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dpady 2024\2024\dokumenty ostateczne wersje\zapytanie\OST\"/>
    </mc:Choice>
  </mc:AlternateContent>
  <xr:revisionPtr revIDLastSave="0" documentId="13_ncr:1_{4A358186-3DA1-4A56-BA6B-9A54EE8736D9}" xr6:coauthVersionLast="47" xr6:coauthVersionMax="47" xr10:uidLastSave="{00000000-0000-0000-0000-000000000000}"/>
  <bookViews>
    <workbookView xWindow="-108" yWindow="-108" windowWidth="23256" windowHeight="12576" xr2:uid="{F0F0D72D-684D-47A3-854D-9687856E5629}"/>
  </bookViews>
  <sheets>
    <sheet name="Elbest" sheetId="2" r:id="rId1"/>
    <sheet name="PHH Hotele" sheetId="3" r:id="rId2"/>
    <sheet name="Geovita" sheetId="4" r:id="rId3"/>
    <sheet name="Interferie" sheetId="5" r:id="rId4"/>
    <sheet name="Regen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4" l="1"/>
  <c r="K57" i="4"/>
  <c r="J58" i="4"/>
  <c r="K58" i="4"/>
  <c r="J59" i="4"/>
  <c r="K59" i="4"/>
  <c r="J60" i="4"/>
  <c r="K60" i="4"/>
  <c r="J61" i="4"/>
  <c r="K61" i="4"/>
  <c r="J48" i="4"/>
  <c r="K48" i="4"/>
  <c r="J49" i="4"/>
  <c r="K49" i="4"/>
  <c r="J50" i="4"/>
  <c r="K50" i="4"/>
  <c r="J51" i="4"/>
  <c r="K51" i="4"/>
  <c r="J52" i="4"/>
  <c r="K52" i="4"/>
  <c r="J39" i="4"/>
  <c r="K39" i="4"/>
  <c r="J40" i="4"/>
  <c r="K40" i="4"/>
  <c r="J41" i="4"/>
  <c r="K41" i="4"/>
  <c r="J42" i="4"/>
  <c r="K42" i="4"/>
  <c r="J43" i="4"/>
  <c r="K43" i="4"/>
  <c r="J30" i="4"/>
  <c r="K30" i="4"/>
  <c r="J31" i="4"/>
  <c r="K31" i="4"/>
  <c r="J32" i="4"/>
  <c r="K32" i="4"/>
  <c r="J33" i="4"/>
  <c r="K33" i="4"/>
  <c r="J34" i="4"/>
  <c r="K34" i="4"/>
  <c r="J21" i="4"/>
  <c r="K21" i="4"/>
  <c r="J22" i="4"/>
  <c r="K22" i="4"/>
  <c r="J23" i="4"/>
  <c r="K23" i="4"/>
  <c r="J24" i="4"/>
  <c r="K24" i="4"/>
  <c r="J25" i="4"/>
  <c r="K25" i="4"/>
  <c r="J40" i="5"/>
  <c r="K40" i="5"/>
  <c r="J41" i="5"/>
  <c r="K41" i="5"/>
  <c r="J42" i="5"/>
  <c r="K42" i="5"/>
  <c r="J43" i="5"/>
  <c r="K43" i="5"/>
  <c r="J44" i="5"/>
  <c r="K44" i="5"/>
  <c r="J45" i="5"/>
  <c r="K45" i="5"/>
  <c r="J31" i="5"/>
  <c r="K31" i="5"/>
  <c r="J32" i="5"/>
  <c r="K32" i="5"/>
  <c r="J33" i="5"/>
  <c r="K33" i="5"/>
  <c r="J34" i="5"/>
  <c r="K34" i="5"/>
  <c r="J35" i="5"/>
  <c r="K35" i="5"/>
  <c r="J21" i="5"/>
  <c r="K21" i="5"/>
  <c r="J22" i="5"/>
  <c r="K22" i="5"/>
  <c r="J23" i="5"/>
  <c r="K23" i="5"/>
  <c r="J24" i="5"/>
  <c r="K24" i="5"/>
  <c r="J25" i="5"/>
  <c r="K25" i="5"/>
  <c r="J26" i="5"/>
  <c r="K26" i="5"/>
  <c r="J25" i="6"/>
  <c r="K25" i="6"/>
  <c r="K49" i="2" l="1"/>
  <c r="J49" i="2"/>
  <c r="K48" i="2"/>
  <c r="J48" i="2"/>
  <c r="K47" i="2"/>
  <c r="J47" i="2"/>
  <c r="K46" i="2"/>
  <c r="J46" i="2"/>
  <c r="K45" i="2"/>
  <c r="J45" i="2"/>
  <c r="K44" i="2"/>
  <c r="J44" i="2"/>
  <c r="K40" i="2"/>
  <c r="J40" i="2"/>
  <c r="K39" i="2"/>
  <c r="J39" i="2"/>
  <c r="K38" i="2"/>
  <c r="J38" i="2"/>
  <c r="K37" i="2"/>
  <c r="J37" i="2"/>
  <c r="K36" i="2"/>
  <c r="J36" i="2"/>
  <c r="K35" i="2"/>
  <c r="J35" i="2"/>
  <c r="K31" i="2"/>
  <c r="J31" i="2"/>
  <c r="K30" i="2"/>
  <c r="J30" i="2"/>
  <c r="J32" i="2" s="1"/>
  <c r="K26" i="2"/>
  <c r="J26" i="2"/>
  <c r="K25" i="2"/>
  <c r="J25" i="2"/>
  <c r="K24" i="2"/>
  <c r="J24" i="2"/>
  <c r="K23" i="2"/>
  <c r="J23" i="2"/>
  <c r="K22" i="2"/>
  <c r="J22" i="2"/>
  <c r="K21" i="2"/>
  <c r="J21" i="2"/>
  <c r="K39" i="5"/>
  <c r="J39" i="5"/>
  <c r="K30" i="5"/>
  <c r="J30" i="5"/>
  <c r="K20" i="5"/>
  <c r="K27" i="5" s="1"/>
  <c r="J20" i="5"/>
  <c r="J27" i="5" s="1"/>
  <c r="K32" i="2" l="1"/>
  <c r="J50" i="2"/>
  <c r="K50" i="2"/>
  <c r="J27" i="2"/>
  <c r="J41" i="2"/>
  <c r="K41" i="2"/>
  <c r="K27" i="2"/>
  <c r="K51" i="2" s="1"/>
  <c r="K36" i="5"/>
  <c r="J36" i="5"/>
  <c r="K46" i="5"/>
  <c r="J46" i="5"/>
  <c r="J47" i="5" s="1"/>
  <c r="J51" i="2" l="1"/>
  <c r="K47" i="5"/>
  <c r="E20" i="6"/>
  <c r="K88" i="3"/>
  <c r="J88" i="3"/>
  <c r="K79" i="3"/>
  <c r="J79" i="3"/>
  <c r="K70" i="3"/>
  <c r="J70" i="3"/>
  <c r="K61" i="3"/>
  <c r="J61" i="3"/>
  <c r="K52" i="3"/>
  <c r="J52" i="3"/>
  <c r="K43" i="3"/>
  <c r="J43" i="3"/>
  <c r="K34" i="3"/>
  <c r="J34" i="3"/>
  <c r="K25" i="3"/>
  <c r="J25" i="3"/>
  <c r="J84" i="3"/>
  <c r="K84" i="3"/>
  <c r="J85" i="3"/>
  <c r="K85" i="3"/>
  <c r="J86" i="3"/>
  <c r="K86" i="3"/>
  <c r="J87" i="3"/>
  <c r="K87" i="3"/>
  <c r="J75" i="3"/>
  <c r="K75" i="3"/>
  <c r="J76" i="3"/>
  <c r="K76" i="3"/>
  <c r="J77" i="3"/>
  <c r="K77" i="3"/>
  <c r="J78" i="3"/>
  <c r="K78" i="3"/>
  <c r="J66" i="3"/>
  <c r="K66" i="3"/>
  <c r="J67" i="3"/>
  <c r="K67" i="3"/>
  <c r="J68" i="3"/>
  <c r="K68" i="3"/>
  <c r="J69" i="3"/>
  <c r="K69" i="3"/>
  <c r="J57" i="3"/>
  <c r="K57" i="3"/>
  <c r="J58" i="3"/>
  <c r="K58" i="3"/>
  <c r="J59" i="3"/>
  <c r="K59" i="3"/>
  <c r="J60" i="3"/>
  <c r="K60" i="3"/>
  <c r="J48" i="3"/>
  <c r="K48" i="3"/>
  <c r="J49" i="3"/>
  <c r="K49" i="3"/>
  <c r="J50" i="3"/>
  <c r="K50" i="3"/>
  <c r="J51" i="3"/>
  <c r="K51" i="3"/>
  <c r="J39" i="3"/>
  <c r="K39" i="3"/>
  <c r="J40" i="3"/>
  <c r="K40" i="3"/>
  <c r="J41" i="3"/>
  <c r="K41" i="3"/>
  <c r="J42" i="3"/>
  <c r="K42" i="3"/>
  <c r="J30" i="3"/>
  <c r="K30" i="3"/>
  <c r="J31" i="3"/>
  <c r="K31" i="3"/>
  <c r="J32" i="3"/>
  <c r="K32" i="3"/>
  <c r="J33" i="3"/>
  <c r="K33" i="3"/>
  <c r="J21" i="3"/>
  <c r="K21" i="3"/>
  <c r="J22" i="3"/>
  <c r="K22" i="3"/>
  <c r="J23" i="3"/>
  <c r="K23" i="3"/>
  <c r="J24" i="3"/>
  <c r="K24" i="3"/>
  <c r="K56" i="4" l="1"/>
  <c r="J56" i="4"/>
  <c r="K47" i="4"/>
  <c r="J47" i="4"/>
  <c r="K38" i="4"/>
  <c r="J38" i="4"/>
  <c r="K29" i="4"/>
  <c r="J29" i="4"/>
  <c r="K20" i="4"/>
  <c r="J20" i="4"/>
  <c r="J26" i="4" s="1"/>
  <c r="K83" i="3"/>
  <c r="K89" i="3" s="1"/>
  <c r="J83" i="3"/>
  <c r="J89" i="3" s="1"/>
  <c r="K74" i="3"/>
  <c r="K80" i="3" s="1"/>
  <c r="J74" i="3"/>
  <c r="J80" i="3" s="1"/>
  <c r="K65" i="3"/>
  <c r="K71" i="3" s="1"/>
  <c r="J65" i="3"/>
  <c r="J71" i="3" s="1"/>
  <c r="K56" i="3"/>
  <c r="K62" i="3" s="1"/>
  <c r="J56" i="3"/>
  <c r="J62" i="3" s="1"/>
  <c r="K47" i="3"/>
  <c r="K53" i="3" s="1"/>
  <c r="J47" i="3"/>
  <c r="J53" i="3" s="1"/>
  <c r="K38" i="3"/>
  <c r="K44" i="3" s="1"/>
  <c r="J38" i="3"/>
  <c r="J44" i="3" s="1"/>
  <c r="K29" i="3"/>
  <c r="K35" i="3" s="1"/>
  <c r="J29" i="3"/>
  <c r="J35" i="3" s="1"/>
  <c r="K20" i="3"/>
  <c r="K26" i="3" s="1"/>
  <c r="J20" i="3"/>
  <c r="J26" i="3" s="1"/>
  <c r="E24" i="6"/>
  <c r="C24" i="6"/>
  <c r="E23" i="6"/>
  <c r="C23" i="6"/>
  <c r="E22" i="6"/>
  <c r="C22" i="6"/>
  <c r="E21" i="6"/>
  <c r="C21" i="6"/>
  <c r="C20" i="6"/>
  <c r="K20" i="6" s="1"/>
  <c r="J90" i="3" l="1"/>
  <c r="K90" i="3"/>
  <c r="K26" i="4"/>
  <c r="J35" i="4"/>
  <c r="K35" i="4"/>
  <c r="J44" i="4"/>
  <c r="K44" i="4"/>
  <c r="K53" i="4"/>
  <c r="J53" i="4"/>
  <c r="J62" i="4"/>
  <c r="K62" i="4"/>
  <c r="J21" i="6"/>
  <c r="K21" i="6"/>
  <c r="J22" i="6"/>
  <c r="K22" i="6"/>
  <c r="J23" i="6"/>
  <c r="K23" i="6"/>
  <c r="J24" i="6"/>
  <c r="K24" i="6"/>
  <c r="J20" i="6"/>
  <c r="J26" i="6" s="1"/>
  <c r="K63" i="4" l="1"/>
  <c r="J63" i="4"/>
  <c r="K26" i="6"/>
</calcChain>
</file>

<file path=xl/sharedStrings.xml><?xml version="1.0" encoding="utf-8"?>
<sst xmlns="http://schemas.openxmlformats.org/spreadsheetml/2006/main" count="862" uniqueCount="123">
  <si>
    <t>RODZAJ ODPADU</t>
  </si>
  <si>
    <t>WIELKOŚĆ POJEMNIKA W LITRACH</t>
  </si>
  <si>
    <t>PAPIER</t>
  </si>
  <si>
    <t>PLASTIK</t>
  </si>
  <si>
    <t>SZKŁO</t>
  </si>
  <si>
    <t>ZMIESZANE</t>
  </si>
  <si>
    <t>BIO</t>
  </si>
  <si>
    <t>Uwagi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</si>
  <si>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</si>
  <si>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</si>
  <si>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</si>
  <si>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</si>
  <si>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</si>
  <si>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</si>
  <si>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E-mail oferenta:</t>
  </si>
  <si>
    <t>Data sporządzenia oferty:</t>
  </si>
  <si>
    <t xml:space="preserve">INFORMACJE DODATKOWE </t>
  </si>
  <si>
    <t>Termin płatności (30 dni) (TAK/NIE)</t>
  </si>
  <si>
    <t>Akceptacja draftu umowy (TAK/NIE) 
jeśli NIE prosimy o podanie uwag - w osobnym pliku</t>
  </si>
  <si>
    <t>Inne</t>
  </si>
  <si>
    <t>szt.</t>
  </si>
  <si>
    <t>suma</t>
  </si>
  <si>
    <t>Ważność oferty  (minimum 90 dni od daty otwarcia ofert przez Komisję Zakupową)</t>
  </si>
  <si>
    <t>Nr telefonu oferenta (bezpośredni kontakt do osoby odpowiedzialnej za sporządzenie oferty):</t>
  </si>
  <si>
    <t>Oświadczam, że uzyskałem wszystkie niezbędne informacje do przygotowania oferty i kompleksowej realizacji przedmiotu zamówienia
(TAK/NIE)"</t>
  </si>
  <si>
    <t>Czy firma posiada kwalifikowany podpis elektroniczny? 
(osoba podpisująca umowy w firmie)</t>
  </si>
  <si>
    <t xml:space="preserve"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</t>
  </si>
  <si>
    <t>**w ofercie podaje się wyłącznie ceny netto</t>
  </si>
  <si>
    <t xml:space="preserve">Cena- dodatkowy podjazd na wezwanie </t>
  </si>
  <si>
    <t>Oświadczam, iż w czasie trwania umowy, nieprzerwanie będę rejestrowany w rejestrze „Biała Lista Podatników” (TAK/NIE)</t>
  </si>
  <si>
    <t>j.m.</t>
  </si>
  <si>
    <t>Szacowana ilość odbieranych pojemników w okresie 12 pełnych mcy*</t>
  </si>
  <si>
    <t>Wskazówki odnośnie skutecznej odpowiedzi na zapytanie.
Wypełniony dokument prosimy przesłać jako dokument Excel do celów analizy oraz dokument PDF ze stemplem i podpisem osoby upoważnionej, jako dowód przystąpienia do zapytania ofertowego.</t>
  </si>
  <si>
    <t>Cena za jeden pojemnik przy umowie na 36 mcy**</t>
  </si>
  <si>
    <t>Cena za jeden pojemnik przy umowie na 24 mce**</t>
  </si>
  <si>
    <t>Wartość oferty 
na 24 mce**</t>
  </si>
  <si>
    <t>Wartość oferty 
na 36 mcy**</t>
  </si>
  <si>
    <t>Numer BDO</t>
  </si>
  <si>
    <t>Czas reakcji na dodatkowe wezwanie (poza ustalonym harmonogramem) Proszę podać w godzinach od momentu przyjęcia zgłoszenia</t>
  </si>
  <si>
    <t>Kody odpadów na których odbiór firma posiada zezwolenie- proszę podać wszystkie kody</t>
  </si>
  <si>
    <t>Zapewnienie i udostępnienie Zamawiającemu Systemu Monitoringu Wykonawcy lub panelu Administratora (TAK/NIE)</t>
  </si>
  <si>
    <t>Szacowana ilość odbieranych pojemników w okresie 12 pełnych mcy</t>
  </si>
  <si>
    <t>I-III, X-XI - 2 razy na m-c                                                                                                                    IV i XII - 3 razy na m-c                      V-VII i IX  4 razy na m-c                               VIII - 5 razy na m-c</t>
  </si>
  <si>
    <t>2 x miesiąc</t>
  </si>
  <si>
    <t>1 x tydzień</t>
  </si>
  <si>
    <t>1 x 2 tygodnie</t>
  </si>
  <si>
    <t>2 x tydzień</t>
  </si>
  <si>
    <t>1 x miesiąc</t>
  </si>
  <si>
    <t>worki</t>
  </si>
  <si>
    <t>1 (frakcja UPPZ)</t>
  </si>
  <si>
    <t>Budowlane, Big Bag 1m3</t>
  </si>
  <si>
    <t>1 m3</t>
  </si>
  <si>
    <t xml:space="preserve">1xna miesiąc </t>
  </si>
  <si>
    <t xml:space="preserve">2xna miesiąc </t>
  </si>
  <si>
    <t>od miesiąca 01 do 02 każdego roku trwania umowy - 6 pojemników; od miesiąca 03 do 05 każdego roku trwania umowy - 6 pojemników;  od miesiąca 06 do 08 każdego roku trwania umowy - 5 pojemników; od miesiąca 09 do 12 każdego roku trwania umowy - 4 pojemniki.</t>
  </si>
  <si>
    <t>Odpowiadając na Zapytanie ofertowe dotyczące usługi odbioru i zagospodarowania odpadów komunalnych dla obiektów 
należących do Grupy Kapitałowej PHH</t>
  </si>
  <si>
    <t>Zapytanie ofertowe dotyczące podpisania umowy na  usługi odbioru i zagospodarowania odpadów komunalnych dla obiektów 
należących do Grupy Kapitałowej PHH</t>
  </si>
  <si>
    <t xml:space="preserve"> Zamawiający: Polski Holding Hotelowy Sp. z o.o., ul. Komitetu Obrony Robotników 39 G, 02-148 Warszawa</t>
  </si>
  <si>
    <t>Załącznikl nr 1 B - spółki GK PHH</t>
  </si>
  <si>
    <t>OBIEKTY SPÓŁKI ELBEST</t>
  </si>
  <si>
    <t>SUMA</t>
  </si>
  <si>
    <t>J.M.</t>
  </si>
  <si>
    <t>Regent Warsaw Hotel</t>
  </si>
  <si>
    <t>1. HOTEL SPORT</t>
  </si>
  <si>
    <t>2. CSiR Krasnobród</t>
  </si>
  <si>
    <t>3. HOTEL SOLINA</t>
  </si>
  <si>
    <t>4. HOTEL WODNIK</t>
  </si>
  <si>
    <t>TOTAL WARTOŚĆ OFERTY:</t>
  </si>
  <si>
    <t>OBIEKTY SPÓŁKI PHH HOTELE</t>
  </si>
  <si>
    <t>JM.</t>
  </si>
  <si>
    <t>Załącznik nr 1 B - spółki GK PHH</t>
  </si>
  <si>
    <t>OBIEKTY SPÓŁKI INTERFERIE</t>
  </si>
  <si>
    <t>1. Halo Hel</t>
  </si>
  <si>
    <t>2. Halo Szczecin</t>
  </si>
  <si>
    <t>3. Best Western Plus Hotel Rzeszów City Center</t>
  </si>
  <si>
    <t>4. Iskra w Radomiu</t>
  </si>
  <si>
    <t>5. Kapitan w Szczecinie</t>
  </si>
  <si>
    <t>6. Reymont w Łodzi</t>
  </si>
  <si>
    <t>7. Huzar w Lublinie</t>
  </si>
  <si>
    <t>8. Halo Toruń</t>
  </si>
  <si>
    <t xml:space="preserve">2. CECHSZTYN USTRONIE MORSKIE </t>
  </si>
  <si>
    <t xml:space="preserve">3. BORNIT SZKLARSKA PORĘBA </t>
  </si>
  <si>
    <t>OBIEKTY SPÓŁKI GEOVITA</t>
  </si>
  <si>
    <t>1. Geovita Zakopane</t>
  </si>
  <si>
    <t>2. Geovita Lądek Zdrój</t>
  </si>
  <si>
    <t>3. Geovita Jadwisin</t>
  </si>
  <si>
    <t>4. Geovita Krynica-Zdrój</t>
  </si>
  <si>
    <t>5. Geovita Złockie</t>
  </si>
  <si>
    <t>OBIEKT SPÓŁKI PHN PROPERTY MANAGEMENT</t>
  </si>
  <si>
    <t>Załącznik nr 1 B - Spółki GK PHH</t>
  </si>
  <si>
    <t>CZĘSTOTLIWOŚĆ ODBIORU POJEMNIKA*</t>
  </si>
  <si>
    <t xml:space="preserve">Możliwość odbioru odpadu "z działalności" zgodnie z katalogiem odpadów (TAK/NIE) </t>
  </si>
  <si>
    <t xml:space="preserve">Możliwość odbioru odpadu "z działalności" zgodnie z katalogiem odpadów(TAK/NIE) </t>
  </si>
  <si>
    <t xml:space="preserve">1. INTERFERIE MEDICAL SPA ŚWINOUJŚCIE </t>
  </si>
  <si>
    <t>2 (worki)</t>
  </si>
  <si>
    <t>ilość podstawianych pojemników dla danej frakcji*</t>
  </si>
  <si>
    <t>Cena- dodatkowy podjazd na wezwanie **</t>
  </si>
  <si>
    <t>Gwarancja na ceny z cennika - na cały okres trwania umowy (TAK/NIE)</t>
  </si>
  <si>
    <t>1x na 3 miesiące</t>
  </si>
  <si>
    <t>1x na 4 miesiące</t>
  </si>
  <si>
    <t xml:space="preserve">1x na tydzień </t>
  </si>
  <si>
    <t xml:space="preserve"> 7m3</t>
  </si>
  <si>
    <t>1x w roku</t>
  </si>
  <si>
    <t>Odpady Wystawkowe 
(np. meble i inne odpady  )</t>
  </si>
  <si>
    <t xml:space="preserve">2x na tydzień </t>
  </si>
  <si>
    <t>1 x w roku</t>
  </si>
  <si>
    <t xml:space="preserve">1 x tydzień </t>
  </si>
  <si>
    <t xml:space="preserve">1x na miesiąc w pozostałych miesiącach, w miesiącach maj-wrzesień 2x na miesiąc </t>
  </si>
  <si>
    <t xml:space="preserve">1x na kwartał </t>
  </si>
  <si>
    <t>1x na miesiąc</t>
  </si>
  <si>
    <t>1 X w miesiącu</t>
  </si>
  <si>
    <t>4 X w miesiącu</t>
  </si>
  <si>
    <t>I - VI  - 0,4 - raz w miesiącu 
X - XII - 0,4 - raz w miesiącu
VII - IX - 0,5 - dwa razy w miesiącu</t>
  </si>
  <si>
    <t>I-III, XII -  1 RAZ W MIESIĄCU                                             IV-VI,  X-XI 2 RAZY W MIESIĄCU,                                              VII, IX 4 RAZY W MIESIĄCU,                                                   VIII 5 RAZY W MIESIĄCU</t>
  </si>
  <si>
    <t>I-III, XII -  1 RAZ W MIESIĄCU                                             IV-VI, X-XI 2 RAZY W MIESIĄCU,                                              VII, IX 4 RAZY W MIESIĄCU,                                                   VIII 5 RAZY W MIESIĄCU</t>
  </si>
  <si>
    <t xml:space="preserve"> I-III, XII -  1 RAZ W MIESIĄCU                                             IV-VI, X-XI 2 RAZY W MIESIĄCU,                                              VII, IX 4 RAZY W MIESIĄCU,                                                   VIII 5 RAZY W MIESIĄCU</t>
  </si>
  <si>
    <t>I-III, X-XI - 2 razy na m-c                                                                                                                    IV, XII - 3 razy na m-c                     
 V-VII, IX  4 razy na m-c                              
 VIII - 5 razy na m-c</t>
  </si>
  <si>
    <t>4 x w miesiącu</t>
  </si>
  <si>
    <t>2 razy w tygodniu</t>
  </si>
  <si>
    <t>1 x w tygodniu</t>
  </si>
  <si>
    <r>
      <t xml:space="preserve">Dysponowanie pojazdami: spełniającymi normy emisji spalin EURO 5 i 6, elektrycznymi lub napędzanych gazem ziemnym bądź wodorem, skierowanych do odbioru odpadów
</t>
    </r>
    <r>
      <rPr>
        <b/>
        <sz val="9"/>
        <rFont val="Calibri"/>
        <family val="2"/>
        <charset val="238"/>
        <scheme val="minor"/>
      </rPr>
      <t>PROSZĘ PODAĆ % SAMOCHODÓW W FIRMIE ZGODNYCH Z POWYŻSZĄ WYTYCZNĄ (na całą flotę posiadanych samochodów do odbioru odpadów).</t>
    </r>
  </si>
  <si>
    <r>
      <t xml:space="preserve">Sporządzanie i przekazywanie raportów dotyczących realizacji Umowy w każdym miesiącu kalendarzowym, zawierającym :
•	informacje o ilościach i rodzajach (kodach) odebranych odpadów,
•	informacje o liczbie nieruchomości, z których zostały odebrane odpady komunalne w ramach realizacji Umowy,
•	kopie kart przekazania odpadów, potwierdzających przekazanie odpadów  
</t>
    </r>
    <r>
      <rPr>
        <b/>
        <sz val="9"/>
        <rFont val="Calibri"/>
        <family val="2"/>
        <charset val="238"/>
        <scheme val="minor"/>
      </rPr>
      <t>POWYŻSZE DOTYCZY KAŻDEJ JEDNOSTKI ZAMAWIAJĄCEGO OSOBNO (TAK/NIE)</t>
    </r>
  </si>
  <si>
    <t>Oświadczam, iż nie zalegam z opłatami podatków CIT, VAT i ZUS. (TAK/NIE)
Nie wymaga się oświadczeń potwierdzonych przez właściwy urząd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</si>
</sst>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u/>
      <sz val="9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8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8" fontId="1" fillId="5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8" fontId="1" fillId="5" borderId="1" xfId="0" applyNumberFormat="1" applyFont="1" applyFill="1" applyBorder="1" applyAlignment="1">
      <alignment horizontal="center" vertical="center" wrapText="1"/>
    </xf>
    <xf numFmtId="8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/>
    </xf>
    <xf numFmtId="2" fontId="2" fillId="5" borderId="3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1" fillId="5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9725-09AF-443A-8339-D2AAE61ACC8B}">
  <dimension ref="A1:L68"/>
  <sheetViews>
    <sheetView tabSelected="1" zoomScale="80" zoomScaleNormal="80" workbookViewId="0">
      <pane ySplit="1" topLeftCell="A59" activePane="bottomLeft" state="frozen"/>
      <selection pane="bottomLeft" activeCell="A61" sqref="A61:XFD61"/>
    </sheetView>
  </sheetViews>
  <sheetFormatPr defaultRowHeight="12" x14ac:dyDescent="0.25"/>
  <cols>
    <col min="1" max="1" width="25.44140625" style="74" customWidth="1"/>
    <col min="2" max="2" width="15" style="71" customWidth="1"/>
    <col min="3" max="3" width="19.44140625" style="71" customWidth="1"/>
    <col min="4" max="4" width="8.88671875" style="71"/>
    <col min="5" max="5" width="27.21875" style="71" customWidth="1"/>
    <col min="6" max="6" width="12.88671875" style="71" customWidth="1"/>
    <col min="7" max="7" width="14.44140625" style="26" customWidth="1"/>
    <col min="8" max="8" width="14" style="26" customWidth="1"/>
    <col min="9" max="9" width="18.44140625" style="26" customWidth="1"/>
    <col min="10" max="10" width="12.88671875" style="26" customWidth="1"/>
    <col min="11" max="11" width="14.5546875" style="26" customWidth="1"/>
    <col min="12" max="12" width="19.88671875" style="26" customWidth="1"/>
    <col min="13" max="16384" width="8.88671875" style="71"/>
  </cols>
  <sheetData>
    <row r="1" spans="1:12" s="68" customFormat="1" ht="37.200000000000003" customHeight="1" x14ac:dyDescent="0.3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2" customFormat="1" ht="19.8" customHeight="1" x14ac:dyDescent="0.3">
      <c r="A2" s="113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69" customFormat="1" ht="53.4" customHeight="1" x14ac:dyDescent="0.3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68" customFormat="1" ht="54" customHeight="1" x14ac:dyDescent="0.3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69" customFormat="1" ht="22.95" customHeight="1" x14ac:dyDescent="0.3">
      <c r="A5" s="109" t="s">
        <v>57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70" customFormat="1" ht="18" customHeight="1" x14ac:dyDescent="0.3">
      <c r="A6" s="114" t="s">
        <v>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s="70" customFormat="1" ht="24" customHeight="1" x14ac:dyDescent="0.3">
      <c r="A7" s="104" t="s">
        <v>9</v>
      </c>
      <c r="B7" s="104"/>
      <c r="C7" s="104"/>
      <c r="D7" s="104"/>
      <c r="E7" s="112"/>
      <c r="F7" s="112"/>
      <c r="G7" s="112"/>
      <c r="H7" s="112"/>
      <c r="I7" s="112"/>
      <c r="J7" s="112"/>
      <c r="K7" s="112"/>
      <c r="L7" s="112"/>
    </row>
    <row r="8" spans="1:12" s="70" customFormat="1" ht="19.8" customHeight="1" x14ac:dyDescent="0.3">
      <c r="A8" s="104" t="s">
        <v>10</v>
      </c>
      <c r="B8" s="104"/>
      <c r="C8" s="104"/>
      <c r="D8" s="104"/>
      <c r="E8" s="112"/>
      <c r="F8" s="112"/>
      <c r="G8" s="112"/>
      <c r="H8" s="112"/>
      <c r="I8" s="112"/>
      <c r="J8" s="112"/>
      <c r="K8" s="112"/>
      <c r="L8" s="112"/>
    </row>
    <row r="9" spans="1:12" s="70" customFormat="1" ht="28.8" customHeight="1" x14ac:dyDescent="0.3">
      <c r="A9" s="104" t="s">
        <v>11</v>
      </c>
      <c r="B9" s="104"/>
      <c r="C9" s="104"/>
      <c r="D9" s="104"/>
      <c r="E9" s="112"/>
      <c r="F9" s="112"/>
      <c r="G9" s="112"/>
      <c r="H9" s="112"/>
      <c r="I9" s="112"/>
      <c r="J9" s="112"/>
      <c r="K9" s="112"/>
      <c r="L9" s="112"/>
    </row>
    <row r="10" spans="1:12" s="70" customFormat="1" ht="31.8" customHeight="1" x14ac:dyDescent="0.3">
      <c r="A10" s="104" t="s">
        <v>12</v>
      </c>
      <c r="B10" s="104"/>
      <c r="C10" s="104"/>
      <c r="D10" s="104"/>
      <c r="E10" s="112"/>
      <c r="F10" s="112"/>
      <c r="G10" s="112"/>
      <c r="H10" s="112"/>
      <c r="I10" s="112"/>
      <c r="J10" s="112"/>
      <c r="K10" s="112"/>
      <c r="L10" s="112"/>
    </row>
    <row r="11" spans="1:12" s="70" customFormat="1" ht="21" customHeight="1" x14ac:dyDescent="0.3">
      <c r="A11" s="104" t="s">
        <v>13</v>
      </c>
      <c r="B11" s="104"/>
      <c r="C11" s="104"/>
      <c r="D11" s="104"/>
      <c r="E11" s="112"/>
      <c r="F11" s="112"/>
      <c r="G11" s="112"/>
      <c r="H11" s="112"/>
      <c r="I11" s="112"/>
      <c r="J11" s="112"/>
      <c r="K11" s="112"/>
      <c r="L11" s="112"/>
    </row>
    <row r="12" spans="1:12" s="70" customFormat="1" ht="29.4" customHeight="1" x14ac:dyDescent="0.3">
      <c r="A12" s="104" t="s">
        <v>23</v>
      </c>
      <c r="B12" s="104"/>
      <c r="C12" s="104"/>
      <c r="D12" s="104"/>
      <c r="E12" s="112"/>
      <c r="F12" s="112"/>
      <c r="G12" s="112"/>
      <c r="H12" s="112"/>
      <c r="I12" s="112"/>
      <c r="J12" s="112"/>
      <c r="K12" s="112"/>
      <c r="L12" s="112"/>
    </row>
    <row r="13" spans="1:12" s="70" customFormat="1" ht="21" customHeight="1" x14ac:dyDescent="0.3">
      <c r="A13" s="104" t="s">
        <v>14</v>
      </c>
      <c r="B13" s="104"/>
      <c r="C13" s="104"/>
      <c r="D13" s="104"/>
      <c r="E13" s="112"/>
      <c r="F13" s="112"/>
      <c r="G13" s="112"/>
      <c r="H13" s="112"/>
      <c r="I13" s="112"/>
      <c r="J13" s="112"/>
      <c r="K13" s="112"/>
      <c r="L13" s="112"/>
    </row>
    <row r="14" spans="1:12" s="70" customFormat="1" ht="18" customHeight="1" x14ac:dyDescent="0.3">
      <c r="A14" s="104" t="s">
        <v>15</v>
      </c>
      <c r="B14" s="104"/>
      <c r="C14" s="104"/>
      <c r="D14" s="104"/>
      <c r="E14" s="112"/>
      <c r="F14" s="112"/>
      <c r="G14" s="112"/>
      <c r="H14" s="112"/>
      <c r="I14" s="112"/>
      <c r="J14" s="112"/>
      <c r="K14" s="112"/>
      <c r="L14" s="112"/>
    </row>
    <row r="15" spans="1:12" s="70" customFormat="1" ht="30" customHeight="1" x14ac:dyDescent="0.3">
      <c r="A15" s="104" t="s">
        <v>22</v>
      </c>
      <c r="B15" s="104"/>
      <c r="C15" s="104"/>
      <c r="D15" s="104"/>
      <c r="E15" s="112"/>
      <c r="F15" s="112"/>
      <c r="G15" s="112"/>
      <c r="H15" s="112"/>
      <c r="I15" s="112"/>
      <c r="J15" s="112"/>
      <c r="K15" s="112"/>
      <c r="L15" s="112"/>
    </row>
    <row r="16" spans="1:12" s="70" customFormat="1" ht="30" customHeight="1" x14ac:dyDescent="0.3">
      <c r="A16" s="104" t="s">
        <v>37</v>
      </c>
      <c r="B16" s="104"/>
      <c r="C16" s="104"/>
      <c r="D16" s="104"/>
      <c r="E16" s="112"/>
      <c r="F16" s="112"/>
      <c r="G16" s="112"/>
      <c r="H16" s="112"/>
      <c r="I16" s="112"/>
      <c r="J16" s="112"/>
      <c r="K16" s="112"/>
      <c r="L16" s="112"/>
    </row>
    <row r="17" spans="1:12" s="68" customFormat="1" ht="51" customHeight="1" x14ac:dyDescent="0.3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s="68" customFormat="1" ht="19.2" customHeight="1" x14ac:dyDescent="0.3">
      <c r="A18" s="102" t="s">
        <v>59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24.6" customHeight="1" x14ac:dyDescent="0.25">
      <c r="A19" s="108" t="s">
        <v>63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s="99" customFormat="1" ht="48.6" customHeight="1" x14ac:dyDescent="0.25">
      <c r="A20" s="8" t="s">
        <v>0</v>
      </c>
      <c r="B20" s="8" t="s">
        <v>1</v>
      </c>
      <c r="C20" s="8" t="s">
        <v>31</v>
      </c>
      <c r="D20" s="8" t="s">
        <v>30</v>
      </c>
      <c r="E20" s="8" t="s">
        <v>90</v>
      </c>
      <c r="F20" s="8" t="s">
        <v>95</v>
      </c>
      <c r="G20" s="8" t="s">
        <v>34</v>
      </c>
      <c r="H20" s="8" t="s">
        <v>33</v>
      </c>
      <c r="I20" s="8" t="s">
        <v>28</v>
      </c>
      <c r="J20" s="8" t="s">
        <v>35</v>
      </c>
      <c r="K20" s="8" t="s">
        <v>36</v>
      </c>
      <c r="L20" s="8" t="s">
        <v>7</v>
      </c>
    </row>
    <row r="21" spans="1:12" x14ac:dyDescent="0.25">
      <c r="A21" s="3" t="s">
        <v>2</v>
      </c>
      <c r="B21" s="4">
        <v>1100</v>
      </c>
      <c r="C21" s="4">
        <v>24</v>
      </c>
      <c r="D21" s="9" t="s">
        <v>20</v>
      </c>
      <c r="E21" s="1" t="s">
        <v>110</v>
      </c>
      <c r="F21" s="1">
        <v>2</v>
      </c>
      <c r="G21" s="17">
        <v>0</v>
      </c>
      <c r="H21" s="17">
        <v>0</v>
      </c>
      <c r="I21" s="27">
        <v>0</v>
      </c>
      <c r="J21" s="27">
        <f>(G21*C21)*2</f>
        <v>0</v>
      </c>
      <c r="K21" s="27">
        <f>(H21*C21)*3</f>
        <v>0</v>
      </c>
      <c r="L21" s="12"/>
    </row>
    <row r="22" spans="1:12" x14ac:dyDescent="0.25">
      <c r="A22" s="3" t="s">
        <v>3</v>
      </c>
      <c r="B22" s="4">
        <v>1100</v>
      </c>
      <c r="C22" s="4">
        <v>12</v>
      </c>
      <c r="D22" s="9" t="s">
        <v>20</v>
      </c>
      <c r="E22" s="1" t="s">
        <v>110</v>
      </c>
      <c r="F22" s="1">
        <v>1</v>
      </c>
      <c r="G22" s="17">
        <v>0</v>
      </c>
      <c r="H22" s="17">
        <v>0</v>
      </c>
      <c r="I22" s="27">
        <v>0</v>
      </c>
      <c r="J22" s="27">
        <f t="shared" ref="J22:J26" si="0">(G22*C22)*2</f>
        <v>0</v>
      </c>
      <c r="K22" s="27">
        <f t="shared" ref="K22:K26" si="1">(H22*C22)*3</f>
        <v>0</v>
      </c>
      <c r="L22" s="12"/>
    </row>
    <row r="23" spans="1:12" x14ac:dyDescent="0.25">
      <c r="A23" s="3" t="s">
        <v>4</v>
      </c>
      <c r="B23" s="4">
        <v>1100</v>
      </c>
      <c r="C23" s="4">
        <v>12</v>
      </c>
      <c r="D23" s="9" t="s">
        <v>20</v>
      </c>
      <c r="E23" s="1" t="s">
        <v>110</v>
      </c>
      <c r="F23" s="1">
        <v>1</v>
      </c>
      <c r="G23" s="17">
        <v>0</v>
      </c>
      <c r="H23" s="17">
        <v>0</v>
      </c>
      <c r="I23" s="27">
        <v>0</v>
      </c>
      <c r="J23" s="27">
        <f t="shared" si="0"/>
        <v>0</v>
      </c>
      <c r="K23" s="27">
        <f t="shared" si="1"/>
        <v>0</v>
      </c>
      <c r="L23" s="12"/>
    </row>
    <row r="24" spans="1:12" x14ac:dyDescent="0.25">
      <c r="A24" s="3" t="s">
        <v>5</v>
      </c>
      <c r="B24" s="4">
        <v>1100</v>
      </c>
      <c r="C24" s="4">
        <v>144</v>
      </c>
      <c r="D24" s="9" t="s">
        <v>20</v>
      </c>
      <c r="E24" s="1" t="s">
        <v>111</v>
      </c>
      <c r="F24" s="1">
        <v>3</v>
      </c>
      <c r="G24" s="17">
        <v>0</v>
      </c>
      <c r="H24" s="17">
        <v>0</v>
      </c>
      <c r="I24" s="27">
        <v>0</v>
      </c>
      <c r="J24" s="27">
        <f t="shared" si="0"/>
        <v>0</v>
      </c>
      <c r="K24" s="27">
        <f t="shared" si="1"/>
        <v>0</v>
      </c>
      <c r="L24" s="12"/>
    </row>
    <row r="25" spans="1:12" x14ac:dyDescent="0.25">
      <c r="A25" s="3" t="s">
        <v>6</v>
      </c>
      <c r="B25" s="4">
        <v>240</v>
      </c>
      <c r="C25" s="4">
        <v>12</v>
      </c>
      <c r="D25" s="9" t="s">
        <v>20</v>
      </c>
      <c r="E25" s="1" t="s">
        <v>110</v>
      </c>
      <c r="F25" s="1">
        <v>1</v>
      </c>
      <c r="G25" s="17">
        <v>0</v>
      </c>
      <c r="H25" s="17">
        <v>0</v>
      </c>
      <c r="I25" s="27">
        <v>0</v>
      </c>
      <c r="J25" s="27">
        <f t="shared" si="0"/>
        <v>0</v>
      </c>
      <c r="K25" s="27">
        <f t="shared" si="1"/>
        <v>0</v>
      </c>
      <c r="L25" s="12"/>
    </row>
    <row r="26" spans="1:12" ht="30" customHeight="1" x14ac:dyDescent="0.25">
      <c r="A26" s="67" t="s">
        <v>103</v>
      </c>
      <c r="B26" s="4" t="s">
        <v>101</v>
      </c>
      <c r="C26" s="4">
        <v>1</v>
      </c>
      <c r="D26" s="9" t="s">
        <v>20</v>
      </c>
      <c r="E26" s="4" t="s">
        <v>102</v>
      </c>
      <c r="F26" s="4">
        <v>1</v>
      </c>
      <c r="G26" s="17">
        <v>0</v>
      </c>
      <c r="H26" s="17">
        <v>0</v>
      </c>
      <c r="I26" s="27">
        <v>0</v>
      </c>
      <c r="J26" s="27">
        <f t="shared" si="0"/>
        <v>0</v>
      </c>
      <c r="K26" s="27">
        <f t="shared" si="1"/>
        <v>0</v>
      </c>
      <c r="L26" s="12"/>
    </row>
    <row r="27" spans="1:12" ht="29.4" customHeight="1" x14ac:dyDescent="0.25">
      <c r="A27" s="87"/>
      <c r="B27" s="88"/>
      <c r="C27" s="88"/>
      <c r="D27" s="88"/>
      <c r="E27" s="88"/>
      <c r="F27" s="88"/>
      <c r="G27" s="88"/>
      <c r="H27" s="30"/>
      <c r="I27" s="30" t="s">
        <v>60</v>
      </c>
      <c r="J27" s="31">
        <f>SUM(J21:J26)</f>
        <v>0</v>
      </c>
      <c r="K27" s="31">
        <f>SUM(K21:K26)</f>
        <v>0</v>
      </c>
      <c r="L27" s="30"/>
    </row>
    <row r="28" spans="1:12" ht="21.6" customHeight="1" x14ac:dyDescent="0.25">
      <c r="A28" s="103" t="s">
        <v>64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s="100" customFormat="1" ht="50.4" customHeight="1" x14ac:dyDescent="0.3">
      <c r="A29" s="8" t="s">
        <v>0</v>
      </c>
      <c r="B29" s="8" t="s">
        <v>1</v>
      </c>
      <c r="C29" s="8" t="s">
        <v>41</v>
      </c>
      <c r="D29" s="8" t="s">
        <v>61</v>
      </c>
      <c r="E29" s="8" t="s">
        <v>90</v>
      </c>
      <c r="F29" s="8" t="s">
        <v>95</v>
      </c>
      <c r="G29" s="8" t="s">
        <v>34</v>
      </c>
      <c r="H29" s="8" t="s">
        <v>33</v>
      </c>
      <c r="I29" s="8" t="s">
        <v>28</v>
      </c>
      <c r="J29" s="8" t="s">
        <v>35</v>
      </c>
      <c r="K29" s="8" t="s">
        <v>36</v>
      </c>
      <c r="L29" s="8" t="s">
        <v>7</v>
      </c>
    </row>
    <row r="30" spans="1:12" ht="59.4" customHeight="1" x14ac:dyDescent="0.25">
      <c r="A30" s="3" t="s">
        <v>5</v>
      </c>
      <c r="B30" s="4">
        <v>6500</v>
      </c>
      <c r="C30" s="4">
        <v>15</v>
      </c>
      <c r="D30" s="9" t="s">
        <v>20</v>
      </c>
      <c r="E30" s="1" t="s">
        <v>112</v>
      </c>
      <c r="F30" s="4">
        <v>1</v>
      </c>
      <c r="G30" s="17">
        <v>0</v>
      </c>
      <c r="H30" s="17">
        <v>0</v>
      </c>
      <c r="I30" s="27">
        <v>0</v>
      </c>
      <c r="J30" s="27">
        <f>(G30*C30)*2</f>
        <v>0</v>
      </c>
      <c r="K30" s="27">
        <f>(H30*C30)*3</f>
        <v>0</v>
      </c>
      <c r="L30" s="12"/>
    </row>
    <row r="31" spans="1:12" ht="30" customHeight="1" x14ac:dyDescent="0.25">
      <c r="A31" s="67" t="s">
        <v>103</v>
      </c>
      <c r="B31" s="4" t="s">
        <v>101</v>
      </c>
      <c r="C31" s="4">
        <v>1</v>
      </c>
      <c r="D31" s="9" t="s">
        <v>20</v>
      </c>
      <c r="E31" s="4" t="s">
        <v>102</v>
      </c>
      <c r="F31" s="4">
        <v>1</v>
      </c>
      <c r="G31" s="17">
        <v>0</v>
      </c>
      <c r="H31" s="17">
        <v>0</v>
      </c>
      <c r="I31" s="27">
        <v>0</v>
      </c>
      <c r="J31" s="27">
        <f t="shared" ref="J31" si="2">(G31*C31)*2</f>
        <v>0</v>
      </c>
      <c r="K31" s="27">
        <f t="shared" ref="K31" si="3">(H31*C31)*3</f>
        <v>0</v>
      </c>
      <c r="L31" s="12"/>
    </row>
    <row r="32" spans="1:12" ht="19.8" customHeight="1" x14ac:dyDescent="0.25">
      <c r="A32" s="89"/>
      <c r="B32" s="90"/>
      <c r="C32" s="90"/>
      <c r="D32" s="90"/>
      <c r="E32" s="90"/>
      <c r="F32" s="90"/>
      <c r="G32" s="88"/>
      <c r="H32" s="88"/>
      <c r="I32" s="30" t="s">
        <v>60</v>
      </c>
      <c r="J32" s="31">
        <f>SUM(J30:J31)</f>
        <v>0</v>
      </c>
      <c r="K32" s="31">
        <f>SUM(K30:K31)</f>
        <v>0</v>
      </c>
      <c r="L32" s="30"/>
    </row>
    <row r="33" spans="1:12" x14ac:dyDescent="0.25">
      <c r="A33" s="109" t="s">
        <v>65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s="99" customFormat="1" ht="48" x14ac:dyDescent="0.25">
      <c r="A34" s="22" t="s">
        <v>0</v>
      </c>
      <c r="B34" s="8" t="s">
        <v>1</v>
      </c>
      <c r="C34" s="8" t="s">
        <v>41</v>
      </c>
      <c r="D34" s="8" t="s">
        <v>30</v>
      </c>
      <c r="E34" s="8" t="s">
        <v>90</v>
      </c>
      <c r="F34" s="8" t="s">
        <v>95</v>
      </c>
      <c r="G34" s="8" t="s">
        <v>34</v>
      </c>
      <c r="H34" s="8" t="s">
        <v>33</v>
      </c>
      <c r="I34" s="8" t="s">
        <v>28</v>
      </c>
      <c r="J34" s="8" t="s">
        <v>35</v>
      </c>
      <c r="K34" s="8" t="s">
        <v>36</v>
      </c>
      <c r="L34" s="8" t="s">
        <v>7</v>
      </c>
    </row>
    <row r="35" spans="1:12" ht="48" x14ac:dyDescent="0.25">
      <c r="A35" s="45" t="s">
        <v>2</v>
      </c>
      <c r="B35" s="4">
        <v>1100</v>
      </c>
      <c r="C35" s="4">
        <v>40</v>
      </c>
      <c r="D35" s="9" t="s">
        <v>20</v>
      </c>
      <c r="E35" s="80" t="s">
        <v>113</v>
      </c>
      <c r="F35" s="4">
        <v>1</v>
      </c>
      <c r="G35" s="17">
        <v>0</v>
      </c>
      <c r="H35" s="17">
        <v>0</v>
      </c>
      <c r="I35" s="27">
        <v>0</v>
      </c>
      <c r="J35" s="27">
        <f>(G35*C35)*2</f>
        <v>0</v>
      </c>
      <c r="K35" s="27">
        <f>(H35*C35)*3</f>
        <v>0</v>
      </c>
      <c r="L35" s="12"/>
    </row>
    <row r="36" spans="1:12" ht="64.5" customHeight="1" x14ac:dyDescent="0.25">
      <c r="A36" s="45" t="s">
        <v>3</v>
      </c>
      <c r="B36" s="4">
        <v>120</v>
      </c>
      <c r="C36" s="4">
        <v>700</v>
      </c>
      <c r="D36" s="9" t="s">
        <v>20</v>
      </c>
      <c r="E36" s="80" t="s">
        <v>114</v>
      </c>
      <c r="F36" s="4">
        <v>1</v>
      </c>
      <c r="G36" s="17">
        <v>0</v>
      </c>
      <c r="H36" s="17">
        <v>0</v>
      </c>
      <c r="I36" s="27">
        <v>0</v>
      </c>
      <c r="J36" s="27">
        <f t="shared" ref="J36:J40" si="4">(G36*C36)*2</f>
        <v>0</v>
      </c>
      <c r="K36" s="27">
        <f t="shared" ref="K36:K40" si="5">(H36*C36)*3</f>
        <v>0</v>
      </c>
      <c r="L36" s="12"/>
    </row>
    <row r="37" spans="1:12" ht="63" customHeight="1" x14ac:dyDescent="0.25">
      <c r="A37" s="45" t="s">
        <v>4</v>
      </c>
      <c r="B37" s="4">
        <v>120</v>
      </c>
      <c r="C37" s="4">
        <v>250</v>
      </c>
      <c r="D37" s="9" t="s">
        <v>20</v>
      </c>
      <c r="E37" s="80" t="s">
        <v>115</v>
      </c>
      <c r="F37" s="4">
        <v>1</v>
      </c>
      <c r="G37" s="17">
        <v>0</v>
      </c>
      <c r="H37" s="17">
        <v>0</v>
      </c>
      <c r="I37" s="27">
        <v>0</v>
      </c>
      <c r="J37" s="27">
        <f t="shared" si="4"/>
        <v>0</v>
      </c>
      <c r="K37" s="27">
        <f t="shared" si="5"/>
        <v>0</v>
      </c>
      <c r="L37" s="12"/>
    </row>
    <row r="38" spans="1:12" ht="68.400000000000006" customHeight="1" x14ac:dyDescent="0.25">
      <c r="A38" s="45" t="s">
        <v>5</v>
      </c>
      <c r="B38" s="4">
        <v>1100</v>
      </c>
      <c r="C38" s="4">
        <v>70</v>
      </c>
      <c r="D38" s="9" t="s">
        <v>20</v>
      </c>
      <c r="E38" s="4" t="s">
        <v>116</v>
      </c>
      <c r="F38" s="4">
        <v>2</v>
      </c>
      <c r="G38" s="17">
        <v>0</v>
      </c>
      <c r="H38" s="17">
        <v>0</v>
      </c>
      <c r="I38" s="27">
        <v>0</v>
      </c>
      <c r="J38" s="27">
        <f t="shared" si="4"/>
        <v>0</v>
      </c>
      <c r="K38" s="27">
        <f t="shared" si="5"/>
        <v>0</v>
      </c>
      <c r="L38" s="12"/>
    </row>
    <row r="39" spans="1:12" s="26" customFormat="1" ht="12" customHeight="1" x14ac:dyDescent="0.3">
      <c r="A39" s="3" t="s">
        <v>6</v>
      </c>
      <c r="B39" s="4">
        <v>240</v>
      </c>
      <c r="C39" s="15">
        <v>120</v>
      </c>
      <c r="D39" s="9" t="s">
        <v>20</v>
      </c>
      <c r="E39" s="80" t="s">
        <v>42</v>
      </c>
      <c r="F39" s="81">
        <v>5</v>
      </c>
      <c r="G39" s="17">
        <v>0</v>
      </c>
      <c r="H39" s="27">
        <v>0</v>
      </c>
      <c r="I39" s="27">
        <v>0</v>
      </c>
      <c r="J39" s="27">
        <f t="shared" si="4"/>
        <v>0</v>
      </c>
      <c r="K39" s="27">
        <f t="shared" si="5"/>
        <v>0</v>
      </c>
      <c r="L39" s="12"/>
    </row>
    <row r="40" spans="1:12" ht="30" customHeight="1" x14ac:dyDescent="0.25">
      <c r="A40" s="67" t="s">
        <v>103</v>
      </c>
      <c r="B40" s="4" t="s">
        <v>101</v>
      </c>
      <c r="C40" s="4">
        <v>1</v>
      </c>
      <c r="D40" s="9" t="s">
        <v>20</v>
      </c>
      <c r="E40" s="4" t="s">
        <v>102</v>
      </c>
      <c r="F40" s="4">
        <v>1</v>
      </c>
      <c r="G40" s="17">
        <v>0</v>
      </c>
      <c r="H40" s="17">
        <v>0</v>
      </c>
      <c r="I40" s="27">
        <v>0</v>
      </c>
      <c r="J40" s="27">
        <f t="shared" si="4"/>
        <v>0</v>
      </c>
      <c r="K40" s="27">
        <f t="shared" si="5"/>
        <v>0</v>
      </c>
      <c r="L40" s="12"/>
    </row>
    <row r="41" spans="1:12" ht="25.8" customHeight="1" x14ac:dyDescent="0.25">
      <c r="A41" s="111"/>
      <c r="B41" s="111"/>
      <c r="C41" s="111"/>
      <c r="D41" s="111"/>
      <c r="E41" s="111"/>
      <c r="F41" s="111"/>
      <c r="G41" s="111"/>
      <c r="H41" s="111"/>
      <c r="I41" s="31" t="s">
        <v>60</v>
      </c>
      <c r="J41" s="31">
        <f>SUM(J35:J40)</f>
        <v>0</v>
      </c>
      <c r="K41" s="31">
        <f>SUM(K35:K40)</f>
        <v>0</v>
      </c>
      <c r="L41" s="30"/>
    </row>
    <row r="42" spans="1:12" ht="18.600000000000001" customHeight="1" x14ac:dyDescent="0.25">
      <c r="A42" s="109" t="s">
        <v>66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s="99" customFormat="1" ht="66" customHeight="1" x14ac:dyDescent="0.25">
      <c r="A43" s="22" t="s">
        <v>0</v>
      </c>
      <c r="B43" s="8" t="s">
        <v>1</v>
      </c>
      <c r="C43" s="8" t="s">
        <v>41</v>
      </c>
      <c r="D43" s="8" t="s">
        <v>30</v>
      </c>
      <c r="E43" s="8" t="s">
        <v>90</v>
      </c>
      <c r="F43" s="8" t="s">
        <v>95</v>
      </c>
      <c r="G43" s="8" t="s">
        <v>34</v>
      </c>
      <c r="H43" s="8" t="s">
        <v>33</v>
      </c>
      <c r="I43" s="8" t="s">
        <v>28</v>
      </c>
      <c r="J43" s="8" t="s">
        <v>35</v>
      </c>
      <c r="K43" s="8" t="s">
        <v>36</v>
      </c>
      <c r="L43" s="8" t="s">
        <v>7</v>
      </c>
    </row>
    <row r="44" spans="1:12" x14ac:dyDescent="0.25">
      <c r="A44" s="45" t="s">
        <v>2</v>
      </c>
      <c r="B44" s="12">
        <v>1100</v>
      </c>
      <c r="C44" s="15">
        <v>144</v>
      </c>
      <c r="D44" s="9" t="s">
        <v>20</v>
      </c>
      <c r="E44" s="72" t="s">
        <v>117</v>
      </c>
      <c r="F44" s="1">
        <v>3</v>
      </c>
      <c r="G44" s="6">
        <v>0</v>
      </c>
      <c r="H44" s="6">
        <v>0</v>
      </c>
      <c r="I44" s="51">
        <v>0</v>
      </c>
      <c r="J44" s="51">
        <f t="shared" ref="J44:J49" si="6">(G44*C44)*2</f>
        <v>0</v>
      </c>
      <c r="K44" s="51">
        <f t="shared" ref="K44:K49" si="7">(H44*C44)*3</f>
        <v>0</v>
      </c>
      <c r="L44" s="12"/>
    </row>
    <row r="45" spans="1:12" ht="24.6" customHeight="1" x14ac:dyDescent="0.25">
      <c r="A45" s="45" t="s">
        <v>3</v>
      </c>
      <c r="B45" s="12">
        <v>1100</v>
      </c>
      <c r="C45" s="12">
        <v>12</v>
      </c>
      <c r="D45" s="9" t="s">
        <v>20</v>
      </c>
      <c r="E45" s="72" t="s">
        <v>109</v>
      </c>
      <c r="F45" s="1">
        <v>1</v>
      </c>
      <c r="G45" s="6">
        <v>0</v>
      </c>
      <c r="H45" s="6">
        <v>0</v>
      </c>
      <c r="I45" s="51">
        <v>0</v>
      </c>
      <c r="J45" s="51">
        <f t="shared" si="6"/>
        <v>0</v>
      </c>
      <c r="K45" s="51">
        <f t="shared" si="7"/>
        <v>0</v>
      </c>
      <c r="L45" s="12"/>
    </row>
    <row r="46" spans="1:12" x14ac:dyDescent="0.25">
      <c r="A46" s="45" t="s">
        <v>4</v>
      </c>
      <c r="B46" s="12">
        <v>1100</v>
      </c>
      <c r="C46" s="15">
        <v>24</v>
      </c>
      <c r="D46" s="9" t="s">
        <v>20</v>
      </c>
      <c r="E46" s="72" t="s">
        <v>109</v>
      </c>
      <c r="F46" s="1">
        <v>2</v>
      </c>
      <c r="G46" s="6">
        <v>0</v>
      </c>
      <c r="H46" s="6">
        <v>0</v>
      </c>
      <c r="I46" s="51">
        <v>0</v>
      </c>
      <c r="J46" s="51">
        <f t="shared" si="6"/>
        <v>0</v>
      </c>
      <c r="K46" s="51">
        <f t="shared" si="7"/>
        <v>0</v>
      </c>
      <c r="L46" s="12"/>
    </row>
    <row r="47" spans="1:12" x14ac:dyDescent="0.25">
      <c r="A47" s="45" t="s">
        <v>5</v>
      </c>
      <c r="B47" s="12">
        <v>1100</v>
      </c>
      <c r="C47" s="12">
        <v>960</v>
      </c>
      <c r="D47" s="9" t="s">
        <v>20</v>
      </c>
      <c r="E47" s="72" t="s">
        <v>118</v>
      </c>
      <c r="F47" s="1">
        <v>10</v>
      </c>
      <c r="G47" s="6">
        <v>0</v>
      </c>
      <c r="H47" s="6">
        <v>0</v>
      </c>
      <c r="I47" s="51">
        <v>0</v>
      </c>
      <c r="J47" s="51">
        <f t="shared" si="6"/>
        <v>0</v>
      </c>
      <c r="K47" s="51">
        <f t="shared" si="7"/>
        <v>0</v>
      </c>
      <c r="L47" s="12"/>
    </row>
    <row r="48" spans="1:12" ht="15.6" customHeight="1" x14ac:dyDescent="0.25">
      <c r="A48" s="75" t="s">
        <v>6</v>
      </c>
      <c r="B48" s="12">
        <v>120</v>
      </c>
      <c r="C48" s="15">
        <v>48</v>
      </c>
      <c r="D48" s="9" t="s">
        <v>20</v>
      </c>
      <c r="E48" s="72" t="s">
        <v>119</v>
      </c>
      <c r="F48" s="1">
        <v>1</v>
      </c>
      <c r="G48" s="6">
        <v>0</v>
      </c>
      <c r="H48" s="6">
        <v>0</v>
      </c>
      <c r="I48" s="51">
        <v>0</v>
      </c>
      <c r="J48" s="51">
        <f t="shared" si="6"/>
        <v>0</v>
      </c>
      <c r="K48" s="51">
        <f t="shared" si="7"/>
        <v>0</v>
      </c>
      <c r="L48" s="12"/>
    </row>
    <row r="49" spans="1:12" ht="21" customHeight="1" x14ac:dyDescent="0.25">
      <c r="A49" s="67" t="s">
        <v>103</v>
      </c>
      <c r="B49" s="4" t="s">
        <v>101</v>
      </c>
      <c r="C49" s="4">
        <v>1</v>
      </c>
      <c r="D49" s="9" t="s">
        <v>20</v>
      </c>
      <c r="E49" s="4" t="s">
        <v>102</v>
      </c>
      <c r="F49" s="4">
        <v>1</v>
      </c>
      <c r="G49" s="17">
        <v>0</v>
      </c>
      <c r="H49" s="17">
        <v>0</v>
      </c>
      <c r="I49" s="27">
        <v>0</v>
      </c>
      <c r="J49" s="27">
        <f t="shared" si="6"/>
        <v>0</v>
      </c>
      <c r="K49" s="27">
        <f t="shared" si="7"/>
        <v>0</v>
      </c>
      <c r="L49" s="12"/>
    </row>
    <row r="50" spans="1:12" ht="30.6" customHeight="1" x14ac:dyDescent="0.25">
      <c r="A50" s="96"/>
      <c r="B50" s="96"/>
      <c r="C50" s="96"/>
      <c r="D50" s="96"/>
      <c r="E50" s="96"/>
      <c r="F50" s="96"/>
      <c r="G50" s="96"/>
      <c r="H50" s="30"/>
      <c r="I50" s="30" t="s">
        <v>21</v>
      </c>
      <c r="J50" s="31">
        <f>SUM(J44:J49)</f>
        <v>0</v>
      </c>
      <c r="K50" s="31">
        <f>SUM(K44:K49)</f>
        <v>0</v>
      </c>
      <c r="L50" s="30"/>
    </row>
    <row r="51" spans="1:12" ht="27" customHeight="1" x14ac:dyDescent="0.25">
      <c r="A51" s="97"/>
      <c r="B51" s="97"/>
      <c r="C51" s="97"/>
      <c r="D51" s="97"/>
      <c r="E51" s="97"/>
      <c r="F51" s="97"/>
      <c r="G51" s="97"/>
      <c r="H51" s="110" t="s">
        <v>67</v>
      </c>
      <c r="I51" s="110"/>
      <c r="J51" s="23">
        <f>J50+J41+J32+J27</f>
        <v>0</v>
      </c>
      <c r="K51" s="23">
        <f>K50+K41+K32+K27</f>
        <v>0</v>
      </c>
      <c r="L51" s="22"/>
    </row>
    <row r="52" spans="1:12" s="2" customFormat="1" ht="25.8" customHeight="1" x14ac:dyDescent="0.3">
      <c r="A52" s="102" t="s">
        <v>16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s="73" customFormat="1" ht="24" customHeight="1" x14ac:dyDescent="0.3">
      <c r="A53" s="106" t="s">
        <v>17</v>
      </c>
      <c r="B53" s="106"/>
      <c r="C53" s="106"/>
      <c r="D53" s="106"/>
      <c r="E53" s="101"/>
      <c r="F53" s="101"/>
      <c r="G53" s="101"/>
      <c r="H53" s="101"/>
      <c r="I53" s="101"/>
      <c r="J53" s="101"/>
      <c r="K53" s="101"/>
      <c r="L53" s="101"/>
    </row>
    <row r="54" spans="1:12" s="73" customFormat="1" ht="32.4" customHeight="1" x14ac:dyDescent="0.3">
      <c r="A54" s="106" t="s">
        <v>18</v>
      </c>
      <c r="B54" s="106"/>
      <c r="C54" s="106"/>
      <c r="D54" s="106"/>
      <c r="E54" s="98"/>
      <c r="F54" s="98"/>
      <c r="G54" s="98"/>
      <c r="H54" s="98"/>
      <c r="I54" s="98"/>
      <c r="J54" s="98"/>
      <c r="K54" s="98"/>
      <c r="L54" s="98"/>
    </row>
    <row r="55" spans="1:12" s="73" customFormat="1" ht="99" customHeight="1" x14ac:dyDescent="0.3">
      <c r="A55" s="107" t="s">
        <v>121</v>
      </c>
      <c r="B55" s="107"/>
      <c r="C55" s="107"/>
      <c r="D55" s="107"/>
      <c r="E55" s="101"/>
      <c r="F55" s="101"/>
      <c r="G55" s="101"/>
      <c r="H55" s="101"/>
      <c r="I55" s="101"/>
      <c r="J55" s="101"/>
      <c r="K55" s="101"/>
      <c r="L55" s="101"/>
    </row>
    <row r="56" spans="1:12" s="85" customFormat="1" ht="73.2" customHeight="1" x14ac:dyDescent="0.3">
      <c r="A56" s="107" t="s">
        <v>120</v>
      </c>
      <c r="B56" s="107"/>
      <c r="C56" s="107"/>
      <c r="D56" s="107"/>
      <c r="E56" s="101"/>
      <c r="F56" s="101"/>
      <c r="G56" s="101"/>
      <c r="H56" s="101"/>
      <c r="I56" s="101"/>
      <c r="J56" s="101"/>
      <c r="K56" s="101"/>
      <c r="L56" s="101"/>
    </row>
    <row r="57" spans="1:12" s="73" customFormat="1" ht="38.4" customHeight="1" x14ac:dyDescent="0.3">
      <c r="A57" s="106" t="s">
        <v>38</v>
      </c>
      <c r="B57" s="106"/>
      <c r="C57" s="106"/>
      <c r="D57" s="106"/>
      <c r="E57" s="101"/>
      <c r="F57" s="101"/>
      <c r="G57" s="101"/>
      <c r="H57" s="101"/>
      <c r="I57" s="101"/>
      <c r="J57" s="101"/>
      <c r="K57" s="101"/>
      <c r="L57" s="101"/>
    </row>
    <row r="58" spans="1:12" s="73" customFormat="1" ht="30.6" customHeight="1" x14ac:dyDescent="0.3">
      <c r="A58" s="106" t="s">
        <v>91</v>
      </c>
      <c r="B58" s="106"/>
      <c r="C58" s="106"/>
      <c r="D58" s="106"/>
      <c r="E58" s="101"/>
      <c r="F58" s="101"/>
      <c r="G58" s="101"/>
      <c r="H58" s="101"/>
      <c r="I58" s="101"/>
      <c r="J58" s="101"/>
      <c r="K58" s="101"/>
      <c r="L58" s="101"/>
    </row>
    <row r="59" spans="1:12" s="73" customFormat="1" ht="30.6" customHeight="1" x14ac:dyDescent="0.3">
      <c r="A59" s="106" t="s">
        <v>39</v>
      </c>
      <c r="B59" s="106"/>
      <c r="C59" s="106"/>
      <c r="D59" s="106"/>
      <c r="E59" s="101"/>
      <c r="F59" s="101"/>
      <c r="G59" s="101"/>
      <c r="H59" s="101"/>
      <c r="I59" s="101"/>
      <c r="J59" s="101"/>
      <c r="K59" s="101"/>
      <c r="L59" s="101"/>
    </row>
    <row r="60" spans="1:12" s="73" customFormat="1" ht="24" customHeight="1" x14ac:dyDescent="0.3">
      <c r="A60" s="107" t="s">
        <v>97</v>
      </c>
      <c r="B60" s="107"/>
      <c r="C60" s="107"/>
      <c r="D60" s="107"/>
      <c r="E60" s="101"/>
      <c r="F60" s="101"/>
      <c r="G60" s="101"/>
      <c r="H60" s="101"/>
      <c r="I60" s="101"/>
      <c r="J60" s="101"/>
      <c r="K60" s="101"/>
      <c r="L60" s="101"/>
    </row>
    <row r="61" spans="1:12" s="159" customFormat="1" ht="34.799999999999997" customHeight="1" x14ac:dyDescent="0.3">
      <c r="A61" s="156" t="s">
        <v>122</v>
      </c>
      <c r="B61" s="156"/>
      <c r="C61" s="156"/>
      <c r="D61" s="156"/>
      <c r="E61" s="157"/>
      <c r="F61" s="158"/>
      <c r="G61" s="158"/>
      <c r="H61" s="158"/>
      <c r="I61" s="158"/>
      <c r="J61" s="158"/>
      <c r="K61" s="158"/>
      <c r="L61" s="158"/>
    </row>
    <row r="62" spans="1:12" s="73" customFormat="1" ht="35.4" customHeight="1" x14ac:dyDescent="0.3">
      <c r="A62" s="106" t="s">
        <v>29</v>
      </c>
      <c r="B62" s="106"/>
      <c r="C62" s="106"/>
      <c r="D62" s="106"/>
      <c r="E62" s="101"/>
      <c r="F62" s="101"/>
      <c r="G62" s="101"/>
      <c r="H62" s="101"/>
      <c r="I62" s="101"/>
      <c r="J62" s="101"/>
      <c r="K62" s="101"/>
      <c r="L62" s="101"/>
    </row>
    <row r="63" spans="1:12" s="73" customFormat="1" ht="37.799999999999997" customHeight="1" x14ac:dyDescent="0.3">
      <c r="A63" s="106" t="s">
        <v>24</v>
      </c>
      <c r="B63" s="106"/>
      <c r="C63" s="106"/>
      <c r="D63" s="106"/>
      <c r="E63" s="101"/>
      <c r="F63" s="101"/>
      <c r="G63" s="101"/>
      <c r="H63" s="101"/>
      <c r="I63" s="101"/>
      <c r="J63" s="101"/>
      <c r="K63" s="101"/>
      <c r="L63" s="101"/>
    </row>
    <row r="64" spans="1:12" s="73" customFormat="1" ht="31.8" customHeight="1" x14ac:dyDescent="0.3">
      <c r="A64" s="106" t="s">
        <v>40</v>
      </c>
      <c r="B64" s="106"/>
      <c r="C64" s="106"/>
      <c r="D64" s="106"/>
      <c r="E64" s="101"/>
      <c r="F64" s="101"/>
      <c r="G64" s="101"/>
      <c r="H64" s="101"/>
      <c r="I64" s="101"/>
      <c r="J64" s="101"/>
      <c r="K64" s="101"/>
      <c r="L64" s="101"/>
    </row>
    <row r="65" spans="1:12" s="73" customFormat="1" ht="47.4" customHeight="1" x14ac:dyDescent="0.3">
      <c r="A65" s="104" t="s">
        <v>25</v>
      </c>
      <c r="B65" s="104"/>
      <c r="C65" s="104"/>
      <c r="D65" s="104"/>
      <c r="E65" s="105"/>
      <c r="F65" s="105"/>
      <c r="G65" s="105"/>
      <c r="H65" s="105"/>
      <c r="I65" s="105"/>
      <c r="J65" s="105"/>
      <c r="K65" s="105"/>
      <c r="L65" s="105"/>
    </row>
    <row r="66" spans="1:12" s="2" customFormat="1" ht="31.8" customHeight="1" x14ac:dyDescent="0.3">
      <c r="A66" s="106" t="s">
        <v>19</v>
      </c>
      <c r="B66" s="106"/>
      <c r="C66" s="106"/>
      <c r="D66" s="106"/>
      <c r="E66" s="101"/>
      <c r="F66" s="101"/>
      <c r="G66" s="101"/>
      <c r="H66" s="101"/>
      <c r="I66" s="101"/>
      <c r="J66" s="101"/>
      <c r="K66" s="101"/>
      <c r="L66" s="101"/>
    </row>
    <row r="67" spans="1:12" s="2" customFormat="1" ht="59.4" customHeight="1" x14ac:dyDescent="0.3">
      <c r="A67" s="103" t="s">
        <v>26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1:12" s="2" customFormat="1" ht="27.6" customHeight="1" x14ac:dyDescent="0.3">
      <c r="A68" s="103" t="s">
        <v>27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</sheetData>
  <mergeCells count="64">
    <mergeCell ref="A13:D13"/>
    <mergeCell ref="E13:L13"/>
    <mergeCell ref="A61:D61"/>
    <mergeCell ref="E61:L61"/>
    <mergeCell ref="E10:L10"/>
    <mergeCell ref="A11:D11"/>
    <mergeCell ref="E11:L11"/>
    <mergeCell ref="A12:D12"/>
    <mergeCell ref="E12:L12"/>
    <mergeCell ref="A10:D10"/>
    <mergeCell ref="A7:D7"/>
    <mergeCell ref="E7:L7"/>
    <mergeCell ref="A8:D8"/>
    <mergeCell ref="E8:L8"/>
    <mergeCell ref="A9:D9"/>
    <mergeCell ref="E9:L9"/>
    <mergeCell ref="A2:L2"/>
    <mergeCell ref="A3:L3"/>
    <mergeCell ref="A4:L4"/>
    <mergeCell ref="A5:L5"/>
    <mergeCell ref="A6:L6"/>
    <mergeCell ref="A14:D14"/>
    <mergeCell ref="E14:L14"/>
    <mergeCell ref="A15:D15"/>
    <mergeCell ref="E15:L15"/>
    <mergeCell ref="A16:D16"/>
    <mergeCell ref="E16:L16"/>
    <mergeCell ref="A17:L17"/>
    <mergeCell ref="A52:L52"/>
    <mergeCell ref="A53:D53"/>
    <mergeCell ref="A19:L19"/>
    <mergeCell ref="A28:L28"/>
    <mergeCell ref="A33:L33"/>
    <mergeCell ref="H51:I51"/>
    <mergeCell ref="A41:H41"/>
    <mergeCell ref="A42:L42"/>
    <mergeCell ref="A60:D60"/>
    <mergeCell ref="E60:L60"/>
    <mergeCell ref="A54:D54"/>
    <mergeCell ref="E53:L53"/>
    <mergeCell ref="A57:D57"/>
    <mergeCell ref="E57:L57"/>
    <mergeCell ref="A58:D58"/>
    <mergeCell ref="A55:D55"/>
    <mergeCell ref="A56:D56"/>
    <mergeCell ref="E55:L55"/>
    <mergeCell ref="E56:L56"/>
    <mergeCell ref="E58:L58"/>
    <mergeCell ref="E59:L59"/>
    <mergeCell ref="E64:L64"/>
    <mergeCell ref="A1:L1"/>
    <mergeCell ref="A67:L67"/>
    <mergeCell ref="A68:L68"/>
    <mergeCell ref="A18:L18"/>
    <mergeCell ref="A65:D65"/>
    <mergeCell ref="E65:L65"/>
    <mergeCell ref="A66:D66"/>
    <mergeCell ref="E66:L66"/>
    <mergeCell ref="A62:D62"/>
    <mergeCell ref="E62:L62"/>
    <mergeCell ref="A63:D63"/>
    <mergeCell ref="E63:L63"/>
    <mergeCell ref="A64:D64"/>
    <mergeCell ref="A59:D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C5E9-1304-4FE6-A586-599E2B69E38C}">
  <dimension ref="A1:L108"/>
  <sheetViews>
    <sheetView zoomScale="80" zoomScaleNormal="80" workbookViewId="0">
      <pane ySplit="1" topLeftCell="A95" activePane="bottomLeft" state="frozen"/>
      <selection pane="bottomLeft" activeCell="A101" sqref="A101:XFD101"/>
    </sheetView>
  </sheetViews>
  <sheetFormatPr defaultRowHeight="12" x14ac:dyDescent="0.3"/>
  <cols>
    <col min="1" max="1" width="22" style="37" customWidth="1"/>
    <col min="2" max="2" width="16.6640625" style="26" customWidth="1"/>
    <col min="3" max="3" width="17.33203125" style="26" customWidth="1"/>
    <col min="4" max="4" width="8.88671875" style="26"/>
    <col min="5" max="5" width="18.5546875" style="26" customWidth="1"/>
    <col min="6" max="6" width="15.5546875" style="26" customWidth="1"/>
    <col min="7" max="7" width="12.44140625" style="26" customWidth="1"/>
    <col min="8" max="9" width="8.88671875" style="26"/>
    <col min="10" max="10" width="11.77734375" style="26" customWidth="1"/>
    <col min="11" max="11" width="12.88671875" style="26" customWidth="1"/>
    <col min="12" max="16384" width="8.88671875" style="26"/>
  </cols>
  <sheetData>
    <row r="1" spans="1:12" s="25" customFormat="1" ht="19.2" customHeight="1" x14ac:dyDescent="0.3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" customFormat="1" ht="19.8" customHeight="1" x14ac:dyDescent="0.3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4" customFormat="1" ht="27" customHeight="1" x14ac:dyDescent="0.3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5" customFormat="1" ht="25.2" customHeight="1" x14ac:dyDescent="0.3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4" customFormat="1" ht="22.95" customHeight="1" x14ac:dyDescent="0.3">
      <c r="A5" s="109" t="s">
        <v>57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25" customFormat="1" ht="18" customHeight="1" x14ac:dyDescent="0.3">
      <c r="A6" s="140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s="25" customFormat="1" ht="24" customHeight="1" x14ac:dyDescent="0.3">
      <c r="A7" s="139" t="s">
        <v>9</v>
      </c>
      <c r="B7" s="139"/>
      <c r="C7" s="139"/>
      <c r="D7" s="139"/>
      <c r="E7" s="105"/>
      <c r="F7" s="105"/>
      <c r="G7" s="105"/>
      <c r="H7" s="105"/>
      <c r="I7" s="105"/>
      <c r="J7" s="105"/>
      <c r="K7" s="105"/>
      <c r="L7" s="105"/>
    </row>
    <row r="8" spans="1:12" s="25" customFormat="1" ht="19.8" customHeight="1" x14ac:dyDescent="0.3">
      <c r="A8" s="139" t="s">
        <v>10</v>
      </c>
      <c r="B8" s="139"/>
      <c r="C8" s="139"/>
      <c r="D8" s="139"/>
      <c r="E8" s="105"/>
      <c r="F8" s="105"/>
      <c r="G8" s="105"/>
      <c r="H8" s="105"/>
      <c r="I8" s="105"/>
      <c r="J8" s="105"/>
      <c r="K8" s="105"/>
      <c r="L8" s="105"/>
    </row>
    <row r="9" spans="1:12" s="25" customFormat="1" ht="28.8" customHeight="1" x14ac:dyDescent="0.3">
      <c r="A9" s="139" t="s">
        <v>11</v>
      </c>
      <c r="B9" s="139"/>
      <c r="C9" s="139"/>
      <c r="D9" s="139"/>
      <c r="E9" s="105"/>
      <c r="F9" s="105"/>
      <c r="G9" s="105"/>
      <c r="H9" s="105"/>
      <c r="I9" s="105"/>
      <c r="J9" s="105"/>
      <c r="K9" s="105"/>
      <c r="L9" s="105"/>
    </row>
    <row r="10" spans="1:12" s="25" customFormat="1" ht="31.8" customHeight="1" x14ac:dyDescent="0.3">
      <c r="A10" s="139" t="s">
        <v>12</v>
      </c>
      <c r="B10" s="139"/>
      <c r="C10" s="139"/>
      <c r="D10" s="139"/>
      <c r="E10" s="105"/>
      <c r="F10" s="105"/>
      <c r="G10" s="105"/>
      <c r="H10" s="105"/>
      <c r="I10" s="105"/>
      <c r="J10" s="105"/>
      <c r="K10" s="105"/>
      <c r="L10" s="105"/>
    </row>
    <row r="11" spans="1:12" s="25" customFormat="1" ht="21" customHeight="1" x14ac:dyDescent="0.3">
      <c r="A11" s="139" t="s">
        <v>13</v>
      </c>
      <c r="B11" s="139"/>
      <c r="C11" s="139"/>
      <c r="D11" s="139"/>
      <c r="E11" s="105"/>
      <c r="F11" s="105"/>
      <c r="G11" s="105"/>
      <c r="H11" s="105"/>
      <c r="I11" s="105"/>
      <c r="J11" s="105"/>
      <c r="K11" s="105"/>
      <c r="L11" s="105"/>
    </row>
    <row r="12" spans="1:12" s="25" customFormat="1" ht="15" customHeight="1" x14ac:dyDescent="0.3">
      <c r="A12" s="139" t="s">
        <v>23</v>
      </c>
      <c r="B12" s="139"/>
      <c r="C12" s="139"/>
      <c r="D12" s="139"/>
      <c r="E12" s="105"/>
      <c r="F12" s="105"/>
      <c r="G12" s="105"/>
      <c r="H12" s="105"/>
      <c r="I12" s="105"/>
      <c r="J12" s="105"/>
      <c r="K12" s="105"/>
      <c r="L12" s="105"/>
    </row>
    <row r="13" spans="1:12" s="25" customFormat="1" ht="21" customHeight="1" x14ac:dyDescent="0.3">
      <c r="A13" s="139" t="s">
        <v>14</v>
      </c>
      <c r="B13" s="139"/>
      <c r="C13" s="139"/>
      <c r="D13" s="139"/>
      <c r="E13" s="105"/>
      <c r="F13" s="105"/>
      <c r="G13" s="105"/>
      <c r="H13" s="105"/>
      <c r="I13" s="105"/>
      <c r="J13" s="105"/>
      <c r="K13" s="105"/>
      <c r="L13" s="105"/>
    </row>
    <row r="14" spans="1:12" s="25" customFormat="1" ht="18" customHeight="1" x14ac:dyDescent="0.3">
      <c r="A14" s="139" t="s">
        <v>15</v>
      </c>
      <c r="B14" s="139"/>
      <c r="C14" s="139"/>
      <c r="D14" s="139"/>
      <c r="E14" s="105"/>
      <c r="F14" s="105"/>
      <c r="G14" s="105"/>
      <c r="H14" s="105"/>
      <c r="I14" s="105"/>
      <c r="J14" s="105"/>
      <c r="K14" s="105"/>
      <c r="L14" s="105"/>
    </row>
    <row r="15" spans="1:12" s="25" customFormat="1" ht="30" customHeight="1" x14ac:dyDescent="0.3">
      <c r="A15" s="139" t="s">
        <v>22</v>
      </c>
      <c r="B15" s="139"/>
      <c r="C15" s="139"/>
      <c r="D15" s="139"/>
      <c r="E15" s="105"/>
      <c r="F15" s="105"/>
      <c r="G15" s="105"/>
      <c r="H15" s="105"/>
      <c r="I15" s="105"/>
      <c r="J15" s="105"/>
      <c r="K15" s="105"/>
      <c r="L15" s="105"/>
    </row>
    <row r="16" spans="1:12" s="25" customFormat="1" ht="30" customHeight="1" x14ac:dyDescent="0.3">
      <c r="A16" s="139" t="s">
        <v>37</v>
      </c>
      <c r="B16" s="139"/>
      <c r="C16" s="139"/>
      <c r="D16" s="139"/>
      <c r="E16" s="105"/>
      <c r="F16" s="105"/>
      <c r="G16" s="105"/>
      <c r="H16" s="105"/>
      <c r="I16" s="105"/>
      <c r="J16" s="105"/>
      <c r="K16" s="105"/>
      <c r="L16" s="105"/>
    </row>
    <row r="17" spans="1:12" s="25" customFormat="1" ht="36" customHeight="1" x14ac:dyDescent="0.3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x14ac:dyDescent="0.3">
      <c r="A18" s="110" t="s">
        <v>72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64.8" customHeight="1" x14ac:dyDescent="0.3">
      <c r="A19" s="7" t="s">
        <v>0</v>
      </c>
      <c r="B19" s="8" t="s">
        <v>1</v>
      </c>
      <c r="C19" s="11" t="s">
        <v>31</v>
      </c>
      <c r="D19" s="8" t="s">
        <v>69</v>
      </c>
      <c r="E19" s="8" t="s">
        <v>90</v>
      </c>
      <c r="F19" s="8" t="s">
        <v>95</v>
      </c>
      <c r="G19" s="8" t="s">
        <v>34</v>
      </c>
      <c r="H19" s="8" t="s">
        <v>33</v>
      </c>
      <c r="I19" s="8" t="s">
        <v>28</v>
      </c>
      <c r="J19" s="8" t="s">
        <v>35</v>
      </c>
      <c r="K19" s="8" t="s">
        <v>36</v>
      </c>
      <c r="L19" s="8" t="s">
        <v>7</v>
      </c>
    </row>
    <row r="20" spans="1:12" x14ac:dyDescent="0.3">
      <c r="A20" s="3" t="s">
        <v>2</v>
      </c>
      <c r="B20" s="4">
        <v>240</v>
      </c>
      <c r="C20" s="1">
        <v>24</v>
      </c>
      <c r="D20" s="9" t="s">
        <v>20</v>
      </c>
      <c r="E20" s="1" t="s">
        <v>43</v>
      </c>
      <c r="F20" s="4">
        <v>1</v>
      </c>
      <c r="G20" s="17">
        <v>0</v>
      </c>
      <c r="H20" s="17">
        <v>0</v>
      </c>
      <c r="I20" s="27">
        <v>0</v>
      </c>
      <c r="J20" s="27">
        <f>(G20*C20)*2</f>
        <v>0</v>
      </c>
      <c r="K20" s="27">
        <f>(H20*C20)*3</f>
        <v>0</v>
      </c>
      <c r="L20" s="12"/>
    </row>
    <row r="21" spans="1:12" x14ac:dyDescent="0.3">
      <c r="A21" s="3" t="s">
        <v>3</v>
      </c>
      <c r="B21" s="4">
        <v>1100</v>
      </c>
      <c r="C21" s="1">
        <v>24</v>
      </c>
      <c r="D21" s="9" t="s">
        <v>20</v>
      </c>
      <c r="E21" s="1" t="s">
        <v>43</v>
      </c>
      <c r="F21" s="4">
        <v>1</v>
      </c>
      <c r="G21" s="17">
        <v>0</v>
      </c>
      <c r="H21" s="17">
        <v>0</v>
      </c>
      <c r="I21" s="27">
        <v>0</v>
      </c>
      <c r="J21" s="27">
        <f t="shared" ref="J21:J25" si="0">(G21*C21)*2</f>
        <v>0</v>
      </c>
      <c r="K21" s="27">
        <f t="shared" ref="K21:K25" si="1">(H21*C21)*3</f>
        <v>0</v>
      </c>
      <c r="L21" s="12"/>
    </row>
    <row r="22" spans="1:12" x14ac:dyDescent="0.3">
      <c r="A22" s="3" t="s">
        <v>4</v>
      </c>
      <c r="B22" s="4">
        <v>240</v>
      </c>
      <c r="C22" s="1">
        <v>24</v>
      </c>
      <c r="D22" s="9" t="s">
        <v>20</v>
      </c>
      <c r="E22" s="1" t="s">
        <v>43</v>
      </c>
      <c r="F22" s="4">
        <v>1</v>
      </c>
      <c r="G22" s="17">
        <v>0</v>
      </c>
      <c r="H22" s="17">
        <v>0</v>
      </c>
      <c r="I22" s="27">
        <v>0</v>
      </c>
      <c r="J22" s="27">
        <f t="shared" si="0"/>
        <v>0</v>
      </c>
      <c r="K22" s="27">
        <f t="shared" si="1"/>
        <v>0</v>
      </c>
      <c r="L22" s="12"/>
    </row>
    <row r="23" spans="1:12" x14ac:dyDescent="0.3">
      <c r="A23" s="3" t="s">
        <v>5</v>
      </c>
      <c r="B23" s="4">
        <v>1100</v>
      </c>
      <c r="C23" s="1">
        <v>52</v>
      </c>
      <c r="D23" s="9" t="s">
        <v>20</v>
      </c>
      <c r="E23" s="1" t="s">
        <v>44</v>
      </c>
      <c r="F23" s="4">
        <v>1</v>
      </c>
      <c r="G23" s="17">
        <v>0</v>
      </c>
      <c r="H23" s="17">
        <v>0</v>
      </c>
      <c r="I23" s="27">
        <v>0</v>
      </c>
      <c r="J23" s="27">
        <f t="shared" si="0"/>
        <v>0</v>
      </c>
      <c r="K23" s="27">
        <f t="shared" si="1"/>
        <v>0</v>
      </c>
      <c r="L23" s="12"/>
    </row>
    <row r="24" spans="1:12" x14ac:dyDescent="0.3">
      <c r="A24" s="3" t="s">
        <v>6</v>
      </c>
      <c r="B24" s="4">
        <v>240</v>
      </c>
      <c r="C24" s="1">
        <v>24</v>
      </c>
      <c r="D24" s="9" t="s">
        <v>20</v>
      </c>
      <c r="E24" s="1" t="s">
        <v>43</v>
      </c>
      <c r="F24" s="1">
        <v>1</v>
      </c>
      <c r="G24" s="17">
        <v>0</v>
      </c>
      <c r="H24" s="17">
        <v>0</v>
      </c>
      <c r="I24" s="27">
        <v>0</v>
      </c>
      <c r="J24" s="27">
        <f t="shared" si="0"/>
        <v>0</v>
      </c>
      <c r="K24" s="27">
        <f t="shared" si="1"/>
        <v>0</v>
      </c>
      <c r="L24" s="12"/>
    </row>
    <row r="25" spans="1:12" s="71" customFormat="1" ht="30" customHeight="1" x14ac:dyDescent="0.25">
      <c r="A25" s="67" t="s">
        <v>103</v>
      </c>
      <c r="B25" s="4" t="s">
        <v>101</v>
      </c>
      <c r="C25" s="1">
        <v>1</v>
      </c>
      <c r="D25" s="9" t="s">
        <v>20</v>
      </c>
      <c r="E25" s="4" t="s">
        <v>102</v>
      </c>
      <c r="F25" s="4">
        <v>1</v>
      </c>
      <c r="G25" s="17">
        <v>0</v>
      </c>
      <c r="H25" s="17">
        <v>0</v>
      </c>
      <c r="I25" s="27">
        <v>0</v>
      </c>
      <c r="J25" s="27">
        <f t="shared" si="0"/>
        <v>0</v>
      </c>
      <c r="K25" s="27">
        <f t="shared" si="1"/>
        <v>0</v>
      </c>
      <c r="L25" s="12"/>
    </row>
    <row r="26" spans="1:12" x14ac:dyDescent="0.3">
      <c r="A26" s="34"/>
      <c r="B26" s="19"/>
      <c r="C26" s="19"/>
      <c r="D26" s="20"/>
      <c r="E26" s="19"/>
      <c r="F26" s="19"/>
      <c r="G26" s="21"/>
      <c r="H26" s="21"/>
      <c r="I26" s="28" t="s">
        <v>21</v>
      </c>
      <c r="J26" s="28">
        <f>SUM(J20:J25)</f>
        <v>0</v>
      </c>
      <c r="K26" s="28">
        <f>SUM(K20:K25)</f>
        <v>0</v>
      </c>
      <c r="L26" s="29"/>
    </row>
    <row r="27" spans="1:12" x14ac:dyDescent="0.3">
      <c r="A27" s="110" t="s">
        <v>73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43.2" customHeight="1" x14ac:dyDescent="0.3">
      <c r="A28" s="7" t="s">
        <v>0</v>
      </c>
      <c r="B28" s="8" t="s">
        <v>1</v>
      </c>
      <c r="C28" s="11" t="s">
        <v>31</v>
      </c>
      <c r="D28" s="8" t="s">
        <v>69</v>
      </c>
      <c r="E28" s="8" t="s">
        <v>90</v>
      </c>
      <c r="F28" s="8" t="s">
        <v>95</v>
      </c>
      <c r="G28" s="8" t="s">
        <v>34</v>
      </c>
      <c r="H28" s="8" t="s">
        <v>33</v>
      </c>
      <c r="I28" s="8" t="s">
        <v>28</v>
      </c>
      <c r="J28" s="8" t="s">
        <v>35</v>
      </c>
      <c r="K28" s="8" t="s">
        <v>36</v>
      </c>
      <c r="L28" s="8" t="s">
        <v>7</v>
      </c>
    </row>
    <row r="29" spans="1:12" x14ac:dyDescent="0.3">
      <c r="A29" s="3" t="s">
        <v>2</v>
      </c>
      <c r="B29" s="4">
        <v>1100</v>
      </c>
      <c r="C29" s="1">
        <v>24</v>
      </c>
      <c r="D29" s="9" t="s">
        <v>20</v>
      </c>
      <c r="E29" s="1" t="s">
        <v>45</v>
      </c>
      <c r="F29" s="4">
        <v>1</v>
      </c>
      <c r="G29" s="17">
        <v>0</v>
      </c>
      <c r="H29" s="17">
        <v>0</v>
      </c>
      <c r="I29" s="27">
        <v>0</v>
      </c>
      <c r="J29" s="27">
        <f>(G29*C29)*2</f>
        <v>0</v>
      </c>
      <c r="K29" s="27">
        <f>(H29*C29)*3</f>
        <v>0</v>
      </c>
      <c r="L29" s="12"/>
    </row>
    <row r="30" spans="1:12" x14ac:dyDescent="0.3">
      <c r="A30" s="3" t="s">
        <v>3</v>
      </c>
      <c r="B30" s="4">
        <v>1100</v>
      </c>
      <c r="C30" s="1">
        <v>24</v>
      </c>
      <c r="D30" s="9" t="s">
        <v>20</v>
      </c>
      <c r="E30" s="1" t="s">
        <v>45</v>
      </c>
      <c r="F30" s="4">
        <v>1</v>
      </c>
      <c r="G30" s="17">
        <v>0</v>
      </c>
      <c r="H30" s="17">
        <v>0</v>
      </c>
      <c r="I30" s="27">
        <v>0</v>
      </c>
      <c r="J30" s="27">
        <f t="shared" ref="J30:J34" si="2">(G30*C30)*2</f>
        <v>0</v>
      </c>
      <c r="K30" s="27">
        <f t="shared" ref="K30:K34" si="3">(H30*C30)*3</f>
        <v>0</v>
      </c>
      <c r="L30" s="12"/>
    </row>
    <row r="31" spans="1:12" x14ac:dyDescent="0.3">
      <c r="A31" s="3" t="s">
        <v>4</v>
      </c>
      <c r="B31" s="4">
        <v>240</v>
      </c>
      <c r="C31" s="1">
        <v>24</v>
      </c>
      <c r="D31" s="9" t="s">
        <v>20</v>
      </c>
      <c r="E31" s="1" t="s">
        <v>45</v>
      </c>
      <c r="F31" s="4">
        <v>1</v>
      </c>
      <c r="G31" s="17">
        <v>0</v>
      </c>
      <c r="H31" s="17">
        <v>0</v>
      </c>
      <c r="I31" s="27">
        <v>0</v>
      </c>
      <c r="J31" s="27">
        <f t="shared" si="2"/>
        <v>0</v>
      </c>
      <c r="K31" s="27">
        <f t="shared" si="3"/>
        <v>0</v>
      </c>
      <c r="L31" s="12"/>
    </row>
    <row r="32" spans="1:12" x14ac:dyDescent="0.3">
      <c r="A32" s="3" t="s">
        <v>5</v>
      </c>
      <c r="B32" s="4">
        <v>1100</v>
      </c>
      <c r="C32" s="1">
        <v>104</v>
      </c>
      <c r="D32" s="9" t="s">
        <v>20</v>
      </c>
      <c r="E32" s="1" t="s">
        <v>46</v>
      </c>
      <c r="F32" s="4">
        <v>1</v>
      </c>
      <c r="G32" s="17">
        <v>0</v>
      </c>
      <c r="H32" s="17">
        <v>0</v>
      </c>
      <c r="I32" s="27">
        <v>0</v>
      </c>
      <c r="J32" s="27">
        <f t="shared" si="2"/>
        <v>0</v>
      </c>
      <c r="K32" s="27">
        <f t="shared" si="3"/>
        <v>0</v>
      </c>
      <c r="L32" s="12"/>
    </row>
    <row r="33" spans="1:12" x14ac:dyDescent="0.3">
      <c r="A33" s="3" t="s">
        <v>6</v>
      </c>
      <c r="B33" s="4">
        <v>240</v>
      </c>
      <c r="C33" s="1">
        <v>24</v>
      </c>
      <c r="D33" s="9" t="s">
        <v>20</v>
      </c>
      <c r="E33" s="1" t="s">
        <v>45</v>
      </c>
      <c r="F33" s="77">
        <v>1</v>
      </c>
      <c r="G33" s="17">
        <v>0</v>
      </c>
      <c r="H33" s="17">
        <v>0</v>
      </c>
      <c r="I33" s="27">
        <v>0</v>
      </c>
      <c r="J33" s="27">
        <f t="shared" si="2"/>
        <v>0</v>
      </c>
      <c r="K33" s="27">
        <f t="shared" si="3"/>
        <v>0</v>
      </c>
      <c r="L33" s="12"/>
    </row>
    <row r="34" spans="1:12" s="71" customFormat="1" ht="30" customHeight="1" x14ac:dyDescent="0.25">
      <c r="A34" s="67" t="s">
        <v>103</v>
      </c>
      <c r="B34" s="4" t="s">
        <v>101</v>
      </c>
      <c r="C34" s="1">
        <v>1</v>
      </c>
      <c r="D34" s="9" t="s">
        <v>20</v>
      </c>
      <c r="E34" s="4" t="s">
        <v>102</v>
      </c>
      <c r="F34" s="4">
        <v>1</v>
      </c>
      <c r="G34" s="17">
        <v>0</v>
      </c>
      <c r="H34" s="17">
        <v>0</v>
      </c>
      <c r="I34" s="27">
        <v>0</v>
      </c>
      <c r="J34" s="27">
        <f t="shared" si="2"/>
        <v>0</v>
      </c>
      <c r="K34" s="27">
        <f t="shared" si="3"/>
        <v>0</v>
      </c>
      <c r="L34" s="12"/>
    </row>
    <row r="35" spans="1:12" x14ac:dyDescent="0.3">
      <c r="A35" s="34"/>
      <c r="B35" s="19"/>
      <c r="C35" s="19"/>
      <c r="D35" s="20"/>
      <c r="E35" s="19"/>
      <c r="F35" s="19"/>
      <c r="G35" s="21"/>
      <c r="H35" s="21"/>
      <c r="I35" s="28" t="s">
        <v>21</v>
      </c>
      <c r="J35" s="28">
        <f>SUM(J29:J34)</f>
        <v>0</v>
      </c>
      <c r="K35" s="28">
        <f>SUM(K29:K34)</f>
        <v>0</v>
      </c>
      <c r="L35" s="29"/>
    </row>
    <row r="36" spans="1:12" x14ac:dyDescent="0.3">
      <c r="A36" s="110" t="s">
        <v>74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ht="72" x14ac:dyDescent="0.3">
      <c r="A37" s="7" t="s">
        <v>0</v>
      </c>
      <c r="B37" s="8" t="s">
        <v>1</v>
      </c>
      <c r="C37" s="11" t="s">
        <v>31</v>
      </c>
      <c r="D37" s="8" t="s">
        <v>69</v>
      </c>
      <c r="E37" s="8" t="s">
        <v>90</v>
      </c>
      <c r="F37" s="8" t="s">
        <v>95</v>
      </c>
      <c r="G37" s="8" t="s">
        <v>34</v>
      </c>
      <c r="H37" s="8" t="s">
        <v>33</v>
      </c>
      <c r="I37" s="8" t="s">
        <v>28</v>
      </c>
      <c r="J37" s="8" t="s">
        <v>35</v>
      </c>
      <c r="K37" s="8" t="s">
        <v>36</v>
      </c>
      <c r="L37" s="8" t="s">
        <v>7</v>
      </c>
    </row>
    <row r="38" spans="1:12" x14ac:dyDescent="0.3">
      <c r="A38" s="3" t="s">
        <v>2</v>
      </c>
      <c r="B38" s="4">
        <v>1100</v>
      </c>
      <c r="C38" s="1">
        <v>24</v>
      </c>
      <c r="D38" s="9" t="s">
        <v>20</v>
      </c>
      <c r="E38" s="1" t="s">
        <v>43</v>
      </c>
      <c r="F38" s="4">
        <v>1</v>
      </c>
      <c r="G38" s="17">
        <v>0</v>
      </c>
      <c r="H38" s="17">
        <v>0</v>
      </c>
      <c r="I38" s="27">
        <v>0</v>
      </c>
      <c r="J38" s="27">
        <f>(G38*C38)*2</f>
        <v>0</v>
      </c>
      <c r="K38" s="27">
        <f>(H38*C38)*3</f>
        <v>0</v>
      </c>
      <c r="L38" s="12"/>
    </row>
    <row r="39" spans="1:12" x14ac:dyDescent="0.3">
      <c r="A39" s="3" t="s">
        <v>3</v>
      </c>
      <c r="B39" s="4">
        <v>240</v>
      </c>
      <c r="C39" s="1">
        <v>24</v>
      </c>
      <c r="D39" s="9" t="s">
        <v>20</v>
      </c>
      <c r="E39" s="1" t="s">
        <v>43</v>
      </c>
      <c r="F39" s="4">
        <v>1</v>
      </c>
      <c r="G39" s="17">
        <v>0</v>
      </c>
      <c r="H39" s="17">
        <v>0</v>
      </c>
      <c r="I39" s="27">
        <v>0</v>
      </c>
      <c r="J39" s="27">
        <f t="shared" ref="J39:J43" si="4">(G39*C39)*2</f>
        <v>0</v>
      </c>
      <c r="K39" s="27">
        <f t="shared" ref="K39:K43" si="5">(H39*C39)*3</f>
        <v>0</v>
      </c>
      <c r="L39" s="12"/>
    </row>
    <row r="40" spans="1:12" x14ac:dyDescent="0.3">
      <c r="A40" s="3" t="s">
        <v>4</v>
      </c>
      <c r="B40" s="4">
        <v>240</v>
      </c>
      <c r="C40" s="1">
        <v>12</v>
      </c>
      <c r="D40" s="9" t="s">
        <v>20</v>
      </c>
      <c r="E40" s="1" t="s">
        <v>47</v>
      </c>
      <c r="F40" s="4">
        <v>1</v>
      </c>
      <c r="G40" s="17">
        <v>0</v>
      </c>
      <c r="H40" s="17">
        <v>0</v>
      </c>
      <c r="I40" s="27">
        <v>0</v>
      </c>
      <c r="J40" s="27">
        <f t="shared" si="4"/>
        <v>0</v>
      </c>
      <c r="K40" s="27">
        <f t="shared" si="5"/>
        <v>0</v>
      </c>
      <c r="L40" s="12"/>
    </row>
    <row r="41" spans="1:12" x14ac:dyDescent="0.3">
      <c r="A41" s="3" t="s">
        <v>5</v>
      </c>
      <c r="B41" s="4">
        <v>1100</v>
      </c>
      <c r="C41" s="1">
        <v>104</v>
      </c>
      <c r="D41" s="9" t="s">
        <v>20</v>
      </c>
      <c r="E41" s="1" t="s">
        <v>44</v>
      </c>
      <c r="F41" s="4">
        <v>2</v>
      </c>
      <c r="G41" s="17">
        <v>0</v>
      </c>
      <c r="H41" s="17">
        <v>0</v>
      </c>
      <c r="I41" s="27">
        <v>0</v>
      </c>
      <c r="J41" s="27">
        <f t="shared" si="4"/>
        <v>0</v>
      </c>
      <c r="K41" s="27">
        <f t="shared" si="5"/>
        <v>0</v>
      </c>
      <c r="L41" s="12"/>
    </row>
    <row r="42" spans="1:12" x14ac:dyDescent="0.3">
      <c r="A42" s="3" t="s">
        <v>6</v>
      </c>
      <c r="B42" s="4">
        <v>120</v>
      </c>
      <c r="C42" s="1">
        <v>52</v>
      </c>
      <c r="D42" s="9" t="s">
        <v>20</v>
      </c>
      <c r="E42" s="1" t="s">
        <v>44</v>
      </c>
      <c r="F42" s="1" t="s">
        <v>48</v>
      </c>
      <c r="G42" s="17">
        <v>0</v>
      </c>
      <c r="H42" s="17">
        <v>0</v>
      </c>
      <c r="I42" s="27">
        <v>0</v>
      </c>
      <c r="J42" s="27">
        <f t="shared" si="4"/>
        <v>0</v>
      </c>
      <c r="K42" s="27">
        <f t="shared" si="5"/>
        <v>0</v>
      </c>
      <c r="L42" s="12"/>
    </row>
    <row r="43" spans="1:12" s="71" customFormat="1" ht="30" customHeight="1" x14ac:dyDescent="0.25">
      <c r="A43" s="67" t="s">
        <v>103</v>
      </c>
      <c r="B43" s="4" t="s">
        <v>101</v>
      </c>
      <c r="C43" s="1">
        <v>1</v>
      </c>
      <c r="D43" s="9" t="s">
        <v>20</v>
      </c>
      <c r="E43" s="4" t="s">
        <v>102</v>
      </c>
      <c r="F43" s="4">
        <v>1</v>
      </c>
      <c r="G43" s="17">
        <v>0</v>
      </c>
      <c r="H43" s="17">
        <v>0</v>
      </c>
      <c r="I43" s="27">
        <v>0</v>
      </c>
      <c r="J43" s="27">
        <f t="shared" si="4"/>
        <v>0</v>
      </c>
      <c r="K43" s="27">
        <f t="shared" si="5"/>
        <v>0</v>
      </c>
      <c r="L43" s="12"/>
    </row>
    <row r="44" spans="1:12" x14ac:dyDescent="0.3">
      <c r="A44" s="34"/>
      <c r="B44" s="19"/>
      <c r="C44" s="19"/>
      <c r="D44" s="20"/>
      <c r="E44" s="19"/>
      <c r="F44" s="19"/>
      <c r="G44" s="21"/>
      <c r="H44" s="21"/>
      <c r="I44" s="28" t="s">
        <v>21</v>
      </c>
      <c r="J44" s="28">
        <f>SUM(J38:J43)</f>
        <v>0</v>
      </c>
      <c r="K44" s="28">
        <f>SUM(K38:K43)</f>
        <v>0</v>
      </c>
      <c r="L44" s="29"/>
    </row>
    <row r="45" spans="1:12" x14ac:dyDescent="0.3">
      <c r="A45" s="110" t="s">
        <v>75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ht="72" x14ac:dyDescent="0.3">
      <c r="A46" s="7" t="s">
        <v>0</v>
      </c>
      <c r="B46" s="8" t="s">
        <v>1</v>
      </c>
      <c r="C46" s="11" t="s">
        <v>31</v>
      </c>
      <c r="D46" s="8" t="s">
        <v>69</v>
      </c>
      <c r="E46" s="8" t="s">
        <v>90</v>
      </c>
      <c r="F46" s="8" t="s">
        <v>95</v>
      </c>
      <c r="G46" s="8" t="s">
        <v>34</v>
      </c>
      <c r="H46" s="8" t="s">
        <v>33</v>
      </c>
      <c r="I46" s="8" t="s">
        <v>28</v>
      </c>
      <c r="J46" s="8" t="s">
        <v>35</v>
      </c>
      <c r="K46" s="8" t="s">
        <v>36</v>
      </c>
      <c r="L46" s="8" t="s">
        <v>7</v>
      </c>
    </row>
    <row r="47" spans="1:12" x14ac:dyDescent="0.3">
      <c r="A47" s="3" t="s">
        <v>2</v>
      </c>
      <c r="B47" s="4">
        <v>240</v>
      </c>
      <c r="C47" s="1">
        <v>12</v>
      </c>
      <c r="D47" s="9" t="s">
        <v>20</v>
      </c>
      <c r="E47" s="1" t="s">
        <v>47</v>
      </c>
      <c r="F47" s="4">
        <v>1</v>
      </c>
      <c r="G47" s="17">
        <v>0</v>
      </c>
      <c r="H47" s="17">
        <v>0</v>
      </c>
      <c r="I47" s="27">
        <v>0</v>
      </c>
      <c r="J47" s="27">
        <f>(G47*C47)*2</f>
        <v>0</v>
      </c>
      <c r="K47" s="27">
        <f>(H47*C47)*3</f>
        <v>0</v>
      </c>
      <c r="L47" s="12"/>
    </row>
    <row r="48" spans="1:12" x14ac:dyDescent="0.3">
      <c r="A48" s="3" t="s">
        <v>3</v>
      </c>
      <c r="B48" s="4">
        <v>240</v>
      </c>
      <c r="C48" s="1">
        <v>12</v>
      </c>
      <c r="D48" s="9" t="s">
        <v>20</v>
      </c>
      <c r="E48" s="1" t="s">
        <v>47</v>
      </c>
      <c r="F48" s="4">
        <v>1</v>
      </c>
      <c r="G48" s="17">
        <v>0</v>
      </c>
      <c r="H48" s="17">
        <v>0</v>
      </c>
      <c r="I48" s="27">
        <v>0</v>
      </c>
      <c r="J48" s="27">
        <f t="shared" ref="J48:J52" si="6">(G48*C48)*2</f>
        <v>0</v>
      </c>
      <c r="K48" s="27">
        <f t="shared" ref="K48:K52" si="7">(H48*C48)*3</f>
        <v>0</v>
      </c>
      <c r="L48" s="12"/>
    </row>
    <row r="49" spans="1:12" x14ac:dyDescent="0.3">
      <c r="A49" s="3" t="s">
        <v>4</v>
      </c>
      <c r="B49" s="4">
        <v>240</v>
      </c>
      <c r="C49" s="1">
        <v>12</v>
      </c>
      <c r="D49" s="9" t="s">
        <v>20</v>
      </c>
      <c r="E49" s="1" t="s">
        <v>47</v>
      </c>
      <c r="F49" s="4">
        <v>1</v>
      </c>
      <c r="G49" s="17">
        <v>0</v>
      </c>
      <c r="H49" s="17">
        <v>0</v>
      </c>
      <c r="I49" s="27">
        <v>0</v>
      </c>
      <c r="J49" s="27">
        <f t="shared" si="6"/>
        <v>0</v>
      </c>
      <c r="K49" s="27">
        <f t="shared" si="7"/>
        <v>0</v>
      </c>
      <c r="L49" s="12"/>
    </row>
    <row r="50" spans="1:12" x14ac:dyDescent="0.3">
      <c r="A50" s="3" t="s">
        <v>5</v>
      </c>
      <c r="B50" s="4">
        <v>1100</v>
      </c>
      <c r="C50" s="1">
        <v>52</v>
      </c>
      <c r="D50" s="9" t="s">
        <v>20</v>
      </c>
      <c r="E50" s="1" t="s">
        <v>44</v>
      </c>
      <c r="F50" s="4">
        <v>1</v>
      </c>
      <c r="G50" s="17">
        <v>0</v>
      </c>
      <c r="H50" s="17">
        <v>0</v>
      </c>
      <c r="I50" s="27">
        <v>0</v>
      </c>
      <c r="J50" s="27">
        <f t="shared" si="6"/>
        <v>0</v>
      </c>
      <c r="K50" s="27">
        <f t="shared" si="7"/>
        <v>0</v>
      </c>
      <c r="L50" s="12"/>
    </row>
    <row r="51" spans="1:12" x14ac:dyDescent="0.3">
      <c r="A51" s="3" t="s">
        <v>6</v>
      </c>
      <c r="B51" s="4">
        <v>120</v>
      </c>
      <c r="C51" s="1">
        <v>12</v>
      </c>
      <c r="D51" s="9" t="s">
        <v>20</v>
      </c>
      <c r="E51" s="1" t="s">
        <v>47</v>
      </c>
      <c r="F51" s="76">
        <v>1</v>
      </c>
      <c r="G51" s="17">
        <v>0</v>
      </c>
      <c r="H51" s="17">
        <v>0</v>
      </c>
      <c r="I51" s="27">
        <v>0</v>
      </c>
      <c r="J51" s="27">
        <f t="shared" si="6"/>
        <v>0</v>
      </c>
      <c r="K51" s="27">
        <f t="shared" si="7"/>
        <v>0</v>
      </c>
      <c r="L51" s="12"/>
    </row>
    <row r="52" spans="1:12" s="71" customFormat="1" ht="30" customHeight="1" x14ac:dyDescent="0.25">
      <c r="A52" s="67" t="s">
        <v>103</v>
      </c>
      <c r="B52" s="4" t="s">
        <v>101</v>
      </c>
      <c r="C52" s="4">
        <v>1</v>
      </c>
      <c r="D52" s="9" t="s">
        <v>20</v>
      </c>
      <c r="E52" s="4" t="s">
        <v>102</v>
      </c>
      <c r="F52" s="4">
        <v>1</v>
      </c>
      <c r="G52" s="17">
        <v>0</v>
      </c>
      <c r="H52" s="17">
        <v>0</v>
      </c>
      <c r="I52" s="27">
        <v>0</v>
      </c>
      <c r="J52" s="27">
        <f t="shared" si="6"/>
        <v>0</v>
      </c>
      <c r="K52" s="27">
        <f t="shared" si="7"/>
        <v>0</v>
      </c>
      <c r="L52" s="12"/>
    </row>
    <row r="53" spans="1:12" x14ac:dyDescent="0.3">
      <c r="A53" s="121"/>
      <c r="B53" s="122"/>
      <c r="C53" s="122"/>
      <c r="D53" s="122"/>
      <c r="E53" s="122"/>
      <c r="F53" s="122"/>
      <c r="G53" s="122"/>
      <c r="H53" s="123"/>
      <c r="I53" s="28" t="s">
        <v>21</v>
      </c>
      <c r="J53" s="28">
        <f>SUM(J47:J52)</f>
        <v>0</v>
      </c>
      <c r="K53" s="28">
        <f>SUM(K47:K52)</f>
        <v>0</v>
      </c>
      <c r="L53" s="29"/>
    </row>
    <row r="54" spans="1:12" x14ac:dyDescent="0.3">
      <c r="A54" s="110" t="s">
        <v>76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52.2" customHeight="1" x14ac:dyDescent="0.3">
      <c r="A55" s="7" t="s">
        <v>0</v>
      </c>
      <c r="B55" s="8" t="s">
        <v>1</v>
      </c>
      <c r="C55" s="11" t="s">
        <v>31</v>
      </c>
      <c r="D55" s="8" t="s">
        <v>69</v>
      </c>
      <c r="E55" s="8" t="s">
        <v>90</v>
      </c>
      <c r="F55" s="8" t="s">
        <v>95</v>
      </c>
      <c r="G55" s="8" t="s">
        <v>34</v>
      </c>
      <c r="H55" s="8" t="s">
        <v>33</v>
      </c>
      <c r="I55" s="8" t="s">
        <v>28</v>
      </c>
      <c r="J55" s="8" t="s">
        <v>35</v>
      </c>
      <c r="K55" s="8" t="s">
        <v>36</v>
      </c>
      <c r="L55" s="8" t="s">
        <v>7</v>
      </c>
    </row>
    <row r="56" spans="1:12" x14ac:dyDescent="0.3">
      <c r="A56" s="3" t="s">
        <v>2</v>
      </c>
      <c r="B56" s="4">
        <v>240</v>
      </c>
      <c r="C56" s="1">
        <v>12</v>
      </c>
      <c r="D56" s="9" t="s">
        <v>20</v>
      </c>
      <c r="E56" s="1" t="s">
        <v>47</v>
      </c>
      <c r="F56" s="4">
        <v>1</v>
      </c>
      <c r="G56" s="17">
        <v>0</v>
      </c>
      <c r="H56" s="17">
        <v>0</v>
      </c>
      <c r="I56" s="27">
        <v>0</v>
      </c>
      <c r="J56" s="27">
        <f>(G56*C56)*2</f>
        <v>0</v>
      </c>
      <c r="K56" s="27">
        <f>(H56*C56)*3</f>
        <v>0</v>
      </c>
      <c r="L56" s="12"/>
    </row>
    <row r="57" spans="1:12" x14ac:dyDescent="0.3">
      <c r="A57" s="3" t="s">
        <v>3</v>
      </c>
      <c r="B57" s="4">
        <v>240</v>
      </c>
      <c r="C57" s="1">
        <v>12</v>
      </c>
      <c r="D57" s="9" t="s">
        <v>20</v>
      </c>
      <c r="E57" s="1" t="s">
        <v>47</v>
      </c>
      <c r="F57" s="4">
        <v>1</v>
      </c>
      <c r="G57" s="17">
        <v>0</v>
      </c>
      <c r="H57" s="17">
        <v>0</v>
      </c>
      <c r="I57" s="27">
        <v>0</v>
      </c>
      <c r="J57" s="27">
        <f t="shared" ref="J57:J61" si="8">(G57*C57)*2</f>
        <v>0</v>
      </c>
      <c r="K57" s="27">
        <f t="shared" ref="K57:K61" si="9">(H57*C57)*3</f>
        <v>0</v>
      </c>
      <c r="L57" s="12"/>
    </row>
    <row r="58" spans="1:12" x14ac:dyDescent="0.3">
      <c r="A58" s="3" t="s">
        <v>4</v>
      </c>
      <c r="B58" s="4">
        <v>240</v>
      </c>
      <c r="C58" s="1">
        <v>12</v>
      </c>
      <c r="D58" s="9" t="s">
        <v>20</v>
      </c>
      <c r="E58" s="1" t="s">
        <v>47</v>
      </c>
      <c r="F58" s="4">
        <v>1</v>
      </c>
      <c r="G58" s="17">
        <v>0</v>
      </c>
      <c r="H58" s="17">
        <v>0</v>
      </c>
      <c r="I58" s="27">
        <v>0</v>
      </c>
      <c r="J58" s="27">
        <f t="shared" si="8"/>
        <v>0</v>
      </c>
      <c r="K58" s="27">
        <f t="shared" si="9"/>
        <v>0</v>
      </c>
      <c r="L58" s="12"/>
    </row>
    <row r="59" spans="1:12" x14ac:dyDescent="0.3">
      <c r="A59" s="3" t="s">
        <v>5</v>
      </c>
      <c r="B59" s="4">
        <v>1100</v>
      </c>
      <c r="C59" s="1">
        <v>52</v>
      </c>
      <c r="D59" s="9" t="s">
        <v>20</v>
      </c>
      <c r="E59" s="1" t="s">
        <v>44</v>
      </c>
      <c r="F59" s="4">
        <v>1</v>
      </c>
      <c r="G59" s="17">
        <v>0</v>
      </c>
      <c r="H59" s="17">
        <v>0</v>
      </c>
      <c r="I59" s="27">
        <v>0</v>
      </c>
      <c r="J59" s="27">
        <f t="shared" si="8"/>
        <v>0</v>
      </c>
      <c r="K59" s="27">
        <f t="shared" si="9"/>
        <v>0</v>
      </c>
      <c r="L59" s="12"/>
    </row>
    <row r="60" spans="1:12" x14ac:dyDescent="0.3">
      <c r="A60" s="3" t="s">
        <v>6</v>
      </c>
      <c r="B60" s="4">
        <v>120</v>
      </c>
      <c r="C60" s="1">
        <v>12</v>
      </c>
      <c r="D60" s="9" t="s">
        <v>20</v>
      </c>
      <c r="E60" s="1" t="s">
        <v>47</v>
      </c>
      <c r="F60" s="76">
        <v>1</v>
      </c>
      <c r="G60" s="17">
        <v>0</v>
      </c>
      <c r="H60" s="17">
        <v>0</v>
      </c>
      <c r="I60" s="27">
        <v>0</v>
      </c>
      <c r="J60" s="27">
        <f t="shared" si="8"/>
        <v>0</v>
      </c>
      <c r="K60" s="27">
        <f t="shared" si="9"/>
        <v>0</v>
      </c>
      <c r="L60" s="12"/>
    </row>
    <row r="61" spans="1:12" s="71" customFormat="1" ht="30" customHeight="1" x14ac:dyDescent="0.25">
      <c r="A61" s="67" t="s">
        <v>103</v>
      </c>
      <c r="B61" s="4" t="s">
        <v>101</v>
      </c>
      <c r="C61" s="1">
        <v>1</v>
      </c>
      <c r="D61" s="9" t="s">
        <v>20</v>
      </c>
      <c r="E61" s="4" t="s">
        <v>102</v>
      </c>
      <c r="F61" s="4">
        <v>1</v>
      </c>
      <c r="G61" s="17">
        <v>0</v>
      </c>
      <c r="H61" s="17">
        <v>0</v>
      </c>
      <c r="I61" s="27">
        <v>0</v>
      </c>
      <c r="J61" s="27">
        <f t="shared" si="8"/>
        <v>0</v>
      </c>
      <c r="K61" s="27">
        <f t="shared" si="9"/>
        <v>0</v>
      </c>
      <c r="L61" s="12"/>
    </row>
    <row r="62" spans="1:12" x14ac:dyDescent="0.3">
      <c r="A62" s="34"/>
      <c r="B62" s="19"/>
      <c r="C62" s="19"/>
      <c r="D62" s="20"/>
      <c r="E62" s="19"/>
      <c r="F62" s="19"/>
      <c r="G62" s="21"/>
      <c r="H62" s="21"/>
      <c r="I62" s="28" t="s">
        <v>21</v>
      </c>
      <c r="J62" s="28">
        <f>SUM(J56:J61)</f>
        <v>0</v>
      </c>
      <c r="K62" s="28">
        <f>SUM(K56:K61)</f>
        <v>0</v>
      </c>
      <c r="L62" s="29"/>
    </row>
    <row r="63" spans="1:12" x14ac:dyDescent="0.3">
      <c r="A63" s="110" t="s">
        <v>77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58.2" customHeight="1" x14ac:dyDescent="0.3">
      <c r="A64" s="7" t="s">
        <v>0</v>
      </c>
      <c r="B64" s="8" t="s">
        <v>1</v>
      </c>
      <c r="C64" s="11" t="s">
        <v>31</v>
      </c>
      <c r="D64" s="8" t="s">
        <v>69</v>
      </c>
      <c r="E64" s="8" t="s">
        <v>90</v>
      </c>
      <c r="F64" s="8" t="s">
        <v>95</v>
      </c>
      <c r="G64" s="8" t="s">
        <v>34</v>
      </c>
      <c r="H64" s="8" t="s">
        <v>33</v>
      </c>
      <c r="I64" s="8" t="s">
        <v>28</v>
      </c>
      <c r="J64" s="8" t="s">
        <v>35</v>
      </c>
      <c r="K64" s="8" t="s">
        <v>36</v>
      </c>
      <c r="L64" s="8" t="s">
        <v>7</v>
      </c>
    </row>
    <row r="65" spans="1:12" x14ac:dyDescent="0.3">
      <c r="A65" s="3" t="s">
        <v>2</v>
      </c>
      <c r="B65" s="4">
        <v>1100</v>
      </c>
      <c r="C65" s="1">
        <v>24</v>
      </c>
      <c r="D65" s="9" t="s">
        <v>20</v>
      </c>
      <c r="E65" s="1" t="s">
        <v>43</v>
      </c>
      <c r="F65" s="4">
        <v>1</v>
      </c>
      <c r="G65" s="17">
        <v>0</v>
      </c>
      <c r="H65" s="17">
        <v>0</v>
      </c>
      <c r="I65" s="27">
        <v>0</v>
      </c>
      <c r="J65" s="27">
        <f>(G65*C65)*2</f>
        <v>0</v>
      </c>
      <c r="K65" s="27">
        <f>(H65*C65)*3</f>
        <v>0</v>
      </c>
      <c r="L65" s="12"/>
    </row>
    <row r="66" spans="1:12" x14ac:dyDescent="0.3">
      <c r="A66" s="3" t="s">
        <v>3</v>
      </c>
      <c r="B66" s="4">
        <v>1100</v>
      </c>
      <c r="C66" s="1">
        <v>24</v>
      </c>
      <c r="D66" s="9" t="s">
        <v>20</v>
      </c>
      <c r="E66" s="1" t="s">
        <v>43</v>
      </c>
      <c r="F66" s="4">
        <v>1</v>
      </c>
      <c r="G66" s="17">
        <v>0</v>
      </c>
      <c r="H66" s="17">
        <v>0</v>
      </c>
      <c r="I66" s="27">
        <v>0</v>
      </c>
      <c r="J66" s="27">
        <f t="shared" ref="J66:J70" si="10">(G66*C66)*2</f>
        <v>0</v>
      </c>
      <c r="K66" s="27">
        <f t="shared" ref="K66:K70" si="11">(H66*C66)*3</f>
        <v>0</v>
      </c>
      <c r="L66" s="12"/>
    </row>
    <row r="67" spans="1:12" x14ac:dyDescent="0.3">
      <c r="A67" s="3" t="s">
        <v>4</v>
      </c>
      <c r="B67" s="4">
        <v>1100</v>
      </c>
      <c r="C67" s="1">
        <v>12</v>
      </c>
      <c r="D67" s="9" t="s">
        <v>20</v>
      </c>
      <c r="E67" s="1" t="s">
        <v>47</v>
      </c>
      <c r="F67" s="4">
        <v>1</v>
      </c>
      <c r="G67" s="17">
        <v>0</v>
      </c>
      <c r="H67" s="17">
        <v>0</v>
      </c>
      <c r="I67" s="27">
        <v>0</v>
      </c>
      <c r="J67" s="27">
        <f t="shared" si="10"/>
        <v>0</v>
      </c>
      <c r="K67" s="27">
        <f t="shared" si="11"/>
        <v>0</v>
      </c>
      <c r="L67" s="12"/>
    </row>
    <row r="68" spans="1:12" x14ac:dyDescent="0.3">
      <c r="A68" s="3" t="s">
        <v>5</v>
      </c>
      <c r="B68" s="4">
        <v>1100</v>
      </c>
      <c r="C68" s="1">
        <v>52</v>
      </c>
      <c r="D68" s="9" t="s">
        <v>20</v>
      </c>
      <c r="E68" s="1" t="s">
        <v>44</v>
      </c>
      <c r="F68" s="4">
        <v>1</v>
      </c>
      <c r="G68" s="17">
        <v>0</v>
      </c>
      <c r="H68" s="17">
        <v>0</v>
      </c>
      <c r="I68" s="27">
        <v>0</v>
      </c>
      <c r="J68" s="27">
        <f t="shared" si="10"/>
        <v>0</v>
      </c>
      <c r="K68" s="27">
        <f t="shared" si="11"/>
        <v>0</v>
      </c>
      <c r="L68" s="12"/>
    </row>
    <row r="69" spans="1:12" x14ac:dyDescent="0.3">
      <c r="A69" s="3" t="s">
        <v>6</v>
      </c>
      <c r="B69" s="4">
        <v>240</v>
      </c>
      <c r="C69" s="1">
        <v>52</v>
      </c>
      <c r="D69" s="9" t="s">
        <v>20</v>
      </c>
      <c r="E69" s="1" t="s">
        <v>44</v>
      </c>
      <c r="F69" s="1">
        <v>1</v>
      </c>
      <c r="G69" s="17">
        <v>0</v>
      </c>
      <c r="H69" s="17">
        <v>0</v>
      </c>
      <c r="I69" s="27">
        <v>0</v>
      </c>
      <c r="J69" s="27">
        <f t="shared" si="10"/>
        <v>0</v>
      </c>
      <c r="K69" s="27">
        <f t="shared" si="11"/>
        <v>0</v>
      </c>
      <c r="L69" s="12"/>
    </row>
    <row r="70" spans="1:12" s="71" customFormat="1" ht="30" customHeight="1" x14ac:dyDescent="0.25">
      <c r="A70" s="67" t="s">
        <v>103</v>
      </c>
      <c r="B70" s="4" t="s">
        <v>101</v>
      </c>
      <c r="C70" s="1">
        <v>1</v>
      </c>
      <c r="D70" s="9" t="s">
        <v>20</v>
      </c>
      <c r="E70" s="4" t="s">
        <v>102</v>
      </c>
      <c r="F70" s="4">
        <v>1</v>
      </c>
      <c r="G70" s="17">
        <v>0</v>
      </c>
      <c r="H70" s="17">
        <v>0</v>
      </c>
      <c r="I70" s="27">
        <v>0</v>
      </c>
      <c r="J70" s="27">
        <f t="shared" si="10"/>
        <v>0</v>
      </c>
      <c r="K70" s="27">
        <f t="shared" si="11"/>
        <v>0</v>
      </c>
      <c r="L70" s="12"/>
    </row>
    <row r="71" spans="1:12" x14ac:dyDescent="0.3">
      <c r="A71" s="34"/>
      <c r="B71" s="19"/>
      <c r="C71" s="19"/>
      <c r="D71" s="20"/>
      <c r="E71" s="19"/>
      <c r="F71" s="19"/>
      <c r="G71" s="21"/>
      <c r="H71" s="21"/>
      <c r="I71" s="28" t="s">
        <v>21</v>
      </c>
      <c r="J71" s="28">
        <f>SUM(J65:J70)</f>
        <v>0</v>
      </c>
      <c r="K71" s="28">
        <f>SUM(K65:K70)</f>
        <v>0</v>
      </c>
      <c r="L71" s="29"/>
    </row>
    <row r="72" spans="1:12" x14ac:dyDescent="0.3">
      <c r="A72" s="109" t="s">
        <v>78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 ht="72" x14ac:dyDescent="0.3">
      <c r="A73" s="7" t="s">
        <v>0</v>
      </c>
      <c r="B73" s="8" t="s">
        <v>1</v>
      </c>
      <c r="C73" s="11" t="s">
        <v>31</v>
      </c>
      <c r="D73" s="8" t="s">
        <v>69</v>
      </c>
      <c r="E73" s="8" t="s">
        <v>90</v>
      </c>
      <c r="F73" s="8" t="s">
        <v>95</v>
      </c>
      <c r="G73" s="8" t="s">
        <v>34</v>
      </c>
      <c r="H73" s="8" t="s">
        <v>33</v>
      </c>
      <c r="I73" s="8" t="s">
        <v>28</v>
      </c>
      <c r="J73" s="8" t="s">
        <v>35</v>
      </c>
      <c r="K73" s="8" t="s">
        <v>36</v>
      </c>
      <c r="L73" s="8" t="s">
        <v>7</v>
      </c>
    </row>
    <row r="74" spans="1:12" x14ac:dyDescent="0.3">
      <c r="A74" s="3" t="s">
        <v>2</v>
      </c>
      <c r="B74" s="4">
        <v>1100</v>
      </c>
      <c r="C74" s="1">
        <v>24</v>
      </c>
      <c r="D74" s="9" t="s">
        <v>20</v>
      </c>
      <c r="E74" s="1" t="s">
        <v>45</v>
      </c>
      <c r="F74" s="4">
        <v>1</v>
      </c>
      <c r="G74" s="17">
        <v>0</v>
      </c>
      <c r="H74" s="17">
        <v>0</v>
      </c>
      <c r="I74" s="27">
        <v>0</v>
      </c>
      <c r="J74" s="27">
        <f>(G74*C74)*2</f>
        <v>0</v>
      </c>
      <c r="K74" s="27">
        <f>(H74*C74)*3</f>
        <v>0</v>
      </c>
      <c r="L74" s="12"/>
    </row>
    <row r="75" spans="1:12" x14ac:dyDescent="0.3">
      <c r="A75" s="3" t="s">
        <v>3</v>
      </c>
      <c r="B75" s="4">
        <v>1100</v>
      </c>
      <c r="C75" s="1">
        <v>104</v>
      </c>
      <c r="D75" s="9" t="s">
        <v>20</v>
      </c>
      <c r="E75" s="1" t="s">
        <v>46</v>
      </c>
      <c r="F75" s="4">
        <v>1</v>
      </c>
      <c r="G75" s="17">
        <v>0</v>
      </c>
      <c r="H75" s="17">
        <v>0</v>
      </c>
      <c r="I75" s="27">
        <v>0</v>
      </c>
      <c r="J75" s="27">
        <f t="shared" ref="J75:J79" si="12">(G75*C75)*2</f>
        <v>0</v>
      </c>
      <c r="K75" s="27">
        <f t="shared" ref="K75:K79" si="13">(H75*C75)*3</f>
        <v>0</v>
      </c>
      <c r="L75" s="12"/>
    </row>
    <row r="76" spans="1:12" x14ac:dyDescent="0.3">
      <c r="A76" s="3" t="s">
        <v>4</v>
      </c>
      <c r="B76" s="4">
        <v>1100</v>
      </c>
      <c r="C76" s="1">
        <v>52</v>
      </c>
      <c r="D76" s="9" t="s">
        <v>20</v>
      </c>
      <c r="E76" s="1" t="s">
        <v>44</v>
      </c>
      <c r="F76" s="4">
        <v>1</v>
      </c>
      <c r="G76" s="17">
        <v>0</v>
      </c>
      <c r="H76" s="17">
        <v>0</v>
      </c>
      <c r="I76" s="27">
        <v>0</v>
      </c>
      <c r="J76" s="27">
        <f t="shared" si="12"/>
        <v>0</v>
      </c>
      <c r="K76" s="27">
        <f t="shared" si="13"/>
        <v>0</v>
      </c>
      <c r="L76" s="12"/>
    </row>
    <row r="77" spans="1:12" x14ac:dyDescent="0.3">
      <c r="A77" s="3" t="s">
        <v>5</v>
      </c>
      <c r="B77" s="4">
        <v>1100</v>
      </c>
      <c r="C77" s="1">
        <v>52</v>
      </c>
      <c r="D77" s="9" t="s">
        <v>20</v>
      </c>
      <c r="E77" s="1" t="s">
        <v>46</v>
      </c>
      <c r="F77" s="4">
        <v>1</v>
      </c>
      <c r="G77" s="17">
        <v>0</v>
      </c>
      <c r="H77" s="17">
        <v>0</v>
      </c>
      <c r="I77" s="27">
        <v>0</v>
      </c>
      <c r="J77" s="27">
        <f t="shared" si="12"/>
        <v>0</v>
      </c>
      <c r="K77" s="27">
        <f t="shared" si="13"/>
        <v>0</v>
      </c>
      <c r="L77" s="12"/>
    </row>
    <row r="78" spans="1:12" x14ac:dyDescent="0.3">
      <c r="A78" s="3" t="s">
        <v>6</v>
      </c>
      <c r="B78" s="4">
        <v>1100</v>
      </c>
      <c r="C78" s="1">
        <v>52</v>
      </c>
      <c r="D78" s="9" t="s">
        <v>20</v>
      </c>
      <c r="E78" s="1" t="s">
        <v>44</v>
      </c>
      <c r="F78" s="77">
        <v>1</v>
      </c>
      <c r="G78" s="17">
        <v>0</v>
      </c>
      <c r="H78" s="17">
        <v>0</v>
      </c>
      <c r="I78" s="27">
        <v>0</v>
      </c>
      <c r="J78" s="27">
        <f t="shared" si="12"/>
        <v>0</v>
      </c>
      <c r="K78" s="27">
        <f t="shared" si="13"/>
        <v>0</v>
      </c>
      <c r="L78" s="12"/>
    </row>
    <row r="79" spans="1:12" s="71" customFormat="1" ht="30" customHeight="1" x14ac:dyDescent="0.25">
      <c r="A79" s="67" t="s">
        <v>103</v>
      </c>
      <c r="B79" s="4" t="s">
        <v>101</v>
      </c>
      <c r="C79" s="1">
        <v>1</v>
      </c>
      <c r="D79" s="9" t="s">
        <v>20</v>
      </c>
      <c r="E79" s="4" t="s">
        <v>102</v>
      </c>
      <c r="F79" s="4">
        <v>1</v>
      </c>
      <c r="G79" s="17">
        <v>0</v>
      </c>
      <c r="H79" s="17">
        <v>0</v>
      </c>
      <c r="I79" s="27">
        <v>0</v>
      </c>
      <c r="J79" s="27">
        <f t="shared" si="12"/>
        <v>0</v>
      </c>
      <c r="K79" s="27">
        <f t="shared" si="13"/>
        <v>0</v>
      </c>
      <c r="L79" s="12"/>
    </row>
    <row r="80" spans="1:12" x14ac:dyDescent="0.3">
      <c r="A80" s="34"/>
      <c r="B80" s="19"/>
      <c r="C80" s="19"/>
      <c r="D80" s="20"/>
      <c r="E80" s="19"/>
      <c r="F80" s="19"/>
      <c r="G80" s="21"/>
      <c r="H80" s="21"/>
      <c r="I80" s="28" t="s">
        <v>21</v>
      </c>
      <c r="J80" s="28">
        <f>SUM(J74:J79)</f>
        <v>0</v>
      </c>
      <c r="K80" s="28">
        <f>SUM(K74:K79)</f>
        <v>0</v>
      </c>
      <c r="L80" s="29"/>
    </row>
    <row r="81" spans="1:12" x14ac:dyDescent="0.3">
      <c r="A81" s="109" t="s">
        <v>79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72" x14ac:dyDescent="0.3">
      <c r="A82" s="7" t="s">
        <v>0</v>
      </c>
      <c r="B82" s="8" t="s">
        <v>1</v>
      </c>
      <c r="C82" s="11" t="s">
        <v>31</v>
      </c>
      <c r="D82" s="8" t="s">
        <v>69</v>
      </c>
      <c r="E82" s="8" t="s">
        <v>90</v>
      </c>
      <c r="F82" s="8" t="s">
        <v>95</v>
      </c>
      <c r="G82" s="8" t="s">
        <v>34</v>
      </c>
      <c r="H82" s="8" t="s">
        <v>33</v>
      </c>
      <c r="I82" s="8" t="s">
        <v>28</v>
      </c>
      <c r="J82" s="8" t="s">
        <v>35</v>
      </c>
      <c r="K82" s="8" t="s">
        <v>36</v>
      </c>
      <c r="L82" s="8" t="s">
        <v>7</v>
      </c>
    </row>
    <row r="83" spans="1:12" x14ac:dyDescent="0.3">
      <c r="A83" s="3" t="s">
        <v>2</v>
      </c>
      <c r="B83" s="4">
        <v>240</v>
      </c>
      <c r="C83" s="1">
        <v>52</v>
      </c>
      <c r="D83" s="9" t="s">
        <v>20</v>
      </c>
      <c r="E83" s="10" t="s">
        <v>44</v>
      </c>
      <c r="F83" s="4">
        <v>1</v>
      </c>
      <c r="G83" s="17">
        <v>0</v>
      </c>
      <c r="H83" s="17">
        <v>0</v>
      </c>
      <c r="I83" s="27">
        <v>0</v>
      </c>
      <c r="J83" s="27">
        <f>(G83*C83)*2</f>
        <v>0</v>
      </c>
      <c r="K83" s="27">
        <f>(H83*C83)*3</f>
        <v>0</v>
      </c>
      <c r="L83" s="12"/>
    </row>
    <row r="84" spans="1:12" x14ac:dyDescent="0.3">
      <c r="A84" s="3" t="s">
        <v>3</v>
      </c>
      <c r="B84" s="4">
        <v>240</v>
      </c>
      <c r="C84" s="1">
        <v>52</v>
      </c>
      <c r="D84" s="9" t="s">
        <v>20</v>
      </c>
      <c r="E84" s="10" t="s">
        <v>44</v>
      </c>
      <c r="F84" s="4">
        <v>1</v>
      </c>
      <c r="G84" s="17">
        <v>0</v>
      </c>
      <c r="H84" s="17">
        <v>0</v>
      </c>
      <c r="I84" s="27">
        <v>0</v>
      </c>
      <c r="J84" s="27">
        <f t="shared" ref="J84:J88" si="14">(G84*C84)*2</f>
        <v>0</v>
      </c>
      <c r="K84" s="27">
        <f t="shared" ref="K84:K88" si="15">(H84*C84)*3</f>
        <v>0</v>
      </c>
      <c r="L84" s="12"/>
    </row>
    <row r="85" spans="1:12" x14ac:dyDescent="0.3">
      <c r="A85" s="3" t="s">
        <v>4</v>
      </c>
      <c r="B85" s="4">
        <v>120</v>
      </c>
      <c r="C85" s="1">
        <v>52</v>
      </c>
      <c r="D85" s="9" t="s">
        <v>20</v>
      </c>
      <c r="E85" s="10" t="s">
        <v>44</v>
      </c>
      <c r="F85" s="4">
        <v>1</v>
      </c>
      <c r="G85" s="17">
        <v>0</v>
      </c>
      <c r="H85" s="17">
        <v>0</v>
      </c>
      <c r="I85" s="27">
        <v>0</v>
      </c>
      <c r="J85" s="27">
        <f t="shared" si="14"/>
        <v>0</v>
      </c>
      <c r="K85" s="27">
        <f t="shared" si="15"/>
        <v>0</v>
      </c>
      <c r="L85" s="12"/>
    </row>
    <row r="86" spans="1:12" x14ac:dyDescent="0.3">
      <c r="A86" s="3" t="s">
        <v>5</v>
      </c>
      <c r="B86" s="4">
        <v>1100</v>
      </c>
      <c r="C86" s="1">
        <v>104</v>
      </c>
      <c r="D86" s="9" t="s">
        <v>20</v>
      </c>
      <c r="E86" s="10" t="s">
        <v>46</v>
      </c>
      <c r="F86" s="4">
        <v>2</v>
      </c>
      <c r="G86" s="17">
        <v>0</v>
      </c>
      <c r="H86" s="17">
        <v>0</v>
      </c>
      <c r="I86" s="27">
        <v>0</v>
      </c>
      <c r="J86" s="27">
        <f t="shared" si="14"/>
        <v>0</v>
      </c>
      <c r="K86" s="27">
        <f t="shared" si="15"/>
        <v>0</v>
      </c>
      <c r="L86" s="12"/>
    </row>
    <row r="87" spans="1:12" x14ac:dyDescent="0.3">
      <c r="A87" s="3" t="s">
        <v>6</v>
      </c>
      <c r="B87" s="4">
        <v>120</v>
      </c>
      <c r="C87" s="1">
        <v>52</v>
      </c>
      <c r="D87" s="9" t="s">
        <v>20</v>
      </c>
      <c r="E87" s="10" t="s">
        <v>44</v>
      </c>
      <c r="F87" s="1">
        <v>1</v>
      </c>
      <c r="G87" s="17">
        <v>0</v>
      </c>
      <c r="H87" s="17">
        <v>0</v>
      </c>
      <c r="I87" s="27">
        <v>0</v>
      </c>
      <c r="J87" s="27">
        <f t="shared" si="14"/>
        <v>0</v>
      </c>
      <c r="K87" s="27">
        <f t="shared" si="15"/>
        <v>0</v>
      </c>
      <c r="L87" s="12"/>
    </row>
    <row r="88" spans="1:12" s="71" customFormat="1" ht="30" customHeight="1" x14ac:dyDescent="0.25">
      <c r="A88" s="67" t="s">
        <v>103</v>
      </c>
      <c r="B88" s="4" t="s">
        <v>101</v>
      </c>
      <c r="C88" s="1">
        <v>1</v>
      </c>
      <c r="D88" s="9" t="s">
        <v>20</v>
      </c>
      <c r="E88" s="4" t="s">
        <v>102</v>
      </c>
      <c r="F88" s="4">
        <v>1</v>
      </c>
      <c r="G88" s="17">
        <v>0</v>
      </c>
      <c r="H88" s="17">
        <v>0</v>
      </c>
      <c r="I88" s="27">
        <v>0</v>
      </c>
      <c r="J88" s="27">
        <f t="shared" si="14"/>
        <v>0</v>
      </c>
      <c r="K88" s="27">
        <f t="shared" si="15"/>
        <v>0</v>
      </c>
      <c r="L88" s="12"/>
    </row>
    <row r="89" spans="1:12" x14ac:dyDescent="0.3">
      <c r="A89" s="35"/>
      <c r="B89" s="30"/>
      <c r="C89" s="30"/>
      <c r="D89" s="30"/>
      <c r="E89" s="30"/>
      <c r="F89" s="30"/>
      <c r="G89" s="30"/>
      <c r="H89" s="30"/>
      <c r="I89" s="30" t="s">
        <v>21</v>
      </c>
      <c r="J89" s="31">
        <f>SUM(J83:J88)</f>
        <v>0</v>
      </c>
      <c r="K89" s="31">
        <f>SUM(K83:K88)</f>
        <v>0</v>
      </c>
      <c r="L89" s="30"/>
    </row>
    <row r="90" spans="1:12" ht="20.399999999999999" customHeight="1" x14ac:dyDescent="0.3">
      <c r="A90" s="124"/>
      <c r="B90" s="125"/>
      <c r="C90" s="125"/>
      <c r="D90" s="125"/>
      <c r="E90" s="125"/>
      <c r="F90" s="126"/>
      <c r="G90" s="110" t="s">
        <v>67</v>
      </c>
      <c r="H90" s="110"/>
      <c r="I90" s="110"/>
      <c r="J90" s="23">
        <f>J89+J80+J71+J62+J53+J44+J35+J26</f>
        <v>0</v>
      </c>
      <c r="K90" s="23">
        <f>K89+K80+K71+K62+K53+K44+K35+K26</f>
        <v>0</v>
      </c>
      <c r="L90" s="22"/>
    </row>
    <row r="91" spans="1:12" s="5" customFormat="1" ht="25.8" customHeight="1" x14ac:dyDescent="0.3">
      <c r="A91" s="102" t="s">
        <v>16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1:12" s="32" customFormat="1" ht="22.95" customHeight="1" x14ac:dyDescent="0.3">
      <c r="A92" s="127" t="s">
        <v>17</v>
      </c>
      <c r="B92" s="128"/>
      <c r="C92" s="128"/>
      <c r="D92" s="129"/>
      <c r="E92" s="115"/>
      <c r="F92" s="116"/>
      <c r="G92" s="116"/>
      <c r="H92" s="116"/>
      <c r="I92" s="116"/>
      <c r="J92" s="116"/>
      <c r="K92" s="116"/>
      <c r="L92" s="117"/>
    </row>
    <row r="93" spans="1:12" s="32" customFormat="1" ht="22.95" customHeight="1" x14ac:dyDescent="0.3">
      <c r="A93" s="127" t="s">
        <v>18</v>
      </c>
      <c r="B93" s="128"/>
      <c r="C93" s="128"/>
      <c r="D93" s="129"/>
      <c r="E93" s="115"/>
      <c r="F93" s="116"/>
      <c r="G93" s="116"/>
      <c r="H93" s="116"/>
      <c r="I93" s="116"/>
      <c r="J93" s="116"/>
      <c r="K93" s="116"/>
      <c r="L93" s="117"/>
    </row>
    <row r="94" spans="1:12" s="73" customFormat="1" ht="99" customHeight="1" x14ac:dyDescent="0.3">
      <c r="A94" s="136" t="s">
        <v>121</v>
      </c>
      <c r="B94" s="137"/>
      <c r="C94" s="137"/>
      <c r="D94" s="138"/>
      <c r="E94" s="115"/>
      <c r="F94" s="116"/>
      <c r="G94" s="116"/>
      <c r="H94" s="116"/>
      <c r="I94" s="116"/>
      <c r="J94" s="116"/>
      <c r="K94" s="116"/>
      <c r="L94" s="117"/>
    </row>
    <row r="95" spans="1:12" s="85" customFormat="1" ht="79.2" customHeight="1" x14ac:dyDescent="0.3">
      <c r="A95" s="136" t="s">
        <v>120</v>
      </c>
      <c r="B95" s="137"/>
      <c r="C95" s="137"/>
      <c r="D95" s="138"/>
      <c r="E95" s="115"/>
      <c r="F95" s="116"/>
      <c r="G95" s="116"/>
      <c r="H95" s="116"/>
      <c r="I95" s="116"/>
      <c r="J95" s="116"/>
      <c r="K95" s="116"/>
      <c r="L95" s="117"/>
    </row>
    <row r="96" spans="1:12" s="73" customFormat="1" ht="50.4" customHeight="1" x14ac:dyDescent="0.3">
      <c r="A96" s="127" t="s">
        <v>38</v>
      </c>
      <c r="B96" s="128"/>
      <c r="C96" s="128"/>
      <c r="D96" s="129"/>
      <c r="E96" s="115"/>
      <c r="F96" s="116"/>
      <c r="G96" s="116"/>
      <c r="H96" s="116"/>
      <c r="I96" s="116"/>
      <c r="J96" s="116"/>
      <c r="K96" s="116"/>
      <c r="L96" s="117"/>
    </row>
    <row r="97" spans="1:12" s="32" customFormat="1" ht="22.95" customHeight="1" x14ac:dyDescent="0.3">
      <c r="A97" s="127" t="s">
        <v>91</v>
      </c>
      <c r="B97" s="128"/>
      <c r="C97" s="128"/>
      <c r="D97" s="129"/>
      <c r="E97" s="115"/>
      <c r="F97" s="116"/>
      <c r="G97" s="116"/>
      <c r="H97" s="116"/>
      <c r="I97" s="116"/>
      <c r="J97" s="116"/>
      <c r="K97" s="116"/>
      <c r="L97" s="117"/>
    </row>
    <row r="98" spans="1:12" s="32" customFormat="1" ht="22.95" customHeight="1" x14ac:dyDescent="0.3">
      <c r="A98" s="127" t="s">
        <v>39</v>
      </c>
      <c r="B98" s="128"/>
      <c r="C98" s="128"/>
      <c r="D98" s="129"/>
      <c r="E98" s="115"/>
      <c r="F98" s="116"/>
      <c r="G98" s="116"/>
      <c r="H98" s="116"/>
      <c r="I98" s="116"/>
      <c r="J98" s="116"/>
      <c r="K98" s="116"/>
      <c r="L98" s="117"/>
    </row>
    <row r="99" spans="1:12" s="73" customFormat="1" ht="24" customHeight="1" x14ac:dyDescent="0.3">
      <c r="A99" s="136" t="s">
        <v>97</v>
      </c>
      <c r="B99" s="137"/>
      <c r="C99" s="137"/>
      <c r="D99" s="138"/>
      <c r="E99" s="115"/>
      <c r="F99" s="116"/>
      <c r="G99" s="116"/>
      <c r="H99" s="116"/>
      <c r="I99" s="116"/>
      <c r="J99" s="116"/>
      <c r="K99" s="116"/>
      <c r="L99" s="117"/>
    </row>
    <row r="100" spans="1:12" s="32" customFormat="1" ht="22.95" customHeight="1" x14ac:dyDescent="0.3">
      <c r="A100" s="127" t="s">
        <v>29</v>
      </c>
      <c r="B100" s="128"/>
      <c r="C100" s="128"/>
      <c r="D100" s="129"/>
      <c r="E100" s="115"/>
      <c r="F100" s="116"/>
      <c r="G100" s="116"/>
      <c r="H100" s="116"/>
      <c r="I100" s="116"/>
      <c r="J100" s="116"/>
      <c r="K100" s="116"/>
      <c r="L100" s="117"/>
    </row>
    <row r="101" spans="1:12" s="159" customFormat="1" ht="34.799999999999997" customHeight="1" x14ac:dyDescent="0.3">
      <c r="A101" s="156" t="s">
        <v>122</v>
      </c>
      <c r="B101" s="156"/>
      <c r="C101" s="156"/>
      <c r="D101" s="156"/>
      <c r="E101" s="157"/>
      <c r="F101" s="158"/>
      <c r="G101" s="158"/>
      <c r="H101" s="158"/>
      <c r="I101" s="158"/>
      <c r="J101" s="158"/>
      <c r="K101" s="158"/>
      <c r="L101" s="158"/>
    </row>
    <row r="102" spans="1:12" s="32" customFormat="1" ht="22.95" customHeight="1" x14ac:dyDescent="0.3">
      <c r="A102" s="127" t="s">
        <v>24</v>
      </c>
      <c r="B102" s="128"/>
      <c r="C102" s="128"/>
      <c r="D102" s="129"/>
      <c r="E102" s="115"/>
      <c r="F102" s="116"/>
      <c r="G102" s="116"/>
      <c r="H102" s="116"/>
      <c r="I102" s="116"/>
      <c r="J102" s="116"/>
      <c r="K102" s="116"/>
      <c r="L102" s="117"/>
    </row>
    <row r="103" spans="1:12" s="32" customFormat="1" ht="22.95" customHeight="1" x14ac:dyDescent="0.3">
      <c r="A103" s="127" t="s">
        <v>40</v>
      </c>
      <c r="B103" s="128"/>
      <c r="C103" s="128"/>
      <c r="D103" s="129"/>
      <c r="E103" s="115"/>
      <c r="F103" s="116"/>
      <c r="G103" s="116"/>
      <c r="H103" s="116"/>
      <c r="I103" s="116"/>
      <c r="J103" s="116"/>
      <c r="K103" s="116"/>
      <c r="L103" s="117"/>
    </row>
    <row r="104" spans="1:12" s="32" customFormat="1" ht="22.95" customHeight="1" x14ac:dyDescent="0.3">
      <c r="A104" s="130" t="s">
        <v>25</v>
      </c>
      <c r="B104" s="131"/>
      <c r="C104" s="131"/>
      <c r="D104" s="132"/>
      <c r="E104" s="133"/>
      <c r="F104" s="134"/>
      <c r="G104" s="134"/>
      <c r="H104" s="134"/>
      <c r="I104" s="134"/>
      <c r="J104" s="134"/>
      <c r="K104" s="134"/>
      <c r="L104" s="135"/>
    </row>
    <row r="105" spans="1:12" s="5" customFormat="1" ht="22.95" customHeight="1" x14ac:dyDescent="0.3">
      <c r="A105" s="127" t="s">
        <v>19</v>
      </c>
      <c r="B105" s="128"/>
      <c r="C105" s="128"/>
      <c r="D105" s="129"/>
      <c r="E105" s="115"/>
      <c r="F105" s="116"/>
      <c r="G105" s="116"/>
      <c r="H105" s="116"/>
      <c r="I105" s="116"/>
      <c r="J105" s="116"/>
      <c r="K105" s="116"/>
      <c r="L105" s="117"/>
    </row>
    <row r="106" spans="1:12" s="5" customFormat="1" ht="31.8" customHeight="1" x14ac:dyDescent="0.3">
      <c r="A106" s="118" t="s">
        <v>26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20"/>
    </row>
    <row r="107" spans="1:12" s="5" customFormat="1" ht="21" customHeight="1" x14ac:dyDescent="0.3">
      <c r="A107" s="118" t="s">
        <v>27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20"/>
    </row>
    <row r="108" spans="1:12" x14ac:dyDescent="0.3">
      <c r="A108" s="36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</sheetData>
  <mergeCells count="69">
    <mergeCell ref="A101:D101"/>
    <mergeCell ref="E101:L101"/>
    <mergeCell ref="A54:L54"/>
    <mergeCell ref="A63:L63"/>
    <mergeCell ref="A72:L72"/>
    <mergeCell ref="A81:L81"/>
    <mergeCell ref="A18:L18"/>
    <mergeCell ref="A36:L36"/>
    <mergeCell ref="A45:L45"/>
    <mergeCell ref="A2:L2"/>
    <mergeCell ref="A3:L3"/>
    <mergeCell ref="A4:L4"/>
    <mergeCell ref="A5:L5"/>
    <mergeCell ref="A6:L6"/>
    <mergeCell ref="A7:D7"/>
    <mergeCell ref="E7:L7"/>
    <mergeCell ref="A8:D8"/>
    <mergeCell ref="E8:L8"/>
    <mergeCell ref="A9:D9"/>
    <mergeCell ref="E9:L9"/>
    <mergeCell ref="A10:D10"/>
    <mergeCell ref="E10:L10"/>
    <mergeCell ref="A11:D11"/>
    <mergeCell ref="E11:L11"/>
    <mergeCell ref="A12:D12"/>
    <mergeCell ref="E12:L12"/>
    <mergeCell ref="A16:D16"/>
    <mergeCell ref="E16:L16"/>
    <mergeCell ref="A17:L17"/>
    <mergeCell ref="A27:L27"/>
    <mergeCell ref="A13:D13"/>
    <mergeCell ref="E13:L13"/>
    <mergeCell ref="A14:D14"/>
    <mergeCell ref="E14:L14"/>
    <mergeCell ref="A15:D15"/>
    <mergeCell ref="E15:L15"/>
    <mergeCell ref="A91:L91"/>
    <mergeCell ref="A92:D92"/>
    <mergeCell ref="E92:L92"/>
    <mergeCell ref="A93:D93"/>
    <mergeCell ref="E93:L93"/>
    <mergeCell ref="A94:D94"/>
    <mergeCell ref="A97:D97"/>
    <mergeCell ref="A98:D98"/>
    <mergeCell ref="A99:D99"/>
    <mergeCell ref="E99:L99"/>
    <mergeCell ref="A96:D96"/>
    <mergeCell ref="E96:L96"/>
    <mergeCell ref="A95:D95"/>
    <mergeCell ref="E94:L94"/>
    <mergeCell ref="E95:L95"/>
    <mergeCell ref="E97:L97"/>
    <mergeCell ref="E98:L98"/>
    <mergeCell ref="E103:L103"/>
    <mergeCell ref="A1:L1"/>
    <mergeCell ref="A106:L106"/>
    <mergeCell ref="A107:L107"/>
    <mergeCell ref="G90:I90"/>
    <mergeCell ref="A53:H53"/>
    <mergeCell ref="A90:F90"/>
    <mergeCell ref="A103:D103"/>
    <mergeCell ref="A104:D104"/>
    <mergeCell ref="E104:L104"/>
    <mergeCell ref="A105:D105"/>
    <mergeCell ref="E105:L105"/>
    <mergeCell ref="A100:D100"/>
    <mergeCell ref="E100:L100"/>
    <mergeCell ref="A102:D102"/>
    <mergeCell ref="E102:L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D131-C3AE-4AEE-A45F-0FE94955F584}">
  <dimension ref="A1:L80"/>
  <sheetViews>
    <sheetView zoomScale="80" zoomScaleNormal="80" workbookViewId="0">
      <pane ySplit="1" topLeftCell="A65" activePane="bottomLeft" state="frozen"/>
      <selection pane="bottomLeft" activeCell="A73" sqref="A73:XFD73"/>
    </sheetView>
  </sheetViews>
  <sheetFormatPr defaultRowHeight="12" x14ac:dyDescent="0.3"/>
  <cols>
    <col min="1" max="1" width="34" style="60" customWidth="1"/>
    <col min="2" max="2" width="15.5546875" style="52" customWidth="1"/>
    <col min="3" max="3" width="18.88671875" style="52" customWidth="1"/>
    <col min="4" max="4" width="8.88671875" style="52"/>
    <col min="5" max="5" width="21.21875" style="52" customWidth="1"/>
    <col min="6" max="6" width="12.5546875" style="52" customWidth="1"/>
    <col min="7" max="7" width="17.5546875" style="52" customWidth="1"/>
    <col min="8" max="8" width="17.88671875" style="52" customWidth="1"/>
    <col min="9" max="11" width="8.88671875" style="52"/>
    <col min="12" max="12" width="14.33203125" style="52" customWidth="1"/>
    <col min="13" max="16384" width="8.88671875" style="52"/>
  </cols>
  <sheetData>
    <row r="1" spans="1:12" s="25" customFormat="1" ht="19.2" customHeight="1" x14ac:dyDescent="0.3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" customFormat="1" ht="19.8" customHeight="1" x14ac:dyDescent="0.3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4" customFormat="1" ht="27" customHeight="1" x14ac:dyDescent="0.3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5" customFormat="1" ht="25.2" customHeight="1" x14ac:dyDescent="0.3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4" customFormat="1" ht="22.95" customHeight="1" x14ac:dyDescent="0.3">
      <c r="A5" s="109" t="s">
        <v>57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25" customFormat="1" ht="18" customHeight="1" x14ac:dyDescent="0.3">
      <c r="A6" s="140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s="25" customFormat="1" ht="24" customHeight="1" x14ac:dyDescent="0.3">
      <c r="A7" s="103" t="s">
        <v>9</v>
      </c>
      <c r="B7" s="103"/>
      <c r="C7" s="103"/>
      <c r="D7" s="103"/>
      <c r="E7" s="105"/>
      <c r="F7" s="105"/>
      <c r="G7" s="105"/>
      <c r="H7" s="105"/>
      <c r="I7" s="105"/>
      <c r="J7" s="105"/>
      <c r="K7" s="105"/>
      <c r="L7" s="105"/>
    </row>
    <row r="8" spans="1:12" s="25" customFormat="1" ht="19.8" customHeight="1" x14ac:dyDescent="0.3">
      <c r="A8" s="103" t="s">
        <v>10</v>
      </c>
      <c r="B8" s="103"/>
      <c r="C8" s="103"/>
      <c r="D8" s="103"/>
      <c r="E8" s="105"/>
      <c r="F8" s="105"/>
      <c r="G8" s="105"/>
      <c r="H8" s="105"/>
      <c r="I8" s="105"/>
      <c r="J8" s="105"/>
      <c r="K8" s="105"/>
      <c r="L8" s="105"/>
    </row>
    <row r="9" spans="1:12" s="25" customFormat="1" ht="28.8" customHeight="1" x14ac:dyDescent="0.3">
      <c r="A9" s="103" t="s">
        <v>11</v>
      </c>
      <c r="B9" s="103"/>
      <c r="C9" s="103"/>
      <c r="D9" s="103"/>
      <c r="E9" s="105"/>
      <c r="F9" s="105"/>
      <c r="G9" s="105"/>
      <c r="H9" s="105"/>
      <c r="I9" s="105"/>
      <c r="J9" s="105"/>
      <c r="K9" s="105"/>
      <c r="L9" s="105"/>
    </row>
    <row r="10" spans="1:12" s="25" customFormat="1" ht="31.8" customHeight="1" x14ac:dyDescent="0.3">
      <c r="A10" s="103" t="s">
        <v>12</v>
      </c>
      <c r="B10" s="103"/>
      <c r="C10" s="103"/>
      <c r="D10" s="103"/>
      <c r="E10" s="105"/>
      <c r="F10" s="105"/>
      <c r="G10" s="105"/>
      <c r="H10" s="105"/>
      <c r="I10" s="105"/>
      <c r="J10" s="105"/>
      <c r="K10" s="105"/>
      <c r="L10" s="105"/>
    </row>
    <row r="11" spans="1:12" s="25" customFormat="1" ht="21" customHeight="1" x14ac:dyDescent="0.3">
      <c r="A11" s="103" t="s">
        <v>13</v>
      </c>
      <c r="B11" s="103"/>
      <c r="C11" s="103"/>
      <c r="D11" s="103"/>
      <c r="E11" s="105"/>
      <c r="F11" s="105"/>
      <c r="G11" s="105"/>
      <c r="H11" s="105"/>
      <c r="I11" s="105"/>
      <c r="J11" s="105"/>
      <c r="K11" s="105"/>
      <c r="L11" s="105"/>
    </row>
    <row r="12" spans="1:12" s="25" customFormat="1" ht="15" customHeight="1" x14ac:dyDescent="0.3">
      <c r="A12" s="103" t="s">
        <v>23</v>
      </c>
      <c r="B12" s="103"/>
      <c r="C12" s="103"/>
      <c r="D12" s="103"/>
      <c r="E12" s="105"/>
      <c r="F12" s="105"/>
      <c r="G12" s="105"/>
      <c r="H12" s="105"/>
      <c r="I12" s="105"/>
      <c r="J12" s="105"/>
      <c r="K12" s="105"/>
      <c r="L12" s="105"/>
    </row>
    <row r="13" spans="1:12" s="25" customFormat="1" ht="21" customHeight="1" x14ac:dyDescent="0.3">
      <c r="A13" s="103" t="s">
        <v>14</v>
      </c>
      <c r="B13" s="103"/>
      <c r="C13" s="103"/>
      <c r="D13" s="103"/>
      <c r="E13" s="105"/>
      <c r="F13" s="105"/>
      <c r="G13" s="105"/>
      <c r="H13" s="105"/>
      <c r="I13" s="105"/>
      <c r="J13" s="105"/>
      <c r="K13" s="105"/>
      <c r="L13" s="105"/>
    </row>
    <row r="14" spans="1:12" s="25" customFormat="1" ht="18" customHeight="1" x14ac:dyDescent="0.3">
      <c r="A14" s="103" t="s">
        <v>15</v>
      </c>
      <c r="B14" s="103"/>
      <c r="C14" s="103"/>
      <c r="D14" s="103"/>
      <c r="E14" s="105"/>
      <c r="F14" s="105"/>
      <c r="G14" s="105"/>
      <c r="H14" s="105"/>
      <c r="I14" s="105"/>
      <c r="J14" s="105"/>
      <c r="K14" s="105"/>
      <c r="L14" s="105"/>
    </row>
    <row r="15" spans="1:12" s="25" customFormat="1" ht="30" customHeight="1" x14ac:dyDescent="0.3">
      <c r="A15" s="103" t="s">
        <v>22</v>
      </c>
      <c r="B15" s="103"/>
      <c r="C15" s="103"/>
      <c r="D15" s="103"/>
      <c r="E15" s="105"/>
      <c r="F15" s="105"/>
      <c r="G15" s="105"/>
      <c r="H15" s="105"/>
      <c r="I15" s="105"/>
      <c r="J15" s="105"/>
      <c r="K15" s="105"/>
      <c r="L15" s="105"/>
    </row>
    <row r="16" spans="1:12" s="25" customFormat="1" ht="30" customHeight="1" x14ac:dyDescent="0.3">
      <c r="A16" s="103" t="s">
        <v>37</v>
      </c>
      <c r="B16" s="103"/>
      <c r="C16" s="103"/>
      <c r="D16" s="103"/>
      <c r="E16" s="105"/>
      <c r="F16" s="105"/>
      <c r="G16" s="105"/>
      <c r="H16" s="105"/>
      <c r="I16" s="105"/>
      <c r="J16" s="105"/>
      <c r="K16" s="105"/>
      <c r="L16" s="105"/>
    </row>
    <row r="17" spans="1:12" s="25" customFormat="1" ht="36" customHeight="1" x14ac:dyDescent="0.3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4.4" customHeight="1" x14ac:dyDescent="0.3">
      <c r="A18" s="142" t="s">
        <v>83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46.2" customHeight="1" x14ac:dyDescent="0.3">
      <c r="A19" s="58" t="s">
        <v>0</v>
      </c>
      <c r="B19" s="11" t="s">
        <v>1</v>
      </c>
      <c r="C19" s="11" t="s">
        <v>31</v>
      </c>
      <c r="D19" s="8" t="s">
        <v>69</v>
      </c>
      <c r="E19" s="8" t="s">
        <v>90</v>
      </c>
      <c r="F19" s="8" t="s">
        <v>95</v>
      </c>
      <c r="G19" s="8" t="s">
        <v>34</v>
      </c>
      <c r="H19" s="8" t="s">
        <v>33</v>
      </c>
      <c r="I19" s="8" t="s">
        <v>28</v>
      </c>
      <c r="J19" s="8" t="s">
        <v>35</v>
      </c>
      <c r="K19" s="8" t="s">
        <v>36</v>
      </c>
      <c r="L19" s="8" t="s">
        <v>7</v>
      </c>
    </row>
    <row r="20" spans="1:12" x14ac:dyDescent="0.3">
      <c r="A20" s="59" t="s">
        <v>2</v>
      </c>
      <c r="B20" s="53">
        <v>1100</v>
      </c>
      <c r="C20" s="57">
        <v>12</v>
      </c>
      <c r="D20" s="86" t="s">
        <v>20</v>
      </c>
      <c r="E20" s="57" t="s">
        <v>47</v>
      </c>
      <c r="F20" s="56">
        <v>1</v>
      </c>
      <c r="G20" s="17">
        <v>0</v>
      </c>
      <c r="H20" s="17">
        <v>0</v>
      </c>
      <c r="I20" s="27">
        <v>0</v>
      </c>
      <c r="J20" s="27">
        <f t="shared" ref="J20" si="0">(G20*C20)*2</f>
        <v>0</v>
      </c>
      <c r="K20" s="27">
        <f t="shared" ref="K20" si="1">(H20*C20)*3</f>
        <v>0</v>
      </c>
      <c r="L20" s="12"/>
    </row>
    <row r="21" spans="1:12" x14ac:dyDescent="0.3">
      <c r="A21" s="59" t="s">
        <v>3</v>
      </c>
      <c r="B21" s="53">
        <v>1100</v>
      </c>
      <c r="C21" s="57">
        <v>24</v>
      </c>
      <c r="D21" s="86" t="s">
        <v>20</v>
      </c>
      <c r="E21" s="56" t="s">
        <v>43</v>
      </c>
      <c r="F21" s="56">
        <v>1</v>
      </c>
      <c r="G21" s="17">
        <v>0</v>
      </c>
      <c r="H21" s="17">
        <v>0</v>
      </c>
      <c r="I21" s="27">
        <v>0</v>
      </c>
      <c r="J21" s="27">
        <f t="shared" ref="J21:J25" si="2">(G21*C21)*2</f>
        <v>0</v>
      </c>
      <c r="K21" s="27">
        <f t="shared" ref="K21:K25" si="3">(H21*C21)*3</f>
        <v>0</v>
      </c>
      <c r="L21" s="12"/>
    </row>
    <row r="22" spans="1:12" x14ac:dyDescent="0.3">
      <c r="A22" s="59" t="s">
        <v>4</v>
      </c>
      <c r="B22" s="53">
        <v>1100</v>
      </c>
      <c r="C22" s="57">
        <v>12</v>
      </c>
      <c r="D22" s="86" t="s">
        <v>20</v>
      </c>
      <c r="E22" s="57" t="s">
        <v>47</v>
      </c>
      <c r="F22" s="56">
        <v>1</v>
      </c>
      <c r="G22" s="17">
        <v>0</v>
      </c>
      <c r="H22" s="17">
        <v>0</v>
      </c>
      <c r="I22" s="27">
        <v>0</v>
      </c>
      <c r="J22" s="27">
        <f t="shared" si="2"/>
        <v>0</v>
      </c>
      <c r="K22" s="27">
        <f t="shared" si="3"/>
        <v>0</v>
      </c>
      <c r="L22" s="12"/>
    </row>
    <row r="23" spans="1:12" x14ac:dyDescent="0.3">
      <c r="A23" s="59" t="s">
        <v>5</v>
      </c>
      <c r="B23" s="53">
        <v>1100</v>
      </c>
      <c r="C23" s="57">
        <v>24</v>
      </c>
      <c r="D23" s="86" t="s">
        <v>20</v>
      </c>
      <c r="E23" s="56" t="s">
        <v>43</v>
      </c>
      <c r="F23" s="56">
        <v>2</v>
      </c>
      <c r="G23" s="17">
        <v>0</v>
      </c>
      <c r="H23" s="17">
        <v>0</v>
      </c>
      <c r="I23" s="27">
        <v>0</v>
      </c>
      <c r="J23" s="27">
        <f t="shared" si="2"/>
        <v>0</v>
      </c>
      <c r="K23" s="27">
        <f t="shared" si="3"/>
        <v>0</v>
      </c>
      <c r="L23" s="12"/>
    </row>
    <row r="24" spans="1:12" x14ac:dyDescent="0.3">
      <c r="A24" s="59" t="s">
        <v>6</v>
      </c>
      <c r="B24" s="53">
        <v>120</v>
      </c>
      <c r="C24" s="57">
        <v>12</v>
      </c>
      <c r="D24" s="86" t="s">
        <v>20</v>
      </c>
      <c r="E24" s="57" t="s">
        <v>47</v>
      </c>
      <c r="F24" s="56" t="s">
        <v>49</v>
      </c>
      <c r="G24" s="17">
        <v>0</v>
      </c>
      <c r="H24" s="17">
        <v>0</v>
      </c>
      <c r="I24" s="27">
        <v>0</v>
      </c>
      <c r="J24" s="27">
        <f t="shared" si="2"/>
        <v>0</v>
      </c>
      <c r="K24" s="27">
        <f t="shared" si="3"/>
        <v>0</v>
      </c>
      <c r="L24" s="12"/>
    </row>
    <row r="25" spans="1:12" s="71" customFormat="1" ht="30" customHeight="1" x14ac:dyDescent="0.25">
      <c r="A25" s="67" t="s">
        <v>103</v>
      </c>
      <c r="B25" s="4" t="s">
        <v>101</v>
      </c>
      <c r="C25" s="1">
        <v>1</v>
      </c>
      <c r="D25" s="80" t="s">
        <v>20</v>
      </c>
      <c r="E25" s="1" t="s">
        <v>102</v>
      </c>
      <c r="F25" s="1">
        <v>1</v>
      </c>
      <c r="G25" s="17">
        <v>0</v>
      </c>
      <c r="H25" s="17">
        <v>0</v>
      </c>
      <c r="I25" s="27">
        <v>0</v>
      </c>
      <c r="J25" s="27">
        <f t="shared" si="2"/>
        <v>0</v>
      </c>
      <c r="K25" s="27">
        <f t="shared" si="3"/>
        <v>0</v>
      </c>
      <c r="L25" s="12"/>
    </row>
    <row r="26" spans="1:12" x14ac:dyDescent="0.3">
      <c r="A26" s="63"/>
      <c r="B26" s="64"/>
      <c r="C26" s="64"/>
      <c r="D26" s="65"/>
      <c r="E26" s="64"/>
      <c r="F26" s="66"/>
      <c r="G26" s="41"/>
      <c r="H26" s="41"/>
      <c r="I26" s="31" t="s">
        <v>21</v>
      </c>
      <c r="J26" s="31">
        <f>SUM(J20:J25)</f>
        <v>0</v>
      </c>
      <c r="K26" s="31">
        <f>SUM(K20:K25)</f>
        <v>0</v>
      </c>
      <c r="L26" s="30"/>
    </row>
    <row r="27" spans="1:12" ht="14.4" customHeight="1" x14ac:dyDescent="0.3">
      <c r="A27" s="142" t="s">
        <v>84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54" customHeight="1" x14ac:dyDescent="0.3">
      <c r="A28" s="58" t="s">
        <v>0</v>
      </c>
      <c r="B28" s="11" t="s">
        <v>1</v>
      </c>
      <c r="C28" s="11" t="s">
        <v>31</v>
      </c>
      <c r="D28" s="8" t="s">
        <v>69</v>
      </c>
      <c r="E28" s="8" t="s">
        <v>90</v>
      </c>
      <c r="F28" s="8" t="s">
        <v>95</v>
      </c>
      <c r="G28" s="8" t="s">
        <v>34</v>
      </c>
      <c r="H28" s="8" t="s">
        <v>33</v>
      </c>
      <c r="I28" s="8" t="s">
        <v>28</v>
      </c>
      <c r="J28" s="8" t="s">
        <v>35</v>
      </c>
      <c r="K28" s="8" t="s">
        <v>36</v>
      </c>
      <c r="L28" s="8" t="s">
        <v>7</v>
      </c>
    </row>
    <row r="29" spans="1:12" x14ac:dyDescent="0.3">
      <c r="A29" s="59" t="s">
        <v>2</v>
      </c>
      <c r="B29" s="53">
        <v>1100</v>
      </c>
      <c r="C29" s="57">
        <v>52</v>
      </c>
      <c r="D29" s="54" t="s">
        <v>20</v>
      </c>
      <c r="E29" s="57" t="s">
        <v>44</v>
      </c>
      <c r="F29" s="55">
        <v>1</v>
      </c>
      <c r="G29" s="17">
        <v>0</v>
      </c>
      <c r="H29" s="17">
        <v>0</v>
      </c>
      <c r="I29" s="27">
        <v>0</v>
      </c>
      <c r="J29" s="27">
        <f t="shared" ref="J29" si="4">(G29*C29)*2</f>
        <v>0</v>
      </c>
      <c r="K29" s="27">
        <f t="shared" ref="K29" si="5">(H29*C29)*3</f>
        <v>0</v>
      </c>
      <c r="L29" s="12"/>
    </row>
    <row r="30" spans="1:12" x14ac:dyDescent="0.3">
      <c r="A30" s="59" t="s">
        <v>3</v>
      </c>
      <c r="B30" s="53">
        <v>1100</v>
      </c>
      <c r="C30" s="57">
        <v>52</v>
      </c>
      <c r="D30" s="54" t="s">
        <v>20</v>
      </c>
      <c r="E30" s="57" t="s">
        <v>44</v>
      </c>
      <c r="F30" s="55">
        <v>1</v>
      </c>
      <c r="G30" s="17">
        <v>0</v>
      </c>
      <c r="H30" s="17">
        <v>0</v>
      </c>
      <c r="I30" s="27">
        <v>0</v>
      </c>
      <c r="J30" s="27">
        <f t="shared" ref="J30:J34" si="6">(G30*C30)*2</f>
        <v>0</v>
      </c>
      <c r="K30" s="27">
        <f t="shared" ref="K30:K34" si="7">(H30*C30)*3</f>
        <v>0</v>
      </c>
      <c r="L30" s="12"/>
    </row>
    <row r="31" spans="1:12" x14ac:dyDescent="0.3">
      <c r="A31" s="59" t="s">
        <v>4</v>
      </c>
      <c r="B31" s="53">
        <v>120</v>
      </c>
      <c r="C31" s="57">
        <v>52</v>
      </c>
      <c r="D31" s="54" t="s">
        <v>20</v>
      </c>
      <c r="E31" s="57" t="s">
        <v>44</v>
      </c>
      <c r="F31" s="55">
        <v>1</v>
      </c>
      <c r="G31" s="17">
        <v>0</v>
      </c>
      <c r="H31" s="17">
        <v>0</v>
      </c>
      <c r="I31" s="27">
        <v>0</v>
      </c>
      <c r="J31" s="27">
        <f t="shared" si="6"/>
        <v>0</v>
      </c>
      <c r="K31" s="27">
        <f t="shared" si="7"/>
        <v>0</v>
      </c>
      <c r="L31" s="12"/>
    </row>
    <row r="32" spans="1:12" x14ac:dyDescent="0.3">
      <c r="A32" s="59" t="s">
        <v>5</v>
      </c>
      <c r="B32" s="53">
        <v>1100</v>
      </c>
      <c r="C32" s="57">
        <v>312</v>
      </c>
      <c r="D32" s="54" t="s">
        <v>20</v>
      </c>
      <c r="E32" s="57" t="s">
        <v>44</v>
      </c>
      <c r="F32" s="55">
        <v>6</v>
      </c>
      <c r="G32" s="17">
        <v>0</v>
      </c>
      <c r="H32" s="17">
        <v>0</v>
      </c>
      <c r="I32" s="27">
        <v>0</v>
      </c>
      <c r="J32" s="27">
        <f t="shared" si="6"/>
        <v>0</v>
      </c>
      <c r="K32" s="27">
        <f t="shared" si="7"/>
        <v>0</v>
      </c>
      <c r="L32" s="12"/>
    </row>
    <row r="33" spans="1:12" x14ac:dyDescent="0.3">
      <c r="A33" s="59" t="s">
        <v>6</v>
      </c>
      <c r="B33" s="53">
        <v>120</v>
      </c>
      <c r="C33" s="57">
        <v>52</v>
      </c>
      <c r="D33" s="54" t="s">
        <v>20</v>
      </c>
      <c r="E33" s="57" t="s">
        <v>44</v>
      </c>
      <c r="F33" s="56">
        <v>1</v>
      </c>
      <c r="G33" s="17">
        <v>0</v>
      </c>
      <c r="H33" s="17">
        <v>0</v>
      </c>
      <c r="I33" s="27">
        <v>0</v>
      </c>
      <c r="J33" s="27">
        <f t="shared" si="6"/>
        <v>0</v>
      </c>
      <c r="K33" s="27">
        <f t="shared" si="7"/>
        <v>0</v>
      </c>
      <c r="L33" s="12"/>
    </row>
    <row r="34" spans="1:12" s="71" customFormat="1" ht="30" customHeight="1" x14ac:dyDescent="0.25">
      <c r="A34" s="67" t="s">
        <v>103</v>
      </c>
      <c r="B34" s="4" t="s">
        <v>101</v>
      </c>
      <c r="C34" s="1">
        <v>1</v>
      </c>
      <c r="D34" s="9" t="s">
        <v>20</v>
      </c>
      <c r="E34" s="4" t="s">
        <v>102</v>
      </c>
      <c r="F34" s="4">
        <v>1</v>
      </c>
      <c r="G34" s="17">
        <v>0</v>
      </c>
      <c r="H34" s="17">
        <v>0</v>
      </c>
      <c r="I34" s="27">
        <v>0</v>
      </c>
      <c r="J34" s="27">
        <f t="shared" si="6"/>
        <v>0</v>
      </c>
      <c r="K34" s="27">
        <f t="shared" si="7"/>
        <v>0</v>
      </c>
      <c r="L34" s="12"/>
    </row>
    <row r="35" spans="1:12" ht="14.4" customHeight="1" x14ac:dyDescent="0.3">
      <c r="A35" s="63"/>
      <c r="B35" s="64"/>
      <c r="C35" s="64"/>
      <c r="D35" s="65"/>
      <c r="E35" s="64"/>
      <c r="F35" s="66"/>
      <c r="G35" s="21"/>
      <c r="H35" s="21"/>
      <c r="I35" s="31" t="s">
        <v>21</v>
      </c>
      <c r="J35" s="31">
        <f>SUM(J29:J34)</f>
        <v>0</v>
      </c>
      <c r="K35" s="31">
        <f>SUM(K29:K34)</f>
        <v>0</v>
      </c>
      <c r="L35" s="29"/>
    </row>
    <row r="36" spans="1:12" x14ac:dyDescent="0.3">
      <c r="A36" s="142" t="s">
        <v>85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48.6" customHeight="1" x14ac:dyDescent="0.3">
      <c r="A37" s="58" t="s">
        <v>0</v>
      </c>
      <c r="B37" s="11" t="s">
        <v>1</v>
      </c>
      <c r="C37" s="11" t="s">
        <v>31</v>
      </c>
      <c r="D37" s="8" t="s">
        <v>69</v>
      </c>
      <c r="E37" s="8" t="s">
        <v>90</v>
      </c>
      <c r="F37" s="8" t="s">
        <v>95</v>
      </c>
      <c r="G37" s="8" t="s">
        <v>34</v>
      </c>
      <c r="H37" s="8" t="s">
        <v>33</v>
      </c>
      <c r="I37" s="8" t="s">
        <v>28</v>
      </c>
      <c r="J37" s="8" t="s">
        <v>35</v>
      </c>
      <c r="K37" s="8" t="s">
        <v>36</v>
      </c>
      <c r="L37" s="8" t="s">
        <v>7</v>
      </c>
    </row>
    <row r="38" spans="1:12" x14ac:dyDescent="0.3">
      <c r="A38" s="59" t="s">
        <v>2</v>
      </c>
      <c r="B38" s="53">
        <v>1100</v>
      </c>
      <c r="C38" s="57">
        <v>24</v>
      </c>
      <c r="D38" s="54" t="s">
        <v>20</v>
      </c>
      <c r="E38" s="56" t="s">
        <v>43</v>
      </c>
      <c r="F38" s="55">
        <v>1</v>
      </c>
      <c r="G38" s="17">
        <v>0</v>
      </c>
      <c r="H38" s="17">
        <v>0</v>
      </c>
      <c r="I38" s="27">
        <v>0</v>
      </c>
      <c r="J38" s="27">
        <f t="shared" ref="J38" si="8">(G38*C38)*2</f>
        <v>0</v>
      </c>
      <c r="K38" s="27">
        <f t="shared" ref="K38" si="9">(H38*C38)*3</f>
        <v>0</v>
      </c>
      <c r="L38" s="12"/>
    </row>
    <row r="39" spans="1:12" x14ac:dyDescent="0.3">
      <c r="A39" s="59" t="s">
        <v>3</v>
      </c>
      <c r="B39" s="53">
        <v>1100</v>
      </c>
      <c r="C39" s="57">
        <v>24</v>
      </c>
      <c r="D39" s="54" t="s">
        <v>20</v>
      </c>
      <c r="E39" s="56" t="s">
        <v>43</v>
      </c>
      <c r="F39" s="55">
        <v>1</v>
      </c>
      <c r="G39" s="17">
        <v>0</v>
      </c>
      <c r="H39" s="17">
        <v>0</v>
      </c>
      <c r="I39" s="27">
        <v>0</v>
      </c>
      <c r="J39" s="27">
        <f t="shared" ref="J39:J43" si="10">(G39*C39)*2</f>
        <v>0</v>
      </c>
      <c r="K39" s="27">
        <f t="shared" ref="K39:K43" si="11">(H39*C39)*3</f>
        <v>0</v>
      </c>
      <c r="L39" s="12"/>
    </row>
    <row r="40" spans="1:12" x14ac:dyDescent="0.3">
      <c r="A40" s="59" t="s">
        <v>4</v>
      </c>
      <c r="B40" s="53">
        <v>1100</v>
      </c>
      <c r="C40" s="57">
        <v>24</v>
      </c>
      <c r="D40" s="54" t="s">
        <v>20</v>
      </c>
      <c r="E40" s="56" t="s">
        <v>43</v>
      </c>
      <c r="F40" s="56">
        <v>1</v>
      </c>
      <c r="G40" s="17">
        <v>0</v>
      </c>
      <c r="H40" s="17">
        <v>0</v>
      </c>
      <c r="I40" s="27">
        <v>0</v>
      </c>
      <c r="J40" s="27">
        <f t="shared" si="10"/>
        <v>0</v>
      </c>
      <c r="K40" s="27">
        <f t="shared" si="11"/>
        <v>0</v>
      </c>
      <c r="L40" s="12"/>
    </row>
    <row r="41" spans="1:12" x14ac:dyDescent="0.3">
      <c r="A41" s="59" t="s">
        <v>5</v>
      </c>
      <c r="B41" s="53">
        <v>1100</v>
      </c>
      <c r="C41" s="57">
        <v>52</v>
      </c>
      <c r="D41" s="54" t="s">
        <v>20</v>
      </c>
      <c r="E41" s="57" t="s">
        <v>44</v>
      </c>
      <c r="F41" s="56">
        <v>1</v>
      </c>
      <c r="G41" s="17">
        <v>0</v>
      </c>
      <c r="H41" s="17">
        <v>0</v>
      </c>
      <c r="I41" s="27">
        <v>0</v>
      </c>
      <c r="J41" s="27">
        <f t="shared" si="10"/>
        <v>0</v>
      </c>
      <c r="K41" s="27">
        <f t="shared" si="11"/>
        <v>0</v>
      </c>
      <c r="L41" s="12"/>
    </row>
    <row r="42" spans="1:12" x14ac:dyDescent="0.3">
      <c r="A42" s="59" t="s">
        <v>6</v>
      </c>
      <c r="B42" s="91">
        <v>120</v>
      </c>
      <c r="C42" s="92">
        <v>104</v>
      </c>
      <c r="D42" s="54" t="s">
        <v>20</v>
      </c>
      <c r="E42" s="93" t="s">
        <v>44</v>
      </c>
      <c r="F42" s="77" t="s">
        <v>94</v>
      </c>
      <c r="G42" s="17">
        <v>0</v>
      </c>
      <c r="H42" s="17">
        <v>0</v>
      </c>
      <c r="I42" s="27">
        <v>0</v>
      </c>
      <c r="J42" s="27">
        <f t="shared" si="10"/>
        <v>0</v>
      </c>
      <c r="K42" s="27">
        <f t="shared" si="11"/>
        <v>0</v>
      </c>
      <c r="L42" s="12"/>
    </row>
    <row r="43" spans="1:12" s="71" customFormat="1" ht="30" customHeight="1" x14ac:dyDescent="0.25">
      <c r="A43" s="67" t="s">
        <v>103</v>
      </c>
      <c r="B43" s="4" t="s">
        <v>101</v>
      </c>
      <c r="C43" s="1">
        <v>1</v>
      </c>
      <c r="D43" s="9" t="s">
        <v>20</v>
      </c>
      <c r="E43" s="4" t="s">
        <v>102</v>
      </c>
      <c r="F43" s="4">
        <v>1</v>
      </c>
      <c r="G43" s="17">
        <v>0</v>
      </c>
      <c r="H43" s="17">
        <v>0</v>
      </c>
      <c r="I43" s="27">
        <v>0</v>
      </c>
      <c r="J43" s="27">
        <f t="shared" si="10"/>
        <v>0</v>
      </c>
      <c r="K43" s="27">
        <f t="shared" si="11"/>
        <v>0</v>
      </c>
      <c r="L43" s="12"/>
    </row>
    <row r="44" spans="1:12" ht="14.4" customHeight="1" x14ac:dyDescent="0.3">
      <c r="A44" s="63"/>
      <c r="B44" s="64"/>
      <c r="C44" s="64"/>
      <c r="D44" s="65"/>
      <c r="E44" s="64"/>
      <c r="F44" s="66"/>
      <c r="G44" s="21"/>
      <c r="H44" s="21"/>
      <c r="I44" s="31" t="s">
        <v>21</v>
      </c>
      <c r="J44" s="31">
        <f>SUM(J38:J43)</f>
        <v>0</v>
      </c>
      <c r="K44" s="31">
        <f>SUM(K38:K43)</f>
        <v>0</v>
      </c>
      <c r="L44" s="29"/>
    </row>
    <row r="45" spans="1:12" ht="16.8" customHeight="1" x14ac:dyDescent="0.3">
      <c r="A45" s="142" t="s">
        <v>86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50.4" customHeight="1" x14ac:dyDescent="0.3">
      <c r="A46" s="58" t="s">
        <v>0</v>
      </c>
      <c r="B46" s="11" t="s">
        <v>1</v>
      </c>
      <c r="C46" s="11" t="s">
        <v>31</v>
      </c>
      <c r="D46" s="8" t="s">
        <v>69</v>
      </c>
      <c r="E46" s="8" t="s">
        <v>90</v>
      </c>
      <c r="F46" s="8" t="s">
        <v>95</v>
      </c>
      <c r="G46" s="8" t="s">
        <v>34</v>
      </c>
      <c r="H46" s="8" t="s">
        <v>33</v>
      </c>
      <c r="I46" s="8" t="s">
        <v>28</v>
      </c>
      <c r="J46" s="8" t="s">
        <v>35</v>
      </c>
      <c r="K46" s="8" t="s">
        <v>36</v>
      </c>
      <c r="L46" s="8" t="s">
        <v>7</v>
      </c>
    </row>
    <row r="47" spans="1:12" x14ac:dyDescent="0.3">
      <c r="A47" s="59" t="s">
        <v>2</v>
      </c>
      <c r="B47" s="53">
        <v>1100</v>
      </c>
      <c r="C47" s="57">
        <v>48</v>
      </c>
      <c r="D47" s="54" t="s">
        <v>20</v>
      </c>
      <c r="E47" s="57" t="s">
        <v>45</v>
      </c>
      <c r="F47" s="55">
        <v>2</v>
      </c>
      <c r="G47" s="17">
        <v>0</v>
      </c>
      <c r="H47" s="17">
        <v>0</v>
      </c>
      <c r="I47" s="27">
        <v>0</v>
      </c>
      <c r="J47" s="27">
        <f t="shared" ref="J47" si="12">(G47*C47)*2</f>
        <v>0</v>
      </c>
      <c r="K47" s="27">
        <f t="shared" ref="K47" si="13">(H47*C47)*3</f>
        <v>0</v>
      </c>
      <c r="L47" s="12"/>
    </row>
    <row r="48" spans="1:12" x14ac:dyDescent="0.3">
      <c r="A48" s="59" t="s">
        <v>3</v>
      </c>
      <c r="B48" s="53">
        <v>1100</v>
      </c>
      <c r="C48" s="57">
        <v>24</v>
      </c>
      <c r="D48" s="54" t="s">
        <v>20</v>
      </c>
      <c r="E48" s="57" t="s">
        <v>45</v>
      </c>
      <c r="F48" s="55">
        <v>1</v>
      </c>
      <c r="G48" s="17">
        <v>0</v>
      </c>
      <c r="H48" s="17">
        <v>0</v>
      </c>
      <c r="I48" s="27">
        <v>0</v>
      </c>
      <c r="J48" s="27">
        <f t="shared" ref="J48:J52" si="14">(G48*C48)*2</f>
        <v>0</v>
      </c>
      <c r="K48" s="27">
        <f t="shared" ref="K48:K52" si="15">(H48*C48)*3</f>
        <v>0</v>
      </c>
      <c r="L48" s="12"/>
    </row>
    <row r="49" spans="1:12" x14ac:dyDescent="0.3">
      <c r="A49" s="59" t="s">
        <v>4</v>
      </c>
      <c r="B49" s="53">
        <v>240</v>
      </c>
      <c r="C49" s="57">
        <v>24</v>
      </c>
      <c r="D49" s="54" t="s">
        <v>20</v>
      </c>
      <c r="E49" s="57" t="s">
        <v>45</v>
      </c>
      <c r="F49" s="55" t="s">
        <v>48</v>
      </c>
      <c r="G49" s="17">
        <v>0</v>
      </c>
      <c r="H49" s="17">
        <v>0</v>
      </c>
      <c r="I49" s="27">
        <v>0</v>
      </c>
      <c r="J49" s="27">
        <f t="shared" si="14"/>
        <v>0</v>
      </c>
      <c r="K49" s="27">
        <f t="shared" si="15"/>
        <v>0</v>
      </c>
      <c r="L49" s="12"/>
    </row>
    <row r="50" spans="1:12" x14ac:dyDescent="0.3">
      <c r="A50" s="59" t="s">
        <v>5</v>
      </c>
      <c r="B50" s="53">
        <v>1100</v>
      </c>
      <c r="C50" s="57">
        <v>156</v>
      </c>
      <c r="D50" s="54" t="s">
        <v>20</v>
      </c>
      <c r="E50" s="57" t="s">
        <v>44</v>
      </c>
      <c r="F50" s="55">
        <v>3</v>
      </c>
      <c r="G50" s="17">
        <v>0</v>
      </c>
      <c r="H50" s="17">
        <v>0</v>
      </c>
      <c r="I50" s="27">
        <v>0</v>
      </c>
      <c r="J50" s="27">
        <f t="shared" si="14"/>
        <v>0</v>
      </c>
      <c r="K50" s="27">
        <f t="shared" si="15"/>
        <v>0</v>
      </c>
      <c r="L50" s="12"/>
    </row>
    <row r="51" spans="1:12" x14ac:dyDescent="0.3">
      <c r="A51" s="59" t="s">
        <v>6</v>
      </c>
      <c r="B51" s="53">
        <v>120</v>
      </c>
      <c r="C51" s="57">
        <v>24</v>
      </c>
      <c r="D51" s="54" t="s">
        <v>20</v>
      </c>
      <c r="E51" s="57" t="s">
        <v>45</v>
      </c>
      <c r="F51" s="56" t="s">
        <v>48</v>
      </c>
      <c r="G51" s="17">
        <v>0</v>
      </c>
      <c r="H51" s="17">
        <v>0</v>
      </c>
      <c r="I51" s="27">
        <v>0</v>
      </c>
      <c r="J51" s="27">
        <f t="shared" si="14"/>
        <v>0</v>
      </c>
      <c r="K51" s="27">
        <f t="shared" si="15"/>
        <v>0</v>
      </c>
      <c r="L51" s="12"/>
    </row>
    <row r="52" spans="1:12" s="71" customFormat="1" ht="30" customHeight="1" x14ac:dyDescent="0.25">
      <c r="A52" s="67" t="s">
        <v>103</v>
      </c>
      <c r="B52" s="4" t="s">
        <v>101</v>
      </c>
      <c r="C52" s="1">
        <v>1</v>
      </c>
      <c r="D52" s="9" t="s">
        <v>20</v>
      </c>
      <c r="E52" s="4" t="s">
        <v>102</v>
      </c>
      <c r="F52" s="4">
        <v>1</v>
      </c>
      <c r="G52" s="17">
        <v>0</v>
      </c>
      <c r="H52" s="17">
        <v>0</v>
      </c>
      <c r="I52" s="27">
        <v>0</v>
      </c>
      <c r="J52" s="27">
        <f t="shared" si="14"/>
        <v>0</v>
      </c>
      <c r="K52" s="27">
        <f t="shared" si="15"/>
        <v>0</v>
      </c>
      <c r="L52" s="12"/>
    </row>
    <row r="53" spans="1:12" ht="14.4" customHeight="1" x14ac:dyDescent="0.3">
      <c r="A53" s="63"/>
      <c r="B53" s="64"/>
      <c r="C53" s="64"/>
      <c r="D53" s="65"/>
      <c r="E53" s="64"/>
      <c r="F53" s="66"/>
      <c r="G53" s="21"/>
      <c r="H53" s="21"/>
      <c r="I53" s="31" t="s">
        <v>21</v>
      </c>
      <c r="J53" s="31">
        <f>SUM(J47:J52)</f>
        <v>0</v>
      </c>
      <c r="K53" s="31">
        <f>SUM(K47:K52)</f>
        <v>0</v>
      </c>
      <c r="L53" s="29"/>
    </row>
    <row r="54" spans="1:12" s="61" customFormat="1" ht="18.600000000000001" customHeight="1" x14ac:dyDescent="0.3">
      <c r="A54" s="142" t="s">
        <v>87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ht="55.2" customHeight="1" x14ac:dyDescent="0.3">
      <c r="A55" s="58" t="s">
        <v>0</v>
      </c>
      <c r="B55" s="11" t="s">
        <v>1</v>
      </c>
      <c r="C55" s="11" t="s">
        <v>31</v>
      </c>
      <c r="D55" s="8" t="s">
        <v>69</v>
      </c>
      <c r="E55" s="8" t="s">
        <v>90</v>
      </c>
      <c r="F55" s="8" t="s">
        <v>95</v>
      </c>
      <c r="G55" s="8" t="s">
        <v>34</v>
      </c>
      <c r="H55" s="8" t="s">
        <v>33</v>
      </c>
      <c r="I55" s="8" t="s">
        <v>28</v>
      </c>
      <c r="J55" s="8" t="s">
        <v>35</v>
      </c>
      <c r="K55" s="8" t="s">
        <v>36</v>
      </c>
      <c r="L55" s="8" t="s">
        <v>7</v>
      </c>
    </row>
    <row r="56" spans="1:12" x14ac:dyDescent="0.3">
      <c r="A56" s="59" t="s">
        <v>2</v>
      </c>
      <c r="B56" s="53">
        <v>1100</v>
      </c>
      <c r="C56" s="57">
        <v>36</v>
      </c>
      <c r="D56" s="54" t="s">
        <v>20</v>
      </c>
      <c r="E56" s="57" t="s">
        <v>47</v>
      </c>
      <c r="F56" s="55">
        <v>3</v>
      </c>
      <c r="G56" s="17">
        <v>0</v>
      </c>
      <c r="H56" s="17">
        <v>0</v>
      </c>
      <c r="I56" s="27">
        <v>0</v>
      </c>
      <c r="J56" s="27">
        <f t="shared" ref="J56" si="16">(G56*C56)*2</f>
        <v>0</v>
      </c>
      <c r="K56" s="27">
        <f t="shared" ref="K56" si="17">(H56*C56)*3</f>
        <v>0</v>
      </c>
      <c r="L56" s="12"/>
    </row>
    <row r="57" spans="1:12" x14ac:dyDescent="0.3">
      <c r="A57" s="59" t="s">
        <v>3</v>
      </c>
      <c r="B57" s="53">
        <v>1100</v>
      </c>
      <c r="C57" s="57">
        <v>36</v>
      </c>
      <c r="D57" s="54" t="s">
        <v>20</v>
      </c>
      <c r="E57" s="57" t="s">
        <v>47</v>
      </c>
      <c r="F57" s="55">
        <v>3</v>
      </c>
      <c r="G57" s="17">
        <v>0</v>
      </c>
      <c r="H57" s="17">
        <v>0</v>
      </c>
      <c r="I57" s="27">
        <v>0</v>
      </c>
      <c r="J57" s="27">
        <f t="shared" ref="J57:J61" si="18">(G57*C57)*2</f>
        <v>0</v>
      </c>
      <c r="K57" s="27">
        <f t="shared" ref="K57:K61" si="19">(H57*C57)*3</f>
        <v>0</v>
      </c>
      <c r="L57" s="12"/>
    </row>
    <row r="58" spans="1:12" x14ac:dyDescent="0.3">
      <c r="A58" s="59" t="s">
        <v>4</v>
      </c>
      <c r="B58" s="53">
        <v>240</v>
      </c>
      <c r="C58" s="57">
        <v>36</v>
      </c>
      <c r="D58" s="54" t="s">
        <v>20</v>
      </c>
      <c r="E58" s="57" t="s">
        <v>47</v>
      </c>
      <c r="F58" s="55">
        <v>3</v>
      </c>
      <c r="G58" s="17">
        <v>0</v>
      </c>
      <c r="H58" s="17">
        <v>0</v>
      </c>
      <c r="I58" s="27">
        <v>0</v>
      </c>
      <c r="J58" s="27">
        <f t="shared" si="18"/>
        <v>0</v>
      </c>
      <c r="K58" s="27">
        <f t="shared" si="19"/>
        <v>0</v>
      </c>
      <c r="L58" s="12"/>
    </row>
    <row r="59" spans="1:12" x14ac:dyDescent="0.3">
      <c r="A59" s="59" t="s">
        <v>5</v>
      </c>
      <c r="B59" s="53">
        <v>1100</v>
      </c>
      <c r="C59" s="57">
        <v>156</v>
      </c>
      <c r="D59" s="54" t="s">
        <v>20</v>
      </c>
      <c r="E59" s="57" t="s">
        <v>44</v>
      </c>
      <c r="F59" s="55">
        <v>3</v>
      </c>
      <c r="G59" s="17">
        <v>0</v>
      </c>
      <c r="H59" s="17">
        <v>0</v>
      </c>
      <c r="I59" s="27">
        <v>0</v>
      </c>
      <c r="J59" s="27">
        <f t="shared" si="18"/>
        <v>0</v>
      </c>
      <c r="K59" s="27">
        <f t="shared" si="19"/>
        <v>0</v>
      </c>
      <c r="L59" s="12"/>
    </row>
    <row r="60" spans="1:12" x14ac:dyDescent="0.3">
      <c r="A60" s="59" t="s">
        <v>6</v>
      </c>
      <c r="B60" s="53">
        <v>120</v>
      </c>
      <c r="C60" s="57">
        <v>36</v>
      </c>
      <c r="D60" s="54" t="s">
        <v>20</v>
      </c>
      <c r="E60" s="57" t="s">
        <v>47</v>
      </c>
      <c r="F60" s="56">
        <v>3</v>
      </c>
      <c r="G60" s="17">
        <v>0</v>
      </c>
      <c r="H60" s="17">
        <v>0</v>
      </c>
      <c r="I60" s="27">
        <v>0</v>
      </c>
      <c r="J60" s="27">
        <f t="shared" si="18"/>
        <v>0</v>
      </c>
      <c r="K60" s="27">
        <f t="shared" si="19"/>
        <v>0</v>
      </c>
      <c r="L60" s="12"/>
    </row>
    <row r="61" spans="1:12" s="71" customFormat="1" ht="30" customHeight="1" x14ac:dyDescent="0.25">
      <c r="A61" s="67" t="s">
        <v>103</v>
      </c>
      <c r="B61" s="4" t="s">
        <v>101</v>
      </c>
      <c r="C61" s="1">
        <v>1</v>
      </c>
      <c r="D61" s="9" t="s">
        <v>20</v>
      </c>
      <c r="E61" s="4" t="s">
        <v>102</v>
      </c>
      <c r="F61" s="4">
        <v>1</v>
      </c>
      <c r="G61" s="17">
        <v>0</v>
      </c>
      <c r="H61" s="17">
        <v>0</v>
      </c>
      <c r="I61" s="27">
        <v>0</v>
      </c>
      <c r="J61" s="27">
        <f t="shared" si="18"/>
        <v>0</v>
      </c>
      <c r="K61" s="27">
        <f t="shared" si="19"/>
        <v>0</v>
      </c>
      <c r="L61" s="12"/>
    </row>
    <row r="62" spans="1:12" x14ac:dyDescent="0.3">
      <c r="A62" s="63"/>
      <c r="B62" s="64"/>
      <c r="C62" s="64"/>
      <c r="D62" s="64"/>
      <c r="E62" s="64"/>
      <c r="F62" s="64"/>
      <c r="G62" s="21"/>
      <c r="H62" s="21"/>
      <c r="I62" s="31" t="s">
        <v>21</v>
      </c>
      <c r="J62" s="31">
        <f>SUM(J56:J61)</f>
        <v>0</v>
      </c>
      <c r="K62" s="31">
        <f>SUM(K56:K61)</f>
        <v>0</v>
      </c>
      <c r="L62" s="29"/>
    </row>
    <row r="63" spans="1:12" s="26" customFormat="1" ht="20.399999999999999" customHeight="1" x14ac:dyDescent="0.3">
      <c r="A63" s="141"/>
      <c r="B63" s="141"/>
      <c r="C63" s="141"/>
      <c r="D63" s="141"/>
      <c r="E63" s="141"/>
      <c r="F63" s="141"/>
      <c r="G63" s="141" t="s">
        <v>67</v>
      </c>
      <c r="H63" s="141"/>
      <c r="I63" s="141"/>
      <c r="J63" s="31">
        <f>J62+J53+J44+J35+J26</f>
        <v>0</v>
      </c>
      <c r="K63" s="31">
        <f>K62+K53+K44+K35+K26</f>
        <v>0</v>
      </c>
      <c r="L63" s="30"/>
    </row>
    <row r="64" spans="1:12" s="5" customFormat="1" ht="25.8" customHeight="1" x14ac:dyDescent="0.3">
      <c r="A64" s="102" t="s">
        <v>16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2" s="32" customFormat="1" ht="22.95" customHeight="1" x14ac:dyDescent="0.3">
      <c r="A65" s="106" t="s">
        <v>17</v>
      </c>
      <c r="B65" s="106"/>
      <c r="C65" s="106"/>
      <c r="D65" s="106"/>
      <c r="E65" s="101"/>
      <c r="F65" s="101"/>
      <c r="G65" s="101"/>
      <c r="H65" s="101"/>
      <c r="I65" s="101"/>
      <c r="J65" s="101"/>
      <c r="K65" s="101"/>
      <c r="L65" s="101"/>
    </row>
    <row r="66" spans="1:12" s="32" customFormat="1" ht="22.95" customHeight="1" x14ac:dyDescent="0.3">
      <c r="A66" s="106" t="s">
        <v>18</v>
      </c>
      <c r="B66" s="106"/>
      <c r="C66" s="106"/>
      <c r="D66" s="106"/>
      <c r="E66" s="101"/>
      <c r="F66" s="101"/>
      <c r="G66" s="101"/>
      <c r="H66" s="101"/>
      <c r="I66" s="101"/>
      <c r="J66" s="101"/>
      <c r="K66" s="101"/>
      <c r="L66" s="101"/>
    </row>
    <row r="67" spans="1:12" s="73" customFormat="1" ht="99" customHeight="1" x14ac:dyDescent="0.3">
      <c r="A67" s="136" t="s">
        <v>121</v>
      </c>
      <c r="B67" s="137"/>
      <c r="C67" s="137"/>
      <c r="D67" s="138"/>
      <c r="E67" s="115"/>
      <c r="F67" s="116"/>
      <c r="G67" s="116"/>
      <c r="H67" s="116"/>
      <c r="I67" s="116"/>
      <c r="J67" s="116"/>
      <c r="K67" s="116"/>
      <c r="L67" s="117"/>
    </row>
    <row r="68" spans="1:12" s="85" customFormat="1" ht="79.2" customHeight="1" x14ac:dyDescent="0.3">
      <c r="A68" s="136" t="s">
        <v>120</v>
      </c>
      <c r="B68" s="137"/>
      <c r="C68" s="137"/>
      <c r="D68" s="138"/>
      <c r="E68" s="115"/>
      <c r="F68" s="116"/>
      <c r="G68" s="116"/>
      <c r="H68" s="116"/>
      <c r="I68" s="116"/>
      <c r="J68" s="116"/>
      <c r="K68" s="116"/>
      <c r="L68" s="117"/>
    </row>
    <row r="69" spans="1:12" s="32" customFormat="1" ht="22.95" customHeight="1" x14ac:dyDescent="0.3">
      <c r="A69" s="106" t="s">
        <v>91</v>
      </c>
      <c r="B69" s="106"/>
      <c r="C69" s="106"/>
      <c r="D69" s="106"/>
      <c r="E69" s="115"/>
      <c r="F69" s="116"/>
      <c r="G69" s="116"/>
      <c r="H69" s="116"/>
      <c r="I69" s="116"/>
      <c r="J69" s="116"/>
      <c r="K69" s="116"/>
      <c r="L69" s="117"/>
    </row>
    <row r="70" spans="1:12" s="32" customFormat="1" ht="22.95" customHeight="1" x14ac:dyDescent="0.3">
      <c r="A70" s="106" t="s">
        <v>39</v>
      </c>
      <c r="B70" s="106"/>
      <c r="C70" s="106"/>
      <c r="D70" s="106"/>
      <c r="E70" s="115"/>
      <c r="F70" s="116"/>
      <c r="G70" s="116"/>
      <c r="H70" s="116"/>
      <c r="I70" s="116"/>
      <c r="J70" s="116"/>
      <c r="K70" s="116"/>
      <c r="L70" s="117"/>
    </row>
    <row r="71" spans="1:12" s="73" customFormat="1" ht="24" customHeight="1" x14ac:dyDescent="0.3">
      <c r="A71" s="136" t="s">
        <v>97</v>
      </c>
      <c r="B71" s="137"/>
      <c r="C71" s="137"/>
      <c r="D71" s="138"/>
      <c r="E71" s="115"/>
      <c r="F71" s="116"/>
      <c r="G71" s="116"/>
      <c r="H71" s="116"/>
      <c r="I71" s="116"/>
      <c r="J71" s="116"/>
      <c r="K71" s="116"/>
      <c r="L71" s="117"/>
    </row>
    <row r="72" spans="1:12" s="32" customFormat="1" ht="22.95" customHeight="1" x14ac:dyDescent="0.3">
      <c r="A72" s="106" t="s">
        <v>29</v>
      </c>
      <c r="B72" s="106"/>
      <c r="C72" s="106"/>
      <c r="D72" s="106"/>
      <c r="E72" s="101"/>
      <c r="F72" s="101"/>
      <c r="G72" s="101"/>
      <c r="H72" s="101"/>
      <c r="I72" s="101"/>
      <c r="J72" s="101"/>
      <c r="K72" s="101"/>
      <c r="L72" s="101"/>
    </row>
    <row r="73" spans="1:12" s="159" customFormat="1" ht="34.799999999999997" customHeight="1" x14ac:dyDescent="0.3">
      <c r="A73" s="156" t="s">
        <v>122</v>
      </c>
      <c r="B73" s="156"/>
      <c r="C73" s="156"/>
      <c r="D73" s="156"/>
      <c r="E73" s="157"/>
      <c r="F73" s="158"/>
      <c r="G73" s="158"/>
      <c r="H73" s="158"/>
      <c r="I73" s="158"/>
      <c r="J73" s="158"/>
      <c r="K73" s="158"/>
      <c r="L73" s="158"/>
    </row>
    <row r="74" spans="1:12" s="32" customFormat="1" ht="22.95" customHeight="1" x14ac:dyDescent="0.3">
      <c r="A74" s="106" t="s">
        <v>24</v>
      </c>
      <c r="B74" s="106"/>
      <c r="C74" s="106"/>
      <c r="D74" s="106"/>
      <c r="E74" s="101"/>
      <c r="F74" s="101"/>
      <c r="G74" s="101"/>
      <c r="H74" s="101"/>
      <c r="I74" s="101"/>
      <c r="J74" s="101"/>
      <c r="K74" s="101"/>
      <c r="L74" s="101"/>
    </row>
    <row r="75" spans="1:12" s="32" customFormat="1" ht="22.95" customHeight="1" x14ac:dyDescent="0.3">
      <c r="A75" s="106" t="s">
        <v>40</v>
      </c>
      <c r="B75" s="106"/>
      <c r="C75" s="106"/>
      <c r="D75" s="106"/>
      <c r="E75" s="115"/>
      <c r="F75" s="116"/>
      <c r="G75" s="116"/>
      <c r="H75" s="116"/>
      <c r="I75" s="116"/>
      <c r="J75" s="116"/>
      <c r="K75" s="116"/>
      <c r="L75" s="117"/>
    </row>
    <row r="76" spans="1:12" s="32" customFormat="1" ht="22.95" customHeight="1" x14ac:dyDescent="0.3">
      <c r="A76" s="104" t="s">
        <v>25</v>
      </c>
      <c r="B76" s="104"/>
      <c r="C76" s="104"/>
      <c r="D76" s="104"/>
      <c r="E76" s="105"/>
      <c r="F76" s="105"/>
      <c r="G76" s="105"/>
      <c r="H76" s="105"/>
      <c r="I76" s="105"/>
      <c r="J76" s="105"/>
      <c r="K76" s="105"/>
      <c r="L76" s="105"/>
    </row>
    <row r="77" spans="1:12" s="5" customFormat="1" ht="22.95" customHeight="1" x14ac:dyDescent="0.3">
      <c r="A77" s="106" t="s">
        <v>19</v>
      </c>
      <c r="B77" s="106"/>
      <c r="C77" s="106"/>
      <c r="D77" s="106"/>
      <c r="E77" s="101"/>
      <c r="F77" s="101"/>
      <c r="G77" s="101"/>
      <c r="H77" s="101"/>
      <c r="I77" s="101"/>
      <c r="J77" s="101"/>
      <c r="K77" s="101"/>
      <c r="L77" s="101"/>
    </row>
    <row r="78" spans="1:12" s="5" customFormat="1" ht="31.8" customHeight="1" x14ac:dyDescent="0.3">
      <c r="A78" s="103" t="s">
        <v>26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1:12" s="5" customFormat="1" ht="21" customHeight="1" x14ac:dyDescent="0.3">
      <c r="A79" s="103" t="s">
        <v>27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1:12" s="26" customFormat="1" x14ac:dyDescent="0.3">
      <c r="A80" s="37"/>
    </row>
  </sheetData>
  <mergeCells count="63">
    <mergeCell ref="A73:D73"/>
    <mergeCell ref="E73:L73"/>
    <mergeCell ref="A27:L27"/>
    <mergeCell ref="A45:L45"/>
    <mergeCell ref="A54:L54"/>
    <mergeCell ref="A18:L18"/>
    <mergeCell ref="A36:L36"/>
    <mergeCell ref="A1:L1"/>
    <mergeCell ref="A2:L2"/>
    <mergeCell ref="A3:L3"/>
    <mergeCell ref="A4:L4"/>
    <mergeCell ref="A5:L5"/>
    <mergeCell ref="A6:L6"/>
    <mergeCell ref="A7:D7"/>
    <mergeCell ref="E7:L7"/>
    <mergeCell ref="A8:D8"/>
    <mergeCell ref="E8:L8"/>
    <mergeCell ref="A9:D9"/>
    <mergeCell ref="E9:L9"/>
    <mergeCell ref="A10:D10"/>
    <mergeCell ref="E10:L10"/>
    <mergeCell ref="A11:D11"/>
    <mergeCell ref="E11:L11"/>
    <mergeCell ref="A12:D12"/>
    <mergeCell ref="E12:L12"/>
    <mergeCell ref="A13:D13"/>
    <mergeCell ref="E13:L13"/>
    <mergeCell ref="A14:D14"/>
    <mergeCell ref="E14:L14"/>
    <mergeCell ref="A15:D15"/>
    <mergeCell ref="E15:L15"/>
    <mergeCell ref="A16:D16"/>
    <mergeCell ref="E16:L16"/>
    <mergeCell ref="A17:L17"/>
    <mergeCell ref="A63:F63"/>
    <mergeCell ref="G63:I63"/>
    <mergeCell ref="A64:L64"/>
    <mergeCell ref="A65:D65"/>
    <mergeCell ref="E65:L65"/>
    <mergeCell ref="E71:L71"/>
    <mergeCell ref="A66:D66"/>
    <mergeCell ref="E66:L66"/>
    <mergeCell ref="A67:D67"/>
    <mergeCell ref="A69:D69"/>
    <mergeCell ref="A68:D68"/>
    <mergeCell ref="E67:L67"/>
    <mergeCell ref="E68:L68"/>
    <mergeCell ref="A78:L78"/>
    <mergeCell ref="A79:L79"/>
    <mergeCell ref="E75:L75"/>
    <mergeCell ref="E69:L69"/>
    <mergeCell ref="E70:L70"/>
    <mergeCell ref="A76:D76"/>
    <mergeCell ref="E76:L76"/>
    <mergeCell ref="A77:D77"/>
    <mergeCell ref="E77:L77"/>
    <mergeCell ref="A72:D72"/>
    <mergeCell ref="E72:L72"/>
    <mergeCell ref="A74:D74"/>
    <mergeCell ref="E74:L74"/>
    <mergeCell ref="A75:D75"/>
    <mergeCell ref="A70:D70"/>
    <mergeCell ref="A71:D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935E-AF6A-478B-94B3-ADC09CD61458}">
  <dimension ref="A1:L64"/>
  <sheetViews>
    <sheetView zoomScale="80" zoomScaleNormal="80" workbookViewId="0">
      <pane ySplit="1" topLeftCell="A53" activePane="bottomLeft" state="frozen"/>
      <selection pane="bottomLeft" activeCell="A58" sqref="A58:XFD58"/>
    </sheetView>
  </sheetViews>
  <sheetFormatPr defaultRowHeight="12" x14ac:dyDescent="0.25"/>
  <cols>
    <col min="1" max="1" width="23" style="74" customWidth="1"/>
    <col min="2" max="2" width="12.5546875" style="26" customWidth="1"/>
    <col min="3" max="3" width="21.33203125" style="26" customWidth="1"/>
    <col min="4" max="4" width="8.109375" style="26" customWidth="1"/>
    <col min="5" max="5" width="18.21875" style="26" customWidth="1"/>
    <col min="6" max="6" width="12.77734375" style="26" customWidth="1"/>
    <col min="7" max="7" width="12.21875" style="26" customWidth="1"/>
    <col min="8" max="8" width="11.109375" style="26" customWidth="1"/>
    <col min="9" max="9" width="11.44140625" style="26" customWidth="1"/>
    <col min="10" max="10" width="10.77734375" style="26" customWidth="1"/>
    <col min="11" max="11" width="10.5546875" style="26" customWidth="1"/>
    <col min="12" max="12" width="8.88671875" style="26"/>
    <col min="13" max="16384" width="8.88671875" style="71"/>
  </cols>
  <sheetData>
    <row r="1" spans="1:12" s="25" customFormat="1" ht="19.2" customHeight="1" x14ac:dyDescent="0.3">
      <c r="A1" s="145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s="5" customFormat="1" ht="19.8" customHeight="1" x14ac:dyDescent="0.3">
      <c r="A2" s="148" t="s">
        <v>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s="24" customFormat="1" ht="27" customHeight="1" x14ac:dyDescent="0.3">
      <c r="A3" s="145" t="s">
        <v>56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2" s="25" customFormat="1" ht="25.2" customHeight="1" x14ac:dyDescent="0.3">
      <c r="A4" s="118" t="s">
        <v>32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</row>
    <row r="5" spans="1:12" s="24" customFormat="1" ht="22.95" customHeight="1" x14ac:dyDescent="0.3">
      <c r="A5" s="151" t="s">
        <v>57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52"/>
    </row>
    <row r="6" spans="1:12" s="25" customFormat="1" ht="18" customHeight="1" x14ac:dyDescent="0.3">
      <c r="A6" s="153" t="s">
        <v>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s="25" customFormat="1" ht="24" customHeight="1" x14ac:dyDescent="0.3">
      <c r="A7" s="130" t="s">
        <v>9</v>
      </c>
      <c r="B7" s="131"/>
      <c r="C7" s="131"/>
      <c r="D7" s="132"/>
      <c r="E7" s="133"/>
      <c r="F7" s="134"/>
      <c r="G7" s="134"/>
      <c r="H7" s="134"/>
      <c r="I7" s="134"/>
      <c r="J7" s="134"/>
      <c r="K7" s="134"/>
      <c r="L7" s="135"/>
    </row>
    <row r="8" spans="1:12" s="25" customFormat="1" ht="19.8" customHeight="1" x14ac:dyDescent="0.3">
      <c r="A8" s="130" t="s">
        <v>10</v>
      </c>
      <c r="B8" s="131"/>
      <c r="C8" s="131"/>
      <c r="D8" s="132"/>
      <c r="E8" s="133"/>
      <c r="F8" s="134"/>
      <c r="G8" s="134"/>
      <c r="H8" s="134"/>
      <c r="I8" s="134"/>
      <c r="J8" s="134"/>
      <c r="K8" s="134"/>
      <c r="L8" s="135"/>
    </row>
    <row r="9" spans="1:12" s="25" customFormat="1" ht="28.8" customHeight="1" x14ac:dyDescent="0.3">
      <c r="A9" s="130" t="s">
        <v>11</v>
      </c>
      <c r="B9" s="131"/>
      <c r="C9" s="131"/>
      <c r="D9" s="132"/>
      <c r="E9" s="133"/>
      <c r="F9" s="134"/>
      <c r="G9" s="134"/>
      <c r="H9" s="134"/>
      <c r="I9" s="134"/>
      <c r="J9" s="134"/>
      <c r="K9" s="134"/>
      <c r="L9" s="135"/>
    </row>
    <row r="10" spans="1:12" s="25" customFormat="1" ht="31.8" customHeight="1" x14ac:dyDescent="0.3">
      <c r="A10" s="130" t="s">
        <v>12</v>
      </c>
      <c r="B10" s="131"/>
      <c r="C10" s="131"/>
      <c r="D10" s="132"/>
      <c r="E10" s="133"/>
      <c r="F10" s="134"/>
      <c r="G10" s="134"/>
      <c r="H10" s="134"/>
      <c r="I10" s="134"/>
      <c r="J10" s="134"/>
      <c r="K10" s="134"/>
      <c r="L10" s="135"/>
    </row>
    <row r="11" spans="1:12" s="25" customFormat="1" ht="21" customHeight="1" x14ac:dyDescent="0.3">
      <c r="A11" s="130" t="s">
        <v>13</v>
      </c>
      <c r="B11" s="131"/>
      <c r="C11" s="131"/>
      <c r="D11" s="132"/>
      <c r="E11" s="133"/>
      <c r="F11" s="134"/>
      <c r="G11" s="134"/>
      <c r="H11" s="134"/>
      <c r="I11" s="134"/>
      <c r="J11" s="134"/>
      <c r="K11" s="134"/>
      <c r="L11" s="135"/>
    </row>
    <row r="12" spans="1:12" s="25" customFormat="1" ht="15" customHeight="1" x14ac:dyDescent="0.3">
      <c r="A12" s="130" t="s">
        <v>23</v>
      </c>
      <c r="B12" s="131"/>
      <c r="C12" s="131"/>
      <c r="D12" s="132"/>
      <c r="E12" s="133"/>
      <c r="F12" s="134"/>
      <c r="G12" s="134"/>
      <c r="H12" s="134"/>
      <c r="I12" s="134"/>
      <c r="J12" s="134"/>
      <c r="K12" s="134"/>
      <c r="L12" s="135"/>
    </row>
    <row r="13" spans="1:12" s="25" customFormat="1" ht="21" customHeight="1" x14ac:dyDescent="0.3">
      <c r="A13" s="130" t="s">
        <v>14</v>
      </c>
      <c r="B13" s="131"/>
      <c r="C13" s="131"/>
      <c r="D13" s="132"/>
      <c r="E13" s="133"/>
      <c r="F13" s="134"/>
      <c r="G13" s="134"/>
      <c r="H13" s="134"/>
      <c r="I13" s="134"/>
      <c r="J13" s="134"/>
      <c r="K13" s="134"/>
      <c r="L13" s="135"/>
    </row>
    <row r="14" spans="1:12" s="25" customFormat="1" ht="18" customHeight="1" x14ac:dyDescent="0.3">
      <c r="A14" s="130" t="s">
        <v>15</v>
      </c>
      <c r="B14" s="131"/>
      <c r="C14" s="131"/>
      <c r="D14" s="132"/>
      <c r="E14" s="133"/>
      <c r="F14" s="134"/>
      <c r="G14" s="134"/>
      <c r="H14" s="134"/>
      <c r="I14" s="134"/>
      <c r="J14" s="134"/>
      <c r="K14" s="134"/>
      <c r="L14" s="135"/>
    </row>
    <row r="15" spans="1:12" s="25" customFormat="1" ht="30" customHeight="1" x14ac:dyDescent="0.3">
      <c r="A15" s="130" t="s">
        <v>22</v>
      </c>
      <c r="B15" s="131"/>
      <c r="C15" s="131"/>
      <c r="D15" s="132"/>
      <c r="E15" s="133"/>
      <c r="F15" s="134"/>
      <c r="G15" s="134"/>
      <c r="H15" s="134"/>
      <c r="I15" s="134"/>
      <c r="J15" s="134"/>
      <c r="K15" s="134"/>
      <c r="L15" s="135"/>
    </row>
    <row r="16" spans="1:12" s="25" customFormat="1" ht="30" customHeight="1" x14ac:dyDescent="0.3">
      <c r="A16" s="130" t="s">
        <v>37</v>
      </c>
      <c r="B16" s="131"/>
      <c r="C16" s="131"/>
      <c r="D16" s="132"/>
      <c r="E16" s="133"/>
      <c r="F16" s="134"/>
      <c r="G16" s="134"/>
      <c r="H16" s="134"/>
      <c r="I16" s="134"/>
      <c r="J16" s="134"/>
      <c r="K16" s="134"/>
      <c r="L16" s="135"/>
    </row>
    <row r="17" spans="1:12" s="25" customFormat="1" ht="36" customHeight="1" x14ac:dyDescent="0.3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4.4" customHeight="1" x14ac:dyDescent="0.25">
      <c r="A18" s="143" t="s">
        <v>93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49.2" customHeight="1" x14ac:dyDescent="0.25">
      <c r="A19" s="44" t="s">
        <v>0</v>
      </c>
      <c r="B19" s="8" t="s">
        <v>1</v>
      </c>
      <c r="C19" s="11" t="s">
        <v>31</v>
      </c>
      <c r="D19" s="8" t="s">
        <v>69</v>
      </c>
      <c r="E19" s="8" t="s">
        <v>90</v>
      </c>
      <c r="F19" s="8" t="s">
        <v>95</v>
      </c>
      <c r="G19" s="8" t="s">
        <v>34</v>
      </c>
      <c r="H19" s="8" t="s">
        <v>33</v>
      </c>
      <c r="I19" s="8" t="s">
        <v>28</v>
      </c>
      <c r="J19" s="8" t="s">
        <v>35</v>
      </c>
      <c r="K19" s="8" t="s">
        <v>36</v>
      </c>
      <c r="L19" s="8" t="s">
        <v>7</v>
      </c>
    </row>
    <row r="20" spans="1:12" x14ac:dyDescent="0.25">
      <c r="A20" s="45" t="s">
        <v>2</v>
      </c>
      <c r="B20" s="12">
        <v>1100</v>
      </c>
      <c r="C20" s="79">
        <v>192</v>
      </c>
      <c r="D20" s="14" t="s">
        <v>20</v>
      </c>
      <c r="E20" s="13" t="s">
        <v>104</v>
      </c>
      <c r="F20" s="4">
        <v>2</v>
      </c>
      <c r="G20" s="17">
        <v>0</v>
      </c>
      <c r="H20" s="17">
        <v>0</v>
      </c>
      <c r="I20" s="27">
        <v>0</v>
      </c>
      <c r="J20" s="27">
        <f>(G20*C20)*2</f>
        <v>0</v>
      </c>
      <c r="K20" s="27">
        <f>(H20*C20)*3</f>
        <v>0</v>
      </c>
      <c r="L20" s="12"/>
    </row>
    <row r="21" spans="1:12" x14ac:dyDescent="0.25">
      <c r="A21" s="45" t="s">
        <v>3</v>
      </c>
      <c r="B21" s="12">
        <v>1100</v>
      </c>
      <c r="C21" s="79">
        <v>192</v>
      </c>
      <c r="D21" s="14" t="s">
        <v>20</v>
      </c>
      <c r="E21" s="13" t="s">
        <v>104</v>
      </c>
      <c r="F21" s="4">
        <v>2</v>
      </c>
      <c r="G21" s="17">
        <v>0</v>
      </c>
      <c r="H21" s="17">
        <v>0</v>
      </c>
      <c r="I21" s="27">
        <v>0</v>
      </c>
      <c r="J21" s="27">
        <f t="shared" ref="J21:J26" si="0">(G21*C21)*2</f>
        <v>0</v>
      </c>
      <c r="K21" s="27">
        <f t="shared" ref="K21:K26" si="1">(H21*C21)*3</f>
        <v>0</v>
      </c>
      <c r="L21" s="12"/>
    </row>
    <row r="22" spans="1:12" x14ac:dyDescent="0.25">
      <c r="A22" s="45" t="s">
        <v>4</v>
      </c>
      <c r="B22" s="12">
        <v>1100</v>
      </c>
      <c r="C22" s="13">
        <v>4</v>
      </c>
      <c r="D22" s="14" t="s">
        <v>20</v>
      </c>
      <c r="E22" s="13" t="s">
        <v>98</v>
      </c>
      <c r="F22" s="78">
        <v>1</v>
      </c>
      <c r="G22" s="17">
        <v>0</v>
      </c>
      <c r="H22" s="17">
        <v>0</v>
      </c>
      <c r="I22" s="27">
        <v>0</v>
      </c>
      <c r="J22" s="27">
        <f t="shared" si="0"/>
        <v>0</v>
      </c>
      <c r="K22" s="27">
        <f t="shared" si="1"/>
        <v>0</v>
      </c>
      <c r="L22" s="12"/>
    </row>
    <row r="23" spans="1:12" x14ac:dyDescent="0.25">
      <c r="A23" s="45" t="s">
        <v>5</v>
      </c>
      <c r="B23" s="12">
        <v>1100</v>
      </c>
      <c r="C23" s="13">
        <v>1440</v>
      </c>
      <c r="D23" s="14" t="s">
        <v>20</v>
      </c>
      <c r="E23" s="13" t="s">
        <v>104</v>
      </c>
      <c r="F23" s="4">
        <v>15</v>
      </c>
      <c r="G23" s="17">
        <v>0</v>
      </c>
      <c r="H23" s="17">
        <v>0</v>
      </c>
      <c r="I23" s="27">
        <v>0</v>
      </c>
      <c r="J23" s="27">
        <f t="shared" si="0"/>
        <v>0</v>
      </c>
      <c r="K23" s="27">
        <f t="shared" si="1"/>
        <v>0</v>
      </c>
      <c r="L23" s="12"/>
    </row>
    <row r="24" spans="1:12" x14ac:dyDescent="0.25">
      <c r="A24" s="45" t="s">
        <v>6</v>
      </c>
      <c r="B24" s="12">
        <v>120</v>
      </c>
      <c r="C24" s="13">
        <v>52</v>
      </c>
      <c r="D24" s="14" t="s">
        <v>20</v>
      </c>
      <c r="E24" s="13" t="s">
        <v>100</v>
      </c>
      <c r="F24" s="77">
        <v>1</v>
      </c>
      <c r="G24" s="17">
        <v>0</v>
      </c>
      <c r="H24" s="17">
        <v>0</v>
      </c>
      <c r="I24" s="27">
        <v>0</v>
      </c>
      <c r="J24" s="27">
        <f t="shared" si="0"/>
        <v>0</v>
      </c>
      <c r="K24" s="27">
        <f t="shared" si="1"/>
        <v>0</v>
      </c>
      <c r="L24" s="12"/>
    </row>
    <row r="25" spans="1:12" x14ac:dyDescent="0.25">
      <c r="A25" s="45" t="s">
        <v>6</v>
      </c>
      <c r="B25" s="12">
        <v>1100</v>
      </c>
      <c r="C25" s="13">
        <v>3</v>
      </c>
      <c r="D25" s="14" t="s">
        <v>20</v>
      </c>
      <c r="E25" s="13" t="s">
        <v>99</v>
      </c>
      <c r="F25" s="77">
        <v>1</v>
      </c>
      <c r="G25" s="17">
        <v>0</v>
      </c>
      <c r="H25" s="17">
        <v>0</v>
      </c>
      <c r="I25" s="27">
        <v>0</v>
      </c>
      <c r="J25" s="27">
        <f t="shared" si="0"/>
        <v>0</v>
      </c>
      <c r="K25" s="27">
        <f t="shared" si="1"/>
        <v>0</v>
      </c>
      <c r="L25" s="12"/>
    </row>
    <row r="26" spans="1:12" ht="30" customHeight="1" x14ac:dyDescent="0.25">
      <c r="A26" s="67" t="s">
        <v>103</v>
      </c>
      <c r="B26" s="4" t="s">
        <v>101</v>
      </c>
      <c r="C26" s="4">
        <v>1</v>
      </c>
      <c r="D26" s="9" t="s">
        <v>20</v>
      </c>
      <c r="E26" s="4" t="s">
        <v>105</v>
      </c>
      <c r="F26" s="4">
        <v>1</v>
      </c>
      <c r="G26" s="17">
        <v>0</v>
      </c>
      <c r="H26" s="17">
        <v>0</v>
      </c>
      <c r="I26" s="27">
        <v>0</v>
      </c>
      <c r="J26" s="27">
        <f t="shared" si="0"/>
        <v>0</v>
      </c>
      <c r="K26" s="27">
        <f t="shared" si="1"/>
        <v>0</v>
      </c>
      <c r="L26" s="12"/>
    </row>
    <row r="27" spans="1:12" ht="19.2" customHeight="1" x14ac:dyDescent="0.25">
      <c r="A27" s="47"/>
      <c r="B27" s="38"/>
      <c r="C27" s="39"/>
      <c r="D27" s="40"/>
      <c r="E27" s="40"/>
      <c r="F27" s="48"/>
      <c r="G27" s="41"/>
      <c r="H27" s="41"/>
      <c r="I27" s="31" t="s">
        <v>21</v>
      </c>
      <c r="J27" s="31">
        <f>SUM(J20:J26)</f>
        <v>0</v>
      </c>
      <c r="K27" s="31">
        <f>SUM(K20:K26)</f>
        <v>0</v>
      </c>
      <c r="L27" s="30"/>
    </row>
    <row r="28" spans="1:12" ht="26.4" customHeight="1" x14ac:dyDescent="0.25">
      <c r="A28" s="144" t="s">
        <v>80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6.25" customHeight="1" x14ac:dyDescent="0.25">
      <c r="A29" s="44" t="s">
        <v>0</v>
      </c>
      <c r="B29" s="8" t="s">
        <v>1</v>
      </c>
      <c r="C29" s="11" t="s">
        <v>31</v>
      </c>
      <c r="D29" s="8" t="s">
        <v>69</v>
      </c>
      <c r="E29" s="8" t="s">
        <v>90</v>
      </c>
      <c r="F29" s="8" t="s">
        <v>95</v>
      </c>
      <c r="G29" s="8" t="s">
        <v>34</v>
      </c>
      <c r="H29" s="8" t="s">
        <v>33</v>
      </c>
      <c r="I29" s="8" t="s">
        <v>28</v>
      </c>
      <c r="J29" s="8" t="s">
        <v>35</v>
      </c>
      <c r="K29" s="8" t="s">
        <v>36</v>
      </c>
      <c r="L29" s="8" t="s">
        <v>7</v>
      </c>
    </row>
    <row r="30" spans="1:12" x14ac:dyDescent="0.25">
      <c r="A30" s="45" t="s">
        <v>2</v>
      </c>
      <c r="B30" s="12">
        <v>1100</v>
      </c>
      <c r="C30" s="12">
        <v>12</v>
      </c>
      <c r="D30" s="14" t="s">
        <v>20</v>
      </c>
      <c r="E30" s="13" t="s">
        <v>52</v>
      </c>
      <c r="F30" s="4">
        <v>1</v>
      </c>
      <c r="G30" s="17">
        <v>0</v>
      </c>
      <c r="H30" s="17">
        <v>0</v>
      </c>
      <c r="I30" s="27">
        <v>0</v>
      </c>
      <c r="J30" s="27">
        <f t="shared" ref="J30" si="2">(G30*C30)*2</f>
        <v>0</v>
      </c>
      <c r="K30" s="27">
        <f t="shared" ref="K30" si="3">(H30*C30)*3</f>
        <v>0</v>
      </c>
      <c r="L30" s="12"/>
    </row>
    <row r="31" spans="1:12" x14ac:dyDescent="0.25">
      <c r="A31" s="45" t="s">
        <v>3</v>
      </c>
      <c r="B31" s="12">
        <v>1100</v>
      </c>
      <c r="C31" s="12">
        <v>24</v>
      </c>
      <c r="D31" s="14" t="s">
        <v>20</v>
      </c>
      <c r="E31" s="13" t="s">
        <v>53</v>
      </c>
      <c r="F31" s="4">
        <v>2</v>
      </c>
      <c r="G31" s="17">
        <v>0</v>
      </c>
      <c r="H31" s="17">
        <v>0</v>
      </c>
      <c r="I31" s="27">
        <v>0</v>
      </c>
      <c r="J31" s="27">
        <f t="shared" ref="J31:J35" si="4">(G31*C31)*2</f>
        <v>0</v>
      </c>
      <c r="K31" s="27">
        <f t="shared" ref="K31:K35" si="5">(H31*C31)*3</f>
        <v>0</v>
      </c>
      <c r="L31" s="12"/>
    </row>
    <row r="32" spans="1:12" x14ac:dyDescent="0.25">
      <c r="A32" s="45" t="s">
        <v>4</v>
      </c>
      <c r="B32" s="12">
        <v>1100</v>
      </c>
      <c r="C32" s="15">
        <v>12</v>
      </c>
      <c r="D32" s="14" t="s">
        <v>20</v>
      </c>
      <c r="E32" s="13" t="s">
        <v>52</v>
      </c>
      <c r="F32" s="4">
        <v>1</v>
      </c>
      <c r="G32" s="17">
        <v>0</v>
      </c>
      <c r="H32" s="17">
        <v>0</v>
      </c>
      <c r="I32" s="27">
        <v>0</v>
      </c>
      <c r="J32" s="27">
        <f t="shared" si="4"/>
        <v>0</v>
      </c>
      <c r="K32" s="27">
        <f t="shared" si="5"/>
        <v>0</v>
      </c>
      <c r="L32" s="12"/>
    </row>
    <row r="33" spans="1:12" ht="18.600000000000001" customHeight="1" x14ac:dyDescent="0.25">
      <c r="A33" s="45" t="s">
        <v>5</v>
      </c>
      <c r="B33" s="12">
        <v>1100</v>
      </c>
      <c r="C33" s="15">
        <v>144</v>
      </c>
      <c r="D33" s="14" t="s">
        <v>20</v>
      </c>
      <c r="E33" s="13" t="s">
        <v>106</v>
      </c>
      <c r="F33" s="4">
        <v>3</v>
      </c>
      <c r="G33" s="17">
        <v>0</v>
      </c>
      <c r="H33" s="17">
        <v>0</v>
      </c>
      <c r="I33" s="27">
        <v>0</v>
      </c>
      <c r="J33" s="27">
        <f t="shared" si="4"/>
        <v>0</v>
      </c>
      <c r="K33" s="27">
        <f t="shared" si="5"/>
        <v>0</v>
      </c>
      <c r="L33" s="12"/>
    </row>
    <row r="34" spans="1:12" ht="40.799999999999997" customHeight="1" x14ac:dyDescent="0.25">
      <c r="A34" s="45" t="s">
        <v>6</v>
      </c>
      <c r="B34" s="12">
        <v>1100</v>
      </c>
      <c r="C34" s="12">
        <v>16</v>
      </c>
      <c r="D34" s="14" t="s">
        <v>20</v>
      </c>
      <c r="E34" s="16" t="s">
        <v>107</v>
      </c>
      <c r="F34" s="1">
        <v>1</v>
      </c>
      <c r="G34" s="17">
        <v>0</v>
      </c>
      <c r="H34" s="17">
        <v>0</v>
      </c>
      <c r="I34" s="27">
        <v>0</v>
      </c>
      <c r="J34" s="27">
        <f t="shared" si="4"/>
        <v>0</v>
      </c>
      <c r="K34" s="27">
        <f t="shared" si="5"/>
        <v>0</v>
      </c>
      <c r="L34" s="12"/>
    </row>
    <row r="35" spans="1:12" ht="30" customHeight="1" x14ac:dyDescent="0.25">
      <c r="A35" s="67" t="s">
        <v>103</v>
      </c>
      <c r="B35" s="4" t="s">
        <v>101</v>
      </c>
      <c r="C35" s="4">
        <v>1</v>
      </c>
      <c r="D35" s="9" t="s">
        <v>20</v>
      </c>
      <c r="E35" s="4" t="s">
        <v>102</v>
      </c>
      <c r="F35" s="4">
        <v>1</v>
      </c>
      <c r="G35" s="17">
        <v>0</v>
      </c>
      <c r="H35" s="17">
        <v>0</v>
      </c>
      <c r="I35" s="27">
        <v>0</v>
      </c>
      <c r="J35" s="27">
        <f t="shared" si="4"/>
        <v>0</v>
      </c>
      <c r="K35" s="27">
        <f t="shared" si="5"/>
        <v>0</v>
      </c>
      <c r="L35" s="12"/>
    </row>
    <row r="36" spans="1:12" ht="14.4" customHeight="1" x14ac:dyDescent="0.25">
      <c r="A36" s="49"/>
      <c r="B36" s="43"/>
      <c r="C36" s="50"/>
      <c r="D36" s="50"/>
      <c r="E36" s="50"/>
      <c r="F36" s="18"/>
      <c r="G36" s="42"/>
      <c r="H36" s="42"/>
      <c r="I36" s="28" t="s">
        <v>21</v>
      </c>
      <c r="J36" s="28">
        <f>SUM(J30:J35)</f>
        <v>0</v>
      </c>
      <c r="K36" s="28">
        <f>SUM(K30:K35)</f>
        <v>0</v>
      </c>
      <c r="L36" s="29"/>
    </row>
    <row r="37" spans="1:12" ht="26.4" customHeight="1" x14ac:dyDescent="0.25">
      <c r="A37" s="144" t="s">
        <v>81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2" ht="48" x14ac:dyDescent="0.25">
      <c r="A38" s="44" t="s">
        <v>0</v>
      </c>
      <c r="B38" s="8" t="s">
        <v>1</v>
      </c>
      <c r="C38" s="11" t="s">
        <v>31</v>
      </c>
      <c r="D38" s="8" t="s">
        <v>69</v>
      </c>
      <c r="E38" s="8" t="s">
        <v>90</v>
      </c>
      <c r="F38" s="8" t="s">
        <v>95</v>
      </c>
      <c r="G38" s="8" t="s">
        <v>34</v>
      </c>
      <c r="H38" s="8" t="s">
        <v>33</v>
      </c>
      <c r="I38" s="8" t="s">
        <v>28</v>
      </c>
      <c r="J38" s="8" t="s">
        <v>35</v>
      </c>
      <c r="K38" s="8" t="s">
        <v>36</v>
      </c>
      <c r="L38" s="8" t="s">
        <v>7</v>
      </c>
    </row>
    <row r="39" spans="1:12" x14ac:dyDescent="0.25">
      <c r="A39" s="45" t="s">
        <v>2</v>
      </c>
      <c r="B39" s="12">
        <v>120</v>
      </c>
      <c r="C39" s="12">
        <v>12</v>
      </c>
      <c r="D39" s="14" t="s">
        <v>20</v>
      </c>
      <c r="E39" s="13" t="s">
        <v>52</v>
      </c>
      <c r="F39" s="4">
        <v>1</v>
      </c>
      <c r="G39" s="17">
        <v>0</v>
      </c>
      <c r="H39" s="17">
        <v>0</v>
      </c>
      <c r="I39" s="27">
        <v>0</v>
      </c>
      <c r="J39" s="27">
        <f>(G39*C39)*2</f>
        <v>0</v>
      </c>
      <c r="K39" s="27">
        <f>(H39*C39)*3</f>
        <v>0</v>
      </c>
      <c r="L39" s="12"/>
    </row>
    <row r="40" spans="1:12" x14ac:dyDescent="0.25">
      <c r="A40" s="45" t="s">
        <v>3</v>
      </c>
      <c r="B40" s="12">
        <v>1100</v>
      </c>
      <c r="C40" s="12">
        <v>96</v>
      </c>
      <c r="D40" s="14" t="s">
        <v>20</v>
      </c>
      <c r="E40" s="13" t="s">
        <v>100</v>
      </c>
      <c r="F40" s="4">
        <v>2</v>
      </c>
      <c r="G40" s="17">
        <v>0</v>
      </c>
      <c r="H40" s="17">
        <v>0</v>
      </c>
      <c r="I40" s="27">
        <v>0</v>
      </c>
      <c r="J40" s="27">
        <f t="shared" ref="J40:J45" si="6">(G40*C40)*2</f>
        <v>0</v>
      </c>
      <c r="K40" s="27">
        <f t="shared" ref="K40:K45" si="7">(H40*C40)*3</f>
        <v>0</v>
      </c>
      <c r="L40" s="12"/>
    </row>
    <row r="41" spans="1:12" ht="22.2" customHeight="1" x14ac:dyDescent="0.25">
      <c r="A41" s="45" t="s">
        <v>4</v>
      </c>
      <c r="B41" s="12">
        <v>1100</v>
      </c>
      <c r="C41" s="12">
        <v>52</v>
      </c>
      <c r="D41" s="14" t="s">
        <v>20</v>
      </c>
      <c r="E41" s="13" t="s">
        <v>100</v>
      </c>
      <c r="F41" s="4">
        <v>1</v>
      </c>
      <c r="G41" s="17">
        <v>0</v>
      </c>
      <c r="H41" s="17">
        <v>0</v>
      </c>
      <c r="I41" s="27">
        <v>0</v>
      </c>
      <c r="J41" s="27">
        <f t="shared" si="6"/>
        <v>0</v>
      </c>
      <c r="K41" s="27">
        <f t="shared" si="7"/>
        <v>0</v>
      </c>
      <c r="L41" s="12"/>
    </row>
    <row r="42" spans="1:12" ht="25.8" customHeight="1" x14ac:dyDescent="0.25">
      <c r="A42" s="45" t="s">
        <v>5</v>
      </c>
      <c r="B42" s="12">
        <v>1100</v>
      </c>
      <c r="C42" s="12">
        <v>312</v>
      </c>
      <c r="D42" s="14" t="s">
        <v>20</v>
      </c>
      <c r="E42" s="13" t="s">
        <v>100</v>
      </c>
      <c r="F42" s="4" t="s">
        <v>54</v>
      </c>
      <c r="G42" s="17">
        <v>0</v>
      </c>
      <c r="H42" s="17">
        <v>0</v>
      </c>
      <c r="I42" s="27">
        <v>0</v>
      </c>
      <c r="J42" s="27">
        <f t="shared" si="6"/>
        <v>0</v>
      </c>
      <c r="K42" s="27">
        <f t="shared" si="7"/>
        <v>0</v>
      </c>
      <c r="L42" s="12"/>
    </row>
    <row r="43" spans="1:12" ht="16.95" customHeight="1" x14ac:dyDescent="0.25">
      <c r="A43" s="45" t="s">
        <v>6</v>
      </c>
      <c r="B43" s="12">
        <v>1100</v>
      </c>
      <c r="C43" s="12">
        <v>52</v>
      </c>
      <c r="D43" s="14" t="s">
        <v>20</v>
      </c>
      <c r="E43" s="13" t="s">
        <v>100</v>
      </c>
      <c r="F43" s="1">
        <v>1</v>
      </c>
      <c r="G43" s="17">
        <v>0</v>
      </c>
      <c r="H43" s="17">
        <v>0</v>
      </c>
      <c r="I43" s="27">
        <v>0</v>
      </c>
      <c r="J43" s="27">
        <f t="shared" si="6"/>
        <v>0</v>
      </c>
      <c r="K43" s="27">
        <f t="shared" si="7"/>
        <v>0</v>
      </c>
      <c r="L43" s="12"/>
    </row>
    <row r="44" spans="1:12" ht="30" customHeight="1" x14ac:dyDescent="0.25">
      <c r="A44" s="67" t="s">
        <v>103</v>
      </c>
      <c r="B44" s="4" t="s">
        <v>101</v>
      </c>
      <c r="C44" s="4">
        <v>1</v>
      </c>
      <c r="D44" s="9" t="s">
        <v>20</v>
      </c>
      <c r="E44" s="4" t="s">
        <v>102</v>
      </c>
      <c r="F44" s="4">
        <v>1</v>
      </c>
      <c r="G44" s="17">
        <v>0</v>
      </c>
      <c r="H44" s="17">
        <v>0</v>
      </c>
      <c r="I44" s="27">
        <v>0</v>
      </c>
      <c r="J44" s="27">
        <f t="shared" si="6"/>
        <v>0</v>
      </c>
      <c r="K44" s="27">
        <f t="shared" si="7"/>
        <v>0</v>
      </c>
      <c r="L44" s="12"/>
    </row>
    <row r="45" spans="1:12" x14ac:dyDescent="0.25">
      <c r="A45" s="46" t="s">
        <v>50</v>
      </c>
      <c r="B45" s="15" t="s">
        <v>51</v>
      </c>
      <c r="C45" s="15">
        <v>4</v>
      </c>
      <c r="D45" s="9" t="s">
        <v>20</v>
      </c>
      <c r="E45" s="15" t="s">
        <v>108</v>
      </c>
      <c r="F45" s="1">
        <v>1</v>
      </c>
      <c r="G45" s="17">
        <v>0</v>
      </c>
      <c r="H45" s="17">
        <v>0</v>
      </c>
      <c r="I45" s="27">
        <v>0</v>
      </c>
      <c r="J45" s="27">
        <f t="shared" si="6"/>
        <v>0</v>
      </c>
      <c r="K45" s="27">
        <f t="shared" si="7"/>
        <v>0</v>
      </c>
      <c r="L45" s="12"/>
    </row>
    <row r="46" spans="1:12" x14ac:dyDescent="0.25">
      <c r="A46" s="94"/>
      <c r="B46" s="95"/>
      <c r="C46" s="95"/>
      <c r="D46" s="95"/>
      <c r="E46" s="95"/>
      <c r="F46" s="95"/>
      <c r="G46" s="21"/>
      <c r="H46" s="21"/>
      <c r="I46" s="28" t="s">
        <v>21</v>
      </c>
      <c r="J46" s="28">
        <f>SUM(J39:J45)</f>
        <v>0</v>
      </c>
      <c r="K46" s="28">
        <f>SUM(K39:K45)</f>
        <v>0</v>
      </c>
      <c r="L46" s="29"/>
    </row>
    <row r="47" spans="1:12" s="26" customFormat="1" ht="20.399999999999999" customHeight="1" x14ac:dyDescent="0.3">
      <c r="A47" s="124"/>
      <c r="B47" s="125"/>
      <c r="C47" s="125"/>
      <c r="D47" s="125"/>
      <c r="E47" s="125"/>
      <c r="F47" s="126"/>
      <c r="G47" s="110" t="s">
        <v>67</v>
      </c>
      <c r="H47" s="110"/>
      <c r="I47" s="110"/>
      <c r="J47" s="23">
        <f>J46+J36+J27</f>
        <v>0</v>
      </c>
      <c r="K47" s="23">
        <f>K46+K36+K27</f>
        <v>0</v>
      </c>
      <c r="L47" s="22"/>
    </row>
    <row r="48" spans="1:12" s="5" customFormat="1" ht="25.8" customHeight="1" x14ac:dyDescent="0.3">
      <c r="A48" s="102" t="s">
        <v>16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s="32" customFormat="1" ht="22.95" customHeight="1" x14ac:dyDescent="0.3">
      <c r="A49" s="127" t="s">
        <v>17</v>
      </c>
      <c r="B49" s="128"/>
      <c r="C49" s="128"/>
      <c r="D49" s="129"/>
      <c r="E49" s="115"/>
      <c r="F49" s="116"/>
      <c r="G49" s="116"/>
      <c r="H49" s="116"/>
      <c r="I49" s="116"/>
      <c r="J49" s="116"/>
      <c r="K49" s="116"/>
      <c r="L49" s="117"/>
    </row>
    <row r="50" spans="1:12" s="32" customFormat="1" ht="39.6" customHeight="1" x14ac:dyDescent="0.3">
      <c r="A50" s="127" t="s">
        <v>18</v>
      </c>
      <c r="B50" s="128"/>
      <c r="C50" s="128"/>
      <c r="D50" s="129"/>
      <c r="E50" s="115"/>
      <c r="F50" s="116"/>
      <c r="G50" s="116"/>
      <c r="H50" s="116"/>
      <c r="I50" s="116"/>
      <c r="J50" s="116"/>
      <c r="K50" s="116"/>
      <c r="L50" s="117"/>
    </row>
    <row r="51" spans="1:12" s="73" customFormat="1" ht="102" customHeight="1" x14ac:dyDescent="0.3">
      <c r="A51" s="136" t="s">
        <v>121</v>
      </c>
      <c r="B51" s="137"/>
      <c r="C51" s="137"/>
      <c r="D51" s="138"/>
      <c r="E51" s="115"/>
      <c r="F51" s="116"/>
      <c r="G51" s="116"/>
      <c r="H51" s="116"/>
      <c r="I51" s="116"/>
      <c r="J51" s="116"/>
      <c r="K51" s="116"/>
      <c r="L51" s="117"/>
    </row>
    <row r="52" spans="1:12" s="85" customFormat="1" ht="79.2" customHeight="1" x14ac:dyDescent="0.3">
      <c r="A52" s="136" t="s">
        <v>120</v>
      </c>
      <c r="B52" s="137"/>
      <c r="C52" s="137"/>
      <c r="D52" s="138"/>
      <c r="E52" s="82"/>
      <c r="F52" s="83"/>
      <c r="G52" s="83"/>
      <c r="H52" s="83"/>
      <c r="I52" s="83"/>
      <c r="J52" s="83"/>
      <c r="K52" s="83"/>
      <c r="L52" s="84"/>
    </row>
    <row r="53" spans="1:12" s="73" customFormat="1" ht="50.4" customHeight="1" x14ac:dyDescent="0.3">
      <c r="A53" s="127" t="s">
        <v>38</v>
      </c>
      <c r="B53" s="128"/>
      <c r="C53" s="128"/>
      <c r="D53" s="129"/>
      <c r="E53" s="115"/>
      <c r="F53" s="116"/>
      <c r="G53" s="116"/>
      <c r="H53" s="116"/>
      <c r="I53" s="116"/>
      <c r="J53" s="116"/>
      <c r="K53" s="116"/>
      <c r="L53" s="117"/>
    </row>
    <row r="54" spans="1:12" s="32" customFormat="1" ht="22.95" customHeight="1" x14ac:dyDescent="0.3">
      <c r="A54" s="127" t="s">
        <v>92</v>
      </c>
      <c r="B54" s="128"/>
      <c r="C54" s="128"/>
      <c r="D54" s="129"/>
      <c r="E54" s="115"/>
      <c r="F54" s="116"/>
      <c r="G54" s="116"/>
      <c r="H54" s="116"/>
      <c r="I54" s="116"/>
      <c r="J54" s="116"/>
      <c r="K54" s="116"/>
      <c r="L54" s="117"/>
    </row>
    <row r="55" spans="1:12" s="32" customFormat="1" ht="22.95" customHeight="1" x14ac:dyDescent="0.3">
      <c r="A55" s="127" t="s">
        <v>39</v>
      </c>
      <c r="B55" s="128"/>
      <c r="C55" s="128"/>
      <c r="D55" s="129"/>
      <c r="E55" s="115"/>
      <c r="F55" s="116"/>
      <c r="G55" s="116"/>
      <c r="H55" s="116"/>
      <c r="I55" s="116"/>
      <c r="J55" s="116"/>
      <c r="K55" s="116"/>
      <c r="L55" s="117"/>
    </row>
    <row r="56" spans="1:12" s="73" customFormat="1" ht="24" customHeight="1" x14ac:dyDescent="0.3">
      <c r="A56" s="136" t="s">
        <v>97</v>
      </c>
      <c r="B56" s="137"/>
      <c r="C56" s="137"/>
      <c r="D56" s="138"/>
      <c r="E56" s="115"/>
      <c r="F56" s="116"/>
      <c r="G56" s="116"/>
      <c r="H56" s="116"/>
      <c r="I56" s="116"/>
      <c r="J56" s="116"/>
      <c r="K56" s="116"/>
      <c r="L56" s="117"/>
    </row>
    <row r="57" spans="1:12" s="32" customFormat="1" ht="22.95" customHeight="1" x14ac:dyDescent="0.3">
      <c r="A57" s="127" t="s">
        <v>29</v>
      </c>
      <c r="B57" s="128"/>
      <c r="C57" s="128"/>
      <c r="D57" s="129"/>
      <c r="E57" s="115"/>
      <c r="F57" s="116"/>
      <c r="G57" s="116"/>
      <c r="H57" s="116"/>
      <c r="I57" s="116"/>
      <c r="J57" s="116"/>
      <c r="K57" s="116"/>
      <c r="L57" s="117"/>
    </row>
    <row r="58" spans="1:12" s="159" customFormat="1" ht="34.799999999999997" customHeight="1" x14ac:dyDescent="0.3">
      <c r="A58" s="156" t="s">
        <v>122</v>
      </c>
      <c r="B58" s="156"/>
      <c r="C58" s="156"/>
      <c r="D58" s="156"/>
      <c r="E58" s="157"/>
      <c r="F58" s="158"/>
      <c r="G58" s="158"/>
      <c r="H58" s="158"/>
      <c r="I58" s="158"/>
      <c r="J58" s="158"/>
      <c r="K58" s="158"/>
      <c r="L58" s="158"/>
    </row>
    <row r="59" spans="1:12" s="32" customFormat="1" ht="22.95" customHeight="1" x14ac:dyDescent="0.3">
      <c r="A59" s="127" t="s">
        <v>24</v>
      </c>
      <c r="B59" s="128"/>
      <c r="C59" s="128"/>
      <c r="D59" s="129"/>
      <c r="E59" s="115"/>
      <c r="F59" s="116"/>
      <c r="G59" s="116"/>
      <c r="H59" s="116"/>
      <c r="I59" s="116"/>
      <c r="J59" s="116"/>
      <c r="K59" s="116"/>
      <c r="L59" s="117"/>
    </row>
    <row r="60" spans="1:12" s="32" customFormat="1" ht="22.95" customHeight="1" x14ac:dyDescent="0.3">
      <c r="A60" s="127" t="s">
        <v>40</v>
      </c>
      <c r="B60" s="128"/>
      <c r="C60" s="128"/>
      <c r="D60" s="129"/>
      <c r="E60" s="115"/>
      <c r="F60" s="116"/>
      <c r="G60" s="116"/>
      <c r="H60" s="116"/>
      <c r="I60" s="116"/>
      <c r="J60" s="116"/>
      <c r="K60" s="116"/>
      <c r="L60" s="117"/>
    </row>
    <row r="61" spans="1:12" s="32" customFormat="1" ht="22.95" customHeight="1" x14ac:dyDescent="0.3">
      <c r="A61" s="130" t="s">
        <v>25</v>
      </c>
      <c r="B61" s="131"/>
      <c r="C61" s="131"/>
      <c r="D61" s="132"/>
      <c r="E61" s="133"/>
      <c r="F61" s="134"/>
      <c r="G61" s="134"/>
      <c r="H61" s="134"/>
      <c r="I61" s="134"/>
      <c r="J61" s="134"/>
      <c r="K61" s="134"/>
      <c r="L61" s="135"/>
    </row>
    <row r="62" spans="1:12" s="5" customFormat="1" ht="22.95" customHeight="1" x14ac:dyDescent="0.3">
      <c r="A62" s="127" t="s">
        <v>19</v>
      </c>
      <c r="B62" s="128"/>
      <c r="C62" s="128"/>
      <c r="D62" s="129"/>
      <c r="E62" s="115"/>
      <c r="F62" s="116"/>
      <c r="G62" s="116"/>
      <c r="H62" s="116"/>
      <c r="I62" s="116"/>
      <c r="J62" s="116"/>
      <c r="K62" s="116"/>
      <c r="L62" s="117"/>
    </row>
    <row r="63" spans="1:12" s="5" customFormat="1" ht="31.8" customHeight="1" x14ac:dyDescent="0.3">
      <c r="A63" s="118" t="s">
        <v>26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20"/>
    </row>
    <row r="64" spans="1:12" s="5" customFormat="1" ht="21" customHeight="1" x14ac:dyDescent="0.3">
      <c r="A64" s="118" t="s">
        <v>27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20"/>
    </row>
  </sheetData>
  <mergeCells count="62">
    <mergeCell ref="A58:D58"/>
    <mergeCell ref="E58:L58"/>
    <mergeCell ref="A10:D10"/>
    <mergeCell ref="E10:L10"/>
    <mergeCell ref="A1:L1"/>
    <mergeCell ref="A2:L2"/>
    <mergeCell ref="A3:L3"/>
    <mergeCell ref="A4:L4"/>
    <mergeCell ref="A5:L5"/>
    <mergeCell ref="A6:L6"/>
    <mergeCell ref="A7:D7"/>
    <mergeCell ref="E7:L7"/>
    <mergeCell ref="A8:D8"/>
    <mergeCell ref="E8:L8"/>
    <mergeCell ref="A9:D9"/>
    <mergeCell ref="E9:L9"/>
    <mergeCell ref="A17:L17"/>
    <mergeCell ref="A18:L18"/>
    <mergeCell ref="A28:L28"/>
    <mergeCell ref="A37:L37"/>
    <mergeCell ref="A11:D11"/>
    <mergeCell ref="E11:L11"/>
    <mergeCell ref="A12:D12"/>
    <mergeCell ref="E12:L12"/>
    <mergeCell ref="A13:D13"/>
    <mergeCell ref="E13:L13"/>
    <mergeCell ref="E14:L14"/>
    <mergeCell ref="A15:D15"/>
    <mergeCell ref="E15:L15"/>
    <mergeCell ref="A16:D16"/>
    <mergeCell ref="E16:L16"/>
    <mergeCell ref="A14:D14"/>
    <mergeCell ref="A55:D55"/>
    <mergeCell ref="A56:D56"/>
    <mergeCell ref="E56:L56"/>
    <mergeCell ref="G47:I47"/>
    <mergeCell ref="A48:L48"/>
    <mergeCell ref="A49:D49"/>
    <mergeCell ref="E49:L49"/>
    <mergeCell ref="A51:D51"/>
    <mergeCell ref="A50:D50"/>
    <mergeCell ref="E50:L50"/>
    <mergeCell ref="A47:F47"/>
    <mergeCell ref="A53:D53"/>
    <mergeCell ref="E53:L53"/>
    <mergeCell ref="A52:D52"/>
    <mergeCell ref="E51:L51"/>
    <mergeCell ref="E54:L54"/>
    <mergeCell ref="E55:L55"/>
    <mergeCell ref="E60:L60"/>
    <mergeCell ref="A64:L64"/>
    <mergeCell ref="A60:D60"/>
    <mergeCell ref="A61:D61"/>
    <mergeCell ref="E61:L61"/>
    <mergeCell ref="A62:D62"/>
    <mergeCell ref="E62:L62"/>
    <mergeCell ref="A57:D57"/>
    <mergeCell ref="E57:L57"/>
    <mergeCell ref="A59:D59"/>
    <mergeCell ref="E59:L59"/>
    <mergeCell ref="A63:L63"/>
    <mergeCell ref="A54:D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5F69-A489-45B6-A2CA-0EFD6EF424F0}">
  <dimension ref="A1:L43"/>
  <sheetViews>
    <sheetView zoomScale="80" zoomScaleNormal="80" workbookViewId="0">
      <pane ySplit="1" topLeftCell="A2" activePane="bottomLeft" state="frozen"/>
      <selection pane="bottomLeft" activeCell="E30" sqref="E30:L30"/>
    </sheetView>
  </sheetViews>
  <sheetFormatPr defaultRowHeight="12" x14ac:dyDescent="0.3"/>
  <cols>
    <col min="1" max="1" width="23.109375" style="26" customWidth="1"/>
    <col min="2" max="2" width="8.88671875" style="26"/>
    <col min="3" max="3" width="21.5546875" style="26" customWidth="1"/>
    <col min="4" max="4" width="8.88671875" style="26"/>
    <col min="5" max="5" width="16.77734375" style="26" customWidth="1"/>
    <col min="6" max="6" width="12.21875" style="26" customWidth="1"/>
    <col min="7" max="7" width="17" style="26" customWidth="1"/>
    <col min="8" max="9" width="14.33203125" style="26" customWidth="1"/>
    <col min="10" max="16384" width="8.88671875" style="26"/>
  </cols>
  <sheetData>
    <row r="1" spans="1:12" s="25" customFormat="1" ht="19.2" customHeight="1" x14ac:dyDescent="0.3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" customFormat="1" ht="19.8" customHeight="1" x14ac:dyDescent="0.3">
      <c r="A2" s="113" t="s">
        <v>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4" customFormat="1" ht="27" customHeight="1" x14ac:dyDescent="0.3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5" customFormat="1" ht="25.2" customHeight="1" x14ac:dyDescent="0.3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4" customFormat="1" ht="22.95" customHeight="1" x14ac:dyDescent="0.3">
      <c r="A5" s="109" t="s">
        <v>57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25" customFormat="1" ht="18" customHeight="1" x14ac:dyDescent="0.3">
      <c r="A6" s="140" t="s">
        <v>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s="25" customFormat="1" ht="24" customHeight="1" x14ac:dyDescent="0.3">
      <c r="A7" s="139" t="s">
        <v>9</v>
      </c>
      <c r="B7" s="139"/>
      <c r="C7" s="139"/>
      <c r="D7" s="139"/>
      <c r="E7" s="105"/>
      <c r="F7" s="105"/>
      <c r="G7" s="105"/>
      <c r="H7" s="105"/>
      <c r="I7" s="105"/>
      <c r="J7" s="105"/>
      <c r="K7" s="105"/>
      <c r="L7" s="105"/>
    </row>
    <row r="8" spans="1:12" s="25" customFormat="1" ht="19.8" customHeight="1" x14ac:dyDescent="0.3">
      <c r="A8" s="139" t="s">
        <v>10</v>
      </c>
      <c r="B8" s="139"/>
      <c r="C8" s="139"/>
      <c r="D8" s="139"/>
      <c r="E8" s="105"/>
      <c r="F8" s="105"/>
      <c r="G8" s="105"/>
      <c r="H8" s="105"/>
      <c r="I8" s="105"/>
      <c r="J8" s="105"/>
      <c r="K8" s="105"/>
      <c r="L8" s="105"/>
    </row>
    <row r="9" spans="1:12" s="25" customFormat="1" ht="28.8" customHeight="1" x14ac:dyDescent="0.3">
      <c r="A9" s="139" t="s">
        <v>11</v>
      </c>
      <c r="B9" s="139"/>
      <c r="C9" s="139"/>
      <c r="D9" s="139"/>
      <c r="E9" s="105"/>
      <c r="F9" s="105"/>
      <c r="G9" s="105"/>
      <c r="H9" s="105"/>
      <c r="I9" s="105"/>
      <c r="J9" s="105"/>
      <c r="K9" s="105"/>
      <c r="L9" s="105"/>
    </row>
    <row r="10" spans="1:12" s="25" customFormat="1" ht="31.8" customHeight="1" x14ac:dyDescent="0.3">
      <c r="A10" s="139" t="s">
        <v>12</v>
      </c>
      <c r="B10" s="139"/>
      <c r="C10" s="139"/>
      <c r="D10" s="139"/>
      <c r="E10" s="105"/>
      <c r="F10" s="105"/>
      <c r="G10" s="105"/>
      <c r="H10" s="105"/>
      <c r="I10" s="105"/>
      <c r="J10" s="105"/>
      <c r="K10" s="105"/>
      <c r="L10" s="105"/>
    </row>
    <row r="11" spans="1:12" s="25" customFormat="1" ht="21" customHeight="1" x14ac:dyDescent="0.3">
      <c r="A11" s="139" t="s">
        <v>13</v>
      </c>
      <c r="B11" s="139"/>
      <c r="C11" s="139"/>
      <c r="D11" s="139"/>
      <c r="E11" s="105"/>
      <c r="F11" s="105"/>
      <c r="G11" s="105"/>
      <c r="H11" s="105"/>
      <c r="I11" s="105"/>
      <c r="J11" s="105"/>
      <c r="K11" s="105"/>
      <c r="L11" s="105"/>
    </row>
    <row r="12" spans="1:12" s="25" customFormat="1" ht="15" customHeight="1" x14ac:dyDescent="0.3">
      <c r="A12" s="139" t="s">
        <v>23</v>
      </c>
      <c r="B12" s="139"/>
      <c r="C12" s="139"/>
      <c r="D12" s="139"/>
      <c r="E12" s="105"/>
      <c r="F12" s="105"/>
      <c r="G12" s="105"/>
      <c r="H12" s="105"/>
      <c r="I12" s="105"/>
      <c r="J12" s="105"/>
      <c r="K12" s="105"/>
      <c r="L12" s="105"/>
    </row>
    <row r="13" spans="1:12" s="25" customFormat="1" ht="21" customHeight="1" x14ac:dyDescent="0.3">
      <c r="A13" s="139" t="s">
        <v>14</v>
      </c>
      <c r="B13" s="139"/>
      <c r="C13" s="139"/>
      <c r="D13" s="139"/>
      <c r="E13" s="105"/>
      <c r="F13" s="105"/>
      <c r="G13" s="105"/>
      <c r="H13" s="105"/>
      <c r="I13" s="105"/>
      <c r="J13" s="105"/>
      <c r="K13" s="105"/>
      <c r="L13" s="105"/>
    </row>
    <row r="14" spans="1:12" s="25" customFormat="1" ht="18" customHeight="1" x14ac:dyDescent="0.3">
      <c r="A14" s="139" t="s">
        <v>15</v>
      </c>
      <c r="B14" s="139"/>
      <c r="C14" s="139"/>
      <c r="D14" s="139"/>
      <c r="E14" s="105"/>
      <c r="F14" s="105"/>
      <c r="G14" s="105"/>
      <c r="H14" s="105"/>
      <c r="I14" s="105"/>
      <c r="J14" s="105"/>
      <c r="K14" s="105"/>
      <c r="L14" s="105"/>
    </row>
    <row r="15" spans="1:12" s="25" customFormat="1" ht="30" customHeight="1" x14ac:dyDescent="0.3">
      <c r="A15" s="139" t="s">
        <v>22</v>
      </c>
      <c r="B15" s="139"/>
      <c r="C15" s="139"/>
      <c r="D15" s="139"/>
      <c r="E15" s="105"/>
      <c r="F15" s="105"/>
      <c r="G15" s="105"/>
      <c r="H15" s="105"/>
      <c r="I15" s="105"/>
      <c r="J15" s="105"/>
      <c r="K15" s="105"/>
      <c r="L15" s="105"/>
    </row>
    <row r="16" spans="1:12" s="25" customFormat="1" ht="30" customHeight="1" x14ac:dyDescent="0.3">
      <c r="A16" s="139" t="s">
        <v>37</v>
      </c>
      <c r="B16" s="139"/>
      <c r="C16" s="139"/>
      <c r="D16" s="139"/>
      <c r="E16" s="105"/>
      <c r="F16" s="105"/>
      <c r="G16" s="105"/>
      <c r="H16" s="105"/>
      <c r="I16" s="105"/>
      <c r="J16" s="105"/>
      <c r="K16" s="105"/>
      <c r="L16" s="105"/>
    </row>
    <row r="17" spans="1:12" s="25" customFormat="1" ht="36" customHeight="1" x14ac:dyDescent="0.3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2" customHeight="1" x14ac:dyDescent="0.3">
      <c r="A18" s="109" t="s">
        <v>62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52.8" customHeight="1" x14ac:dyDescent="0.3">
      <c r="A19" s="22" t="s">
        <v>0</v>
      </c>
      <c r="B19" s="8" t="s">
        <v>1</v>
      </c>
      <c r="C19" s="11" t="s">
        <v>31</v>
      </c>
      <c r="D19" s="8" t="s">
        <v>69</v>
      </c>
      <c r="E19" s="8" t="s">
        <v>90</v>
      </c>
      <c r="F19" s="8" t="s">
        <v>95</v>
      </c>
      <c r="G19" s="8" t="s">
        <v>34</v>
      </c>
      <c r="H19" s="8" t="s">
        <v>33</v>
      </c>
      <c r="I19" s="8" t="s">
        <v>96</v>
      </c>
      <c r="J19" s="8" t="s">
        <v>35</v>
      </c>
      <c r="K19" s="8" t="s">
        <v>36</v>
      </c>
      <c r="L19" s="8" t="s">
        <v>7</v>
      </c>
    </row>
    <row r="20" spans="1:12" x14ac:dyDescent="0.3">
      <c r="A20" s="62" t="s">
        <v>2</v>
      </c>
      <c r="B20" s="12">
        <v>1100</v>
      </c>
      <c r="C20" s="15">
        <f>181*4</f>
        <v>724</v>
      </c>
      <c r="D20" s="54" t="s">
        <v>20</v>
      </c>
      <c r="E20" s="1">
        <f>20*4</f>
        <v>80</v>
      </c>
      <c r="F20" s="4">
        <v>1</v>
      </c>
      <c r="G20" s="17">
        <v>0</v>
      </c>
      <c r="H20" s="17">
        <v>0</v>
      </c>
      <c r="I20" s="27">
        <v>0</v>
      </c>
      <c r="J20" s="27">
        <f t="shared" ref="J20" si="0">(G20*C20)*2</f>
        <v>0</v>
      </c>
      <c r="K20" s="27">
        <f t="shared" ref="K20" si="1">(H20*C20)*3</f>
        <v>0</v>
      </c>
      <c r="L20" s="12"/>
    </row>
    <row r="21" spans="1:12" x14ac:dyDescent="0.3">
      <c r="A21" s="62" t="s">
        <v>3</v>
      </c>
      <c r="B21" s="12">
        <v>1100</v>
      </c>
      <c r="C21" s="15">
        <f>52*4</f>
        <v>208</v>
      </c>
      <c r="D21" s="54" t="s">
        <v>20</v>
      </c>
      <c r="E21" s="1">
        <f>4*4</f>
        <v>16</v>
      </c>
      <c r="F21" s="4">
        <v>1</v>
      </c>
      <c r="G21" s="17">
        <v>0</v>
      </c>
      <c r="H21" s="17">
        <v>0</v>
      </c>
      <c r="I21" s="27">
        <v>0</v>
      </c>
      <c r="J21" s="27">
        <f t="shared" ref="J21:J25" si="2">(G21*C21)*2</f>
        <v>0</v>
      </c>
      <c r="K21" s="27">
        <f t="shared" ref="K21:K25" si="3">(H21*C21)*3</f>
        <v>0</v>
      </c>
      <c r="L21" s="12"/>
    </row>
    <row r="22" spans="1:12" x14ac:dyDescent="0.3">
      <c r="A22" s="62" t="s">
        <v>4</v>
      </c>
      <c r="B22" s="12">
        <v>1100</v>
      </c>
      <c r="C22" s="15">
        <f>58*4</f>
        <v>232</v>
      </c>
      <c r="D22" s="54" t="s">
        <v>20</v>
      </c>
      <c r="E22" s="1">
        <f>8*4</f>
        <v>32</v>
      </c>
      <c r="F22" s="4">
        <v>2</v>
      </c>
      <c r="G22" s="17">
        <v>0</v>
      </c>
      <c r="H22" s="17">
        <v>0</v>
      </c>
      <c r="I22" s="27">
        <v>0</v>
      </c>
      <c r="J22" s="27">
        <f t="shared" si="2"/>
        <v>0</v>
      </c>
      <c r="K22" s="27">
        <f t="shared" si="3"/>
        <v>0</v>
      </c>
      <c r="L22" s="12"/>
    </row>
    <row r="23" spans="1:12" x14ac:dyDescent="0.3">
      <c r="A23" s="62" t="s">
        <v>5</v>
      </c>
      <c r="B23" s="12">
        <v>1100</v>
      </c>
      <c r="C23" s="15">
        <f>704*4</f>
        <v>2816</v>
      </c>
      <c r="D23" s="54" t="s">
        <v>20</v>
      </c>
      <c r="E23" s="1">
        <f>12*4</f>
        <v>48</v>
      </c>
      <c r="F23" s="4">
        <v>4</v>
      </c>
      <c r="G23" s="17">
        <v>0</v>
      </c>
      <c r="H23" s="17">
        <v>0</v>
      </c>
      <c r="I23" s="27">
        <v>0</v>
      </c>
      <c r="J23" s="27">
        <f t="shared" si="2"/>
        <v>0</v>
      </c>
      <c r="K23" s="27">
        <f t="shared" si="3"/>
        <v>0</v>
      </c>
      <c r="L23" s="12"/>
    </row>
    <row r="24" spans="1:12" x14ac:dyDescent="0.3">
      <c r="A24" s="62" t="s">
        <v>6</v>
      </c>
      <c r="B24" s="12">
        <v>120</v>
      </c>
      <c r="C24" s="15">
        <f>506*4</f>
        <v>2024</v>
      </c>
      <c r="D24" s="54" t="s">
        <v>20</v>
      </c>
      <c r="E24" s="1">
        <f>16*4</f>
        <v>64</v>
      </c>
      <c r="F24" s="1">
        <v>10</v>
      </c>
      <c r="G24" s="17">
        <v>0</v>
      </c>
      <c r="H24" s="17">
        <v>0</v>
      </c>
      <c r="I24" s="27">
        <v>0</v>
      </c>
      <c r="J24" s="27">
        <f t="shared" si="2"/>
        <v>0</v>
      </c>
      <c r="K24" s="27">
        <f t="shared" si="3"/>
        <v>0</v>
      </c>
      <c r="L24" s="12"/>
    </row>
    <row r="25" spans="1:12" s="71" customFormat="1" ht="16.2" customHeight="1" x14ac:dyDescent="0.25">
      <c r="A25" s="67" t="s">
        <v>103</v>
      </c>
      <c r="B25" s="4" t="s">
        <v>101</v>
      </c>
      <c r="C25" s="1">
        <v>1</v>
      </c>
      <c r="D25" s="9" t="s">
        <v>20</v>
      </c>
      <c r="E25" s="4" t="s">
        <v>105</v>
      </c>
      <c r="F25" s="4">
        <v>1</v>
      </c>
      <c r="G25" s="17">
        <v>0</v>
      </c>
      <c r="H25" s="17">
        <v>0</v>
      </c>
      <c r="I25" s="27">
        <v>0</v>
      </c>
      <c r="J25" s="27">
        <f t="shared" si="2"/>
        <v>0</v>
      </c>
      <c r="K25" s="27">
        <f t="shared" si="3"/>
        <v>0</v>
      </c>
      <c r="L25" s="12"/>
    </row>
    <row r="26" spans="1:12" x14ac:dyDescent="0.3">
      <c r="A26" s="29"/>
      <c r="B26" s="29"/>
      <c r="C26" s="29"/>
      <c r="D26" s="29"/>
      <c r="E26" s="29"/>
      <c r="F26" s="29"/>
      <c r="G26" s="29"/>
      <c r="H26" s="29"/>
      <c r="I26" s="29" t="s">
        <v>21</v>
      </c>
      <c r="J26" s="28">
        <f>SUM(J20:J25)</f>
        <v>0</v>
      </c>
      <c r="K26" s="28">
        <f>SUM(K20:K25)</f>
        <v>0</v>
      </c>
      <c r="L26" s="29"/>
    </row>
    <row r="27" spans="1:12" s="5" customFormat="1" ht="25.8" customHeight="1" x14ac:dyDescent="0.3">
      <c r="A27" s="102" t="s">
        <v>16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32" customFormat="1" ht="22.95" customHeight="1" x14ac:dyDescent="0.3">
      <c r="A28" s="107" t="s">
        <v>17</v>
      </c>
      <c r="B28" s="107"/>
      <c r="C28" s="107"/>
      <c r="D28" s="107"/>
      <c r="E28" s="101"/>
      <c r="F28" s="101"/>
      <c r="G28" s="101"/>
      <c r="H28" s="101"/>
      <c r="I28" s="101"/>
      <c r="J28" s="101"/>
      <c r="K28" s="101"/>
      <c r="L28" s="101"/>
    </row>
    <row r="29" spans="1:12" s="32" customFormat="1" ht="22.95" customHeight="1" x14ac:dyDescent="0.3">
      <c r="A29" s="107" t="s">
        <v>18</v>
      </c>
      <c r="B29" s="107"/>
      <c r="C29" s="107"/>
      <c r="D29" s="107"/>
      <c r="E29" s="101"/>
      <c r="F29" s="101"/>
      <c r="G29" s="101"/>
      <c r="H29" s="101"/>
      <c r="I29" s="101"/>
      <c r="J29" s="101"/>
      <c r="K29" s="101"/>
      <c r="L29" s="101"/>
    </row>
    <row r="30" spans="1:12" s="73" customFormat="1" ht="99" customHeight="1" x14ac:dyDescent="0.3">
      <c r="A30" s="136" t="s">
        <v>121</v>
      </c>
      <c r="B30" s="137"/>
      <c r="C30" s="137"/>
      <c r="D30" s="138"/>
      <c r="E30" s="115"/>
      <c r="F30" s="116"/>
      <c r="G30" s="116"/>
      <c r="H30" s="116"/>
      <c r="I30" s="116"/>
      <c r="J30" s="116"/>
      <c r="K30" s="116"/>
      <c r="L30" s="117"/>
    </row>
    <row r="31" spans="1:12" s="85" customFormat="1" ht="79.2" customHeight="1" x14ac:dyDescent="0.3">
      <c r="A31" s="136" t="s">
        <v>120</v>
      </c>
      <c r="B31" s="137"/>
      <c r="C31" s="137"/>
      <c r="D31" s="138"/>
      <c r="E31" s="115"/>
      <c r="F31" s="116"/>
      <c r="G31" s="116"/>
      <c r="H31" s="116"/>
      <c r="I31" s="116"/>
      <c r="J31" s="116"/>
      <c r="K31" s="116"/>
      <c r="L31" s="117"/>
    </row>
    <row r="32" spans="1:12" s="73" customFormat="1" ht="50.4" customHeight="1" x14ac:dyDescent="0.3">
      <c r="A32" s="127" t="s">
        <v>38</v>
      </c>
      <c r="B32" s="128"/>
      <c r="C32" s="128"/>
      <c r="D32" s="129"/>
      <c r="E32" s="115"/>
      <c r="F32" s="116"/>
      <c r="G32" s="116"/>
      <c r="H32" s="116"/>
      <c r="I32" s="116"/>
      <c r="J32" s="116"/>
      <c r="K32" s="116"/>
      <c r="L32" s="117"/>
    </row>
    <row r="33" spans="1:12" s="32" customFormat="1" ht="22.95" customHeight="1" x14ac:dyDescent="0.3">
      <c r="A33" s="107" t="s">
        <v>39</v>
      </c>
      <c r="B33" s="107"/>
      <c r="C33" s="107"/>
      <c r="D33" s="107"/>
      <c r="E33" s="115"/>
      <c r="F33" s="116"/>
      <c r="G33" s="116"/>
      <c r="H33" s="116"/>
      <c r="I33" s="116"/>
      <c r="J33" s="116"/>
      <c r="K33" s="116"/>
      <c r="L33" s="117"/>
    </row>
    <row r="34" spans="1:12" s="73" customFormat="1" ht="24" customHeight="1" x14ac:dyDescent="0.3">
      <c r="A34" s="136" t="s">
        <v>97</v>
      </c>
      <c r="B34" s="137"/>
      <c r="C34" s="137"/>
      <c r="D34" s="138"/>
      <c r="E34" s="115"/>
      <c r="F34" s="116"/>
      <c r="G34" s="116"/>
      <c r="H34" s="116"/>
      <c r="I34" s="116"/>
      <c r="J34" s="116"/>
      <c r="K34" s="116"/>
      <c r="L34" s="117"/>
    </row>
    <row r="35" spans="1:12" s="32" customFormat="1" ht="22.95" customHeight="1" x14ac:dyDescent="0.3">
      <c r="A35" s="107" t="s">
        <v>29</v>
      </c>
      <c r="B35" s="107"/>
      <c r="C35" s="107"/>
      <c r="D35" s="107"/>
      <c r="E35" s="101"/>
      <c r="F35" s="101"/>
      <c r="G35" s="101"/>
      <c r="H35" s="101"/>
      <c r="I35" s="101"/>
      <c r="J35" s="101"/>
      <c r="K35" s="101"/>
      <c r="L35" s="101"/>
    </row>
    <row r="36" spans="1:12" s="159" customFormat="1" ht="34.799999999999997" customHeight="1" x14ac:dyDescent="0.3">
      <c r="A36" s="156" t="s">
        <v>122</v>
      </c>
      <c r="B36" s="156"/>
      <c r="C36" s="156"/>
      <c r="D36" s="156"/>
      <c r="E36" s="157"/>
      <c r="F36" s="158"/>
      <c r="G36" s="158"/>
      <c r="H36" s="158"/>
      <c r="I36" s="158"/>
      <c r="J36" s="158"/>
      <c r="K36" s="158"/>
      <c r="L36" s="158"/>
    </row>
    <row r="37" spans="1:12" s="32" customFormat="1" ht="22.95" customHeight="1" x14ac:dyDescent="0.3">
      <c r="A37" s="107" t="s">
        <v>24</v>
      </c>
      <c r="B37" s="107"/>
      <c r="C37" s="107"/>
      <c r="D37" s="107"/>
      <c r="E37" s="101"/>
      <c r="F37" s="101"/>
      <c r="G37" s="101"/>
      <c r="H37" s="101"/>
      <c r="I37" s="101"/>
      <c r="J37" s="101"/>
      <c r="K37" s="101"/>
      <c r="L37" s="101"/>
    </row>
    <row r="38" spans="1:12" s="32" customFormat="1" ht="22.95" customHeight="1" x14ac:dyDescent="0.3">
      <c r="A38" s="107" t="s">
        <v>40</v>
      </c>
      <c r="B38" s="107"/>
      <c r="C38" s="107"/>
      <c r="D38" s="107"/>
      <c r="E38" s="115"/>
      <c r="F38" s="116"/>
      <c r="G38" s="116"/>
      <c r="H38" s="116"/>
      <c r="I38" s="116"/>
      <c r="J38" s="116"/>
      <c r="K38" s="116"/>
      <c r="L38" s="117"/>
    </row>
    <row r="39" spans="1:12" s="32" customFormat="1" ht="22.95" customHeight="1" x14ac:dyDescent="0.3">
      <c r="A39" s="139" t="s">
        <v>25</v>
      </c>
      <c r="B39" s="139"/>
      <c r="C39" s="139"/>
      <c r="D39" s="139"/>
      <c r="E39" s="105"/>
      <c r="F39" s="105"/>
      <c r="G39" s="105"/>
      <c r="H39" s="105"/>
      <c r="I39" s="105"/>
      <c r="J39" s="105"/>
      <c r="K39" s="105"/>
      <c r="L39" s="105"/>
    </row>
    <row r="40" spans="1:12" s="5" customFormat="1" ht="22.95" customHeight="1" x14ac:dyDescent="0.3">
      <c r="A40" s="107" t="s">
        <v>19</v>
      </c>
      <c r="B40" s="107"/>
      <c r="C40" s="107"/>
      <c r="D40" s="107"/>
      <c r="E40" s="101"/>
      <c r="F40" s="101"/>
      <c r="G40" s="101"/>
      <c r="H40" s="101"/>
      <c r="I40" s="101"/>
      <c r="J40" s="101"/>
      <c r="K40" s="101"/>
      <c r="L40" s="101"/>
    </row>
    <row r="41" spans="1:12" s="5" customFormat="1" ht="31.8" customHeight="1" x14ac:dyDescent="0.3">
      <c r="A41" s="103" t="s">
        <v>26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12" s="5" customFormat="1" ht="21" customHeight="1" x14ac:dyDescent="0.3">
      <c r="A42" s="103" t="s">
        <v>27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x14ac:dyDescent="0.3">
      <c r="A43" s="37"/>
    </row>
  </sheetData>
  <mergeCells count="57">
    <mergeCell ref="A6:L6"/>
    <mergeCell ref="A29:D29"/>
    <mergeCell ref="A38:D38"/>
    <mergeCell ref="A1:L1"/>
    <mergeCell ref="A2:L2"/>
    <mergeCell ref="A3:L3"/>
    <mergeCell ref="A4:L4"/>
    <mergeCell ref="A5:L5"/>
    <mergeCell ref="A7:D7"/>
    <mergeCell ref="E7:L7"/>
    <mergeCell ref="A8:D8"/>
    <mergeCell ref="E8:L8"/>
    <mergeCell ref="A9:D9"/>
    <mergeCell ref="E9:L9"/>
    <mergeCell ref="A10:D10"/>
    <mergeCell ref="E10:L10"/>
    <mergeCell ref="A11:D11"/>
    <mergeCell ref="E11:L11"/>
    <mergeCell ref="A12:D12"/>
    <mergeCell ref="E12:L12"/>
    <mergeCell ref="A28:D28"/>
    <mergeCell ref="E28:L28"/>
    <mergeCell ref="A13:D13"/>
    <mergeCell ref="E13:L13"/>
    <mergeCell ref="A14:D14"/>
    <mergeCell ref="E14:L14"/>
    <mergeCell ref="A15:D15"/>
    <mergeCell ref="E15:L15"/>
    <mergeCell ref="A16:D16"/>
    <mergeCell ref="E16:L16"/>
    <mergeCell ref="A17:L17"/>
    <mergeCell ref="A18:L18"/>
    <mergeCell ref="A27:L27"/>
    <mergeCell ref="A37:D37"/>
    <mergeCell ref="E37:L37"/>
    <mergeCell ref="E29:L29"/>
    <mergeCell ref="A30:D30"/>
    <mergeCell ref="A32:D32"/>
    <mergeCell ref="E32:L32"/>
    <mergeCell ref="A33:D33"/>
    <mergeCell ref="E33:L33"/>
    <mergeCell ref="A35:D35"/>
    <mergeCell ref="E35:L35"/>
    <mergeCell ref="A34:D34"/>
    <mergeCell ref="E34:L34"/>
    <mergeCell ref="A31:D31"/>
    <mergeCell ref="E30:L30"/>
    <mergeCell ref="A36:D36"/>
    <mergeCell ref="E31:L31"/>
    <mergeCell ref="A41:L41"/>
    <mergeCell ref="A42:L42"/>
    <mergeCell ref="E38:L38"/>
    <mergeCell ref="A39:D39"/>
    <mergeCell ref="E39:L39"/>
    <mergeCell ref="A40:D40"/>
    <mergeCell ref="E40:L40"/>
    <mergeCell ref="E36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Elbest</vt:lpstr>
      <vt:lpstr>PHH Hotele</vt:lpstr>
      <vt:lpstr>Geovita</vt:lpstr>
      <vt:lpstr>Interferie</vt:lpstr>
      <vt:lpstr>Regent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2021-11-22T08:36:04Z</dcterms:created>
  <dcterms:modified xsi:type="dcterms:W3CDTF">2024-08-08T10:32:03Z</dcterms:modified>
</cp:coreProperties>
</file>