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W:\3. Magdalena\2024\Zamowienia krajow\15 TP OSPRZĘT LAPAROSKKOPOWY\SWZ\"/>
    </mc:Choice>
  </mc:AlternateContent>
  <xr:revisionPtr revIDLastSave="0" documentId="13_ncr:1_{1566CDAF-BC20-494B-AB90-5803E1DBB7C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 1" sheetId="1" r:id="rId1"/>
    <sheet name="Część 2" sheetId="2" r:id="rId2"/>
    <sheet name="Część 3" sheetId="3" r:id="rId3"/>
    <sheet name="Część 4" sheetId="4" r:id="rId4"/>
    <sheet name="Część 5" sheetId="5" r:id="rId5"/>
    <sheet name="Część 6" sheetId="6" r:id="rId6"/>
    <sheet name="Część 7" sheetId="7" r:id="rId7"/>
    <sheet name="Część 8" sheetId="8" r:id="rId8"/>
    <sheet name="Część 9" sheetId="9" r:id="rId9"/>
    <sheet name="Część 10" sheetId="10" r:id="rId10"/>
    <sheet name="Część 11" sheetId="11" r:id="rId11"/>
    <sheet name="Część 12" sheetId="12" r:id="rId12"/>
    <sheet name="Część 13" sheetId="13" r:id="rId13"/>
  </sheets>
  <definedNames>
    <definedName name="_xlnm.Print_Area" localSheetId="0">'Część  1'!$A$1:$K$50</definedName>
    <definedName name="_xlnm.Print_Area" localSheetId="9">'Część 10'!$A$1:$K$16</definedName>
    <definedName name="_xlnm.Print_Area" localSheetId="10">'Część 11'!$A$1:$J$19</definedName>
    <definedName name="_xlnm.Print_Area" localSheetId="11">'Część 12'!$A$1:$J$14</definedName>
    <definedName name="_xlnm.Print_Area" localSheetId="12">'Część 13'!$A$1:$J$10</definedName>
    <definedName name="_xlnm.Print_Area" localSheetId="1">'Część 2'!$A$1:$J$54</definedName>
    <definedName name="_xlnm.Print_Area" localSheetId="2">'Część 3'!$A$1:$J$9</definedName>
    <definedName name="_xlnm.Print_Area" localSheetId="3">'Część 4'!$A$1:$K$9</definedName>
    <definedName name="_xlnm.Print_Area" localSheetId="4">'Część 5'!$A$1:$J$13</definedName>
    <definedName name="_xlnm.Print_Area" localSheetId="5">'Część 6'!$A$1:$J$8</definedName>
    <definedName name="_xlnm.Print_Area" localSheetId="6">'Część 7'!$A$1:$J$8</definedName>
    <definedName name="_xlnm.Print_Area" localSheetId="7">'Część 8'!$A$1:$J$22</definedName>
    <definedName name="_xlnm.Print_Area" localSheetId="8">'Część 9'!$A$1:$J$23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3" l="1"/>
  <c r="G8" i="13"/>
  <c r="I8" i="13" s="1"/>
  <c r="J8" i="13" s="1"/>
  <c r="G7" i="13"/>
  <c r="G6" i="13"/>
  <c r="I6" i="13" s="1"/>
  <c r="J12" i="12"/>
  <c r="J13" i="12"/>
  <c r="G7" i="2"/>
  <c r="I7" i="2" s="1"/>
  <c r="J7" i="2" s="1"/>
  <c r="G8" i="2"/>
  <c r="G9" i="2"/>
  <c r="G10" i="2"/>
  <c r="G11" i="2"/>
  <c r="G12" i="2"/>
  <c r="G13" i="2"/>
  <c r="G14" i="2"/>
  <c r="I14" i="2" s="1"/>
  <c r="G15" i="2"/>
  <c r="G16" i="2"/>
  <c r="I16" i="2" s="1"/>
  <c r="G17" i="2"/>
  <c r="G18" i="2"/>
  <c r="I12" i="12"/>
  <c r="I13" i="12"/>
  <c r="I11" i="12"/>
  <c r="G10" i="12"/>
  <c r="G14" i="12" s="1"/>
  <c r="J11" i="12"/>
  <c r="I8" i="12"/>
  <c r="J8" i="12" s="1"/>
  <c r="I9" i="12"/>
  <c r="J9" i="12" s="1"/>
  <c r="I7" i="12"/>
  <c r="G10" i="13" l="1"/>
  <c r="I7" i="13"/>
  <c r="J6" i="13"/>
  <c r="I9" i="13"/>
  <c r="J9" i="13" s="1"/>
  <c r="J13" i="2"/>
  <c r="J10" i="2"/>
  <c r="J8" i="2"/>
  <c r="I18" i="2"/>
  <c r="J18" i="2" s="1"/>
  <c r="I17" i="2"/>
  <c r="J17" i="2" s="1"/>
  <c r="J16" i="2"/>
  <c r="I15" i="2"/>
  <c r="J15" i="2" s="1"/>
  <c r="J14" i="2"/>
  <c r="I13" i="2"/>
  <c r="I10" i="2"/>
  <c r="I8" i="2"/>
  <c r="I12" i="2"/>
  <c r="J12" i="2" s="1"/>
  <c r="I11" i="2"/>
  <c r="J11" i="2" s="1"/>
  <c r="I9" i="2"/>
  <c r="J9" i="2" s="1"/>
  <c r="J14" i="12"/>
  <c r="I10" i="13" l="1"/>
  <c r="J7" i="13"/>
  <c r="J10" i="13" s="1"/>
  <c r="G18" i="11"/>
  <c r="G17" i="11"/>
  <c r="I17" i="11" s="1"/>
  <c r="J17" i="11" s="1"/>
  <c r="G16" i="11"/>
  <c r="G15" i="11"/>
  <c r="I15" i="11" s="1"/>
  <c r="G14" i="11"/>
  <c r="I14" i="11" s="1"/>
  <c r="J14" i="11" s="1"/>
  <c r="G13" i="11"/>
  <c r="G12" i="11"/>
  <c r="I12" i="11" s="1"/>
  <c r="G11" i="11"/>
  <c r="I11" i="11" s="1"/>
  <c r="J11" i="11" s="1"/>
  <c r="G10" i="11"/>
  <c r="G9" i="11"/>
  <c r="G8" i="11"/>
  <c r="I8" i="11" s="1"/>
  <c r="J8" i="11" s="1"/>
  <c r="G7" i="11"/>
  <c r="G6" i="11"/>
  <c r="I6" i="11" s="1"/>
  <c r="G6" i="10"/>
  <c r="G22" i="9"/>
  <c r="G21" i="9"/>
  <c r="G20" i="9"/>
  <c r="I20" i="9" s="1"/>
  <c r="J20" i="9" s="1"/>
  <c r="G19" i="9"/>
  <c r="I19" i="9" s="1"/>
  <c r="G18" i="9"/>
  <c r="G17" i="9"/>
  <c r="I17" i="9" s="1"/>
  <c r="J17" i="9" s="1"/>
  <c r="G16" i="9"/>
  <c r="I16" i="9" s="1"/>
  <c r="G15" i="9"/>
  <c r="I15" i="9" s="1"/>
  <c r="G14" i="9"/>
  <c r="I14" i="9" s="1"/>
  <c r="J14" i="9" s="1"/>
  <c r="G13" i="9"/>
  <c r="I13" i="9" s="1"/>
  <c r="G12" i="9"/>
  <c r="G11" i="9"/>
  <c r="I11" i="9" s="1"/>
  <c r="J11" i="9" s="1"/>
  <c r="G10" i="9"/>
  <c r="G9" i="9"/>
  <c r="G8" i="9"/>
  <c r="I8" i="9" s="1"/>
  <c r="J8" i="9" s="1"/>
  <c r="G7" i="9"/>
  <c r="G6" i="9"/>
  <c r="G23" i="9" s="1"/>
  <c r="G9" i="8"/>
  <c r="G8" i="8"/>
  <c r="G7" i="8"/>
  <c r="I7" i="8" s="1"/>
  <c r="J7" i="8" s="1"/>
  <c r="G6" i="8"/>
  <c r="G10" i="8" s="1"/>
  <c r="G7" i="7"/>
  <c r="G6" i="7"/>
  <c r="G8" i="7" s="1"/>
  <c r="G7" i="6"/>
  <c r="I7" i="6" s="1"/>
  <c r="J7" i="6" s="1"/>
  <c r="G6" i="6"/>
  <c r="G12" i="5"/>
  <c r="G11" i="5"/>
  <c r="G10" i="5"/>
  <c r="I10" i="5" s="1"/>
  <c r="G9" i="5"/>
  <c r="G8" i="5"/>
  <c r="G7" i="5"/>
  <c r="I7" i="5" s="1"/>
  <c r="G6" i="5"/>
  <c r="G8" i="4"/>
  <c r="I8" i="4" s="1"/>
  <c r="G7" i="4"/>
  <c r="I7" i="4" s="1"/>
  <c r="G6" i="4"/>
  <c r="I6" i="4" s="1"/>
  <c r="G8" i="3"/>
  <c r="I8" i="3" s="1"/>
  <c r="G7" i="3"/>
  <c r="I7" i="3" s="1"/>
  <c r="G6" i="3"/>
  <c r="G19" i="2"/>
  <c r="G6" i="2"/>
  <c r="I6" i="2" s="1"/>
  <c r="J6" i="2" s="1"/>
  <c r="G15" i="1"/>
  <c r="I15" i="1" s="1"/>
  <c r="G14" i="1"/>
  <c r="G13" i="1"/>
  <c r="G12" i="1"/>
  <c r="G11" i="1"/>
  <c r="I11" i="1" s="1"/>
  <c r="G10" i="1"/>
  <c r="G9" i="1"/>
  <c r="I9" i="1" s="1"/>
  <c r="G8" i="1"/>
  <c r="G7" i="1"/>
  <c r="G16" i="1" l="1"/>
  <c r="J7" i="3"/>
  <c r="G8" i="6"/>
  <c r="I6" i="6"/>
  <c r="J6" i="6" s="1"/>
  <c r="J8" i="6" s="1"/>
  <c r="I7" i="7"/>
  <c r="J7" i="7" s="1"/>
  <c r="I6" i="10"/>
  <c r="J6" i="10" s="1"/>
  <c r="J18" i="9"/>
  <c r="I9" i="4"/>
  <c r="J6" i="4"/>
  <c r="I8" i="1"/>
  <c r="J8" i="1" s="1"/>
  <c r="I9" i="5"/>
  <c r="J9" i="5" s="1"/>
  <c r="I12" i="9"/>
  <c r="J12" i="9" s="1"/>
  <c r="I21" i="9"/>
  <c r="J21" i="9" s="1"/>
  <c r="J11" i="1"/>
  <c r="J15" i="9"/>
  <c r="I19" i="2"/>
  <c r="J7" i="4"/>
  <c r="I9" i="11"/>
  <c r="J9" i="11" s="1"/>
  <c r="I12" i="1"/>
  <c r="J12" i="1" s="1"/>
  <c r="I7" i="9"/>
  <c r="J7" i="9" s="1"/>
  <c r="I10" i="9"/>
  <c r="J10" i="9" s="1"/>
  <c r="I22" i="9"/>
  <c r="J22" i="9" s="1"/>
  <c r="G9" i="3"/>
  <c r="I9" i="8"/>
  <c r="J9" i="8" s="1"/>
  <c r="J6" i="11"/>
  <c r="J12" i="11"/>
  <c r="J15" i="11"/>
  <c r="J9" i="1"/>
  <c r="J15" i="1"/>
  <c r="I6" i="3"/>
  <c r="I9" i="3" s="1"/>
  <c r="J7" i="5"/>
  <c r="J10" i="5"/>
  <c r="I6" i="7"/>
  <c r="I8" i="7" s="1"/>
  <c r="J13" i="9"/>
  <c r="J16" i="9"/>
  <c r="J19" i="9"/>
  <c r="G19" i="11"/>
  <c r="I12" i="5"/>
  <c r="J12" i="5" s="1"/>
  <c r="I6" i="9"/>
  <c r="J6" i="9" s="1"/>
  <c r="I6" i="1"/>
  <c r="I6" i="8"/>
  <c r="J6" i="8" s="1"/>
  <c r="J8" i="4"/>
  <c r="I7" i="11"/>
  <c r="J7" i="11" s="1"/>
  <c r="I10" i="11"/>
  <c r="J10" i="11" s="1"/>
  <c r="I13" i="11"/>
  <c r="J13" i="11" s="1"/>
  <c r="I16" i="11"/>
  <c r="J16" i="11" s="1"/>
  <c r="I14" i="1"/>
  <c r="J14" i="1" s="1"/>
  <c r="I6" i="5"/>
  <c r="I13" i="5" s="1"/>
  <c r="I9" i="9"/>
  <c r="J9" i="9" s="1"/>
  <c r="I18" i="9"/>
  <c r="I8" i="8"/>
  <c r="J8" i="8" s="1"/>
  <c r="G13" i="5"/>
  <c r="I18" i="11"/>
  <c r="J18" i="11" s="1"/>
  <c r="J8" i="3"/>
  <c r="I10" i="1"/>
  <c r="J10" i="1" s="1"/>
  <c r="G9" i="4"/>
  <c r="I8" i="5"/>
  <c r="J8" i="5" s="1"/>
  <c r="I11" i="5"/>
  <c r="J11" i="5" s="1"/>
  <c r="I7" i="1"/>
  <c r="J7" i="1" s="1"/>
  <c r="I13" i="1"/>
  <c r="J13" i="1" s="1"/>
  <c r="J6" i="3" l="1"/>
  <c r="J13" i="5"/>
  <c r="I8" i="6"/>
  <c r="I19" i="11"/>
  <c r="J7" i="12"/>
  <c r="I10" i="12"/>
  <c r="I14" i="12" s="1"/>
  <c r="J10" i="8"/>
  <c r="I10" i="8"/>
  <c r="J6" i="7"/>
  <c r="J6" i="5"/>
  <c r="J19" i="11"/>
  <c r="I16" i="1"/>
  <c r="J9" i="3"/>
  <c r="I23" i="9"/>
  <c r="J23" i="9" s="1"/>
  <c r="J6" i="1"/>
  <c r="J19" i="2"/>
  <c r="J9" i="4"/>
  <c r="J8" i="7" l="1"/>
  <c r="J16" i="1"/>
</calcChain>
</file>

<file path=xl/sharedStrings.xml><?xml version="1.0" encoding="utf-8"?>
<sst xmlns="http://schemas.openxmlformats.org/spreadsheetml/2006/main" count="629" uniqueCount="230">
  <si>
    <t>CPV – 3316200-3</t>
  </si>
  <si>
    <t>Lp.</t>
  </si>
  <si>
    <t>ilość</t>
  </si>
  <si>
    <t>cena jedn. netto</t>
  </si>
  <si>
    <t>wartość netto</t>
  </si>
  <si>
    <t>VAT %</t>
  </si>
  <si>
    <t>wartość VAT</t>
  </si>
  <si>
    <t>wartość brutto</t>
  </si>
  <si>
    <t>a</t>
  </si>
  <si>
    <t>b</t>
  </si>
  <si>
    <t>c = a x b</t>
  </si>
  <si>
    <t>d</t>
  </si>
  <si>
    <t>e = c x d</t>
  </si>
  <si>
    <t>g = c + e</t>
  </si>
  <si>
    <t>1.</t>
  </si>
  <si>
    <t>Zestaw drenów irygacyjnych jednorazowego użytku z zakończeniem typu Luer-Lock z jednej i dwoma kaniulami do przebicia butli z płynem infuzyjnym oraz zaciski regulujące napływ płynu z drugiej strony, wyposażona w transponder komunikacyjny, w pełni kompatybilny z posiadaną przez Zamawiającego pompą ssąco-irygacyjną typu Multi Flow, pakowany pojedynczo, sterylnie, po 10 szt. w op. zb.</t>
  </si>
  <si>
    <t>szt.</t>
  </si>
  <si>
    <t>1opak /10szt.</t>
  </si>
  <si>
    <t>2.</t>
  </si>
  <si>
    <t>Filtr jednorazowego użytku w kanale insuflacyjnym CO2 w pełni kompatybilny z posiadanym przez Zamawiającego insuflatorem CO2 Flow 40 oraz drenem dydykowanym temu insuflatorowi, pakowany pojedynczo, sterylnie, po 25 szt. w op. zb.</t>
  </si>
  <si>
    <t>1opak /25szt.</t>
  </si>
  <si>
    <t>3.</t>
  </si>
  <si>
    <t>Pokrowiec o średnicy 150 mm i długości 250 cm z taśmą mocującą, kompatybilny z posiadanym przez Zamawiającego systemem ramienia pneumatycznego Unitrack, pakowany pojedynczo, sterylnie,</t>
  </si>
  <si>
    <t>op.</t>
  </si>
  <si>
    <t>2szt.</t>
  </si>
  <si>
    <t>4.</t>
  </si>
  <si>
    <t>Dreny ssąco-irygacyjne systemu Minop Trend, w pełni kompatybilne z posiadanym przez zamawiającego uchwytem dwudrożnym tego systemu,  FH615, po jednej stronie, z drugiej strony zakończone przyłączem do słoja  na wydzieliny (w kanale ssącym) oraz dwoma igłami punkcyjnymi (w kanale irygacyjnym), wyposażone w zaciski płynu umożliwiające zamknięcie poszczególnych kanałów irygacyjnych, z kodyfikacją kolorystyczną kanału ssącego i irygacyjnego, o długości 4,5 m, pakowane pojedynczo, sterylnie.</t>
  </si>
  <si>
    <t>5.</t>
  </si>
  <si>
    <t>Uniwersalna,  uszczelka  o średnicy 5mm z krzyżowym systemem uszczelniającym, w pełni kompatybilna z posiadanymi przez Zamawiającego troakarami hybrydowymi o średnicy 5mm, 10 mm i 12 mm,</t>
  </si>
  <si>
    <t>nie dotyczy</t>
  </si>
  <si>
    <t>6.</t>
  </si>
  <si>
    <t>Laparoskopowe narzędzie typu Seal&amp;Cut 12 mm bipolarne</t>
  </si>
  <si>
    <t>7.</t>
  </si>
  <si>
    <t>Laparoskopowe narzędzie typu Seal&amp;Cut 5 mm bipolarne</t>
  </si>
  <si>
    <t>8.</t>
  </si>
  <si>
    <t>9.</t>
  </si>
  <si>
    <t>Retraktor uszczelniający w pełni kompatybilny z trokarami hybrydowymi 10-12mm do użycia z narzędziami laparoskopowymi od 5-10mm</t>
  </si>
  <si>
    <t>10.</t>
  </si>
  <si>
    <t>kabel dwubiegunowy 8/4mm bipolarne kompatybilny z narzędziami bipolarnymi laparoskopowymi</t>
  </si>
  <si>
    <t>Razem:</t>
  </si>
  <si>
    <t>Wymogi</t>
  </si>
  <si>
    <t>poz.8- Laparoskopowe narzędzie typu Seal&amp;Cut 12 mm bipolarne</t>
  </si>
  <si>
    <t>Narzędzie jednorazowego użytku, pakowane sterylnie pojedynczo</t>
  </si>
  <si>
    <t>Długość narzędzia 440 mm, średnica 12 mm</t>
  </si>
  <si>
    <t>Długość zespalania części roboczej 50 mm</t>
  </si>
  <si>
    <t>Długosć cięcia części roboczej 47 mm</t>
  </si>
  <si>
    <t>Przycisk aktywujący proces zintegrowany z rękojeścią</t>
  </si>
  <si>
    <t>Konstrukcja części roboczej gwarantująca jednorodny nacisk od końca dystalnego do proksymalnego</t>
  </si>
  <si>
    <t>Rotacja trzonu narzędzia</t>
  </si>
  <si>
    <t>Dodatkowa artykulacja końcówki roboczej prawo/lewo w zakresie 80°</t>
  </si>
  <si>
    <t>Spread cieplny &lt;1 mm</t>
  </si>
  <si>
    <t>Poz. 9 -Laparoskopowe narzędzie typu Seal&amp;Cut 5 mm bipolarne</t>
  </si>
  <si>
    <t>Długość narzędzia 360 mm, średnica 5 mm</t>
  </si>
  <si>
    <t>Długość zespalania części roboczej 26,5 mm</t>
  </si>
  <si>
    <t>Długosć cięcia części roboczej 23,5 mm</t>
  </si>
  <si>
    <t>Rotacja trzonu narzędzia 360°</t>
  </si>
  <si>
    <t>Narzędzie z dodatkową artykulacją końcówki roboczej prawo/lewo w zakresie 80°</t>
  </si>
  <si>
    <t>Poz. 10 - Laparoskopowe narzędzie typu Seal&amp;Cut 5 mm bipolarne</t>
  </si>
  <si>
    <t>Narzędzie bez dodatkowej artykulacji końcówki roboczej prawo/lewo</t>
  </si>
  <si>
    <t>Trokar optyczny 10mm.</t>
  </si>
  <si>
    <t>Trokar optyczny 12mm</t>
  </si>
  <si>
    <t>Trokar optyczny 15mm</t>
  </si>
  <si>
    <t>Trokar optyczny  5 mm</t>
  </si>
  <si>
    <t>Trokar pediatryczny 5mm</t>
  </si>
  <si>
    <t>Trokar Hassana z obturatorem optycznym, 5mm i 10mm</t>
  </si>
  <si>
    <t>Trokar Hassana z tępym obturatorem 5mm i 10mm</t>
  </si>
  <si>
    <t>Worek laparoskopowy o pojemności 200ml</t>
  </si>
  <si>
    <t>Worek laparoskopowy  o pojemności 100 ml.</t>
  </si>
  <si>
    <t>Retraktor ran chirurgcznych, rozmiar S</t>
  </si>
  <si>
    <t>11.</t>
  </si>
  <si>
    <t>Retraktor ran chirurgcznych, rozmiar M</t>
  </si>
  <si>
    <t>12.</t>
  </si>
  <si>
    <t>Pętla laparoskopowa wchłanialna 2/0. Szew wchłanialny, pleciony, wykonany z kwasu polglikolowego, powlekany sterynianemwapnia i polikaprolaktonem, USP: 2/0,długość 50 cm z aplika torem laparoskopowym, o czasie wchłaniania 60 - 90 dni i o profilu podtrzymania: 60-70% po 14 dniach,25 – 45% po 21 dniach</t>
  </si>
  <si>
    <t>13.</t>
  </si>
  <si>
    <t>Pętla laparoskopowa wchłanialna 0.   Szew wchłanialny, pleciony, wykonany z kwasu polglikolowego, powlekany sterynianemwapnia i polikaprolaktonem, USP: 0 ,długość 50 cm z aplika torem laparoskopowym, o czasie wchłaniania 60 - 90 dni i o profilu podtrzymania: 60-70% po 14 dniach,25 – 45% po 21 dniach</t>
  </si>
  <si>
    <t>Wymogi:</t>
  </si>
  <si>
    <t>Poz.1.Trokar optyczny 10 mm</t>
  </si>
  <si>
    <t>Jednorazowy optyczny, bezostrzowy  trokar 10mm,  ze zintegrowaną redukcją 5-10mm,  kaniula o długości 100mm z lejkowatym otworem dla łatwiejszego wprowadzenia narzędzi. Korpus obturatora wykonany ze stali nierdzewnej, liczbowe oznaczenie rozmiaru umieszczone na obturatorze i kaniuli. Trokar z bezlateksowym balonem i dyskiem mocującym, informacja o pojemności balonu umieszczona na kaniuli</t>
  </si>
  <si>
    <t>Poz.2.Trokar optyczny 12 mm</t>
  </si>
  <si>
    <t>Jednorazowy optyczny, bezostrzowy  trokar 10mm,  ze zintegrowaną redukcją 5-12mm,  kaniula o długości 100mm z lejkowatym otworem dla łatwiejszego wprowadzenia narzędzi. Korpus obturatora wykonany ze stali nierdzewnej, liczbowe oznaczenie rozmiaru umieszczone na obturatorze i kaniuli. Trokar z bezlateksowym balonem i dyskiem mocującym, informacja o pojemności balonu umieszczona na kaniuli.</t>
  </si>
  <si>
    <t>Poz.3.Trokar optyczny 15 mm</t>
  </si>
  <si>
    <t>Trokar optyczny 15mm, bezostrzowy z separatorem tkanek, ze zintegrowaną redukcją 5-15mm. Kaniula o długości 100mm z lejkowatym otworem dla łatwiejszego wprowadzenia narzędzi, możliwość odczepienia uszczelki w celu usunięcia preparatu.</t>
  </si>
  <si>
    <t>Poz.4 - Trokar optyczny 5 mm</t>
  </si>
  <si>
    <t>Jednorazowy optyczny, bezostrzowy  trokar 5mm, kaniula o długości 100mm z lejkowatym otworem dla łatwiejszego wprowadzenia narzędzi. Korpus obturatora wykonany ze stali nierdzewnej, liczbowe oznaczenie rozmiaru umieszczone na obturatorze i kaniuli. Trokar dostępny w dwóch wersjach: żebrowanej oraz z bezlateksowym balonem i dyskiem mocującym. Trokar z bezlateksowym balonem i dyskiem mocującym, informacja o pojemności balonu umieszczona na kaniuli.</t>
  </si>
  <si>
    <t>Poz.5 – Trokar pediatryczny</t>
  </si>
  <si>
    <t>Kompaktowa konstrukcja, zaprojektowana specjalnie dla niemowląt i małych dzieci. Trokary w rozmiarze:  5mm x 80mm. Korpus kaniuli wykonany ze stali nierdzewnej</t>
  </si>
  <si>
    <t>Poz.6 - Trokar Hassana, optyczny, 5 i 10mm,</t>
  </si>
  <si>
    <t xml:space="preserve">Trokar balonowy  do mikrolaparotomii (metoda Hassona) jednorazowego użytku, posiadający  miękki stożek blokowany klamrą zatrzaskową oraz balon do fiksacji. Kaniula o dł. 100 mm, rozmiar 5mm i 10mm (od wyboru przez Zamawiającego) z lejkowatym otworem dla łatwiejszego wprowadzenia narzędzi, obturator optyczny z separatorem tkankowym.  </t>
  </si>
  <si>
    <t>Poz. 7-Trokar Hassana z tępym obturatorem 5 i 10mm</t>
  </si>
  <si>
    <t>Trokar balonowy  do mikrolaparotomii (metoda Hassona) jednorazowego użytku, posiadający  miekki stożek blokowany klamrą zatrzaskową oraz balon do fiksacji. Kaniula o dł. 100 mm, rozmiar 5mm i 10mm (od wyboru przez Zamawiającego) z lejkowatym otworem dla łatwiejszego wprowadzenia narzędzi, obturator tępy</t>
  </si>
  <si>
    <t>Poz. 8 - Worek laparoskopowy</t>
  </si>
  <si>
    <t>Jednorazowego użytku, sterylny, worek laparoskopowy o pojemności  200ml kompatybilny z trokarem 5mm, z odpornego na rozdarcie materiały nylonu ripstop z powłoką poliuretanową. Ciemny szew wewnętrzny na obwodzie worka umożliwiający lokalizację położenia worka.Zawiera nieprzezroczysty marker rentgenowski. Średnica worka 70mm, długość worka 230mm.</t>
  </si>
  <si>
    <t>Poz. 9 - Worek laparoskopowy</t>
  </si>
  <si>
    <t>Jednorazowego użytku, sterylny, worek laparoskopowy o pojemności  100ml kompatybilny z trokarem 5mm, z odpornego na rozdarcie materiały nylonu ripstop z powłoką poliuretanową. Ciemny szew wewnętrzny na obwodzie worka umożliwiający lokalizację położenia worka.Zawiera nieprzezroczysty marker rentgenowski. Średnica worka 55mm, długość worka 135mm.</t>
  </si>
  <si>
    <t>Poz. 10 - Retraktor ran S</t>
  </si>
  <si>
    <t xml:space="preserve">Sterylny retraktor ran chirurgicznych do operacji laparoskopowych i klasycznych, do długości cięcia 2,5-6 cm, składający się z dwóch obręczy połączonych trwałym poliuretanem, z możliwością 360° retrakcji. </t>
  </si>
  <si>
    <t>Poz. 11 - Retraktor ran M</t>
  </si>
  <si>
    <t xml:space="preserve">Sterylny retraktor ran chirurgicznych do operacji laparoskopowych i klasycznych, do długości cięcia 5-9cm, składający się z dwóch obręczy połączonych trwałym poliuretanem, z możliwością 360° retrakcji. </t>
  </si>
  <si>
    <t xml:space="preserve">Ostrza do dermatomu typu Wagner – jednorazowego użytku, pakowane pojedynczo, sterylnie, kompatybilne z posiadanym przez Zamawiającego dermatomem akumulatorowym typ Acculan 3Ti       </t>
  </si>
  <si>
    <t xml:space="preserve">Płyty nośne do siatkownicy - jednorazowego użytku, pakowane pojedynczo, sterylnie,kompatybilne z posiadaną przez Zamawiającego siatkownicą firmy Aesculap, dostępne w rozmiarach 1:1,5; 1:3; 1:6    </t>
  </si>
  <si>
    <t>Ostrza wymienne do dermatomu typu Goulian, niesterylne, kompatybilne z szablonami dermatomu umożliwiającymi pobranie wycinka o grubości 0,2 mm, 0,25 mm i 0,3 mm, (pakowane po 50 szt. w opakowaniu zbiorczym.)</t>
  </si>
  <si>
    <t>opak.</t>
  </si>
  <si>
    <t>Worek ekstrakcyjny ze struną pamięciową, proste otwieranie I zamykanie zbiornika srebrna struna zamykająca pojemnik w jego górnej części, przezroczysty pojemnik,pojemnik łatwy do napełnienia materiałem biologicznym, oznaczenie kierunku otwarcia zbiornika najego rękojeści, pojemność 210 ml, wymiary 85x160 mm, do użycia z trokarem o średnicy 10 mm</t>
  </si>
  <si>
    <t>5 szt.</t>
  </si>
  <si>
    <t>Odpinany worek ekstrakcyjny, proste otwieranie I zamykanie zbiornika czarna struna samoczynnie otwierająca się wewnątrzoperacyjnie po aktywowaniu za pomocą przycisku w rękojeści, zamykana przez pociągnięcie rękojeści w uchwycie, rękojeść z uchwytami na palce,przezroczysty pojemnik, pojemnik łatwy do napełnienia materiałem biologicznym, pojemność 260 ml, wymiary 90x150 mm, do użycia z trokarem o średnicy 10 mm.</t>
  </si>
  <si>
    <t>Odpinany worek ekstrakcyjny, proste otwieranie I zamykanie zbiornika czarna struna samoczynnie otwierająca się wewnątrzoperacyjnie po aktywowaniu za pomocą przycisku w rekojeści, zamykana przez pociągnięcie rękojeści w uchwycie, rekojeść z uchwytami na palce,przezroczysty pojemnik, pojemnik łatwy do napełnienia materiałem biologicznym ,pojemność 720 ml, wymiary 130x170 mm, do użycia z trokarem o średnicy 10mm</t>
  </si>
  <si>
    <t>Elektrody jedn. do elektrochirurgii.   Jednorazowa elektroda bierna dwudzielna z pierścieniem ekwipotencjalnym 23cm² , powierzchnia 85cm²</t>
  </si>
  <si>
    <t>Elektrody jedn. do elektrochirurgii.   Jednorazowa elektroda bierna powierzchnia 40cm², dla pacjentów poniżej 5kg. Wagi.</t>
  </si>
  <si>
    <t>narzędzie do zamykania naczyń do 7mm, długości 150mm z balem o dł. 4m. Kompatybilne z posiadaną w jednosce diatermą  serii VIO</t>
  </si>
  <si>
    <t xml:space="preserve">narzędzie do zamykania naczyń do 7mm, długości 200mm z balem o dł. 4m. Kompatybilne z posiadaną w jednosce diatermą  </t>
  </si>
  <si>
    <t>elektroda monopolarna igłowa</t>
  </si>
  <si>
    <t>do poz. 1 i poz. 2 – kabel o elektrody neutralnej jednorazowej, dł. 4m</t>
  </si>
  <si>
    <t>Uchwyt elektrod do cięcia monopolarnego i koagulacji do stosowania z elektrodami o średnicy trzpienia 4mm</t>
  </si>
  <si>
    <t>Sterylne osłony na mikroskop OPMI Pentero zgodne z zaleceniami producenta mikroskopu,  nie powodujące efektu odwzorowania który przemieszcza punkt zogniskowania mikroskopu  wyświetlany 
Osłony pokryte niebieską powłoką zapobiegająca refleksom, wykonane z elastycznego materiału pozwalającego na zredukowanie szelestu oraz zapobiegające uszkodzeniu folii.
Osłony zaopatrzone w taśmy, rzepy umożliwiające ułożenie folii zapewniające zachowanie całkowitego ruchu głowicy i ramienia statywu mikroskopu.
Osłony umożliwiające wymianę części osłaniającej obiektyw w trakcie zabiegu bez konieczności wymiany całej osłony mikroskopu.
Wymiary: 132 x 391 cm</t>
  </si>
  <si>
    <t>Osłona sterylna na mikroskop neurochirurgiczny Carl Zeiss Kinevo 900 / TIVATO 700 wyposażona w chip elektroniczny. Sterylna, jednorazowa, o wymiarach 132 x 340cm.</t>
  </si>
  <si>
    <t>Dren irygacyjny jednorazowy do pompy płuczącej dł.3,8m do sprzętu Piezomed  30078001 posiadanego w jednostce</t>
  </si>
  <si>
    <t>Dren irygacyjny jednorazowy do pompy płuczącej dł.2,2m do sprzętu Implantmed 30188000posiadanego w jednostce</t>
  </si>
  <si>
    <t>Trokar laparoskopow 12mm</t>
  </si>
  <si>
    <t>Trokar laparoskopow 15mm</t>
  </si>
  <si>
    <t>Poz.1.Trokar laparoskopowy 5mm</t>
  </si>
  <si>
    <r>
      <rPr>
        <sz val="10"/>
        <color rgb="FF333333"/>
        <rFont val="Arial"/>
        <family val="2"/>
        <charset val="1"/>
      </rPr>
      <t xml:space="preserve">Trokar jednorazowy, o średnicy 5mm ze ściętą kaniulą; tuleja wyposażona w pompowany balon i zewnętrzny pierścień umożliwiająca bezpieczne i pewne umieszczenie trokaru w powłokach brzusznych , transparentna o dł. 100 mm. Trokar posiada:
- Stożkowe wejście do tulei trokara ułatwiające wprowadzenie narzędzia
- Ergonomiczny uchwyt do prawidłowego wprowadzenia, ułatwiający fiksowanie kaniuli do powłok
- Dwustopniowy zawór do insuflacji 
- Obturator bezostrzowy separujący </t>
    </r>
    <r>
      <rPr>
        <sz val="10"/>
        <color rgb="FF000000"/>
        <rFont val="Arial"/>
        <family val="2"/>
        <charset val="1"/>
      </rPr>
      <t xml:space="preserve">z otworem umożliwiającym wykonanie bezpośredniej insuflacji
</t>
    </r>
    <r>
      <rPr>
        <sz val="10"/>
        <color rgb="FF333333"/>
        <rFont val="Arial"/>
        <family val="2"/>
        <charset val="1"/>
      </rPr>
      <t>- Wyraźne oznaczenie rozmiaru trokaru na kaniuli. 
- W zestawie sterylna jednorazowa strzykawka służąca do wypełnienia balonu</t>
    </r>
  </si>
  <si>
    <t>Poz.2 - Trokar laparoskopowy 11mm</t>
  </si>
  <si>
    <r>
      <rPr>
        <sz val="10"/>
        <color rgb="FF333333"/>
        <rFont val="Arial"/>
        <family val="2"/>
        <charset val="1"/>
      </rPr>
      <t xml:space="preserve">Trokar jednorazowy, o średnicy 11mm ze ściętą kaniulą; tuleja wyposażona w pompowany balon i zewnętrzny pierścień umożliwiająca bezpieczne i pewne umieszczenie trokaru w powłokach brzusznych, transparentna o dł. 100 mm. Trokar posiada:
- Zdejmowany korpus trokara umożliwiający łatwe wyjecie preparatu bez utraty odmy
- Uniwersalna uszczelka umożliwiająca wprowadzenie narzędzi o średnicy 5,10 mm, 
bez potrzeby zakładania dodatkowych redukcji
- Stożkowe wejście do tulei trokara ułatwiające wprowadzenie narzędzia
- Ergonomiczny uchwyt do prawidłowego wprowadzenia, ułatwiający fiksowanie kaniuli do powłok
- Dwustopniowy zawór do insuflacji 
</t>
    </r>
    <r>
      <rPr>
        <sz val="10"/>
        <color rgb="FF000000"/>
        <rFont val="Arial"/>
        <family val="2"/>
        <charset val="1"/>
      </rPr>
      <t xml:space="preserve">- Obturator bezostrzowy separujący z otworem umożliwiającym wykonanie bezpośredniej insuflacji
- Wyraźne oznaczenie rozmiaru trokaru na kaniuli. 
</t>
    </r>
    <r>
      <rPr>
        <sz val="10"/>
        <color rgb="FF333333"/>
        <rFont val="Arial"/>
        <family val="2"/>
        <charset val="1"/>
      </rPr>
      <t>- W zestawie sterylna jednorazowa strzykawka służąca do wypełnienia balonu</t>
    </r>
  </si>
  <si>
    <t>Poz.3- Trokar laparoskopowy  12mm</t>
  </si>
  <si>
    <r>
      <rPr>
        <sz val="10"/>
        <color rgb="FF333333"/>
        <rFont val="Arial"/>
        <family val="2"/>
        <charset val="1"/>
      </rPr>
      <t>Trokar jednorazowy o średnicy 12mm ze ściętą kaniulą; tuleja wyposażona w pompowany balon i zewnętrzny pierścień umożliwiająca bezpieczne i pewne umieszczenie trokaru w powłokach brzusznych, transparentna o dł. 100 mm. Trokar posiada:
- Zdejmowany korpus trokara umożliwiający łatwe wyjecie preparatu bez utraty odmy
- Uniwersalna uszczelka umożliwiająca wprowadzenie narzędzi o średnicy 5,10, 12 mm, 
bez potrzeby zakładania dodatkowych redukcji
- Stożkowe wejście do tulei trokara ułatwiające wprowadzenie narzędzia
- Ergonomiczny uchwyt do prawidłowego wprowadzenia, ułatwiający fiksowanie kaniuli do powłok
- Dwustopniowy zawór do insuflacji 
- Obturator bezo</t>
    </r>
    <r>
      <rPr>
        <sz val="10"/>
        <color rgb="FF000000"/>
        <rFont val="Arial"/>
        <family val="2"/>
        <charset val="1"/>
      </rPr>
      <t xml:space="preserve">strzowy separujący z otworem umożliwiającym wykonanie bezpośredniej insuflacji
</t>
    </r>
    <r>
      <rPr>
        <sz val="10"/>
        <color rgb="FF333333"/>
        <rFont val="Arial"/>
        <family val="2"/>
        <charset val="1"/>
      </rPr>
      <t>- Wyraźne oznaczenie rozmiaru trokaru na kaniuli. 
- W zestawie sterylna jednorazowa strzykawka służąca do wypełnienia balonu</t>
    </r>
  </si>
  <si>
    <t>Poz.4 - Trokar laparoskopowy  15mm</t>
  </si>
  <si>
    <r>
      <rPr>
        <sz val="10"/>
        <color rgb="FF333333"/>
        <rFont val="Arial"/>
        <family val="2"/>
        <charset val="1"/>
      </rPr>
      <t xml:space="preserve">Trokar jednorazowy o średnicy 15mm ze ściętą kaniulą; tuleja karbowana, transparentna o dł. 100 mm. Trokar posiada:
- Zdejmowany korpus trokara umożliwiający łatwe wyjecie preparatu bez utraty odmy
- Uniwersalna uszczelka umożliwiająca wprowadzenie narzędzi o średnicyod 5 do 15 mm, 
bez potrzeby zakładania dodatkowych redukcji
- Stożkowe wejście do tulei trokara ułatwiające wprowadzenie narzędzia
</t>
    </r>
    <r>
      <rPr>
        <sz val="10"/>
        <color rgb="FF000000"/>
        <rFont val="Arial"/>
        <family val="2"/>
        <charset val="1"/>
      </rPr>
      <t xml:space="preserve">- Ergonomiczny uchwyt do prawidłowego wprowadzenia, ułatwiający fiksowanie kaniuli do powłok
- Dwustopniowy zawór do insuflacji 
- Optyczny obturator bezostrzowy separujący
</t>
    </r>
    <r>
      <rPr>
        <sz val="10"/>
        <color rgb="FF333333"/>
        <rFont val="Arial"/>
        <family val="2"/>
        <charset val="1"/>
      </rPr>
      <t xml:space="preserve">- Wyraźne oznaczenie rozmiaru trokaru na kaniuli. </t>
    </r>
  </si>
  <si>
    <t>poz. 1 do poz. 4   
Jednorazowego użytku, pakowany pojedynczo . Na każdym opakowaniu nadruk nr serii i daty ważności oraz nazwa i opis w języku polskim.</t>
  </si>
  <si>
    <t xml:space="preserve">Elektrody igłowe spiralne typu korkociąg, średnica 0.6mm, przewód długości 1m, wtyczka touchproof 1.5mm, komplet 6 elektrod (czerwona, zielona, żółta, niebieska, czarna i biała); produkt sterylny jednorazowy, opakowanie zbiorcze 10 kompletów / 60 sztuk. </t>
  </si>
  <si>
    <t>Ssak neurochirurgiczny z funkcją stymulacji monopolarnej tip 2mm, dł. robocza 120 mm, dł. całkowita 200mm. W komplecie elektroda igłowa 20/3000. Produkt sterylny, jednorazowy. 1 op.=4 szt.</t>
  </si>
  <si>
    <t>Elektroda FSR-02 do stymulacji lub odbioru potencjałów wewnątrz/zewnątrz rdzeniowych typu D-wave  2 kontakty, dł. 2 m. zakończenia typu touchproof, produkt 
jednorazowy, opakowanie zbiorcze 5 osobno sterylnie pakowanych sztuk.</t>
  </si>
  <si>
    <t>Para elektrod igłowych typu Trygon (dł.igły 15mm, dł. przewodu 2.0m) z płaskim atraumatycznym uchwytem, wtyczka typu touchproof 1.5mm, produkt sterylny jednorazowy,opakowanie zbiorcze 10 kolorowych par elektrod.</t>
  </si>
  <si>
    <t>Para elektrod igłowych typu Trygon ( dł.igły 30mm, dł. przewodu 1,5 m,zagięte 35st.), wtyczka typu touchproof 1,5 mm, produkt sterylny jednorazowy, czerwono/czarny, 
opakowanie zbiorcze 10 par</t>
  </si>
  <si>
    <t>Elektroda igłowa referencyjna typu Trygon (dł.igły 20mm, dł. przewodu 3.0m) z płaskim atraumatycznym uchwytem, 
wtyczka typu touchproof 1.5mm, zielona, produkt jednorazowy, opakowanie zbiorcze 10 sterylnych sztuk</t>
  </si>
  <si>
    <t xml:space="preserve">Para elektrod igłowych (dł.igły 6mm, dł. przewodu 1.5m) pediatrycznych, wtyczka typu touchproof 1.5mm przewód przeplot czerwony/czarny, produkt sterylny jednorazowy, opakowanie zbiorcze 10 par. </t>
  </si>
  <si>
    <t xml:space="preserve">Elektroda 4-kanałowa naklejana na rurki intubacyjne rozm. 7-9,  w komplecie elektroda neutralna, opakowanie zbiorcze 10szt. </t>
  </si>
  <si>
    <t>Sonda bipolarna, koncentryczna offsetowa do guzow kąta m-m (dł.robocza 13cm, dł.całkowita 24cm, przewód 3m) do 
bezpośredniej stymulacji nerwów, produkt jednorazowy, opakowanie zbiorcze 10 osobno sterylnie pakowanych 
Sztuk.</t>
  </si>
  <si>
    <t>Sonda bipolarna prosta mikrowidelec ( dł. robocza 4.5cm, przewód 3m) do bezpośredniej stymulacji nerwów, opakowanie zbiorcze 10szt</t>
  </si>
  <si>
    <t>Para elektrod igłowych typu Trygon (dł.igły 20mm, dł. przewodu 2.0m) z płaskim atraumatycznym uchwytem, 
wtyczka typu touchproof 1.5mm, produkt sterylny jednorazowy,opakowanie zbiorcze 10 kolorowych par elektrod.</t>
  </si>
  <si>
    <t>14.</t>
  </si>
  <si>
    <t>15.</t>
  </si>
  <si>
    <t>Elektroda 4-kanałowa naklejana na rurki intubacyjne  rozm. 6-7, w komplecie elektroda neutralna, opakowanie zbiorcze 10szt</t>
  </si>
  <si>
    <t>16.</t>
  </si>
  <si>
    <r>
      <rPr>
        <sz val="10"/>
        <rFont val="Arial"/>
        <family val="2"/>
        <charset val="1"/>
      </rPr>
      <t>Sonda monopolarna do stymulacji śródoperacyjnejnerwów, długość całkowita 16cm, długość robocza 45mm, kąt 30</t>
    </r>
    <r>
      <rPr>
        <sz val="10"/>
        <rFont val="Calibri"/>
        <family val="2"/>
        <charset val="238"/>
      </rPr>
      <t>°</t>
    </r>
    <r>
      <rPr>
        <sz val="10"/>
        <rFont val="Arial"/>
        <family val="2"/>
        <charset val="1"/>
      </rPr>
      <t>. Produkt sterylny, jednorazowy. Opakowanie zbiorcze zawiera 10 szt.</t>
    </r>
  </si>
  <si>
    <t>17.</t>
  </si>
  <si>
    <t>Kaniula jednorazowego użytku prosta, ostra, rozmiar 22G x 100 x 5. {rodukt sterylny, jednorazowy. Opakowanie zbiorcze 10 szt.</t>
  </si>
  <si>
    <t>RAZEM</t>
  </si>
  <si>
    <t>Część nr 10 - Pokrowiec na kamerę 3D</t>
  </si>
  <si>
    <t>Sterylny pokrowiec jednorazowego użytku endoskopowej głowicy kamery 3D wysokiej rozdzielczości zintegrowanej z optyką i światłowodem (w opak. 16szt.)</t>
  </si>
  <si>
    <t>1 opak. /16szt.</t>
  </si>
  <si>
    <t>Wymogi :</t>
  </si>
  <si>
    <t>Sterylny pokrowiec jednorazowego użytku, ze zintegrowanym mechanizmem blokującym</t>
  </si>
  <si>
    <t>Sterylna bariera pomiędzy niesterylną głowicą/optyką a pacjentem.</t>
  </si>
  <si>
    <t>Kąt patrzenia optyki 30°.</t>
  </si>
  <si>
    <t>Dystalna końcówka szklana dla zapewnienia niezakłóconego czystego obrazu.</t>
  </si>
  <si>
    <t>Zintegrowane przyłącze do systemu mocowania kamery.</t>
  </si>
  <si>
    <t>Nie zawiera latexu.</t>
  </si>
  <si>
    <t>Pokrowiec sterylny, pojedynczo pakowany.</t>
  </si>
  <si>
    <t>W pełni kompatybilny z posiadanymi przez Zamawiającego głowicami/optykami laparoskopowego systemu wizualizacji Einstein Vision 2.0.</t>
  </si>
  <si>
    <t>Część nr 11 -  elementy do ultradźwiękowego aspiratora tkanek Cusa Excel    CPV – 3316200-3</t>
  </si>
  <si>
    <t>Dreny do uchwytu 23 kJHz</t>
  </si>
  <si>
    <t>Dreny do uchwytu 36 kJHz</t>
  </si>
  <si>
    <t>Precyzyjna końcówka jednorazowa śr. 1,14 mm do uchwytu 36 kHz</t>
  </si>
  <si>
    <t>Końcówka jednorazowa Micro śr. 1,57 mm do uchwytu 36 kHz</t>
  </si>
  <si>
    <t>Standardowa końcówka jednorazowa śr. 1,98 mm do uchwytu 36 kHz</t>
  </si>
  <si>
    <t>Końcówka jednorazowa Micro śr. 1,57 mm do uchwytu 23 kHz</t>
  </si>
  <si>
    <t>Końcówka jednorazowa zakrzywiona, przedłużona, Micro Tip Plus śr. 1,57 mm</t>
  </si>
  <si>
    <t>Standardowa końcówka jednorazowa zakrzywiona , przedłużona, śr. 1,98 mm</t>
  </si>
  <si>
    <t>Jednorazowy klucz do uchwytu 23 kHz</t>
  </si>
  <si>
    <t>Jednorazowy klucz do uchwytu 36 kHz</t>
  </si>
  <si>
    <t>Wkład 1,5 l do ssaka, do aparatu</t>
  </si>
  <si>
    <t>Uniwersalna rękojeść staplera laparoskopowego, współpracująca z ładunkami o długości zespolenia 30mm, 45mm, 60mm, dająca możliwość wyginania ładunku do 60 stopni w obie strony. Rękojeść posiadająca jedną dźwignię zamykająco-spustową oraz funkcję grasperowania - automatyczne otwieranie branszy po zwolnieniu dźwigni zamykającej</t>
  </si>
  <si>
    <t>długość  7cm</t>
  </si>
  <si>
    <t>długość  25cm</t>
  </si>
  <si>
    <t>Ładunek do rękojeści laparoskopowej, z nożem w ładunku, umieszczający 6 rzędów tytanowych zszywek, o długości linii szwów 30 mm, posiadający możliwość zginania w obie strony o 60 stopni. Ładunki o 2 wysokościach do wyboru przez zamawiającego każdorazowo przy składaniu zamówienia:
- ładunek naczyniowy, wysokość zszywki otwartej 2,5 mm, zamkniętej 1.0 mm. Wymagane dwie wersje: z prostą i zakrzywioną dystalną częścią branszy
- ładunek do tkanki normalnej, wysokość zszywki otwartej 3,5 mm, zamkniętej 1,5 mm</t>
  </si>
  <si>
    <t>Ładunek do rękojeści laparoskopowej, z nożem w ładunku, umieszczający 6 rzędów tytanowych zszywek, o długości linii szwów 45 mm, posiadający możliwość zginania w obie strony o 60 stopni. Ładunki o 5 wysokościach do wyboru przez zamawiającego każdorazowo przy składaniu zamówienia:
- ładunek naczyniowy, wysokość zszywki otwartej 2,5 mm, zamkniętej 1.0 mm. Wymagane dwie wersje: z prostą i zakrzywioną dystalną częścią branszy
- ładunek do tkanki normalnej, wysokość zszywki otwartej 3,5 mm, zamkniętej 1,5 mm,
- ładunek do tkanki pośredniej, wysokość zszywki otwartej 3,8 mm, zamkniętej 1,7 mm,
- ładunek do tkanki grubej, wysokość zszywki otwartej 4,1 mm, zamkniętej 2,0 mm
- ładunek do tkanki bardzo grubej, wysokość zszywki otwartej 4,8 mm, zamkniętej 2,3 mm</t>
  </si>
  <si>
    <t>Ładunek do rękojeści laparoskopowej, z nożem w ładunku, umieszczający 6 rzędów tytanowych zszywek, o długości linii szwów 60 mm, posiadający możliwość zginania w obie strony o 60 stopni. Ładunki o 5 wysokościach do wyboru przez zamawiającego każdorazowo przy składaniu zamówienia:
- ładunek naczyniowy, wysokość zszywki otwartej 2,5 mm, zamkniętej 1.0 mm. Wymagane dwie wersje: z prostą i zakrzywioną dystalną częścią branszy
- ładunek do tkanki normalnej, wysokość zszywki otwartej 3,5 mm, zamkniętej 1,5 mm,
- ładunek do tkanki pośredniej, wysokość zszywki otwartej 3,8 mm, zamkniętej 1,7 mm,
- ładunek do tkanki grubej, wysokość zszywki otwartej 4,1 mm, zamkniętej 2,0 mm
- ładunek do tkanki bardzo grubej, wysokość zszywki otwartej 4,8 mm, zamkniętej 2,3 mm</t>
  </si>
  <si>
    <t>WYKONAWCA                                       …...............................</t>
  </si>
  <si>
    <t>Załącznik nr 2.12 do SWZ</t>
  </si>
  <si>
    <t>Część nr 12 - Staplery laparoskopowe CPV 33162000-3</t>
  </si>
  <si>
    <t xml:space="preserve"> FORMULARZ CENOWY                                                                                                                                                                               DOSTAWY OSPRZĘTU LAPAROSKOPOWEGO JEDNORAZOWEGO UŻYTKU I INNEGO DO ZABIEGÓW OPERACYJNYCH                             15/2024/TP</t>
  </si>
  <si>
    <r>
      <rPr>
        <b/>
        <sz val="9"/>
        <rFont val="Arial"/>
        <family val="2"/>
        <charset val="238"/>
      </rPr>
      <t>Przedmiot zamówienia</t>
    </r>
    <r>
      <rPr>
        <i/>
        <sz val="9"/>
        <rFont val="Arial"/>
        <family val="2"/>
        <charset val="238"/>
      </rPr>
      <t xml:space="preserve"> (podstawowe rozmiary)</t>
    </r>
  </si>
  <si>
    <t>j.m.</t>
  </si>
  <si>
    <t>Razem :</t>
  </si>
  <si>
    <t>.1.3</t>
  </si>
  <si>
    <t>.1.1</t>
  </si>
  <si>
    <t>.1.2</t>
  </si>
  <si>
    <t>Razem poz.1-4:</t>
  </si>
  <si>
    <t>długość 16cm</t>
  </si>
  <si>
    <t>UMOWA DEPOZYT</t>
  </si>
  <si>
    <t>Załącznik nr 2.10 do SWZ</t>
  </si>
  <si>
    <t>Załącznik nr 2.11 do SWZ</t>
  </si>
  <si>
    <t>Załącznik nr 2.9 do SWZ</t>
  </si>
  <si>
    <t>Część nr 9 -  Osprzęt do neuromonitoringu   CPV – 33162000-3</t>
  </si>
  <si>
    <t>Załącznik nr 2.8 do SWZ</t>
  </si>
  <si>
    <t>Część nr 7-Dreny irygacyjneCPV – 33162000-3</t>
  </si>
  <si>
    <t>Trokar laparoskopowy 11mm.</t>
  </si>
  <si>
    <t>Trokar laparoskopowy 5mm.</t>
  </si>
  <si>
    <t>Część nr 8- Trokary optyczne CPV – 3316200-3</t>
  </si>
  <si>
    <t>Załącznik nr 2.7 do SWZ</t>
  </si>
  <si>
    <t>Załącznik nr 2.6 do SWZ</t>
  </si>
  <si>
    <t>Część nr 6 - Osłony na mikroskop CPV – 3316200-3</t>
  </si>
  <si>
    <t>Załącznik nr 2.5 do SWZ</t>
  </si>
  <si>
    <t xml:space="preserve"> FORMULARZ CENOWY                                                                                                                                                                               DOSTAWY OSPRZĘTU LAPAROSKOPOWEGO JEDNORAZOWEGO UŻYTKU I INNEGO DO ZABIEGÓW OPERACYJNYCH                                                                                                                                                                 15/2024/TP</t>
  </si>
  <si>
    <t>Część nr 5 - Elektrody i Kleszcze laparoskopowe do elektrochirurgii CPV – 33162000-3</t>
  </si>
  <si>
    <t>Część nr 4 - Laparoskopowe worki ekstrakcyjne CPV – 33162000-3</t>
  </si>
  <si>
    <t>3 szt.</t>
  </si>
  <si>
    <t>Nr katalogowy, nazwa, producent</t>
  </si>
  <si>
    <t>Załącznik nr 2.4 do SWZ</t>
  </si>
  <si>
    <t>Część nr 3 -  Ostrza do dermatomu i płyty nośne do siatkownicy CPV – 33162000-3</t>
  </si>
  <si>
    <t>Załącznik nr 2.3 do SWZ</t>
  </si>
  <si>
    <t>Część nr 2- Trokary optyczne, pętle laparoskopowe oraz worki laparoskopowe CPV – 33162000-3</t>
  </si>
  <si>
    <t>Załącznik nr 2.1 do SWZ</t>
  </si>
  <si>
    <t>Załącznik nr 2.2 do SWZ</t>
  </si>
  <si>
    <t>cena jednostkowa netto</t>
  </si>
  <si>
    <t xml:space="preserve"> FORMULARZ CENOWY                                                                                                                                                                                                     DOSTAWY OSPRZĘTU LAPAROSKOPOWEGO JEDNORAZOWEGO UŻYTKU I INNEGO DO ZABIEGÓW OPERACYJNYCH                                     15/2024/TP</t>
  </si>
  <si>
    <t>1 opak</t>
  </si>
  <si>
    <t xml:space="preserve"> FORMULARZ CENOWY                                                                                                                                                                                             DOSTAWY OSPRZĘTU LAPAROSKOPOWEGO JEDNORAZOWEGO UŻYTKU I INNEGO DO ZABIEGÓW OPERACYJNYCH                                               15/2024/TP</t>
  </si>
  <si>
    <t>Pojemnik z tworzywa sztucznego na wydzieliny z pola operacyjnego o pojemności 1600 ml</t>
  </si>
  <si>
    <t xml:space="preserve"> FORMULARZ CENOWY                                                                                                                                                                                  DOSTAWY OSPRZĘTU LAPAROSKOPOWEGO JEDNORAZOWEGO UŻYTKU I INNEGO DO ZABIEGÓW OPERACYJNYCH                                 15/2024/TP</t>
  </si>
  <si>
    <t>Część nr 1 - Zestawy  drenów do irygacji CPV – 33162000-3</t>
  </si>
  <si>
    <t>Załącznik nr 2.13 do SWZ</t>
  </si>
  <si>
    <t>Światłowód do DCR, jednokrotnegoużytku z płaskim czołem, zrdzeniem optycznym o średnicy365μm</t>
  </si>
  <si>
    <t>Światłowód z płaskim czołem, ośrednicy rdzenia 600um, RFID, 10-cio razowy, do sterylizacji wautoklawie, średnica zewnętrzna0.96mm</t>
  </si>
  <si>
    <t>Uszczelka silikonowa do uchwytufalowodu (10 szt. w op)</t>
  </si>
  <si>
    <t>Falowód do lasera CO2,Średnica 500mikrometrów, długość 2m</t>
  </si>
  <si>
    <t>Część nr 13 - Osprzęt do chirurgii laserowej                                     CPV – 3316200-3</t>
  </si>
  <si>
    <t>Sonda monopolarna bagnetowa (dł.robocza 13cm, dł.całkowita 24,5cm, przewód 3m) do stymulacji implantów, w komplecie igłowa elektroda neutralna dł igły 20mm, dł przewodu 3m, produkt jednorazowy, opakowanie zbiorcze 
10 osobno sterylnie pakowanych kompletów</t>
  </si>
  <si>
    <t>Para elektrod igłowych typu Trygon (dł.igły 20mm, dł. przewodu 1,5m) z płaskim atraumatycznym uchwytem, wtyczka typu touchproof 1.5mm, produkt sterylny jednorazowy,opakowanie zbiorcze 10 czerwono-czarnych  par elektrod.</t>
  </si>
  <si>
    <t>Para elektrod igłowych typu Trygon (dł.igły 15mm, dł. przewodu 2.0m) z płaskim atraumatycznym uchwytem, wtyczka typu touchproof 1.5mm, produkt sterylny jednorazowy,opakowanie zbiorcze 10 czerwono-czarnych  par elektrod.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</si>
</sst>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333333"/>
      <name val="Arial"/>
      <family val="2"/>
      <charset val="1"/>
    </font>
    <font>
      <sz val="10"/>
      <color rgb="FF333333"/>
      <name val="Arial"/>
      <family val="2"/>
      <charset val="1"/>
    </font>
    <font>
      <sz val="1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238"/>
    </font>
    <font>
      <sz val="11"/>
      <name val="Calibri"/>
      <family val="2"/>
      <charset val="1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1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i/>
      <sz val="11"/>
      <color rgb="FF7F7F7F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000000"/>
      <name val="Arial"/>
      <family val="2"/>
      <charset val="238"/>
    </font>
    <font>
      <u/>
      <sz val="10"/>
      <color rgb="FF333333"/>
      <name val="Arial"/>
      <family val="2"/>
      <charset val="238"/>
    </font>
    <font>
      <b/>
      <u/>
      <sz val="10"/>
      <color rgb="FF333333"/>
      <name val="Arial"/>
      <family val="2"/>
      <charset val="238"/>
    </font>
    <font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000000"/>
      <name val="Arial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7E6E6"/>
        <bgColor rgb="FFFFF2CC"/>
      </patternFill>
    </fill>
    <fill>
      <patternFill patternType="solid">
        <fgColor rgb="FFD0CECE"/>
        <bgColor rgb="FFCCCCFF"/>
      </patternFill>
    </fill>
    <fill>
      <patternFill patternType="solid">
        <fgColor rgb="FFFCD5B5"/>
        <bgColor rgb="FFFFCC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rgb="FFE7E6E6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FFF2CC"/>
      </patternFill>
    </fill>
    <fill>
      <patternFill patternType="solid">
        <fgColor theme="2" tint="-4.9989318521683403E-2"/>
        <bgColor rgb="FFCCCCFF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8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15" fillId="0" borderId="0" applyBorder="0" applyProtection="0"/>
  </cellStyleXfs>
  <cellXfs count="163">
    <xf numFmtId="0" fontId="0" fillId="0" borderId="0" xfId="0"/>
    <xf numFmtId="0" fontId="1" fillId="0" borderId="0" xfId="0" applyFont="1" applyAlignment="1">
      <alignment horizontal="left" vertical="center" wrapText="1"/>
    </xf>
    <xf numFmtId="0" fontId="12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left" vertical="top"/>
    </xf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left" vertical="center" wrapText="1"/>
    </xf>
    <xf numFmtId="0" fontId="7" fillId="0" borderId="1" xfId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</xf>
    <xf numFmtId="0" fontId="11" fillId="0" borderId="1" xfId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7" xfId="1" applyFont="1" applyBorder="1" applyAlignment="1" applyProtection="1">
      <alignment horizontal="left" vertical="center" wrapText="1"/>
    </xf>
    <xf numFmtId="0" fontId="7" fillId="0" borderId="8" xfId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Border="1" applyAlignment="1" applyProtection="1">
      <alignment horizontal="center" vertical="center" wrapText="1"/>
    </xf>
    <xf numFmtId="0" fontId="7" fillId="0" borderId="9" xfId="1" applyFont="1" applyBorder="1" applyAlignment="1" applyProtection="1">
      <alignment horizontal="left" vertical="center" wrapText="1"/>
    </xf>
    <xf numFmtId="0" fontId="7" fillId="0" borderId="9" xfId="1" applyFont="1" applyBorder="1" applyAlignment="1" applyProtection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8" fillId="0" borderId="0" xfId="0" applyFont="1"/>
    <xf numFmtId="2" fontId="19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/>
    <xf numFmtId="0" fontId="2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9" fontId="11" fillId="0" borderId="0" xfId="0" applyNumberFormat="1" applyFont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5" fillId="4" borderId="1" xfId="0" applyFont="1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6" borderId="1" xfId="0" applyFont="1" applyFill="1" applyBorder="1" applyAlignment="1">
      <alignment wrapText="1"/>
    </xf>
    <xf numFmtId="0" fontId="9" fillId="0" borderId="0" xfId="0" applyFont="1" applyAlignment="1">
      <alignment vertical="center" wrapText="1"/>
    </xf>
    <xf numFmtId="4" fontId="13" fillId="7" borderId="9" xfId="0" applyNumberFormat="1" applyFont="1" applyFill="1" applyBorder="1" applyAlignment="1">
      <alignment horizontal="center" vertical="center" wrapText="1"/>
    </xf>
    <xf numFmtId="9" fontId="13" fillId="7" borderId="12" xfId="0" applyNumberFormat="1" applyFont="1" applyFill="1" applyBorder="1" applyAlignment="1">
      <alignment horizontal="center" vertical="center" wrapText="1"/>
    </xf>
    <xf numFmtId="2" fontId="23" fillId="7" borderId="1" xfId="0" applyNumberFormat="1" applyFont="1" applyFill="1" applyBorder="1"/>
    <xf numFmtId="0" fontId="3" fillId="7" borderId="12" xfId="0" applyFont="1" applyFill="1" applyBorder="1" applyAlignment="1">
      <alignment wrapText="1"/>
    </xf>
    <xf numFmtId="2" fontId="12" fillId="7" borderId="1" xfId="0" applyNumberFormat="1" applyFont="1" applyFill="1" applyBorder="1"/>
    <xf numFmtId="0" fontId="2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" fontId="8" fillId="7" borderId="9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wrapText="1"/>
    </xf>
    <xf numFmtId="0" fontId="26" fillId="2" borderId="1" xfId="0" applyFont="1" applyFill="1" applyBorder="1" applyAlignment="1">
      <alignment horizontal="center" wrapText="1"/>
    </xf>
    <xf numFmtId="49" fontId="27" fillId="2" borderId="1" xfId="0" applyNumberFormat="1" applyFont="1" applyFill="1" applyBorder="1" applyAlignment="1">
      <alignment horizontal="center" wrapText="1"/>
    </xf>
    <xf numFmtId="0" fontId="26" fillId="8" borderId="1" xfId="0" applyFont="1" applyFill="1" applyBorder="1" applyAlignment="1">
      <alignment horizontal="center" vertical="center" wrapText="1"/>
    </xf>
    <xf numFmtId="49" fontId="27" fillId="8" borderId="1" xfId="0" applyNumberFormat="1" applyFont="1" applyFill="1" applyBorder="1" applyAlignment="1">
      <alignment horizontal="center" vertical="center" wrapText="1"/>
    </xf>
    <xf numFmtId="49" fontId="27" fillId="9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2" fontId="13" fillId="7" borderId="1" xfId="0" applyNumberFormat="1" applyFont="1" applyFill="1" applyBorder="1" applyAlignment="1">
      <alignment horizontal="center" wrapText="1"/>
    </xf>
    <xf numFmtId="2" fontId="13" fillId="7" borderId="1" xfId="0" applyNumberFormat="1" applyFont="1" applyFill="1" applyBorder="1" applyAlignment="1">
      <alignment horizontal="center" vertical="center" wrapText="1"/>
    </xf>
    <xf numFmtId="2" fontId="17" fillId="7" borderId="1" xfId="0" applyNumberFormat="1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 wrapText="1"/>
    </xf>
    <xf numFmtId="4" fontId="25" fillId="4" borderId="2" xfId="0" applyNumberFormat="1" applyFont="1" applyFill="1" applyBorder="1" applyAlignment="1">
      <alignment vertical="center" wrapText="1"/>
    </xf>
    <xf numFmtId="0" fontId="13" fillId="7" borderId="12" xfId="0" applyFont="1" applyFill="1" applyBorder="1" applyAlignment="1">
      <alignment horizontal="center" wrapText="1"/>
    </xf>
    <xf numFmtId="2" fontId="13" fillId="7" borderId="12" xfId="0" applyNumberFormat="1" applyFont="1" applyFill="1" applyBorder="1" applyAlignment="1">
      <alignment horizontal="center" vertical="center" wrapText="1"/>
    </xf>
    <xf numFmtId="2" fontId="3" fillId="7" borderId="1" xfId="0" applyNumberFormat="1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2" fontId="12" fillId="7" borderId="1" xfId="0" applyNumberFormat="1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2" fontId="23" fillId="5" borderId="1" xfId="0" applyNumberFormat="1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2" fontId="23" fillId="5" borderId="12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13" fillId="7" borderId="1" xfId="0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/>
    <xf numFmtId="0" fontId="3" fillId="0" borderId="0" xfId="0" applyFont="1"/>
    <xf numFmtId="0" fontId="13" fillId="7" borderId="1" xfId="0" applyFont="1" applyFill="1" applyBorder="1" applyAlignment="1">
      <alignment horizontal="right" vertical="center"/>
    </xf>
    <xf numFmtId="0" fontId="1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left" vertical="center"/>
    </xf>
    <xf numFmtId="0" fontId="24" fillId="7" borderId="4" xfId="0" applyFont="1" applyFill="1" applyBorder="1" applyAlignment="1">
      <alignment horizontal="right" vertical="center" wrapText="1"/>
    </xf>
    <xf numFmtId="0" fontId="24" fillId="7" borderId="11" xfId="0" applyFont="1" applyFill="1" applyBorder="1" applyAlignment="1">
      <alignment horizontal="right" vertical="center" wrapText="1"/>
    </xf>
    <xf numFmtId="0" fontId="24" fillId="7" borderId="5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horizontal="left" vertical="center"/>
    </xf>
    <xf numFmtId="0" fontId="13" fillId="7" borderId="4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right" vertical="center" wrapText="1"/>
    </xf>
    <xf numFmtId="0" fontId="13" fillId="7" borderId="5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0" fontId="23" fillId="5" borderId="4" xfId="0" applyFont="1" applyFill="1" applyBorder="1" applyAlignment="1">
      <alignment horizontal="right"/>
    </xf>
    <xf numFmtId="0" fontId="23" fillId="5" borderId="11" xfId="0" applyFont="1" applyFill="1" applyBorder="1" applyAlignment="1">
      <alignment horizontal="right"/>
    </xf>
    <xf numFmtId="0" fontId="23" fillId="5" borderId="5" xfId="0" applyFont="1" applyFill="1" applyBorder="1" applyAlignment="1">
      <alignment horizontal="right"/>
    </xf>
  </cellXfs>
  <cellStyles count="2">
    <cellStyle name="Excel Built-in Explanatory Text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7F7F7F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view="pageBreakPreview" topLeftCell="A13" zoomScale="60" zoomScaleNormal="100" workbookViewId="0">
      <selection sqref="A1:K50"/>
    </sheetView>
  </sheetViews>
  <sheetFormatPr defaultColWidth="8.7109375" defaultRowHeight="15" x14ac:dyDescent="0.25"/>
  <cols>
    <col min="1" max="1" width="3.5703125" customWidth="1"/>
    <col min="2" max="2" width="41.7109375" customWidth="1"/>
    <col min="3" max="3" width="12" customWidth="1"/>
    <col min="4" max="4" width="5.85546875" customWidth="1"/>
    <col min="5" max="5" width="5" customWidth="1"/>
    <col min="6" max="6" width="12.140625" customWidth="1"/>
    <col min="7" max="7" width="10.28515625" customWidth="1"/>
    <col min="8" max="8" width="6.42578125" customWidth="1"/>
    <col min="9" max="9" width="8.85546875" customWidth="1"/>
    <col min="10" max="10" width="10.140625" customWidth="1"/>
    <col min="11" max="11" width="10" customWidth="1"/>
    <col min="12" max="12" width="7.7109375" customWidth="1"/>
    <col min="13" max="13" width="11.5703125" customWidth="1"/>
    <col min="14" max="1024" width="7.7109375" customWidth="1"/>
  </cols>
  <sheetData>
    <row r="1" spans="1:13" ht="30.75" customHeight="1" x14ac:dyDescent="0.25">
      <c r="A1" s="132" t="s">
        <v>177</v>
      </c>
      <c r="B1" s="132"/>
      <c r="C1" s="74"/>
      <c r="D1" s="74"/>
      <c r="E1" s="74"/>
      <c r="F1" s="74"/>
      <c r="G1" s="74"/>
      <c r="H1" s="133" t="s">
        <v>212</v>
      </c>
      <c r="I1" s="133"/>
      <c r="J1" s="133"/>
      <c r="K1" s="133"/>
      <c r="L1" s="82"/>
      <c r="M1" s="82"/>
    </row>
    <row r="2" spans="1:13" ht="42.75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71"/>
      <c r="M2" s="71"/>
    </row>
    <row r="3" spans="1:13" x14ac:dyDescent="0.25">
      <c r="A3" s="135" t="s">
        <v>220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3" s="9" customFormat="1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  <c r="K4" s="114" t="s">
        <v>189</v>
      </c>
    </row>
    <row r="5" spans="1:13" x14ac:dyDescent="0.25">
      <c r="A5" s="101"/>
      <c r="B5" s="101"/>
      <c r="C5" s="101"/>
      <c r="D5" s="101"/>
      <c r="E5" s="101" t="s">
        <v>8</v>
      </c>
      <c r="F5" s="102" t="s">
        <v>9</v>
      </c>
      <c r="G5" s="102" t="s">
        <v>10</v>
      </c>
      <c r="H5" s="102" t="s">
        <v>11</v>
      </c>
      <c r="I5" s="102" t="s">
        <v>12</v>
      </c>
      <c r="J5" s="103" t="s">
        <v>13</v>
      </c>
      <c r="K5" s="103"/>
    </row>
    <row r="6" spans="1:13" ht="126" customHeight="1" x14ac:dyDescent="0.25">
      <c r="A6" s="91" t="s">
        <v>14</v>
      </c>
      <c r="B6" s="11" t="s">
        <v>15</v>
      </c>
      <c r="C6" s="104"/>
      <c r="D6" s="104" t="s">
        <v>16</v>
      </c>
      <c r="E6" s="104">
        <v>40</v>
      </c>
      <c r="F6" s="105">
        <v>0</v>
      </c>
      <c r="G6" s="105">
        <v>0</v>
      </c>
      <c r="H6" s="79">
        <v>0.08</v>
      </c>
      <c r="I6" s="105">
        <f t="shared" ref="I6:I15" si="0">G6*H6</f>
        <v>0</v>
      </c>
      <c r="J6" s="105">
        <f t="shared" ref="J6:J15" si="1">G6+I6</f>
        <v>0</v>
      </c>
      <c r="K6" s="104" t="s">
        <v>17</v>
      </c>
    </row>
    <row r="7" spans="1:13" ht="84" customHeight="1" x14ac:dyDescent="0.25">
      <c r="A7" s="91" t="s">
        <v>18</v>
      </c>
      <c r="B7" s="11" t="s">
        <v>19</v>
      </c>
      <c r="C7" s="104"/>
      <c r="D7" s="104" t="s">
        <v>16</v>
      </c>
      <c r="E7" s="104">
        <v>100</v>
      </c>
      <c r="F7" s="105">
        <v>0</v>
      </c>
      <c r="G7" s="105">
        <f t="shared" ref="G7:G15" si="2">E7*F7</f>
        <v>0</v>
      </c>
      <c r="H7" s="79">
        <v>0.08</v>
      </c>
      <c r="I7" s="105">
        <f t="shared" si="0"/>
        <v>0</v>
      </c>
      <c r="J7" s="105">
        <f t="shared" si="1"/>
        <v>0</v>
      </c>
      <c r="K7" s="104" t="s">
        <v>20</v>
      </c>
    </row>
    <row r="8" spans="1:13" ht="75.75" customHeight="1" x14ac:dyDescent="0.25">
      <c r="A8" s="91" t="s">
        <v>21</v>
      </c>
      <c r="B8" s="11" t="s">
        <v>22</v>
      </c>
      <c r="C8" s="104"/>
      <c r="D8" s="104" t="s">
        <v>23</v>
      </c>
      <c r="E8" s="104">
        <v>4</v>
      </c>
      <c r="F8" s="105">
        <v>0</v>
      </c>
      <c r="G8" s="105">
        <f t="shared" si="2"/>
        <v>0</v>
      </c>
      <c r="H8" s="79">
        <v>0.08</v>
      </c>
      <c r="I8" s="105">
        <f t="shared" si="0"/>
        <v>0</v>
      </c>
      <c r="J8" s="105">
        <f t="shared" si="1"/>
        <v>0</v>
      </c>
      <c r="K8" s="104" t="s">
        <v>216</v>
      </c>
    </row>
    <row r="9" spans="1:13" ht="159" customHeight="1" x14ac:dyDescent="0.25">
      <c r="A9" s="91" t="s">
        <v>25</v>
      </c>
      <c r="B9" s="12" t="s">
        <v>26</v>
      </c>
      <c r="C9" s="104"/>
      <c r="D9" s="104" t="s">
        <v>16</v>
      </c>
      <c r="E9" s="104">
        <v>10</v>
      </c>
      <c r="F9" s="105">
        <v>0</v>
      </c>
      <c r="G9" s="105">
        <f t="shared" si="2"/>
        <v>0</v>
      </c>
      <c r="H9" s="79">
        <v>0.08</v>
      </c>
      <c r="I9" s="105">
        <f t="shared" si="0"/>
        <v>0</v>
      </c>
      <c r="J9" s="105">
        <f t="shared" si="1"/>
        <v>0</v>
      </c>
      <c r="K9" s="104" t="s">
        <v>24</v>
      </c>
    </row>
    <row r="10" spans="1:13" ht="87.4" customHeight="1" x14ac:dyDescent="0.25">
      <c r="A10" s="91" t="s">
        <v>27</v>
      </c>
      <c r="B10" s="11" t="s">
        <v>28</v>
      </c>
      <c r="C10" s="104"/>
      <c r="D10" s="104" t="s">
        <v>16</v>
      </c>
      <c r="E10" s="104">
        <v>20</v>
      </c>
      <c r="F10" s="105">
        <v>0</v>
      </c>
      <c r="G10" s="105">
        <f t="shared" si="2"/>
        <v>0</v>
      </c>
      <c r="H10" s="79">
        <v>0.08</v>
      </c>
      <c r="I10" s="105">
        <f t="shared" si="0"/>
        <v>0</v>
      </c>
      <c r="J10" s="105">
        <f t="shared" si="1"/>
        <v>0</v>
      </c>
      <c r="K10" s="104" t="s">
        <v>29</v>
      </c>
    </row>
    <row r="11" spans="1:13" ht="26.25" x14ac:dyDescent="0.25">
      <c r="A11" s="91" t="s">
        <v>30</v>
      </c>
      <c r="B11" s="11" t="s">
        <v>31</v>
      </c>
      <c r="C11" s="104"/>
      <c r="D11" s="104" t="s">
        <v>16</v>
      </c>
      <c r="E11" s="104">
        <v>6</v>
      </c>
      <c r="F11" s="105">
        <v>0</v>
      </c>
      <c r="G11" s="105">
        <f t="shared" si="2"/>
        <v>0</v>
      </c>
      <c r="H11" s="79">
        <v>0.08</v>
      </c>
      <c r="I11" s="105">
        <f t="shared" si="0"/>
        <v>0</v>
      </c>
      <c r="J11" s="105">
        <f t="shared" si="1"/>
        <v>0</v>
      </c>
      <c r="K11" s="104" t="s">
        <v>29</v>
      </c>
    </row>
    <row r="12" spans="1:13" ht="24" customHeight="1" x14ac:dyDescent="0.25">
      <c r="A12" s="91" t="s">
        <v>32</v>
      </c>
      <c r="B12" s="11" t="s">
        <v>33</v>
      </c>
      <c r="C12" s="104"/>
      <c r="D12" s="104" t="s">
        <v>16</v>
      </c>
      <c r="E12" s="104">
        <v>12</v>
      </c>
      <c r="F12" s="105">
        <v>0</v>
      </c>
      <c r="G12" s="105">
        <f t="shared" si="2"/>
        <v>0</v>
      </c>
      <c r="H12" s="79">
        <v>0.08</v>
      </c>
      <c r="I12" s="105">
        <f t="shared" si="0"/>
        <v>0</v>
      </c>
      <c r="J12" s="105">
        <f t="shared" si="1"/>
        <v>0</v>
      </c>
      <c r="K12" s="104" t="s">
        <v>29</v>
      </c>
    </row>
    <row r="13" spans="1:13" ht="27.75" customHeight="1" x14ac:dyDescent="0.25">
      <c r="A13" s="91" t="s">
        <v>34</v>
      </c>
      <c r="B13" s="11" t="s">
        <v>33</v>
      </c>
      <c r="C13" s="104"/>
      <c r="D13" s="104" t="s">
        <v>16</v>
      </c>
      <c r="E13" s="104">
        <v>12</v>
      </c>
      <c r="F13" s="105">
        <v>0</v>
      </c>
      <c r="G13" s="105">
        <f t="shared" si="2"/>
        <v>0</v>
      </c>
      <c r="H13" s="79">
        <v>0.08</v>
      </c>
      <c r="I13" s="105">
        <f t="shared" si="0"/>
        <v>0</v>
      </c>
      <c r="J13" s="105">
        <f t="shared" si="1"/>
        <v>0</v>
      </c>
      <c r="K13" s="104" t="s">
        <v>29</v>
      </c>
    </row>
    <row r="14" spans="1:13" ht="46.35" customHeight="1" x14ac:dyDescent="0.25">
      <c r="A14" s="91" t="s">
        <v>35</v>
      </c>
      <c r="B14" s="11" t="s">
        <v>36</v>
      </c>
      <c r="C14" s="104"/>
      <c r="D14" s="104" t="s">
        <v>16</v>
      </c>
      <c r="E14" s="104">
        <v>30</v>
      </c>
      <c r="F14" s="105">
        <v>0</v>
      </c>
      <c r="G14" s="105">
        <f t="shared" si="2"/>
        <v>0</v>
      </c>
      <c r="H14" s="79">
        <v>0.08</v>
      </c>
      <c r="I14" s="105">
        <f t="shared" si="0"/>
        <v>0</v>
      </c>
      <c r="J14" s="105">
        <f t="shared" si="1"/>
        <v>0</v>
      </c>
      <c r="K14" s="104" t="s">
        <v>29</v>
      </c>
    </row>
    <row r="15" spans="1:13" ht="46.35" customHeight="1" x14ac:dyDescent="0.25">
      <c r="A15" s="91" t="s">
        <v>37</v>
      </c>
      <c r="B15" s="11" t="s">
        <v>38</v>
      </c>
      <c r="C15" s="104"/>
      <c r="D15" s="104" t="s">
        <v>16</v>
      </c>
      <c r="E15" s="104">
        <v>10</v>
      </c>
      <c r="F15" s="105">
        <v>0</v>
      </c>
      <c r="G15" s="105">
        <f t="shared" si="2"/>
        <v>0</v>
      </c>
      <c r="H15" s="79">
        <v>0.08</v>
      </c>
      <c r="I15" s="105">
        <f t="shared" si="0"/>
        <v>0</v>
      </c>
      <c r="J15" s="105">
        <f t="shared" si="1"/>
        <v>0</v>
      </c>
      <c r="K15" s="104" t="s">
        <v>29</v>
      </c>
    </row>
    <row r="16" spans="1:13" x14ac:dyDescent="0.25">
      <c r="A16" s="136" t="s">
        <v>39</v>
      </c>
      <c r="B16" s="136"/>
      <c r="C16" s="136"/>
      <c r="D16" s="136"/>
      <c r="E16" s="136"/>
      <c r="F16" s="136"/>
      <c r="G16" s="111">
        <f>SUM(G6:G13)</f>
        <v>0</v>
      </c>
      <c r="H16" s="116"/>
      <c r="I16" s="111">
        <f>SUM(I6:I13)</f>
        <v>0</v>
      </c>
      <c r="J16" s="111">
        <f>SUM(J6:J13)</f>
        <v>0</v>
      </c>
      <c r="K16" s="113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x14ac:dyDescent="0.25">
      <c r="B18" s="4" t="s">
        <v>40</v>
      </c>
    </row>
    <row r="19" spans="1:11" ht="15" customHeight="1" x14ac:dyDescent="0.25">
      <c r="B19" s="130" t="s">
        <v>41</v>
      </c>
      <c r="C19" s="130"/>
      <c r="D19" s="130"/>
      <c r="E19" s="130"/>
      <c r="F19" s="130"/>
      <c r="G19" s="130"/>
      <c r="H19" s="130"/>
      <c r="I19" s="130"/>
    </row>
    <row r="20" spans="1:11" ht="25.5" x14ac:dyDescent="0.25">
      <c r="B20" s="13" t="s">
        <v>42</v>
      </c>
    </row>
    <row r="21" spans="1:11" x14ac:dyDescent="0.25">
      <c r="B21" s="13" t="s">
        <v>43</v>
      </c>
    </row>
    <row r="22" spans="1:11" x14ac:dyDescent="0.25">
      <c r="B22" s="13" t="s">
        <v>44</v>
      </c>
    </row>
    <row r="23" spans="1:11" x14ac:dyDescent="0.25">
      <c r="B23" s="13" t="s">
        <v>45</v>
      </c>
    </row>
    <row r="24" spans="1:11" ht="25.5" x14ac:dyDescent="0.25">
      <c r="B24" s="13" t="s">
        <v>46</v>
      </c>
    </row>
    <row r="25" spans="1:11" ht="38.25" x14ac:dyDescent="0.25">
      <c r="B25" s="13" t="s">
        <v>47</v>
      </c>
    </row>
    <row r="26" spans="1:11" x14ac:dyDescent="0.25">
      <c r="B26" s="13" t="s">
        <v>48</v>
      </c>
    </row>
    <row r="27" spans="1:11" ht="25.5" x14ac:dyDescent="0.25">
      <c r="B27" s="13" t="s">
        <v>49</v>
      </c>
    </row>
    <row r="28" spans="1:11" x14ac:dyDescent="0.25">
      <c r="B28" s="13" t="s">
        <v>50</v>
      </c>
    </row>
    <row r="30" spans="1:11" ht="15" customHeight="1" x14ac:dyDescent="0.25">
      <c r="B30" s="131" t="s">
        <v>51</v>
      </c>
      <c r="C30" s="131"/>
      <c r="D30" s="131"/>
      <c r="E30" s="131"/>
      <c r="F30" s="131"/>
      <c r="G30" s="131"/>
      <c r="H30" s="131"/>
      <c r="I30" s="131"/>
      <c r="J30" s="131"/>
    </row>
    <row r="31" spans="1:11" ht="25.5" x14ac:dyDescent="0.25">
      <c r="B31" s="13" t="s">
        <v>42</v>
      </c>
    </row>
    <row r="32" spans="1:11" x14ac:dyDescent="0.25">
      <c r="B32" s="13" t="s">
        <v>52</v>
      </c>
    </row>
    <row r="33" spans="2:9" x14ac:dyDescent="0.25">
      <c r="B33" s="13" t="s">
        <v>53</v>
      </c>
    </row>
    <row r="34" spans="2:9" x14ac:dyDescent="0.25">
      <c r="B34" s="13" t="s">
        <v>54</v>
      </c>
    </row>
    <row r="35" spans="2:9" ht="25.5" x14ac:dyDescent="0.25">
      <c r="B35" s="13" t="s">
        <v>46</v>
      </c>
    </row>
    <row r="36" spans="2:9" ht="38.25" x14ac:dyDescent="0.25">
      <c r="B36" s="13" t="s">
        <v>47</v>
      </c>
    </row>
    <row r="37" spans="2:9" x14ac:dyDescent="0.25">
      <c r="B37" s="13" t="s">
        <v>55</v>
      </c>
    </row>
    <row r="38" spans="2:9" x14ac:dyDescent="0.25">
      <c r="B38" s="13" t="s">
        <v>50</v>
      </c>
    </row>
    <row r="39" spans="2:9" ht="25.5" x14ac:dyDescent="0.25">
      <c r="B39" s="13" t="s">
        <v>56</v>
      </c>
    </row>
    <row r="41" spans="2:9" ht="15" customHeight="1" x14ac:dyDescent="0.25">
      <c r="B41" s="130" t="s">
        <v>57</v>
      </c>
      <c r="C41" s="130"/>
      <c r="D41" s="130"/>
      <c r="E41" s="130"/>
      <c r="F41" s="130"/>
      <c r="G41" s="130"/>
      <c r="H41" s="130"/>
      <c r="I41" s="130"/>
    </row>
    <row r="42" spans="2:9" ht="25.5" x14ac:dyDescent="0.25">
      <c r="B42" s="13" t="s">
        <v>42</v>
      </c>
    </row>
    <row r="43" spans="2:9" x14ac:dyDescent="0.25">
      <c r="B43" s="13" t="s">
        <v>52</v>
      </c>
    </row>
    <row r="44" spans="2:9" x14ac:dyDescent="0.25">
      <c r="B44" s="13" t="s">
        <v>53</v>
      </c>
    </row>
    <row r="45" spans="2:9" x14ac:dyDescent="0.25">
      <c r="B45" s="13" t="s">
        <v>54</v>
      </c>
    </row>
    <row r="46" spans="2:9" ht="25.5" x14ac:dyDescent="0.25">
      <c r="B46" s="13" t="s">
        <v>46</v>
      </c>
    </row>
    <row r="47" spans="2:9" ht="38.25" x14ac:dyDescent="0.25">
      <c r="B47" s="13" t="s">
        <v>47</v>
      </c>
    </row>
    <row r="48" spans="2:9" x14ac:dyDescent="0.25">
      <c r="B48" s="13" t="s">
        <v>55</v>
      </c>
    </row>
    <row r="49" spans="2:9" x14ac:dyDescent="0.25">
      <c r="B49" s="13" t="s">
        <v>50</v>
      </c>
    </row>
    <row r="50" spans="2:9" ht="25.5" x14ac:dyDescent="0.25">
      <c r="B50" s="13" t="s">
        <v>58</v>
      </c>
    </row>
    <row r="53" spans="2:9" ht="15" customHeight="1" x14ac:dyDescent="0.25">
      <c r="H53" s="84"/>
      <c r="I53" s="84"/>
    </row>
    <row r="54" spans="2:9" x14ac:dyDescent="0.25">
      <c r="H54" s="84"/>
      <c r="I54" s="84"/>
    </row>
    <row r="55" spans="2:9" x14ac:dyDescent="0.25">
      <c r="H55" s="84"/>
      <c r="I55" s="84"/>
    </row>
    <row r="56" spans="2:9" x14ac:dyDescent="0.25">
      <c r="H56" s="84"/>
      <c r="I56" s="84"/>
    </row>
    <row r="57" spans="2:9" x14ac:dyDescent="0.25">
      <c r="H57" s="84"/>
      <c r="I57" s="84"/>
    </row>
  </sheetData>
  <mergeCells count="8">
    <mergeCell ref="B19:I19"/>
    <mergeCell ref="B30:J30"/>
    <mergeCell ref="B41:I41"/>
    <mergeCell ref="A1:B1"/>
    <mergeCell ref="H1:K1"/>
    <mergeCell ref="A2:K2"/>
    <mergeCell ref="A3:K3"/>
    <mergeCell ref="A16:F16"/>
  </mergeCells>
  <pageMargins left="0.23611111111111099" right="3.9583333333333297E-2" top="0.74791666666666701" bottom="0.196527777777778" header="0.511811023622047" footer="0.511811023622047"/>
  <pageSetup paperSize="9" orientation="landscape" r:id="rId1"/>
  <rowBreaks count="2" manualBreakCount="2">
    <brk id="17" max="10" man="1"/>
    <brk id="40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5"/>
  <sheetViews>
    <sheetView view="pageBreakPreview" zoomScale="60" zoomScaleNormal="100" workbookViewId="0">
      <selection sqref="A1:K16"/>
    </sheetView>
  </sheetViews>
  <sheetFormatPr defaultColWidth="8.7109375" defaultRowHeight="15" x14ac:dyDescent="0.25"/>
  <cols>
    <col min="1" max="1" width="5.7109375" customWidth="1"/>
    <col min="2" max="2" width="26.28515625" customWidth="1"/>
    <col min="3" max="3" width="11" customWidth="1"/>
    <col min="6" max="6" width="15.85546875" customWidth="1"/>
    <col min="7" max="7" width="11.28515625" customWidth="1"/>
    <col min="10" max="10" width="10.140625" customWidth="1"/>
  </cols>
  <sheetData>
    <row r="1" spans="1:13" ht="32.85" customHeight="1" x14ac:dyDescent="0.25">
      <c r="A1" s="132" t="s">
        <v>177</v>
      </c>
      <c r="B1" s="132"/>
      <c r="C1" s="74"/>
      <c r="D1" s="74"/>
      <c r="E1" s="74"/>
      <c r="F1" s="74"/>
      <c r="G1" s="74"/>
      <c r="H1" s="133" t="s">
        <v>190</v>
      </c>
      <c r="I1" s="133"/>
      <c r="J1" s="133"/>
      <c r="K1" s="133"/>
      <c r="L1" s="69"/>
      <c r="M1" s="69"/>
    </row>
    <row r="2" spans="1:13" ht="47.25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"/>
      <c r="M2" s="1"/>
    </row>
    <row r="3" spans="1:13" x14ac:dyDescent="0.25">
      <c r="A3" s="142" t="s">
        <v>147</v>
      </c>
      <c r="B3" s="142"/>
      <c r="C3" s="142"/>
      <c r="D3" s="142" t="s">
        <v>0</v>
      </c>
      <c r="E3" s="142"/>
      <c r="F3" s="142"/>
      <c r="G3" s="142"/>
    </row>
    <row r="4" spans="1:13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  <c r="K4" s="114" t="s">
        <v>189</v>
      </c>
    </row>
    <row r="5" spans="1:13" x14ac:dyDescent="0.25">
      <c r="A5" s="101"/>
      <c r="B5" s="101"/>
      <c r="C5" s="101"/>
      <c r="D5" s="101"/>
      <c r="E5" s="101" t="s">
        <v>8</v>
      </c>
      <c r="F5" s="102" t="s">
        <v>9</v>
      </c>
      <c r="G5" s="102" t="s">
        <v>10</v>
      </c>
      <c r="H5" s="102" t="s">
        <v>11</v>
      </c>
      <c r="I5" s="102" t="s">
        <v>12</v>
      </c>
      <c r="J5" s="103" t="s">
        <v>13</v>
      </c>
      <c r="K5" s="103"/>
    </row>
    <row r="6" spans="1:13" ht="92.25" customHeight="1" x14ac:dyDescent="0.25">
      <c r="A6" s="91" t="s">
        <v>14</v>
      </c>
      <c r="B6" s="23" t="s">
        <v>148</v>
      </c>
      <c r="C6" s="24"/>
      <c r="D6" s="24" t="s">
        <v>101</v>
      </c>
      <c r="E6" s="24">
        <v>15</v>
      </c>
      <c r="F6" s="48">
        <v>0</v>
      </c>
      <c r="G6" s="48">
        <f>E6*F6</f>
        <v>0</v>
      </c>
      <c r="H6" s="49">
        <v>0.08</v>
      </c>
      <c r="I6" s="48">
        <f>G6*H6</f>
        <v>0</v>
      </c>
      <c r="J6" s="50">
        <f>G6+I6</f>
        <v>0</v>
      </c>
      <c r="K6" s="51" t="s">
        <v>149</v>
      </c>
    </row>
    <row r="7" spans="1:13" x14ac:dyDescent="0.25">
      <c r="A7" s="52"/>
      <c r="B7" s="52"/>
      <c r="C7" s="52"/>
      <c r="D7" s="52"/>
      <c r="E7" s="52"/>
      <c r="F7" s="52"/>
      <c r="G7" s="53"/>
      <c r="H7" s="54"/>
      <c r="I7" s="53"/>
      <c r="J7" s="53"/>
      <c r="K7" s="55"/>
    </row>
    <row r="8" spans="1:13" x14ac:dyDescent="0.25">
      <c r="A8" s="56"/>
      <c r="B8" s="153" t="s">
        <v>150</v>
      </c>
      <c r="C8" s="153"/>
      <c r="D8" s="153"/>
      <c r="E8" s="153"/>
      <c r="F8" s="153"/>
      <c r="G8" s="153"/>
      <c r="H8" s="153"/>
      <c r="I8" s="153"/>
      <c r="J8" s="153"/>
      <c r="K8" s="153"/>
    </row>
    <row r="9" spans="1:13" x14ac:dyDescent="0.25">
      <c r="A9" s="59" t="s">
        <v>14</v>
      </c>
      <c r="B9" s="151" t="s">
        <v>151</v>
      </c>
      <c r="C9" s="151"/>
      <c r="D9" s="151"/>
      <c r="E9" s="151"/>
      <c r="F9" s="151"/>
      <c r="G9" s="151"/>
      <c r="H9" s="151"/>
      <c r="I9" s="151"/>
      <c r="J9" s="151"/>
      <c r="K9" s="151"/>
    </row>
    <row r="10" spans="1:13" x14ac:dyDescent="0.25">
      <c r="A10" s="59" t="s">
        <v>18</v>
      </c>
      <c r="B10" s="151" t="s">
        <v>152</v>
      </c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3" x14ac:dyDescent="0.25">
      <c r="A11" s="59" t="s">
        <v>21</v>
      </c>
      <c r="B11" s="151" t="s">
        <v>153</v>
      </c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x14ac:dyDescent="0.25">
      <c r="A12" s="59" t="s">
        <v>25</v>
      </c>
      <c r="B12" s="151" t="s">
        <v>154</v>
      </c>
      <c r="C12" s="151"/>
      <c r="D12" s="151"/>
      <c r="E12" s="151"/>
      <c r="F12" s="151"/>
      <c r="G12" s="151"/>
      <c r="H12" s="151"/>
      <c r="I12" s="151"/>
      <c r="J12" s="151"/>
      <c r="K12" s="151"/>
    </row>
    <row r="13" spans="1:13" x14ac:dyDescent="0.25">
      <c r="A13" s="59" t="s">
        <v>27</v>
      </c>
      <c r="B13" s="151" t="s">
        <v>155</v>
      </c>
      <c r="C13" s="151"/>
      <c r="D13" s="151"/>
      <c r="E13" s="151"/>
      <c r="F13" s="151"/>
      <c r="G13" s="151"/>
      <c r="H13" s="151"/>
      <c r="I13" s="151"/>
      <c r="J13" s="151"/>
      <c r="K13" s="151"/>
    </row>
    <row r="14" spans="1:13" x14ac:dyDescent="0.25">
      <c r="A14" s="59" t="s">
        <v>30</v>
      </c>
      <c r="B14" s="151" t="s">
        <v>156</v>
      </c>
      <c r="C14" s="151"/>
      <c r="D14" s="151"/>
      <c r="E14" s="151"/>
      <c r="F14" s="151"/>
      <c r="G14" s="151"/>
      <c r="H14" s="151"/>
      <c r="I14" s="151"/>
      <c r="J14" s="151"/>
      <c r="K14" s="151"/>
    </row>
    <row r="15" spans="1:13" x14ac:dyDescent="0.25">
      <c r="A15" s="59" t="s">
        <v>32</v>
      </c>
      <c r="B15" s="151" t="s">
        <v>157</v>
      </c>
      <c r="C15" s="151"/>
      <c r="D15" s="151"/>
      <c r="E15" s="151"/>
      <c r="F15" s="151"/>
      <c r="G15" s="151"/>
      <c r="H15" s="151"/>
      <c r="I15" s="151"/>
      <c r="J15" s="151"/>
      <c r="K15" s="151"/>
    </row>
    <row r="16" spans="1:13" ht="30.75" customHeight="1" x14ac:dyDescent="0.25">
      <c r="A16" s="59" t="s">
        <v>34</v>
      </c>
      <c r="B16" s="152" t="s">
        <v>158</v>
      </c>
      <c r="C16" s="152"/>
      <c r="D16" s="152"/>
      <c r="E16" s="152"/>
      <c r="F16" s="152"/>
      <c r="G16" s="152"/>
      <c r="H16" s="152"/>
      <c r="I16" s="152"/>
      <c r="J16" s="152"/>
      <c r="K16" s="152"/>
    </row>
    <row r="17" spans="1:11" x14ac:dyDescent="0.25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1" x14ac:dyDescent="0.25">
      <c r="A18" s="57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5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8"/>
    </row>
    <row r="21" spans="1:11" ht="15" customHeight="1" x14ac:dyDescent="0.25">
      <c r="G21" s="90"/>
      <c r="H21" s="90"/>
      <c r="I21" s="90"/>
      <c r="J21" s="90"/>
    </row>
    <row r="22" spans="1:11" x14ac:dyDescent="0.25">
      <c r="G22" s="90"/>
      <c r="H22" s="90"/>
      <c r="I22" s="90"/>
      <c r="J22" s="90"/>
    </row>
    <row r="23" spans="1:11" x14ac:dyDescent="0.25">
      <c r="G23" s="90"/>
      <c r="H23" s="90"/>
      <c r="I23" s="90"/>
      <c r="J23" s="90"/>
    </row>
    <row r="24" spans="1:11" ht="6.75" customHeight="1" x14ac:dyDescent="0.25">
      <c r="G24" s="90"/>
      <c r="H24" s="90"/>
      <c r="I24" s="90"/>
      <c r="J24" s="90"/>
    </row>
    <row r="25" spans="1:11" ht="6.75" customHeight="1" x14ac:dyDescent="0.25">
      <c r="G25" s="90"/>
      <c r="H25" s="90"/>
      <c r="I25" s="90"/>
      <c r="J25" s="90"/>
    </row>
  </sheetData>
  <mergeCells count="14">
    <mergeCell ref="B13:K13"/>
    <mergeCell ref="B14:K14"/>
    <mergeCell ref="B15:K15"/>
    <mergeCell ref="B16:K16"/>
    <mergeCell ref="B8:K8"/>
    <mergeCell ref="B9:K9"/>
    <mergeCell ref="B10:K10"/>
    <mergeCell ref="B11:K11"/>
    <mergeCell ref="B12:K12"/>
    <mergeCell ref="H1:K1"/>
    <mergeCell ref="A2:K2"/>
    <mergeCell ref="A3:C3"/>
    <mergeCell ref="D3:G3"/>
    <mergeCell ref="A1:B1"/>
  </mergeCells>
  <pageMargins left="0.70833333333333304" right="0.70833333333333304" top="0.74791666666666701" bottom="0.15763888888888899" header="0.511811023622047" footer="0.511811023622047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27"/>
  <sheetViews>
    <sheetView view="pageBreakPreview" zoomScale="60" zoomScaleNormal="100" workbookViewId="0">
      <selection activeCell="J19" sqref="A1:J19"/>
    </sheetView>
  </sheetViews>
  <sheetFormatPr defaultColWidth="8.7109375" defaultRowHeight="15" x14ac:dyDescent="0.25"/>
  <cols>
    <col min="1" max="1" width="4.28515625" customWidth="1"/>
    <col min="2" max="2" width="24.28515625" customWidth="1"/>
    <col min="3" max="3" width="10.28515625" customWidth="1"/>
    <col min="6" max="6" width="12" customWidth="1"/>
    <col min="7" max="7" width="16.42578125" customWidth="1"/>
    <col min="10" max="10" width="17.7109375" customWidth="1"/>
  </cols>
  <sheetData>
    <row r="1" spans="1:13" ht="45.75" customHeight="1" x14ac:dyDescent="0.25">
      <c r="A1" s="132" t="s">
        <v>177</v>
      </c>
      <c r="B1" s="132"/>
      <c r="C1" s="74"/>
      <c r="D1" s="74"/>
      <c r="E1" s="74"/>
      <c r="F1" s="74"/>
      <c r="G1" s="74"/>
      <c r="H1" s="133" t="s">
        <v>191</v>
      </c>
      <c r="I1" s="133"/>
      <c r="J1" s="133"/>
      <c r="K1" s="82"/>
      <c r="L1" s="82"/>
      <c r="M1" s="82"/>
    </row>
    <row r="2" spans="1:13" ht="48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  <c r="K2" s="71"/>
      <c r="L2" s="71"/>
      <c r="M2" s="71"/>
    </row>
    <row r="3" spans="1:13" x14ac:dyDescent="0.25">
      <c r="A3" s="154" t="s">
        <v>159</v>
      </c>
      <c r="B3" s="154"/>
      <c r="C3" s="154"/>
      <c r="D3" s="154"/>
      <c r="E3" s="154"/>
      <c r="F3" s="154"/>
      <c r="G3" s="154"/>
      <c r="H3" s="154"/>
      <c r="I3" s="154"/>
      <c r="J3" s="154"/>
      <c r="K3" s="59"/>
    </row>
    <row r="4" spans="1:13" ht="48" x14ac:dyDescent="0.25">
      <c r="A4" s="83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3" x14ac:dyDescent="0.25">
      <c r="A5" s="94"/>
      <c r="B5" s="94"/>
      <c r="C5" s="94"/>
      <c r="D5" s="94"/>
      <c r="E5" s="125" t="s">
        <v>8</v>
      </c>
      <c r="F5" s="96" t="s">
        <v>9</v>
      </c>
      <c r="G5" s="96" t="s">
        <v>10</v>
      </c>
      <c r="H5" s="96" t="s">
        <v>11</v>
      </c>
      <c r="I5" s="96" t="s">
        <v>12</v>
      </c>
      <c r="J5" s="97" t="s">
        <v>13</v>
      </c>
    </row>
    <row r="6" spans="1:13" x14ac:dyDescent="0.25">
      <c r="A6" s="60" t="s">
        <v>14</v>
      </c>
      <c r="B6" s="61" t="s">
        <v>160</v>
      </c>
      <c r="C6" s="62"/>
      <c r="D6" s="62" t="s">
        <v>16</v>
      </c>
      <c r="E6" s="62">
        <v>20</v>
      </c>
      <c r="F6" s="63">
        <v>0</v>
      </c>
      <c r="G6" s="63">
        <f t="shared" ref="G6:G18" si="0">E6*F6</f>
        <v>0</v>
      </c>
      <c r="H6" s="64">
        <v>0.08</v>
      </c>
      <c r="I6" s="63">
        <f t="shared" ref="I6:I18" si="1">G6*H6</f>
        <v>0</v>
      </c>
      <c r="J6" s="63">
        <f t="shared" ref="J6:J18" si="2">G6+I6</f>
        <v>0</v>
      </c>
    </row>
    <row r="7" spans="1:13" x14ac:dyDescent="0.25">
      <c r="A7" s="60" t="s">
        <v>18</v>
      </c>
      <c r="B7" s="61" t="s">
        <v>161</v>
      </c>
      <c r="C7" s="62"/>
      <c r="D7" s="62" t="s">
        <v>16</v>
      </c>
      <c r="E7" s="62">
        <v>30</v>
      </c>
      <c r="F7" s="63">
        <v>0</v>
      </c>
      <c r="G7" s="63">
        <f t="shared" si="0"/>
        <v>0</v>
      </c>
      <c r="H7" s="65">
        <v>0.08</v>
      </c>
      <c r="I7" s="63">
        <f t="shared" si="1"/>
        <v>0</v>
      </c>
      <c r="J7" s="63">
        <f t="shared" si="2"/>
        <v>0</v>
      </c>
    </row>
    <row r="8" spans="1:13" ht="70.5" customHeight="1" x14ac:dyDescent="0.25">
      <c r="A8" s="60" t="s">
        <v>21</v>
      </c>
      <c r="B8" s="61" t="s">
        <v>162</v>
      </c>
      <c r="C8" s="62"/>
      <c r="D8" s="62" t="s">
        <v>16</v>
      </c>
      <c r="E8" s="62">
        <v>2</v>
      </c>
      <c r="F8" s="63">
        <v>0</v>
      </c>
      <c r="G8" s="63">
        <f t="shared" si="0"/>
        <v>0</v>
      </c>
      <c r="H8" s="65">
        <v>0.08</v>
      </c>
      <c r="I8" s="63">
        <f t="shared" si="1"/>
        <v>0</v>
      </c>
      <c r="J8" s="63">
        <f t="shared" si="2"/>
        <v>0</v>
      </c>
    </row>
    <row r="9" spans="1:13" ht="55.5" customHeight="1" x14ac:dyDescent="0.25">
      <c r="A9" s="60" t="s">
        <v>25</v>
      </c>
      <c r="B9" s="61" t="s">
        <v>163</v>
      </c>
      <c r="C9" s="62"/>
      <c r="D9" s="62" t="s">
        <v>16</v>
      </c>
      <c r="E9" s="62">
        <v>2</v>
      </c>
      <c r="F9" s="63">
        <v>0</v>
      </c>
      <c r="G9" s="63">
        <f t="shared" si="0"/>
        <v>0</v>
      </c>
      <c r="H9" s="65">
        <v>0.08</v>
      </c>
      <c r="I9" s="63">
        <f t="shared" si="1"/>
        <v>0</v>
      </c>
      <c r="J9" s="63">
        <f t="shared" si="2"/>
        <v>0</v>
      </c>
    </row>
    <row r="10" spans="1:13" ht="57.75" customHeight="1" x14ac:dyDescent="0.25">
      <c r="A10" s="60" t="s">
        <v>27</v>
      </c>
      <c r="B10" s="61" t="s">
        <v>164</v>
      </c>
      <c r="C10" s="62"/>
      <c r="D10" s="62" t="s">
        <v>16</v>
      </c>
      <c r="E10" s="62">
        <v>2</v>
      </c>
      <c r="F10" s="63">
        <v>0</v>
      </c>
      <c r="G10" s="63">
        <f t="shared" si="0"/>
        <v>0</v>
      </c>
      <c r="H10" s="65">
        <v>0.08</v>
      </c>
      <c r="I10" s="63">
        <f t="shared" si="1"/>
        <v>0</v>
      </c>
      <c r="J10" s="63">
        <f t="shared" si="2"/>
        <v>0</v>
      </c>
    </row>
    <row r="11" spans="1:13" ht="71.25" customHeight="1" x14ac:dyDescent="0.25">
      <c r="A11" s="60" t="s">
        <v>30</v>
      </c>
      <c r="B11" s="61" t="s">
        <v>165</v>
      </c>
      <c r="C11" s="62"/>
      <c r="D11" s="62" t="s">
        <v>16</v>
      </c>
      <c r="E11" s="62">
        <v>2</v>
      </c>
      <c r="F11" s="63">
        <v>0</v>
      </c>
      <c r="G11" s="63">
        <f t="shared" si="0"/>
        <v>0</v>
      </c>
      <c r="H11" s="65">
        <v>0.08</v>
      </c>
      <c r="I11" s="63">
        <f t="shared" si="1"/>
        <v>0</v>
      </c>
      <c r="J11" s="63">
        <f t="shared" si="2"/>
        <v>0</v>
      </c>
    </row>
    <row r="12" spans="1:13" ht="53.25" customHeight="1" x14ac:dyDescent="0.25">
      <c r="A12" s="60" t="s">
        <v>32</v>
      </c>
      <c r="B12" s="61" t="s">
        <v>165</v>
      </c>
      <c r="C12" s="62"/>
      <c r="D12" s="62" t="s">
        <v>16</v>
      </c>
      <c r="E12" s="62">
        <v>2</v>
      </c>
      <c r="F12" s="63">
        <v>0</v>
      </c>
      <c r="G12" s="63">
        <f t="shared" si="0"/>
        <v>0</v>
      </c>
      <c r="H12" s="65">
        <v>0.08</v>
      </c>
      <c r="I12" s="63">
        <f t="shared" si="1"/>
        <v>0</v>
      </c>
      <c r="J12" s="63">
        <f t="shared" si="2"/>
        <v>0</v>
      </c>
    </row>
    <row r="13" spans="1:13" ht="64.5" customHeight="1" x14ac:dyDescent="0.25">
      <c r="A13" s="60" t="s">
        <v>34</v>
      </c>
      <c r="B13" s="66" t="s">
        <v>166</v>
      </c>
      <c r="C13" s="62"/>
      <c r="D13" s="62" t="s">
        <v>16</v>
      </c>
      <c r="E13" s="62">
        <v>2</v>
      </c>
      <c r="F13" s="63">
        <v>0</v>
      </c>
      <c r="G13" s="63">
        <f t="shared" si="0"/>
        <v>0</v>
      </c>
      <c r="H13" s="65">
        <v>0.08</v>
      </c>
      <c r="I13" s="63">
        <f t="shared" si="1"/>
        <v>0</v>
      </c>
      <c r="J13" s="63">
        <f t="shared" si="2"/>
        <v>0</v>
      </c>
    </row>
    <row r="14" spans="1:13" ht="63.75" customHeight="1" x14ac:dyDescent="0.25">
      <c r="A14" s="60" t="s">
        <v>35</v>
      </c>
      <c r="B14" s="61" t="s">
        <v>167</v>
      </c>
      <c r="C14" s="62"/>
      <c r="D14" s="62" t="s">
        <v>16</v>
      </c>
      <c r="E14" s="62">
        <v>2</v>
      </c>
      <c r="F14" s="63">
        <v>0</v>
      </c>
      <c r="G14" s="63">
        <f t="shared" si="0"/>
        <v>0</v>
      </c>
      <c r="H14" s="65">
        <v>0.08</v>
      </c>
      <c r="I14" s="63">
        <f t="shared" si="1"/>
        <v>0</v>
      </c>
      <c r="J14" s="63">
        <f t="shared" si="2"/>
        <v>0</v>
      </c>
    </row>
    <row r="15" spans="1:13" ht="35.25" customHeight="1" x14ac:dyDescent="0.25">
      <c r="A15" s="60" t="s">
        <v>37</v>
      </c>
      <c r="B15" s="61" t="s">
        <v>168</v>
      </c>
      <c r="C15" s="67"/>
      <c r="D15" s="67" t="s">
        <v>16</v>
      </c>
      <c r="E15" s="67">
        <v>10</v>
      </c>
      <c r="F15" s="63">
        <v>0</v>
      </c>
      <c r="G15" s="63">
        <f t="shared" si="0"/>
        <v>0</v>
      </c>
      <c r="H15" s="65">
        <v>0.08</v>
      </c>
      <c r="I15" s="63">
        <f t="shared" si="1"/>
        <v>0</v>
      </c>
      <c r="J15" s="63">
        <f t="shared" si="2"/>
        <v>0</v>
      </c>
    </row>
    <row r="16" spans="1:13" ht="36.75" customHeight="1" x14ac:dyDescent="0.25">
      <c r="A16" s="60" t="s">
        <v>69</v>
      </c>
      <c r="B16" s="61" t="s">
        <v>169</v>
      </c>
      <c r="C16" s="62"/>
      <c r="D16" s="62" t="s">
        <v>16</v>
      </c>
      <c r="E16" s="62">
        <v>10</v>
      </c>
      <c r="F16" s="63">
        <v>0</v>
      </c>
      <c r="G16" s="63">
        <f t="shared" si="0"/>
        <v>0</v>
      </c>
      <c r="H16" s="65">
        <v>0.08</v>
      </c>
      <c r="I16" s="63">
        <f t="shared" si="1"/>
        <v>0</v>
      </c>
      <c r="J16" s="63">
        <f t="shared" si="2"/>
        <v>0</v>
      </c>
    </row>
    <row r="17" spans="1:10" ht="25.5" x14ac:dyDescent="0.25">
      <c r="A17" s="60" t="s">
        <v>71</v>
      </c>
      <c r="B17" s="23" t="s">
        <v>170</v>
      </c>
      <c r="C17" s="68"/>
      <c r="D17" s="68" t="s">
        <v>16</v>
      </c>
      <c r="E17" s="68">
        <v>30</v>
      </c>
      <c r="F17" s="63">
        <v>0</v>
      </c>
      <c r="G17" s="63">
        <f t="shared" si="0"/>
        <v>0</v>
      </c>
      <c r="H17" s="65">
        <v>0.08</v>
      </c>
      <c r="I17" s="63">
        <f t="shared" si="1"/>
        <v>0</v>
      </c>
      <c r="J17" s="63">
        <f t="shared" si="2"/>
        <v>0</v>
      </c>
    </row>
    <row r="18" spans="1:10" ht="51" x14ac:dyDescent="0.25">
      <c r="A18" s="60" t="s">
        <v>73</v>
      </c>
      <c r="B18" s="23" t="s">
        <v>218</v>
      </c>
      <c r="C18" s="68"/>
      <c r="D18" s="68" t="s">
        <v>16</v>
      </c>
      <c r="E18" s="68">
        <v>2</v>
      </c>
      <c r="F18" s="63">
        <v>0</v>
      </c>
      <c r="G18" s="63">
        <f t="shared" si="0"/>
        <v>0</v>
      </c>
      <c r="H18" s="65">
        <v>0.08</v>
      </c>
      <c r="I18" s="63">
        <f t="shared" si="1"/>
        <v>0</v>
      </c>
      <c r="J18" s="63">
        <f t="shared" si="2"/>
        <v>0</v>
      </c>
    </row>
    <row r="19" spans="1:10" ht="15" customHeight="1" x14ac:dyDescent="0.25">
      <c r="A19" s="155" t="s">
        <v>39</v>
      </c>
      <c r="B19" s="156"/>
      <c r="C19" s="156"/>
      <c r="D19" s="156"/>
      <c r="E19" s="156"/>
      <c r="F19" s="157"/>
      <c r="G19" s="85">
        <f>SUM(G6:G17)</f>
        <v>0</v>
      </c>
      <c r="H19" s="86"/>
      <c r="I19" s="85">
        <f>SUM(I6:I17)</f>
        <v>0</v>
      </c>
      <c r="J19" s="85">
        <f>SUM(J6:J17)</f>
        <v>0</v>
      </c>
    </row>
    <row r="23" spans="1:10" ht="15" customHeight="1" x14ac:dyDescent="0.25">
      <c r="I23" s="84"/>
      <c r="J23" s="84"/>
    </row>
    <row r="24" spans="1:10" x14ac:dyDescent="0.25">
      <c r="I24" s="84"/>
      <c r="J24" s="84"/>
    </row>
    <row r="25" spans="1:10" x14ac:dyDescent="0.25">
      <c r="I25" s="84"/>
      <c r="J25" s="84"/>
    </row>
    <row r="26" spans="1:10" x14ac:dyDescent="0.25">
      <c r="I26" s="84"/>
      <c r="J26" s="84"/>
    </row>
    <row r="27" spans="1:10" x14ac:dyDescent="0.25">
      <c r="I27" s="84"/>
      <c r="J27" s="84"/>
    </row>
  </sheetData>
  <mergeCells count="5">
    <mergeCell ref="A3:J3"/>
    <mergeCell ref="A1:B1"/>
    <mergeCell ref="H1:J1"/>
    <mergeCell ref="A2:J2"/>
    <mergeCell ref="A19:F19"/>
  </mergeCells>
  <pageMargins left="0.7" right="0.7" top="0.75" bottom="0.75" header="0.511811023622047" footer="0.511811023622047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"/>
  <sheetViews>
    <sheetView view="pageBreakPreview" zoomScale="60" zoomScaleNormal="100" workbookViewId="0">
      <selection activeCell="J14" sqref="A1:J14"/>
    </sheetView>
  </sheetViews>
  <sheetFormatPr defaultColWidth="8.7109375" defaultRowHeight="15" x14ac:dyDescent="0.25"/>
  <cols>
    <col min="1" max="1" width="4.85546875" customWidth="1"/>
    <col min="2" max="2" width="47.28515625" customWidth="1"/>
    <col min="3" max="3" width="17" customWidth="1"/>
    <col min="4" max="5" width="6.140625" customWidth="1"/>
    <col min="6" max="6" width="13.42578125" customWidth="1"/>
    <col min="7" max="7" width="9.28515625" customWidth="1"/>
    <col min="8" max="8" width="6.140625" customWidth="1"/>
    <col min="9" max="9" width="10.85546875" customWidth="1"/>
    <col min="10" max="10" width="10.140625" customWidth="1"/>
    <col min="11" max="1024" width="7.7109375" customWidth="1"/>
  </cols>
  <sheetData>
    <row r="1" spans="1:13" ht="37.35" customHeight="1" x14ac:dyDescent="0.25">
      <c r="A1" s="132" t="s">
        <v>177</v>
      </c>
      <c r="B1" s="132"/>
      <c r="C1" s="72"/>
      <c r="D1" s="72"/>
      <c r="E1" s="72"/>
      <c r="F1" s="72"/>
      <c r="G1" s="72"/>
      <c r="H1" s="134" t="s">
        <v>178</v>
      </c>
      <c r="I1" s="134"/>
      <c r="J1" s="134"/>
      <c r="K1" s="70"/>
      <c r="L1" s="70"/>
      <c r="M1" s="70"/>
    </row>
    <row r="2" spans="1:13" ht="45.75" customHeight="1" x14ac:dyDescent="0.25">
      <c r="A2" s="159" t="s">
        <v>219</v>
      </c>
      <c r="B2" s="159"/>
      <c r="C2" s="159"/>
      <c r="D2" s="159"/>
      <c r="E2" s="159"/>
      <c r="F2" s="159"/>
      <c r="G2" s="159"/>
      <c r="H2" s="159"/>
      <c r="I2" s="159"/>
      <c r="J2" s="159"/>
      <c r="K2" s="7"/>
      <c r="L2" s="7"/>
      <c r="M2" s="7"/>
    </row>
    <row r="3" spans="1:13" x14ac:dyDescent="0.25">
      <c r="A3" s="144" t="s">
        <v>179</v>
      </c>
      <c r="B3" s="144"/>
      <c r="C3" s="144"/>
      <c r="D3" s="144"/>
      <c r="E3" s="144"/>
      <c r="F3" s="144"/>
      <c r="G3" s="144"/>
      <c r="H3" s="144"/>
      <c r="I3" s="144"/>
      <c r="J3" s="144"/>
      <c r="K3" s="8"/>
    </row>
    <row r="4" spans="1:13" s="9" customFormat="1" ht="36" x14ac:dyDescent="0.25">
      <c r="A4" s="83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  <c r="K4"/>
    </row>
    <row r="5" spans="1:13" x14ac:dyDescent="0.25">
      <c r="A5" s="98"/>
      <c r="B5" s="98"/>
      <c r="C5" s="98"/>
      <c r="D5" s="98"/>
      <c r="E5" s="99" t="s">
        <v>8</v>
      </c>
      <c r="F5" s="100" t="s">
        <v>9</v>
      </c>
      <c r="G5" s="100" t="s">
        <v>10</v>
      </c>
      <c r="H5" s="100" t="s">
        <v>11</v>
      </c>
      <c r="I5" s="100" t="s">
        <v>12</v>
      </c>
      <c r="J5" s="100" t="s">
        <v>13</v>
      </c>
    </row>
    <row r="6" spans="1:13" ht="40.35" customHeight="1" x14ac:dyDescent="0.25">
      <c r="A6" s="77" t="s">
        <v>14</v>
      </c>
      <c r="B6" s="158" t="s">
        <v>171</v>
      </c>
      <c r="C6" s="158"/>
      <c r="D6" s="158"/>
      <c r="E6" s="158"/>
      <c r="F6" s="158"/>
      <c r="G6" s="158"/>
      <c r="H6" s="158"/>
      <c r="I6" s="158"/>
      <c r="J6" s="158"/>
    </row>
    <row r="7" spans="1:13" x14ac:dyDescent="0.25">
      <c r="A7" s="77" t="s">
        <v>185</v>
      </c>
      <c r="B7" s="61" t="s">
        <v>172</v>
      </c>
      <c r="C7" s="77"/>
      <c r="D7" s="77" t="s">
        <v>16</v>
      </c>
      <c r="E7" s="77">
        <v>10</v>
      </c>
      <c r="F7" s="78"/>
      <c r="G7" s="78">
        <v>0</v>
      </c>
      <c r="H7" s="79">
        <v>0.08</v>
      </c>
      <c r="I7" s="78">
        <f>SUM(G7*H7)</f>
        <v>0</v>
      </c>
      <c r="J7" s="78">
        <f>SUM(G7+I7)</f>
        <v>0</v>
      </c>
    </row>
    <row r="8" spans="1:13" x14ac:dyDescent="0.25">
      <c r="A8" s="77" t="s">
        <v>186</v>
      </c>
      <c r="B8" s="61" t="s">
        <v>188</v>
      </c>
      <c r="C8" s="77"/>
      <c r="D8" s="77" t="s">
        <v>16</v>
      </c>
      <c r="E8" s="77">
        <v>15</v>
      </c>
      <c r="F8" s="78"/>
      <c r="G8" s="78">
        <v>0</v>
      </c>
      <c r="H8" s="79">
        <v>0.08</v>
      </c>
      <c r="I8" s="78">
        <f t="shared" ref="I8:I9" si="0">SUM(G8*H8)</f>
        <v>0</v>
      </c>
      <c r="J8" s="78">
        <f t="shared" ref="J8:J9" si="1">SUM(G8+I8)</f>
        <v>0</v>
      </c>
    </row>
    <row r="9" spans="1:13" x14ac:dyDescent="0.25">
      <c r="A9" s="77" t="s">
        <v>184</v>
      </c>
      <c r="B9" s="61" t="s">
        <v>173</v>
      </c>
      <c r="C9" s="77"/>
      <c r="D9" s="77" t="s">
        <v>16</v>
      </c>
      <c r="E9" s="77">
        <v>5</v>
      </c>
      <c r="F9" s="78"/>
      <c r="G9" s="78">
        <v>0</v>
      </c>
      <c r="H9" s="79">
        <v>0.08</v>
      </c>
      <c r="I9" s="78">
        <f t="shared" si="0"/>
        <v>0</v>
      </c>
      <c r="J9" s="78">
        <f t="shared" si="1"/>
        <v>0</v>
      </c>
    </row>
    <row r="10" spans="1:13" x14ac:dyDescent="0.25">
      <c r="A10" s="129"/>
      <c r="B10" s="160" t="s">
        <v>183</v>
      </c>
      <c r="C10" s="161"/>
      <c r="D10" s="161"/>
      <c r="E10" s="161"/>
      <c r="F10" s="162"/>
      <c r="G10" s="126">
        <f>SUM(G7:G9)</f>
        <v>0</v>
      </c>
      <c r="H10" s="127"/>
      <c r="I10" s="126">
        <f>SUM(I7:I9)</f>
        <v>0</v>
      </c>
      <c r="J10" s="128"/>
    </row>
    <row r="11" spans="1:13" ht="150.75" customHeight="1" x14ac:dyDescent="0.25">
      <c r="A11" s="77" t="s">
        <v>18</v>
      </c>
      <c r="B11" s="18" t="s">
        <v>174</v>
      </c>
      <c r="C11" s="77"/>
      <c r="D11" s="77" t="s">
        <v>16</v>
      </c>
      <c r="E11" s="77">
        <v>12</v>
      </c>
      <c r="F11" s="78"/>
      <c r="G11" s="78">
        <v>0</v>
      </c>
      <c r="H11" s="79">
        <v>0.08</v>
      </c>
      <c r="I11" s="78">
        <f>G11*H11</f>
        <v>0</v>
      </c>
      <c r="J11" s="78">
        <f>SUM(G11+I11)</f>
        <v>0</v>
      </c>
    </row>
    <row r="12" spans="1:13" ht="231" customHeight="1" x14ac:dyDescent="0.25">
      <c r="A12" s="77" t="s">
        <v>21</v>
      </c>
      <c r="B12" s="61" t="s">
        <v>175</v>
      </c>
      <c r="C12" s="77"/>
      <c r="D12" s="77" t="s">
        <v>16</v>
      </c>
      <c r="E12" s="77">
        <v>30</v>
      </c>
      <c r="F12" s="78"/>
      <c r="G12" s="78">
        <v>0</v>
      </c>
      <c r="H12" s="79">
        <v>0.08</v>
      </c>
      <c r="I12" s="78">
        <f t="shared" ref="I12:I13" si="2">G12*H12</f>
        <v>0</v>
      </c>
      <c r="J12" s="78">
        <f t="shared" ref="J12:J13" si="3">SUM(G12+I12)</f>
        <v>0</v>
      </c>
    </row>
    <row r="13" spans="1:13" ht="228" customHeight="1" x14ac:dyDescent="0.25">
      <c r="A13" s="77" t="s">
        <v>25</v>
      </c>
      <c r="B13" s="61" t="s">
        <v>176</v>
      </c>
      <c r="C13" s="80"/>
      <c r="D13" s="77" t="s">
        <v>16</v>
      </c>
      <c r="E13" s="80">
        <v>30</v>
      </c>
      <c r="F13" s="81"/>
      <c r="G13" s="78">
        <v>0</v>
      </c>
      <c r="H13" s="79">
        <v>0.08</v>
      </c>
      <c r="I13" s="78">
        <f t="shared" si="2"/>
        <v>0</v>
      </c>
      <c r="J13" s="78">
        <f t="shared" si="3"/>
        <v>0</v>
      </c>
    </row>
    <row r="14" spans="1:13" x14ac:dyDescent="0.25">
      <c r="A14" s="136" t="s">
        <v>187</v>
      </c>
      <c r="B14" s="136"/>
      <c r="C14" s="136"/>
      <c r="D14" s="136"/>
      <c r="E14" s="136"/>
      <c r="F14" s="136"/>
      <c r="G14" s="87">
        <f>G10+G11+G12+G13</f>
        <v>0</v>
      </c>
      <c r="H14" s="88"/>
      <c r="I14" s="87">
        <f>I10+I11+I12+I13</f>
        <v>0</v>
      </c>
      <c r="J14" s="89">
        <f>SUM(J10+J11+J12+J13)</f>
        <v>0</v>
      </c>
    </row>
  </sheetData>
  <mergeCells count="7">
    <mergeCell ref="B6:J6"/>
    <mergeCell ref="A14:F14"/>
    <mergeCell ref="A2:J2"/>
    <mergeCell ref="A1:B1"/>
    <mergeCell ref="H1:J1"/>
    <mergeCell ref="A3:J3"/>
    <mergeCell ref="B10:F10"/>
  </mergeCells>
  <pageMargins left="0.25" right="0.25" top="0.75" bottom="0.75" header="0.511811023622047" footer="0.511811023622047"/>
  <pageSetup paperSize="9" scale="5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672B-D679-4E54-B99F-FBD253B788B2}">
  <dimension ref="A1:J10"/>
  <sheetViews>
    <sheetView view="pageBreakPreview" zoomScale="60" zoomScaleNormal="100" workbookViewId="0">
      <selection activeCell="J10" sqref="A1:J10"/>
    </sheetView>
  </sheetViews>
  <sheetFormatPr defaultRowHeight="15" x14ac:dyDescent="0.25"/>
  <cols>
    <col min="2" max="2" width="18.140625" customWidth="1"/>
    <col min="3" max="3" width="14.5703125" customWidth="1"/>
  </cols>
  <sheetData>
    <row r="1" spans="1:10" ht="47.25" customHeight="1" x14ac:dyDescent="0.25">
      <c r="A1" s="132" t="s">
        <v>177</v>
      </c>
      <c r="B1" s="132"/>
      <c r="C1" s="74"/>
      <c r="D1" s="74"/>
      <c r="E1" s="74"/>
      <c r="F1" s="74"/>
      <c r="G1" s="74"/>
      <c r="H1" s="133" t="s">
        <v>221</v>
      </c>
      <c r="I1" s="133"/>
      <c r="J1" s="133"/>
    </row>
    <row r="2" spans="1:10" ht="49.5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x14ac:dyDescent="0.25">
      <c r="A3" s="154" t="s">
        <v>226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48" x14ac:dyDescent="0.25">
      <c r="A4" s="83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0" x14ac:dyDescent="0.25">
      <c r="A5" s="94"/>
      <c r="B5" s="94"/>
      <c r="C5" s="94"/>
      <c r="D5" s="94"/>
      <c r="E5" s="125" t="s">
        <v>8</v>
      </c>
      <c r="F5" s="96" t="s">
        <v>9</v>
      </c>
      <c r="G5" s="96" t="s">
        <v>10</v>
      </c>
      <c r="H5" s="96" t="s">
        <v>11</v>
      </c>
      <c r="I5" s="96" t="s">
        <v>12</v>
      </c>
      <c r="J5" s="97" t="s">
        <v>13</v>
      </c>
    </row>
    <row r="6" spans="1:10" ht="104.25" customHeight="1" x14ac:dyDescent="0.25">
      <c r="A6" s="60" t="s">
        <v>14</v>
      </c>
      <c r="B6" s="61" t="s">
        <v>222</v>
      </c>
      <c r="C6" s="62"/>
      <c r="D6" s="62" t="s">
        <v>16</v>
      </c>
      <c r="E6" s="62">
        <v>20</v>
      </c>
      <c r="F6" s="63">
        <v>0</v>
      </c>
      <c r="G6" s="63">
        <f t="shared" ref="G6:G9" si="0">E6*F6</f>
        <v>0</v>
      </c>
      <c r="H6" s="64">
        <v>0.08</v>
      </c>
      <c r="I6" s="63">
        <f t="shared" ref="I6:I9" si="1">G6*H6</f>
        <v>0</v>
      </c>
      <c r="J6" s="63">
        <f t="shared" ref="J6:J9" si="2">G6+I6</f>
        <v>0</v>
      </c>
    </row>
    <row r="7" spans="1:10" ht="142.5" customHeight="1" x14ac:dyDescent="0.25">
      <c r="A7" s="60" t="s">
        <v>18</v>
      </c>
      <c r="B7" s="61" t="s">
        <v>223</v>
      </c>
      <c r="C7" s="62"/>
      <c r="D7" s="62" t="s">
        <v>16</v>
      </c>
      <c r="E7" s="62">
        <v>8</v>
      </c>
      <c r="F7" s="63">
        <v>0</v>
      </c>
      <c r="G7" s="63">
        <f t="shared" si="0"/>
        <v>0</v>
      </c>
      <c r="H7" s="65">
        <v>0.08</v>
      </c>
      <c r="I7" s="63">
        <f t="shared" si="1"/>
        <v>0</v>
      </c>
      <c r="J7" s="63">
        <f t="shared" si="2"/>
        <v>0</v>
      </c>
    </row>
    <row r="8" spans="1:10" ht="65.25" customHeight="1" x14ac:dyDescent="0.25">
      <c r="A8" s="60" t="s">
        <v>21</v>
      </c>
      <c r="B8" s="61" t="s">
        <v>224</v>
      </c>
      <c r="C8" s="62"/>
      <c r="D8" s="62" t="s">
        <v>16</v>
      </c>
      <c r="E8" s="62">
        <v>2</v>
      </c>
      <c r="F8" s="63">
        <v>0</v>
      </c>
      <c r="G8" s="63">
        <f t="shared" si="0"/>
        <v>0</v>
      </c>
      <c r="H8" s="65">
        <v>0.08</v>
      </c>
      <c r="I8" s="63">
        <f t="shared" si="1"/>
        <v>0</v>
      </c>
      <c r="J8" s="63">
        <f t="shared" si="2"/>
        <v>0</v>
      </c>
    </row>
    <row r="9" spans="1:10" ht="75" customHeight="1" x14ac:dyDescent="0.25">
      <c r="A9" s="60" t="s">
        <v>25</v>
      </c>
      <c r="B9" s="61" t="s">
        <v>225</v>
      </c>
      <c r="C9" s="62"/>
      <c r="D9" s="62" t="s">
        <v>16</v>
      </c>
      <c r="E9" s="62">
        <v>2</v>
      </c>
      <c r="F9" s="63">
        <v>0</v>
      </c>
      <c r="G9" s="63">
        <f t="shared" si="0"/>
        <v>0</v>
      </c>
      <c r="H9" s="65">
        <v>0.08</v>
      </c>
      <c r="I9" s="63">
        <f t="shared" si="1"/>
        <v>0</v>
      </c>
      <c r="J9" s="63">
        <f t="shared" si="2"/>
        <v>0</v>
      </c>
    </row>
    <row r="10" spans="1:10" x14ac:dyDescent="0.25">
      <c r="A10" s="155" t="s">
        <v>39</v>
      </c>
      <c r="B10" s="156"/>
      <c r="C10" s="156"/>
      <c r="D10" s="156"/>
      <c r="E10" s="156"/>
      <c r="F10" s="157"/>
      <c r="G10" s="85">
        <f>SUM(G6:G9)</f>
        <v>0</v>
      </c>
      <c r="H10" s="86"/>
      <c r="I10" s="85">
        <f>SUM(I6:I9)</f>
        <v>0</v>
      </c>
      <c r="J10" s="85">
        <f>SUM(J6:J9)</f>
        <v>0</v>
      </c>
    </row>
  </sheetData>
  <mergeCells count="5">
    <mergeCell ref="A1:B1"/>
    <mergeCell ref="H1:J1"/>
    <mergeCell ref="A2:J2"/>
    <mergeCell ref="A3:J3"/>
    <mergeCell ref="A10:F10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54"/>
  <sheetViews>
    <sheetView view="pageBreakPreview" zoomScale="60" zoomScaleNormal="100" workbookViewId="0">
      <selection activeCell="H21" sqref="H21"/>
    </sheetView>
  </sheetViews>
  <sheetFormatPr defaultColWidth="8.7109375" defaultRowHeight="15" x14ac:dyDescent="0.25"/>
  <cols>
    <col min="1" max="1" width="3.5703125" customWidth="1"/>
    <col min="2" max="2" width="38.140625" customWidth="1"/>
    <col min="3" max="3" width="17" customWidth="1"/>
    <col min="4" max="5" width="6.140625" customWidth="1"/>
    <col min="6" max="6" width="7.7109375" customWidth="1"/>
    <col min="7" max="7" width="9.28515625" customWidth="1"/>
    <col min="8" max="8" width="6.140625" customWidth="1"/>
    <col min="9" max="9" width="10.85546875" customWidth="1"/>
    <col min="10" max="10" width="10.140625" customWidth="1"/>
    <col min="11" max="1024" width="7.7109375" customWidth="1"/>
  </cols>
  <sheetData>
    <row r="1" spans="1:13" ht="39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213</v>
      </c>
      <c r="I1" s="133"/>
      <c r="J1" s="133"/>
      <c r="K1" s="82"/>
      <c r="L1" s="82"/>
      <c r="M1" s="82"/>
    </row>
    <row r="2" spans="1:13" ht="39.75" customHeight="1" x14ac:dyDescent="0.25">
      <c r="A2" s="134" t="s">
        <v>203</v>
      </c>
      <c r="B2" s="134"/>
      <c r="C2" s="134"/>
      <c r="D2" s="134"/>
      <c r="E2" s="134"/>
      <c r="F2" s="134"/>
      <c r="G2" s="134"/>
      <c r="H2" s="134"/>
      <c r="I2" s="134"/>
      <c r="J2" s="134"/>
      <c r="K2" s="71"/>
      <c r="L2" s="71"/>
      <c r="M2" s="71"/>
    </row>
    <row r="3" spans="1:13" x14ac:dyDescent="0.25">
      <c r="A3" s="135" t="s">
        <v>211</v>
      </c>
      <c r="B3" s="135"/>
      <c r="C3" s="135"/>
      <c r="D3" s="135"/>
      <c r="E3" s="135"/>
      <c r="F3" s="135"/>
      <c r="G3" s="135"/>
      <c r="H3" s="135"/>
      <c r="I3" s="135"/>
      <c r="J3" s="135"/>
      <c r="K3" s="8"/>
    </row>
    <row r="4" spans="1:13" s="9" customFormat="1" ht="36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3</v>
      </c>
      <c r="G4" s="76" t="s">
        <v>4</v>
      </c>
      <c r="H4" s="75" t="s">
        <v>5</v>
      </c>
      <c r="I4" s="76" t="s">
        <v>6</v>
      </c>
      <c r="J4" s="76" t="s">
        <v>7</v>
      </c>
      <c r="K4"/>
    </row>
    <row r="5" spans="1:13" x14ac:dyDescent="0.25">
      <c r="A5" s="10"/>
      <c r="B5" s="94"/>
      <c r="C5" s="94"/>
      <c r="D5" s="94"/>
      <c r="E5" s="95" t="s">
        <v>8</v>
      </c>
      <c r="F5" s="96" t="s">
        <v>9</v>
      </c>
      <c r="G5" s="96" t="s">
        <v>10</v>
      </c>
      <c r="H5" s="96" t="s">
        <v>11</v>
      </c>
      <c r="I5" s="96" t="s">
        <v>12</v>
      </c>
      <c r="J5" s="96" t="s">
        <v>13</v>
      </c>
    </row>
    <row r="6" spans="1:13" x14ac:dyDescent="0.25">
      <c r="A6" s="77" t="s">
        <v>14</v>
      </c>
      <c r="B6" s="14" t="s">
        <v>59</v>
      </c>
      <c r="C6" s="78"/>
      <c r="D6" s="77" t="s">
        <v>16</v>
      </c>
      <c r="E6" s="77">
        <v>40</v>
      </c>
      <c r="F6" s="78">
        <v>0</v>
      </c>
      <c r="G6" s="78">
        <f t="shared" ref="G6:G18" si="0">E6*F6</f>
        <v>0</v>
      </c>
      <c r="H6" s="79">
        <v>0.08</v>
      </c>
      <c r="I6" s="78">
        <f t="shared" ref="I6:I18" si="1">G6*H6</f>
        <v>0</v>
      </c>
      <c r="J6" s="78">
        <f t="shared" ref="J6:J18" si="2">G6+I6</f>
        <v>0</v>
      </c>
    </row>
    <row r="7" spans="1:13" x14ac:dyDescent="0.25">
      <c r="A7" s="77" t="s">
        <v>18</v>
      </c>
      <c r="B7" s="14" t="s">
        <v>60</v>
      </c>
      <c r="C7" s="78"/>
      <c r="D7" s="77" t="s">
        <v>16</v>
      </c>
      <c r="E7" s="77">
        <v>50</v>
      </c>
      <c r="F7" s="78">
        <v>0</v>
      </c>
      <c r="G7" s="78">
        <f t="shared" si="0"/>
        <v>0</v>
      </c>
      <c r="H7" s="79">
        <v>0.08</v>
      </c>
      <c r="I7" s="78">
        <f t="shared" si="1"/>
        <v>0</v>
      </c>
      <c r="J7" s="78">
        <f t="shared" si="2"/>
        <v>0</v>
      </c>
    </row>
    <row r="8" spans="1:13" x14ac:dyDescent="0.25">
      <c r="A8" s="77" t="s">
        <v>21</v>
      </c>
      <c r="B8" s="15" t="s">
        <v>61</v>
      </c>
      <c r="C8" s="78"/>
      <c r="D8" s="77" t="s">
        <v>16</v>
      </c>
      <c r="E8" s="77">
        <v>12</v>
      </c>
      <c r="F8" s="78">
        <v>0</v>
      </c>
      <c r="G8" s="78">
        <f t="shared" si="0"/>
        <v>0</v>
      </c>
      <c r="H8" s="79">
        <v>0.08</v>
      </c>
      <c r="I8" s="78">
        <f t="shared" si="1"/>
        <v>0</v>
      </c>
      <c r="J8" s="78">
        <f t="shared" si="2"/>
        <v>0</v>
      </c>
    </row>
    <row r="9" spans="1:13" x14ac:dyDescent="0.25">
      <c r="A9" s="77" t="s">
        <v>25</v>
      </c>
      <c r="B9" s="14" t="s">
        <v>62</v>
      </c>
      <c r="C9" s="78"/>
      <c r="D9" s="77" t="s">
        <v>16</v>
      </c>
      <c r="E9" s="77">
        <v>12</v>
      </c>
      <c r="F9" s="78">
        <v>0</v>
      </c>
      <c r="G9" s="78">
        <f t="shared" si="0"/>
        <v>0</v>
      </c>
      <c r="H9" s="79">
        <v>0.08</v>
      </c>
      <c r="I9" s="78">
        <f t="shared" si="1"/>
        <v>0</v>
      </c>
      <c r="J9" s="78">
        <f t="shared" si="2"/>
        <v>0</v>
      </c>
    </row>
    <row r="10" spans="1:13" x14ac:dyDescent="0.25">
      <c r="A10" s="77" t="s">
        <v>27</v>
      </c>
      <c r="B10" s="14" t="s">
        <v>63</v>
      </c>
      <c r="C10" s="78"/>
      <c r="D10" s="77" t="s">
        <v>16</v>
      </c>
      <c r="E10" s="77">
        <v>12</v>
      </c>
      <c r="F10" s="78">
        <v>0</v>
      </c>
      <c r="G10" s="78">
        <f t="shared" si="0"/>
        <v>0</v>
      </c>
      <c r="H10" s="79">
        <v>0.08</v>
      </c>
      <c r="I10" s="78">
        <f t="shared" si="1"/>
        <v>0</v>
      </c>
      <c r="J10" s="78">
        <f t="shared" si="2"/>
        <v>0</v>
      </c>
    </row>
    <row r="11" spans="1:13" ht="25.5" x14ac:dyDescent="0.25">
      <c r="A11" s="77" t="s">
        <v>30</v>
      </c>
      <c r="B11" s="16" t="s">
        <v>64</v>
      </c>
      <c r="C11" s="78"/>
      <c r="D11" s="77" t="s">
        <v>16</v>
      </c>
      <c r="E11" s="77">
        <v>6</v>
      </c>
      <c r="F11" s="78">
        <v>0</v>
      </c>
      <c r="G11" s="78">
        <f t="shared" si="0"/>
        <v>0</v>
      </c>
      <c r="H11" s="79">
        <v>0.08</v>
      </c>
      <c r="I11" s="78">
        <f t="shared" si="1"/>
        <v>0</v>
      </c>
      <c r="J11" s="78">
        <f t="shared" si="2"/>
        <v>0</v>
      </c>
    </row>
    <row r="12" spans="1:13" ht="25.5" x14ac:dyDescent="0.25">
      <c r="A12" s="77" t="s">
        <v>32</v>
      </c>
      <c r="B12" s="17" t="s">
        <v>65</v>
      </c>
      <c r="C12" s="78"/>
      <c r="D12" s="77" t="s">
        <v>16</v>
      </c>
      <c r="E12" s="77">
        <v>6</v>
      </c>
      <c r="F12" s="78">
        <v>0</v>
      </c>
      <c r="G12" s="78">
        <f t="shared" si="0"/>
        <v>0</v>
      </c>
      <c r="H12" s="79">
        <v>0.08</v>
      </c>
      <c r="I12" s="78">
        <f t="shared" si="1"/>
        <v>0</v>
      </c>
      <c r="J12" s="78">
        <f t="shared" si="2"/>
        <v>0</v>
      </c>
    </row>
    <row r="13" spans="1:13" x14ac:dyDescent="0.25">
      <c r="A13" s="77" t="s">
        <v>34</v>
      </c>
      <c r="B13" s="17" t="s">
        <v>66</v>
      </c>
      <c r="C13" s="78"/>
      <c r="D13" s="77" t="s">
        <v>16</v>
      </c>
      <c r="E13" s="80">
        <v>20</v>
      </c>
      <c r="F13" s="78">
        <v>0</v>
      </c>
      <c r="G13" s="78">
        <f t="shared" si="0"/>
        <v>0</v>
      </c>
      <c r="H13" s="79">
        <v>0.08</v>
      </c>
      <c r="I13" s="78">
        <f t="shared" si="1"/>
        <v>0</v>
      </c>
      <c r="J13" s="78">
        <f t="shared" si="2"/>
        <v>0</v>
      </c>
    </row>
    <row r="14" spans="1:13" ht="25.5" x14ac:dyDescent="0.25">
      <c r="A14" s="77" t="s">
        <v>35</v>
      </c>
      <c r="B14" s="17" t="s">
        <v>67</v>
      </c>
      <c r="C14" s="78"/>
      <c r="D14" s="77" t="s">
        <v>16</v>
      </c>
      <c r="E14" s="80">
        <v>10</v>
      </c>
      <c r="F14" s="78">
        <v>0</v>
      </c>
      <c r="G14" s="78">
        <f t="shared" si="0"/>
        <v>0</v>
      </c>
      <c r="H14" s="79">
        <v>0.08</v>
      </c>
      <c r="I14" s="78">
        <f t="shared" si="1"/>
        <v>0</v>
      </c>
      <c r="J14" s="78">
        <f t="shared" si="2"/>
        <v>0</v>
      </c>
    </row>
    <row r="15" spans="1:13" ht="27" customHeight="1" x14ac:dyDescent="0.25">
      <c r="A15" s="77" t="s">
        <v>37</v>
      </c>
      <c r="B15" s="17" t="s">
        <v>68</v>
      </c>
      <c r="C15" s="78"/>
      <c r="D15" s="77" t="s">
        <v>16</v>
      </c>
      <c r="E15" s="104">
        <v>5</v>
      </c>
      <c r="F15" s="78">
        <v>0</v>
      </c>
      <c r="G15" s="78">
        <f t="shared" si="0"/>
        <v>0</v>
      </c>
      <c r="H15" s="79">
        <v>0.08</v>
      </c>
      <c r="I15" s="78">
        <f t="shared" si="1"/>
        <v>0</v>
      </c>
      <c r="J15" s="78">
        <f t="shared" si="2"/>
        <v>0</v>
      </c>
    </row>
    <row r="16" spans="1:13" ht="20.25" customHeight="1" x14ac:dyDescent="0.25">
      <c r="A16" s="77" t="s">
        <v>69</v>
      </c>
      <c r="B16" s="17" t="s">
        <v>70</v>
      </c>
      <c r="C16" s="78"/>
      <c r="D16" s="104" t="s">
        <v>16</v>
      </c>
      <c r="E16" s="104">
        <v>10</v>
      </c>
      <c r="F16" s="78">
        <v>0</v>
      </c>
      <c r="G16" s="78">
        <f t="shared" si="0"/>
        <v>0</v>
      </c>
      <c r="H16" s="79">
        <v>0.08</v>
      </c>
      <c r="I16" s="78">
        <f t="shared" si="1"/>
        <v>0</v>
      </c>
      <c r="J16" s="78">
        <f t="shared" si="2"/>
        <v>0</v>
      </c>
    </row>
    <row r="17" spans="1:1024" ht="108.75" customHeight="1" x14ac:dyDescent="0.25">
      <c r="A17" s="77" t="s">
        <v>71</v>
      </c>
      <c r="B17" s="18" t="s">
        <v>72</v>
      </c>
      <c r="C17" s="78"/>
      <c r="D17" s="104" t="s">
        <v>16</v>
      </c>
      <c r="E17" s="104">
        <v>24</v>
      </c>
      <c r="F17" s="78">
        <v>0</v>
      </c>
      <c r="G17" s="78">
        <f t="shared" si="0"/>
        <v>0</v>
      </c>
      <c r="H17" s="79">
        <v>0.08</v>
      </c>
      <c r="I17" s="78">
        <f t="shared" si="1"/>
        <v>0</v>
      </c>
      <c r="J17" s="78">
        <f t="shared" si="2"/>
        <v>0</v>
      </c>
    </row>
    <row r="18" spans="1:1024" ht="125.25" customHeight="1" x14ac:dyDescent="0.25">
      <c r="A18" s="77" t="s">
        <v>73</v>
      </c>
      <c r="B18" s="19" t="s">
        <v>74</v>
      </c>
      <c r="C18" s="78"/>
      <c r="D18" s="104" t="s">
        <v>16</v>
      </c>
      <c r="E18" s="104">
        <v>24</v>
      </c>
      <c r="F18" s="78">
        <v>0</v>
      </c>
      <c r="G18" s="78">
        <f t="shared" si="0"/>
        <v>0</v>
      </c>
      <c r="H18" s="79">
        <v>0.08</v>
      </c>
      <c r="I18" s="78">
        <f t="shared" si="1"/>
        <v>0</v>
      </c>
      <c r="J18" s="78">
        <f t="shared" si="2"/>
        <v>0</v>
      </c>
    </row>
    <row r="19" spans="1:1024" x14ac:dyDescent="0.25">
      <c r="A19" s="136" t="s">
        <v>39</v>
      </c>
      <c r="B19" s="136"/>
      <c r="C19" s="136"/>
      <c r="D19" s="136"/>
      <c r="E19" s="136"/>
      <c r="F19" s="136"/>
      <c r="G19" s="111">
        <f>SUM(G15:G18)</f>
        <v>0</v>
      </c>
      <c r="H19" s="113"/>
      <c r="I19" s="112">
        <f>SUM(I15:I18)</f>
        <v>0</v>
      </c>
      <c r="J19" s="112">
        <f>SUM(J15:J18)</f>
        <v>0</v>
      </c>
    </row>
    <row r="20" spans="1:1024" x14ac:dyDescent="0.25">
      <c r="A20" s="8"/>
      <c r="B20" s="8"/>
      <c r="C20" s="8"/>
      <c r="D20" s="8"/>
      <c r="E20" s="8"/>
      <c r="F20" s="8"/>
      <c r="H20" s="4"/>
      <c r="I20" s="20"/>
      <c r="J20" s="20"/>
      <c r="K20" s="3"/>
    </row>
    <row r="21" spans="1:1024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024" x14ac:dyDescent="0.25">
      <c r="A22" s="8"/>
      <c r="B22" s="5" t="s">
        <v>75</v>
      </c>
      <c r="C22" s="8"/>
      <c r="D22" s="8"/>
      <c r="E22" s="8"/>
      <c r="F22" s="8"/>
      <c r="G22" s="8"/>
      <c r="H22" s="8"/>
      <c r="I22" s="8"/>
      <c r="J22" s="8"/>
      <c r="K22" s="8"/>
    </row>
    <row r="23" spans="1:1024" s="2" customFormat="1" x14ac:dyDescent="0.25">
      <c r="A23"/>
      <c r="B23" s="137" t="s">
        <v>76</v>
      </c>
      <c r="C23" s="137"/>
      <c r="D23" s="137"/>
      <c r="E23" s="137"/>
      <c r="F23" s="137"/>
      <c r="G23" s="137"/>
      <c r="H23" s="137"/>
      <c r="I23" s="137"/>
      <c r="J23" s="13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57" customHeight="1" x14ac:dyDescent="0.25">
      <c r="B24" s="138" t="s">
        <v>77</v>
      </c>
      <c r="C24" s="138"/>
      <c r="D24" s="138"/>
      <c r="E24" s="138"/>
      <c r="F24" s="138"/>
      <c r="G24" s="138"/>
      <c r="H24" s="138"/>
      <c r="I24" s="138"/>
      <c r="J24" s="138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</row>
    <row r="26" spans="1:1024" x14ac:dyDescent="0.25">
      <c r="A26" s="2"/>
      <c r="B26" s="137" t="s">
        <v>78</v>
      </c>
      <c r="C26" s="137"/>
      <c r="D26" s="137"/>
      <c r="E26" s="137"/>
      <c r="F26" s="137"/>
      <c r="G26" s="137"/>
      <c r="H26" s="137"/>
      <c r="I26" s="137"/>
      <c r="J26" s="137"/>
      <c r="K26" s="2"/>
      <c r="L26" s="2"/>
      <c r="M26" s="2"/>
    </row>
    <row r="27" spans="1:1024" ht="58.5" customHeight="1" x14ac:dyDescent="0.25">
      <c r="B27" s="138" t="s">
        <v>79</v>
      </c>
      <c r="C27" s="138"/>
      <c r="D27" s="138"/>
      <c r="E27" s="138"/>
      <c r="F27" s="138"/>
      <c r="G27" s="138"/>
      <c r="H27" s="138"/>
      <c r="I27" s="138"/>
      <c r="J27" s="138"/>
    </row>
    <row r="28" spans="1:1024" ht="2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1:1024" ht="16.5" customHeight="1" x14ac:dyDescent="0.25">
      <c r="B29" s="137" t="s">
        <v>80</v>
      </c>
      <c r="C29" s="137"/>
      <c r="D29" s="137"/>
      <c r="E29" s="137"/>
      <c r="F29" s="137"/>
      <c r="G29" s="137"/>
      <c r="H29" s="137"/>
      <c r="I29" s="137"/>
      <c r="J29" s="137"/>
    </row>
    <row r="30" spans="1:1024" ht="35.85" customHeight="1" x14ac:dyDescent="0.25">
      <c r="B30" s="139" t="s">
        <v>81</v>
      </c>
      <c r="C30" s="139"/>
      <c r="D30" s="139"/>
      <c r="E30" s="139"/>
      <c r="F30" s="139"/>
      <c r="G30" s="139"/>
      <c r="H30" s="139"/>
      <c r="I30" s="139"/>
      <c r="J30" s="139"/>
    </row>
    <row r="32" spans="1:1024" x14ac:dyDescent="0.25">
      <c r="B32" s="5" t="s">
        <v>82</v>
      </c>
      <c r="C32" s="8"/>
      <c r="D32" s="8"/>
      <c r="E32" s="8"/>
      <c r="F32" s="8"/>
      <c r="G32" s="8"/>
      <c r="H32" s="8"/>
      <c r="I32" s="8"/>
      <c r="J32" s="8"/>
    </row>
    <row r="33" spans="2:10" ht="56.25" customHeight="1" x14ac:dyDescent="0.25">
      <c r="B33" s="140" t="s">
        <v>83</v>
      </c>
      <c r="C33" s="140"/>
      <c r="D33" s="140"/>
      <c r="E33" s="140"/>
      <c r="F33" s="140"/>
      <c r="G33" s="140"/>
      <c r="H33" s="140"/>
      <c r="I33" s="140"/>
      <c r="J33" s="140"/>
    </row>
    <row r="34" spans="2:10" x14ac:dyDescent="0.25">
      <c r="B34" s="3"/>
      <c r="C34" s="3"/>
      <c r="D34" s="3"/>
      <c r="E34" s="3"/>
      <c r="F34" s="3"/>
      <c r="G34" s="3"/>
      <c r="H34" s="3"/>
      <c r="I34" s="3"/>
      <c r="J34" s="3"/>
    </row>
    <row r="35" spans="2:10" x14ac:dyDescent="0.25">
      <c r="B35" s="21" t="s">
        <v>84</v>
      </c>
      <c r="C35" s="3"/>
      <c r="D35" s="3"/>
      <c r="E35" s="3"/>
      <c r="F35" s="3"/>
      <c r="G35" s="3"/>
      <c r="H35" s="3"/>
      <c r="I35" s="3"/>
      <c r="J35" s="3"/>
    </row>
    <row r="36" spans="2:10" ht="33.75" customHeight="1" x14ac:dyDescent="0.25">
      <c r="B36" s="140" t="s">
        <v>85</v>
      </c>
      <c r="C36" s="140"/>
      <c r="D36" s="140"/>
      <c r="E36" s="140"/>
      <c r="F36" s="140"/>
      <c r="G36" s="140"/>
      <c r="H36" s="140"/>
      <c r="I36" s="140"/>
      <c r="J36" s="140"/>
    </row>
    <row r="37" spans="2:10" x14ac:dyDescent="0.25">
      <c r="B37" s="8"/>
      <c r="C37" s="8"/>
      <c r="D37" s="8"/>
      <c r="E37" s="8"/>
      <c r="F37" s="8"/>
      <c r="G37" s="8"/>
      <c r="H37" s="8"/>
      <c r="I37" s="8"/>
      <c r="J37" s="8"/>
    </row>
    <row r="38" spans="2:10" x14ac:dyDescent="0.25">
      <c r="B38" s="5" t="s">
        <v>86</v>
      </c>
      <c r="C38" s="5"/>
      <c r="D38" s="5"/>
      <c r="E38" s="5"/>
      <c r="F38" s="5"/>
      <c r="G38" s="5"/>
      <c r="H38" s="5"/>
      <c r="I38" s="5"/>
      <c r="J38" s="5"/>
    </row>
    <row r="39" spans="2:10" ht="52.5" customHeight="1" x14ac:dyDescent="0.25">
      <c r="B39" s="140" t="s">
        <v>87</v>
      </c>
      <c r="C39" s="140"/>
      <c r="D39" s="140"/>
      <c r="E39" s="140"/>
      <c r="F39" s="140"/>
      <c r="G39" s="140"/>
      <c r="H39" s="140"/>
      <c r="I39" s="140"/>
      <c r="J39" s="140"/>
    </row>
    <row r="40" spans="2:10" x14ac:dyDescent="0.25">
      <c r="B40" s="8"/>
      <c r="C40" s="8"/>
      <c r="D40" s="8"/>
      <c r="E40" s="8"/>
      <c r="F40" s="8"/>
      <c r="G40" s="8"/>
      <c r="H40" s="8"/>
      <c r="I40" s="8"/>
      <c r="J40" s="8"/>
    </row>
    <row r="41" spans="2:10" x14ac:dyDescent="0.25">
      <c r="B41" s="5" t="s">
        <v>88</v>
      </c>
      <c r="C41" s="5"/>
      <c r="D41" s="5"/>
      <c r="E41" s="5"/>
      <c r="F41" s="5"/>
      <c r="G41" s="5"/>
      <c r="H41" s="5"/>
      <c r="I41" s="5"/>
      <c r="J41" s="5"/>
    </row>
    <row r="42" spans="2:10" ht="45" customHeight="1" x14ac:dyDescent="0.25">
      <c r="B42" s="140" t="s">
        <v>89</v>
      </c>
      <c r="C42" s="140"/>
      <c r="D42" s="140"/>
      <c r="E42" s="140"/>
      <c r="F42" s="140"/>
      <c r="G42" s="140"/>
      <c r="H42" s="140"/>
      <c r="I42" s="140"/>
      <c r="J42" s="140"/>
    </row>
    <row r="43" spans="2:10" x14ac:dyDescent="0.25">
      <c r="B43" s="8"/>
      <c r="C43" s="8"/>
      <c r="D43" s="8"/>
      <c r="E43" s="8"/>
      <c r="F43" s="8"/>
      <c r="G43" s="8"/>
      <c r="H43" s="8"/>
      <c r="I43" s="8"/>
      <c r="J43" s="8"/>
    </row>
    <row r="44" spans="2:10" x14ac:dyDescent="0.25">
      <c r="B44" s="142" t="s">
        <v>90</v>
      </c>
      <c r="C44" s="142"/>
      <c r="D44" s="142"/>
      <c r="E44" s="142"/>
      <c r="F44" s="142"/>
      <c r="G44" s="142"/>
      <c r="H44" s="142"/>
      <c r="I44" s="142"/>
      <c r="J44" s="142"/>
    </row>
    <row r="45" spans="2:10" ht="42" customHeight="1" x14ac:dyDescent="0.25">
      <c r="B45" s="140" t="s">
        <v>91</v>
      </c>
      <c r="C45" s="140"/>
      <c r="D45" s="140"/>
      <c r="E45" s="140"/>
      <c r="F45" s="140"/>
      <c r="G45" s="140"/>
      <c r="H45" s="140"/>
      <c r="I45" s="140"/>
      <c r="J45" s="140"/>
    </row>
    <row r="47" spans="2:10" x14ac:dyDescent="0.25">
      <c r="B47" s="141" t="s">
        <v>92</v>
      </c>
      <c r="C47" s="141"/>
      <c r="D47" s="141"/>
      <c r="E47" s="141"/>
      <c r="F47" s="141"/>
      <c r="G47" s="141"/>
      <c r="H47" s="141"/>
      <c r="I47" s="141"/>
      <c r="J47" s="141"/>
    </row>
    <row r="48" spans="2:10" ht="55.5" customHeight="1" x14ac:dyDescent="0.25">
      <c r="B48" s="140" t="s">
        <v>93</v>
      </c>
      <c r="C48" s="140"/>
      <c r="D48" s="140"/>
      <c r="E48" s="140"/>
      <c r="F48" s="140"/>
      <c r="G48" s="140"/>
      <c r="H48" s="140"/>
      <c r="I48" s="140"/>
      <c r="J48" s="140"/>
    </row>
    <row r="50" spans="2:10" x14ac:dyDescent="0.25">
      <c r="B50" s="141" t="s">
        <v>94</v>
      </c>
      <c r="C50" s="141"/>
      <c r="D50" s="141"/>
      <c r="E50" s="141"/>
      <c r="F50" s="141"/>
      <c r="G50" s="141"/>
      <c r="H50" s="141"/>
      <c r="I50" s="141"/>
      <c r="J50" s="141"/>
    </row>
    <row r="51" spans="2:10" ht="34.5" customHeight="1" x14ac:dyDescent="0.25">
      <c r="B51" s="140" t="s">
        <v>95</v>
      </c>
      <c r="C51" s="140"/>
      <c r="D51" s="140"/>
      <c r="E51" s="140"/>
      <c r="F51" s="140"/>
      <c r="G51" s="140"/>
      <c r="H51" s="140"/>
      <c r="I51" s="140"/>
      <c r="J51" s="140"/>
    </row>
    <row r="53" spans="2:10" x14ac:dyDescent="0.25">
      <c r="B53" s="141" t="s">
        <v>96</v>
      </c>
      <c r="C53" s="141"/>
      <c r="D53" s="141"/>
      <c r="E53" s="141"/>
      <c r="F53" s="141"/>
      <c r="G53" s="141"/>
      <c r="H53" s="141"/>
      <c r="I53" s="141"/>
      <c r="J53" s="141"/>
    </row>
    <row r="54" spans="2:10" ht="31.5" customHeight="1" x14ac:dyDescent="0.25">
      <c r="B54" s="140" t="s">
        <v>97</v>
      </c>
      <c r="C54" s="140"/>
      <c r="D54" s="140"/>
      <c r="E54" s="140"/>
      <c r="F54" s="140"/>
      <c r="G54" s="140"/>
      <c r="H54" s="140"/>
      <c r="I54" s="140"/>
      <c r="J54" s="140"/>
    </row>
  </sheetData>
  <mergeCells count="23">
    <mergeCell ref="B51:J51"/>
    <mergeCell ref="B53:J53"/>
    <mergeCell ref="B54:J54"/>
    <mergeCell ref="B42:J42"/>
    <mergeCell ref="B44:J44"/>
    <mergeCell ref="B45:J45"/>
    <mergeCell ref="B47:J47"/>
    <mergeCell ref="B48:J48"/>
    <mergeCell ref="B30:J30"/>
    <mergeCell ref="B33:J33"/>
    <mergeCell ref="B36:J36"/>
    <mergeCell ref="B39:J39"/>
    <mergeCell ref="B50:J50"/>
    <mergeCell ref="B23:J23"/>
    <mergeCell ref="B24:J24"/>
    <mergeCell ref="B26:J26"/>
    <mergeCell ref="B27:J27"/>
    <mergeCell ref="B29:J29"/>
    <mergeCell ref="A3:J3"/>
    <mergeCell ref="A1:B1"/>
    <mergeCell ref="H1:J1"/>
    <mergeCell ref="A2:J2"/>
    <mergeCell ref="A19:F19"/>
  </mergeCells>
  <pageMargins left="0.7" right="0.7" top="0.75" bottom="0.75" header="0.3" footer="0.3"/>
  <pageSetup paperSize="9" fitToHeight="0" orientation="landscape" r:id="rId1"/>
  <rowBreaks count="2" manualBreakCount="2">
    <brk id="16" max="9" man="1"/>
    <brk id="3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"/>
  <sheetViews>
    <sheetView view="pageBreakPreview" zoomScale="60" zoomScaleNormal="100" workbookViewId="0">
      <selection activeCell="J9" sqref="A1:J9"/>
    </sheetView>
  </sheetViews>
  <sheetFormatPr defaultColWidth="8.7109375" defaultRowHeight="15" x14ac:dyDescent="0.25"/>
  <cols>
    <col min="1" max="1" width="6.42578125" customWidth="1"/>
    <col min="2" max="2" width="33.5703125" customWidth="1"/>
    <col min="3" max="3" width="10.5703125" customWidth="1"/>
    <col min="4" max="4" width="5.42578125" customWidth="1"/>
    <col min="5" max="5" width="8.85546875" customWidth="1"/>
    <col min="6" max="6" width="12.140625" customWidth="1"/>
    <col min="7" max="9" width="8.85546875" customWidth="1"/>
    <col min="10" max="10" width="10" customWidth="1"/>
    <col min="11" max="1024" width="8.85546875" customWidth="1"/>
  </cols>
  <sheetData>
    <row r="1" spans="1:13" ht="64.5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210</v>
      </c>
      <c r="I1" s="133"/>
      <c r="J1" s="133"/>
      <c r="K1" s="82"/>
      <c r="L1" s="82"/>
      <c r="M1" s="82"/>
    </row>
    <row r="2" spans="1:13" ht="45.75" customHeight="1" x14ac:dyDescent="0.25">
      <c r="A2" s="134" t="s">
        <v>203</v>
      </c>
      <c r="B2" s="134"/>
      <c r="C2" s="134"/>
      <c r="D2" s="134"/>
      <c r="E2" s="134"/>
      <c r="F2" s="134"/>
      <c r="G2" s="134"/>
      <c r="H2" s="134"/>
      <c r="I2" s="134"/>
      <c r="J2" s="134"/>
      <c r="K2" s="71"/>
      <c r="L2" s="71"/>
      <c r="M2" s="71"/>
    </row>
    <row r="3" spans="1:13" x14ac:dyDescent="0.25">
      <c r="A3" s="135" t="s">
        <v>209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3" s="9" customFormat="1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3" x14ac:dyDescent="0.25">
      <c r="A5" s="10"/>
      <c r="B5" s="94"/>
      <c r="C5" s="94"/>
      <c r="D5" s="94"/>
      <c r="E5" s="95" t="s">
        <v>8</v>
      </c>
      <c r="F5" s="96" t="s">
        <v>9</v>
      </c>
      <c r="G5" s="96" t="s">
        <v>10</v>
      </c>
      <c r="H5" s="96" t="s">
        <v>11</v>
      </c>
      <c r="I5" s="96" t="s">
        <v>12</v>
      </c>
      <c r="J5" s="96" t="s">
        <v>13</v>
      </c>
    </row>
    <row r="6" spans="1:13" ht="128.25" customHeight="1" x14ac:dyDescent="0.25">
      <c r="A6" s="91" t="s">
        <v>14</v>
      </c>
      <c r="B6" s="22" t="s">
        <v>98</v>
      </c>
      <c r="C6" s="104"/>
      <c r="D6" s="104" t="s">
        <v>16</v>
      </c>
      <c r="E6" s="104">
        <v>40</v>
      </c>
      <c r="F6" s="105">
        <v>0</v>
      </c>
      <c r="G6" s="105">
        <f>E6*F6</f>
        <v>0</v>
      </c>
      <c r="H6" s="79">
        <v>0.08</v>
      </c>
      <c r="I6" s="105">
        <f>G6*H6</f>
        <v>0</v>
      </c>
      <c r="J6" s="105">
        <f>G6+I6</f>
        <v>0</v>
      </c>
    </row>
    <row r="7" spans="1:13" ht="129" customHeight="1" x14ac:dyDescent="0.25">
      <c r="A7" s="91" t="s">
        <v>18</v>
      </c>
      <c r="B7" s="22" t="s">
        <v>99</v>
      </c>
      <c r="C7" s="104"/>
      <c r="D7" s="104" t="s">
        <v>16</v>
      </c>
      <c r="E7" s="104">
        <v>50</v>
      </c>
      <c r="F7" s="105">
        <v>0</v>
      </c>
      <c r="G7" s="105">
        <f>E7*F7</f>
        <v>0</v>
      </c>
      <c r="H7" s="79">
        <v>0.08</v>
      </c>
      <c r="I7" s="105">
        <f>G7*H7</f>
        <v>0</v>
      </c>
      <c r="J7" s="105">
        <f>G7+I7</f>
        <v>0</v>
      </c>
    </row>
    <row r="8" spans="1:13" ht="129" customHeight="1" x14ac:dyDescent="0.25">
      <c r="A8" s="91" t="s">
        <v>21</v>
      </c>
      <c r="B8" s="23" t="s">
        <v>100</v>
      </c>
      <c r="C8" s="24"/>
      <c r="D8" s="24" t="s">
        <v>101</v>
      </c>
      <c r="E8" s="24">
        <v>2</v>
      </c>
      <c r="F8" s="105">
        <v>0</v>
      </c>
      <c r="G8" s="105">
        <f>E8*F8</f>
        <v>0</v>
      </c>
      <c r="H8" s="79">
        <v>0.08</v>
      </c>
      <c r="I8" s="105">
        <f>G8*H8</f>
        <v>0</v>
      </c>
      <c r="J8" s="105">
        <f>G8+I8</f>
        <v>0</v>
      </c>
    </row>
    <row r="9" spans="1:13" x14ac:dyDescent="0.25">
      <c r="A9" s="143" t="s">
        <v>39</v>
      </c>
      <c r="B9" s="143"/>
      <c r="C9" s="143"/>
      <c r="D9" s="143"/>
      <c r="E9" s="143"/>
      <c r="F9" s="143"/>
      <c r="G9" s="117">
        <f>SUM(G6:G8)</f>
        <v>0</v>
      </c>
      <c r="H9" s="118"/>
      <c r="I9" s="117">
        <f>SUM(I6:I8)</f>
        <v>0</v>
      </c>
      <c r="J9" s="117">
        <f>SUM(J6:J8)</f>
        <v>0</v>
      </c>
    </row>
    <row r="10" spans="1:13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3" spans="1:13" ht="15" customHeight="1" x14ac:dyDescent="0.25">
      <c r="G13" s="84"/>
      <c r="H13" s="84"/>
      <c r="I13" s="84"/>
    </row>
    <row r="14" spans="1:13" x14ac:dyDescent="0.25">
      <c r="G14" s="84"/>
      <c r="H14" s="84"/>
      <c r="I14" s="84"/>
    </row>
    <row r="15" spans="1:13" x14ac:dyDescent="0.25">
      <c r="G15" s="84"/>
      <c r="H15" s="84"/>
      <c r="I15" s="84"/>
    </row>
    <row r="16" spans="1:13" x14ac:dyDescent="0.25">
      <c r="G16" s="84"/>
      <c r="H16" s="84"/>
      <c r="I16" s="84"/>
    </row>
    <row r="17" spans="7:9" x14ac:dyDescent="0.25">
      <c r="G17" s="84"/>
      <c r="H17" s="84"/>
      <c r="I17" s="84"/>
    </row>
  </sheetData>
  <mergeCells count="5">
    <mergeCell ref="A1:B1"/>
    <mergeCell ref="H1:J1"/>
    <mergeCell ref="A2:J2"/>
    <mergeCell ref="A9:F9"/>
    <mergeCell ref="A3:J3"/>
  </mergeCells>
  <pageMargins left="0.25" right="0.25" top="0.75" bottom="0.75" header="0.511811023622047" footer="0.511811023622047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7"/>
  <sheetViews>
    <sheetView view="pageBreakPreview" zoomScale="60" zoomScaleNormal="100" workbookViewId="0">
      <selection activeCell="K9" sqref="A1:K9"/>
    </sheetView>
  </sheetViews>
  <sheetFormatPr defaultColWidth="8.7109375" defaultRowHeight="15" x14ac:dyDescent="0.25"/>
  <cols>
    <col min="1" max="1" width="3.5703125" customWidth="1"/>
    <col min="2" max="2" width="42.140625" style="25" customWidth="1"/>
    <col min="3" max="3" width="12.7109375" customWidth="1"/>
    <col min="4" max="5" width="6.140625" customWidth="1"/>
    <col min="6" max="6" width="15.140625" customWidth="1"/>
    <col min="7" max="7" width="8.5703125" customWidth="1"/>
    <col min="8" max="8" width="5" customWidth="1"/>
    <col min="9" max="9" width="7.7109375" customWidth="1"/>
    <col min="10" max="10" width="9" customWidth="1"/>
    <col min="11" max="11" width="8.5703125" customWidth="1"/>
    <col min="12" max="1024" width="7.7109375" customWidth="1"/>
  </cols>
  <sheetData>
    <row r="1" spans="1:13" ht="50.25" customHeight="1" x14ac:dyDescent="0.25">
      <c r="A1" s="132" t="s">
        <v>177</v>
      </c>
      <c r="B1" s="132"/>
      <c r="C1" s="74"/>
      <c r="D1" s="74"/>
      <c r="E1" s="74"/>
      <c r="F1" s="74"/>
      <c r="G1" s="74"/>
      <c r="H1" s="133" t="s">
        <v>208</v>
      </c>
      <c r="I1" s="133"/>
      <c r="J1" s="133"/>
      <c r="K1" s="133"/>
      <c r="L1" s="82"/>
      <c r="M1" s="82"/>
    </row>
    <row r="2" spans="1:13" ht="41.25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71"/>
      <c r="M2" s="71"/>
    </row>
    <row r="3" spans="1:13" x14ac:dyDescent="0.25">
      <c r="A3" s="135" t="s">
        <v>205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3" s="26" customFormat="1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  <c r="K4" s="114" t="s">
        <v>189</v>
      </c>
    </row>
    <row r="5" spans="1:13" x14ac:dyDescent="0.25">
      <c r="A5" s="101"/>
      <c r="B5" s="101"/>
      <c r="C5" s="101"/>
      <c r="D5" s="101"/>
      <c r="E5" s="101" t="s">
        <v>8</v>
      </c>
      <c r="F5" s="102" t="s">
        <v>9</v>
      </c>
      <c r="G5" s="102" t="s">
        <v>10</v>
      </c>
      <c r="H5" s="102" t="s">
        <v>11</v>
      </c>
      <c r="I5" s="102" t="s">
        <v>12</v>
      </c>
      <c r="J5" s="103" t="s">
        <v>13</v>
      </c>
      <c r="K5" s="103"/>
    </row>
    <row r="6" spans="1:13" ht="122.25" customHeight="1" x14ac:dyDescent="0.25">
      <c r="A6" s="91" t="s">
        <v>14</v>
      </c>
      <c r="B6" s="27" t="s">
        <v>102</v>
      </c>
      <c r="C6" s="104"/>
      <c r="D6" s="104" t="s">
        <v>16</v>
      </c>
      <c r="E6" s="104">
        <v>10</v>
      </c>
      <c r="F6" s="105">
        <v>0</v>
      </c>
      <c r="G6" s="105">
        <f>E6*F6</f>
        <v>0</v>
      </c>
      <c r="H6" s="79">
        <v>0.08</v>
      </c>
      <c r="I6" s="105">
        <f>G6*H6</f>
        <v>0</v>
      </c>
      <c r="J6" s="105">
        <f>G6+I6</f>
        <v>0</v>
      </c>
      <c r="K6" s="104" t="s">
        <v>103</v>
      </c>
    </row>
    <row r="7" spans="1:13" ht="139.5" customHeight="1" x14ac:dyDescent="0.25">
      <c r="A7" s="91" t="s">
        <v>18</v>
      </c>
      <c r="B7" s="28" t="s">
        <v>104</v>
      </c>
      <c r="C7" s="104"/>
      <c r="D7" s="104" t="s">
        <v>16</v>
      </c>
      <c r="E7" s="104">
        <v>20</v>
      </c>
      <c r="F7" s="105">
        <v>0</v>
      </c>
      <c r="G7" s="105">
        <f>E7*F7</f>
        <v>0</v>
      </c>
      <c r="H7" s="79">
        <v>0.08</v>
      </c>
      <c r="I7" s="105">
        <f>G7*H7</f>
        <v>0</v>
      </c>
      <c r="J7" s="105">
        <f>G7+I7</f>
        <v>0</v>
      </c>
      <c r="K7" s="104" t="s">
        <v>206</v>
      </c>
    </row>
    <row r="8" spans="1:13" ht="135" customHeight="1" x14ac:dyDescent="0.25">
      <c r="A8" s="91" t="s">
        <v>21</v>
      </c>
      <c r="B8" s="29" t="s">
        <v>105</v>
      </c>
      <c r="C8" s="104"/>
      <c r="D8" s="104" t="s">
        <v>16</v>
      </c>
      <c r="E8" s="104">
        <v>10</v>
      </c>
      <c r="F8" s="105">
        <v>0</v>
      </c>
      <c r="G8" s="105">
        <f>E8*F8</f>
        <v>0</v>
      </c>
      <c r="H8" s="79">
        <v>0.08</v>
      </c>
      <c r="I8" s="105">
        <f>G8*H8</f>
        <v>0</v>
      </c>
      <c r="J8" s="105">
        <f>G8+I8</f>
        <v>0</v>
      </c>
      <c r="K8" s="104" t="s">
        <v>206</v>
      </c>
    </row>
    <row r="9" spans="1:13" x14ac:dyDescent="0.25">
      <c r="A9" s="136" t="s">
        <v>39</v>
      </c>
      <c r="B9" s="136"/>
      <c r="C9" s="136"/>
      <c r="D9" s="136"/>
      <c r="E9" s="136"/>
      <c r="F9" s="136"/>
      <c r="G9" s="110">
        <f>SUM(G6:G8)</f>
        <v>0</v>
      </c>
      <c r="H9" s="115"/>
      <c r="I9" s="110">
        <f>SUM(I6:I8)</f>
        <v>0</v>
      </c>
      <c r="J9" s="110">
        <f>SUM(J6:J8)</f>
        <v>0</v>
      </c>
      <c r="K9" s="115"/>
    </row>
    <row r="12" spans="1:13" x14ac:dyDescent="0.25">
      <c r="B12"/>
    </row>
    <row r="13" spans="1:13" ht="15" customHeight="1" x14ac:dyDescent="0.25">
      <c r="H13" s="84"/>
      <c r="I13" s="84"/>
    </row>
    <row r="14" spans="1:13" x14ac:dyDescent="0.25">
      <c r="H14" s="84"/>
      <c r="I14" s="84"/>
    </row>
    <row r="15" spans="1:13" x14ac:dyDescent="0.25">
      <c r="H15" s="84"/>
      <c r="I15" s="84"/>
    </row>
    <row r="16" spans="1:13" x14ac:dyDescent="0.25">
      <c r="H16" s="84"/>
      <c r="I16" s="84"/>
    </row>
    <row r="17" spans="8:9" x14ac:dyDescent="0.25">
      <c r="H17" s="84"/>
      <c r="I17" s="84"/>
    </row>
  </sheetData>
  <mergeCells count="5">
    <mergeCell ref="A9:F9"/>
    <mergeCell ref="A3:K3"/>
    <mergeCell ref="A1:B1"/>
    <mergeCell ref="H1:K1"/>
    <mergeCell ref="A2:K2"/>
  </mergeCells>
  <pageMargins left="0.25" right="0.25" top="0.75" bottom="0.75" header="0.511811023622047" footer="0.511811023622047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2"/>
  <sheetViews>
    <sheetView view="pageBreakPreview" zoomScale="60" zoomScaleNormal="100" workbookViewId="0">
      <selection activeCell="J13" sqref="A1:J13"/>
    </sheetView>
  </sheetViews>
  <sheetFormatPr defaultColWidth="8.7109375" defaultRowHeight="15" x14ac:dyDescent="0.25"/>
  <cols>
    <col min="1" max="1" width="8.140625" customWidth="1"/>
    <col min="2" max="2" width="28.140625" customWidth="1"/>
    <col min="3" max="3" width="11.28515625" customWidth="1"/>
    <col min="4" max="4" width="8.140625" customWidth="1"/>
    <col min="5" max="5" width="5.5703125" customWidth="1"/>
    <col min="6" max="6" width="15.140625" customWidth="1"/>
    <col min="7" max="7" width="10.7109375" customWidth="1"/>
    <col min="8" max="8" width="5.85546875" customWidth="1"/>
    <col min="9" max="9" width="10.140625" customWidth="1"/>
    <col min="10" max="10" width="10.28515625" customWidth="1"/>
    <col min="11" max="1024" width="8.140625" customWidth="1"/>
  </cols>
  <sheetData>
    <row r="1" spans="1:13" ht="45.6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202</v>
      </c>
      <c r="I1" s="133"/>
      <c r="J1" s="133"/>
      <c r="K1" s="82"/>
      <c r="L1" s="82"/>
      <c r="M1" s="82"/>
    </row>
    <row r="2" spans="1:13" ht="71.25" customHeight="1" x14ac:dyDescent="0.25">
      <c r="A2" s="134" t="s">
        <v>203</v>
      </c>
      <c r="B2" s="134"/>
      <c r="C2" s="134"/>
      <c r="D2" s="134"/>
      <c r="E2" s="134"/>
      <c r="F2" s="134"/>
      <c r="G2" s="134"/>
      <c r="H2" s="134"/>
      <c r="I2" s="134"/>
      <c r="J2" s="134"/>
      <c r="K2" s="71"/>
      <c r="L2" s="71"/>
      <c r="M2" s="7"/>
    </row>
    <row r="3" spans="1:13" x14ac:dyDescent="0.25">
      <c r="A3" s="144" t="s">
        <v>204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3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3" x14ac:dyDescent="0.25">
      <c r="A5" s="10"/>
      <c r="B5" s="94"/>
      <c r="C5" s="94"/>
      <c r="D5" s="94"/>
      <c r="E5" s="95" t="s">
        <v>8</v>
      </c>
      <c r="F5" s="96" t="s">
        <v>9</v>
      </c>
      <c r="G5" s="96" t="s">
        <v>10</v>
      </c>
      <c r="H5" s="96" t="s">
        <v>11</v>
      </c>
      <c r="I5" s="96" t="s">
        <v>12</v>
      </c>
      <c r="J5" s="96" t="s">
        <v>13</v>
      </c>
    </row>
    <row r="6" spans="1:13" ht="69" customHeight="1" x14ac:dyDescent="0.25">
      <c r="A6" s="106" t="s">
        <v>14</v>
      </c>
      <c r="B6" s="23" t="s">
        <v>106</v>
      </c>
      <c r="C6" s="107"/>
      <c r="D6" s="80" t="s">
        <v>16</v>
      </c>
      <c r="E6" s="80">
        <v>1600</v>
      </c>
      <c r="F6" s="108">
        <v>0</v>
      </c>
      <c r="G6" s="108">
        <f t="shared" ref="G6:G12" si="0">E6*F6</f>
        <v>0</v>
      </c>
      <c r="H6" s="109">
        <v>0.08</v>
      </c>
      <c r="I6" s="108">
        <f t="shared" ref="I6:I12" si="1">G6*H6</f>
        <v>0</v>
      </c>
      <c r="J6" s="108">
        <f t="shared" ref="J6:J13" si="2">G6+I6</f>
        <v>0</v>
      </c>
    </row>
    <row r="7" spans="1:13" ht="64.5" customHeight="1" x14ac:dyDescent="0.25">
      <c r="A7" s="106" t="s">
        <v>18</v>
      </c>
      <c r="B7" s="23" t="s">
        <v>107</v>
      </c>
      <c r="C7" s="77"/>
      <c r="D7" s="80" t="s">
        <v>16</v>
      </c>
      <c r="E7" s="80">
        <v>100</v>
      </c>
      <c r="F7" s="108">
        <v>0</v>
      </c>
      <c r="G7" s="108">
        <f t="shared" si="0"/>
        <v>0</v>
      </c>
      <c r="H7" s="109">
        <v>0.08</v>
      </c>
      <c r="I7" s="108">
        <f t="shared" si="1"/>
        <v>0</v>
      </c>
      <c r="J7" s="108">
        <f t="shared" si="2"/>
        <v>0</v>
      </c>
    </row>
    <row r="8" spans="1:13" ht="89.25" customHeight="1" x14ac:dyDescent="0.25">
      <c r="A8" s="106" t="s">
        <v>21</v>
      </c>
      <c r="B8" s="23" t="s">
        <v>108</v>
      </c>
      <c r="C8" s="77"/>
      <c r="D8" s="80" t="s">
        <v>16</v>
      </c>
      <c r="E8" s="80">
        <v>2</v>
      </c>
      <c r="F8" s="108">
        <v>0</v>
      </c>
      <c r="G8" s="108">
        <f t="shared" si="0"/>
        <v>0</v>
      </c>
      <c r="H8" s="109">
        <v>0.08</v>
      </c>
      <c r="I8" s="108">
        <f t="shared" si="1"/>
        <v>0</v>
      </c>
      <c r="J8" s="108">
        <f t="shared" si="2"/>
        <v>0</v>
      </c>
    </row>
    <row r="9" spans="1:13" ht="64.5" customHeight="1" x14ac:dyDescent="0.25">
      <c r="A9" s="106" t="s">
        <v>25</v>
      </c>
      <c r="B9" s="23" t="s">
        <v>109</v>
      </c>
      <c r="C9" s="77"/>
      <c r="D9" s="80" t="s">
        <v>16</v>
      </c>
      <c r="E9" s="80">
        <v>2</v>
      </c>
      <c r="F9" s="108">
        <v>0</v>
      </c>
      <c r="G9" s="108">
        <f t="shared" si="0"/>
        <v>0</v>
      </c>
      <c r="H9" s="109">
        <v>0.08</v>
      </c>
      <c r="I9" s="108">
        <f t="shared" si="1"/>
        <v>0</v>
      </c>
      <c r="J9" s="108">
        <f t="shared" si="2"/>
        <v>0</v>
      </c>
    </row>
    <row r="10" spans="1:13" ht="46.5" customHeight="1" x14ac:dyDescent="0.25">
      <c r="A10" s="106" t="s">
        <v>27</v>
      </c>
      <c r="B10" s="23" t="s">
        <v>110</v>
      </c>
      <c r="C10" s="77"/>
      <c r="D10" s="80" t="s">
        <v>16</v>
      </c>
      <c r="E10" s="80">
        <v>20</v>
      </c>
      <c r="F10" s="108">
        <v>0</v>
      </c>
      <c r="G10" s="108">
        <f t="shared" si="0"/>
        <v>0</v>
      </c>
      <c r="H10" s="109">
        <v>0.08</v>
      </c>
      <c r="I10" s="108">
        <f t="shared" si="1"/>
        <v>0</v>
      </c>
      <c r="J10" s="108">
        <f t="shared" si="2"/>
        <v>0</v>
      </c>
    </row>
    <row r="11" spans="1:13" ht="46.5" customHeight="1" x14ac:dyDescent="0.25">
      <c r="A11" s="106" t="s">
        <v>30</v>
      </c>
      <c r="B11" s="23" t="s">
        <v>111</v>
      </c>
      <c r="C11" s="77"/>
      <c r="D11" s="80" t="s">
        <v>16</v>
      </c>
      <c r="E11" s="80">
        <v>5</v>
      </c>
      <c r="F11" s="108">
        <v>0</v>
      </c>
      <c r="G11" s="108">
        <f t="shared" si="0"/>
        <v>0</v>
      </c>
      <c r="H11" s="109">
        <v>0.08</v>
      </c>
      <c r="I11" s="108">
        <f t="shared" si="1"/>
        <v>0</v>
      </c>
      <c r="J11" s="108">
        <f t="shared" si="2"/>
        <v>0</v>
      </c>
    </row>
    <row r="12" spans="1:13" ht="73.5" customHeight="1" x14ac:dyDescent="0.25">
      <c r="A12" s="106" t="s">
        <v>32</v>
      </c>
      <c r="B12" s="23" t="s">
        <v>112</v>
      </c>
      <c r="C12" s="77"/>
      <c r="D12" s="80" t="s">
        <v>16</v>
      </c>
      <c r="E12" s="80">
        <v>10</v>
      </c>
      <c r="F12" s="108">
        <v>0</v>
      </c>
      <c r="G12" s="108">
        <f t="shared" si="0"/>
        <v>0</v>
      </c>
      <c r="H12" s="109">
        <v>0.08</v>
      </c>
      <c r="I12" s="108">
        <f t="shared" si="1"/>
        <v>0</v>
      </c>
      <c r="J12" s="108">
        <f t="shared" si="2"/>
        <v>0</v>
      </c>
    </row>
    <row r="13" spans="1:13" x14ac:dyDescent="0.25">
      <c r="A13" s="143" t="s">
        <v>39</v>
      </c>
      <c r="B13" s="143"/>
      <c r="C13" s="143"/>
      <c r="D13" s="143"/>
      <c r="E13" s="143"/>
      <c r="F13" s="143"/>
      <c r="G13" s="111">
        <f>SUM(G6:G10)</f>
        <v>0</v>
      </c>
      <c r="H13" s="116"/>
      <c r="I13" s="111">
        <f>SUM(I6:I10)</f>
        <v>0</v>
      </c>
      <c r="J13" s="111">
        <f t="shared" si="2"/>
        <v>0</v>
      </c>
    </row>
    <row r="18" spans="7:9" ht="15" customHeight="1" x14ac:dyDescent="0.25">
      <c r="G18" s="84"/>
      <c r="H18" s="84"/>
      <c r="I18" s="84"/>
    </row>
    <row r="19" spans="7:9" x14ac:dyDescent="0.25">
      <c r="G19" s="84"/>
      <c r="H19" s="84"/>
      <c r="I19" s="84"/>
    </row>
    <row r="20" spans="7:9" x14ac:dyDescent="0.25">
      <c r="G20" s="84"/>
      <c r="H20" s="84"/>
      <c r="I20" s="84"/>
    </row>
    <row r="21" spans="7:9" x14ac:dyDescent="0.25">
      <c r="G21" s="84"/>
      <c r="H21" s="84"/>
      <c r="I21" s="84"/>
    </row>
    <row r="22" spans="7:9" x14ac:dyDescent="0.25">
      <c r="G22" s="84"/>
      <c r="H22" s="84"/>
      <c r="I22" s="84"/>
    </row>
  </sheetData>
  <mergeCells count="5">
    <mergeCell ref="A13:F13"/>
    <mergeCell ref="A3:J3"/>
    <mergeCell ref="A1:B1"/>
    <mergeCell ref="H1:J1"/>
    <mergeCell ref="A2:J2"/>
  </mergeCells>
  <pageMargins left="0.7" right="0.7" top="0.75" bottom="0.75" header="0.511811023622047" footer="0.511811023622047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6"/>
  <sheetViews>
    <sheetView view="pageBreakPreview" zoomScale="60" zoomScaleNormal="100" workbookViewId="0">
      <selection activeCell="J8" sqref="A1:J8"/>
    </sheetView>
  </sheetViews>
  <sheetFormatPr defaultColWidth="8.7109375" defaultRowHeight="15" x14ac:dyDescent="0.25"/>
  <cols>
    <col min="1" max="1" width="3.5703125" customWidth="1"/>
    <col min="2" max="2" width="49.42578125" customWidth="1"/>
    <col min="3" max="3" width="10.42578125" customWidth="1"/>
    <col min="4" max="4" width="7.140625" customWidth="1"/>
    <col min="5" max="5" width="5.7109375" customWidth="1"/>
    <col min="6" max="6" width="14" customWidth="1"/>
    <col min="7" max="7" width="15.42578125" customWidth="1"/>
    <col min="8" max="8" width="6.140625" customWidth="1"/>
    <col min="9" max="9" width="10.7109375" customWidth="1"/>
    <col min="10" max="10" width="10.5703125" customWidth="1"/>
    <col min="11" max="1024" width="8.140625" customWidth="1"/>
  </cols>
  <sheetData>
    <row r="1" spans="1:13" ht="58.9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200</v>
      </c>
      <c r="I1" s="133"/>
      <c r="J1" s="133"/>
      <c r="K1" s="82"/>
      <c r="L1" s="82"/>
      <c r="M1" s="82"/>
    </row>
    <row r="2" spans="1:13" ht="45.75" customHeight="1" x14ac:dyDescent="0.25">
      <c r="A2" s="134" t="s">
        <v>215</v>
      </c>
      <c r="B2" s="134"/>
      <c r="C2" s="134"/>
      <c r="D2" s="134"/>
      <c r="E2" s="134"/>
      <c r="F2" s="134"/>
      <c r="G2" s="134"/>
      <c r="H2" s="134"/>
      <c r="I2" s="134"/>
      <c r="J2" s="134"/>
      <c r="K2" s="1"/>
      <c r="L2" s="1"/>
      <c r="M2" s="1"/>
    </row>
    <row r="3" spans="1:13" x14ac:dyDescent="0.25">
      <c r="A3" s="145" t="s">
        <v>201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3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3" x14ac:dyDescent="0.25">
      <c r="A5" s="10"/>
      <c r="B5" s="98"/>
      <c r="C5" s="98"/>
      <c r="D5" s="98"/>
      <c r="E5" s="99" t="s">
        <v>8</v>
      </c>
      <c r="F5" s="100" t="s">
        <v>9</v>
      </c>
      <c r="G5" s="100" t="s">
        <v>10</v>
      </c>
      <c r="H5" s="100" t="s">
        <v>11</v>
      </c>
      <c r="I5" s="100" t="s">
        <v>12</v>
      </c>
      <c r="J5" s="100" t="s">
        <v>13</v>
      </c>
    </row>
    <row r="6" spans="1:13" ht="198.75" customHeight="1" x14ac:dyDescent="0.25">
      <c r="A6" s="91" t="s">
        <v>14</v>
      </c>
      <c r="B6" s="30" t="s">
        <v>113</v>
      </c>
      <c r="C6" s="104"/>
      <c r="D6" s="104" t="s">
        <v>16</v>
      </c>
      <c r="E6" s="104">
        <v>30</v>
      </c>
      <c r="F6" s="105">
        <v>0</v>
      </c>
      <c r="G6" s="105">
        <f>E6*F6</f>
        <v>0</v>
      </c>
      <c r="H6" s="79">
        <v>0.08</v>
      </c>
      <c r="I6" s="105">
        <f>G6*H6</f>
        <v>0</v>
      </c>
      <c r="J6" s="105">
        <f>G6+I6</f>
        <v>0</v>
      </c>
    </row>
    <row r="7" spans="1:13" ht="59.25" customHeight="1" x14ac:dyDescent="0.25">
      <c r="A7" s="91" t="s">
        <v>18</v>
      </c>
      <c r="B7" s="31" t="s">
        <v>114</v>
      </c>
      <c r="C7" s="104"/>
      <c r="D7" s="104" t="s">
        <v>16</v>
      </c>
      <c r="E7" s="104">
        <v>50</v>
      </c>
      <c r="F7" s="105">
        <v>0</v>
      </c>
      <c r="G7" s="105">
        <f>E7*F7</f>
        <v>0</v>
      </c>
      <c r="H7" s="79">
        <v>0.08</v>
      </c>
      <c r="I7" s="105">
        <f>G7*H7</f>
        <v>0</v>
      </c>
      <c r="J7" s="105">
        <f>G7+I7</f>
        <v>0</v>
      </c>
    </row>
    <row r="8" spans="1:13" x14ac:dyDescent="0.25">
      <c r="A8" s="143" t="s">
        <v>39</v>
      </c>
      <c r="B8" s="143"/>
      <c r="C8" s="143"/>
      <c r="D8" s="143"/>
      <c r="E8" s="143"/>
      <c r="F8" s="143"/>
      <c r="G8" s="117">
        <f>SUM(G6:G7)</f>
        <v>0</v>
      </c>
      <c r="H8" s="118"/>
      <c r="I8" s="117">
        <f>SUM(I6:I7)</f>
        <v>0</v>
      </c>
      <c r="J8" s="117">
        <f>SUM(J6:J7)</f>
        <v>0</v>
      </c>
    </row>
    <row r="12" spans="1:13" ht="15" customHeight="1" x14ac:dyDescent="0.25">
      <c r="G12" s="84"/>
      <c r="H12" s="84"/>
      <c r="I12" s="84"/>
    </row>
    <row r="13" spans="1:13" x14ac:dyDescent="0.25">
      <c r="G13" s="84"/>
      <c r="H13" s="84"/>
      <c r="I13" s="84"/>
    </row>
    <row r="14" spans="1:13" x14ac:dyDescent="0.25">
      <c r="G14" s="84"/>
      <c r="H14" s="84"/>
      <c r="I14" s="84"/>
    </row>
    <row r="15" spans="1:13" x14ac:dyDescent="0.25">
      <c r="G15" s="84"/>
      <c r="H15" s="84"/>
      <c r="I15" s="84"/>
    </row>
    <row r="16" spans="1:13" x14ac:dyDescent="0.25">
      <c r="G16" s="84"/>
      <c r="H16" s="84"/>
      <c r="I16" s="84"/>
    </row>
  </sheetData>
  <mergeCells count="5">
    <mergeCell ref="A1:B1"/>
    <mergeCell ref="H1:J1"/>
    <mergeCell ref="A2:J2"/>
    <mergeCell ref="A3:J3"/>
    <mergeCell ref="A8:F8"/>
  </mergeCells>
  <pageMargins left="0.7" right="0.7" top="0.75" bottom="0.75" header="0.511811023622047" footer="0.511811023622047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6"/>
  <sheetViews>
    <sheetView view="pageBreakPreview" zoomScale="60" zoomScaleNormal="100" workbookViewId="0">
      <selection activeCell="J8" sqref="A1:J8"/>
    </sheetView>
  </sheetViews>
  <sheetFormatPr defaultColWidth="8.7109375" defaultRowHeight="15" x14ac:dyDescent="0.25"/>
  <cols>
    <col min="1" max="1" width="3.5703125" customWidth="1"/>
    <col min="2" max="2" width="46.42578125" customWidth="1"/>
    <col min="3" max="3" width="10.85546875" customWidth="1"/>
    <col min="4" max="4" width="6.140625" customWidth="1"/>
    <col min="5" max="5" width="5.42578125" customWidth="1"/>
    <col min="6" max="6" width="13" customWidth="1"/>
    <col min="7" max="7" width="9.28515625" customWidth="1"/>
    <col min="8" max="8" width="6.140625" customWidth="1"/>
    <col min="9" max="10" width="9.7109375" customWidth="1"/>
    <col min="11" max="1024" width="8.140625" customWidth="1"/>
  </cols>
  <sheetData>
    <row r="1" spans="1:10" ht="55.5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199</v>
      </c>
      <c r="I1" s="133"/>
      <c r="J1" s="133"/>
    </row>
    <row r="2" spans="1:10" ht="49.5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x14ac:dyDescent="0.25">
      <c r="A3" s="145" t="s">
        <v>195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48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0" x14ac:dyDescent="0.25">
      <c r="A5" s="98"/>
      <c r="B5" s="98"/>
      <c r="C5" s="98"/>
      <c r="D5" s="98"/>
      <c r="E5" s="99" t="s">
        <v>8</v>
      </c>
      <c r="F5" s="100" t="s">
        <v>9</v>
      </c>
      <c r="G5" s="100" t="s">
        <v>10</v>
      </c>
      <c r="H5" s="100" t="s">
        <v>11</v>
      </c>
      <c r="I5" s="100" t="s">
        <v>12</v>
      </c>
      <c r="J5" s="100" t="s">
        <v>13</v>
      </c>
    </row>
    <row r="6" spans="1:10" ht="52.5" customHeight="1" x14ac:dyDescent="0.25">
      <c r="A6" s="91" t="s">
        <v>14</v>
      </c>
      <c r="B6" s="120" t="s">
        <v>115</v>
      </c>
      <c r="C6" s="104"/>
      <c r="D6" s="104" t="s">
        <v>16</v>
      </c>
      <c r="E6" s="104">
        <v>6</v>
      </c>
      <c r="F6" s="105">
        <v>0</v>
      </c>
      <c r="G6" s="105">
        <f>E6*F6</f>
        <v>0</v>
      </c>
      <c r="H6" s="79">
        <v>0.08</v>
      </c>
      <c r="I6" s="105">
        <f>G6*H6</f>
        <v>0</v>
      </c>
      <c r="J6" s="105">
        <f>G6+I6</f>
        <v>0</v>
      </c>
    </row>
    <row r="7" spans="1:10" ht="54.75" customHeight="1" x14ac:dyDescent="0.25">
      <c r="A7" s="91" t="s">
        <v>18</v>
      </c>
      <c r="B7" s="120" t="s">
        <v>116</v>
      </c>
      <c r="C7" s="104"/>
      <c r="D7" s="104" t="s">
        <v>16</v>
      </c>
      <c r="E7" s="104">
        <v>90</v>
      </c>
      <c r="F7" s="105">
        <v>0</v>
      </c>
      <c r="G7" s="105">
        <f>E7*F7</f>
        <v>0</v>
      </c>
      <c r="H7" s="79">
        <v>0.08</v>
      </c>
      <c r="I7" s="105">
        <f>G7*H7</f>
        <v>0</v>
      </c>
      <c r="J7" s="105">
        <f>G7+I7</f>
        <v>0</v>
      </c>
    </row>
    <row r="8" spans="1:10" x14ac:dyDescent="0.25">
      <c r="A8" s="143" t="s">
        <v>39</v>
      </c>
      <c r="B8" s="143"/>
      <c r="C8" s="143"/>
      <c r="D8" s="143"/>
      <c r="E8" s="143"/>
      <c r="F8" s="143"/>
      <c r="G8" s="117">
        <f>SUM(G6:G7)</f>
        <v>0</v>
      </c>
      <c r="H8" s="118"/>
      <c r="I8" s="117">
        <f>SUM(I6:I7)</f>
        <v>0</v>
      </c>
      <c r="J8" s="117">
        <f>SUM(J6:J7)</f>
        <v>0</v>
      </c>
    </row>
    <row r="12" spans="1:10" ht="15" customHeight="1" x14ac:dyDescent="0.25">
      <c r="G12" s="84"/>
      <c r="H12" s="84"/>
      <c r="I12" s="84"/>
    </row>
    <row r="13" spans="1:10" x14ac:dyDescent="0.25">
      <c r="G13" s="84"/>
      <c r="H13" s="84"/>
      <c r="I13" s="84"/>
    </row>
    <row r="14" spans="1:10" x14ac:dyDescent="0.25">
      <c r="G14" s="84"/>
      <c r="H14" s="84"/>
      <c r="I14" s="84"/>
    </row>
    <row r="15" spans="1:10" x14ac:dyDescent="0.25">
      <c r="G15" s="84"/>
      <c r="H15" s="84"/>
      <c r="I15" s="84"/>
    </row>
    <row r="16" spans="1:10" x14ac:dyDescent="0.25">
      <c r="G16" s="84"/>
      <c r="H16" s="84"/>
      <c r="I16" s="84"/>
    </row>
  </sheetData>
  <mergeCells count="5">
    <mergeCell ref="A1:B1"/>
    <mergeCell ref="H1:J1"/>
    <mergeCell ref="A2:J2"/>
    <mergeCell ref="A3:J3"/>
    <mergeCell ref="A8:F8"/>
  </mergeCells>
  <pageMargins left="0.7" right="0.7" top="0.75" bottom="0.75" header="0.511811023622047" footer="0.511811023622047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2"/>
  <sheetViews>
    <sheetView view="pageBreakPreview" zoomScale="60" zoomScaleNormal="100" workbookViewId="0">
      <selection sqref="A1:J22"/>
    </sheetView>
  </sheetViews>
  <sheetFormatPr defaultColWidth="8.7109375" defaultRowHeight="15" x14ac:dyDescent="0.25"/>
  <cols>
    <col min="2" max="2" width="28.42578125" customWidth="1"/>
    <col min="3" max="3" width="10.28515625" customWidth="1"/>
    <col min="6" max="6" width="13" customWidth="1"/>
    <col min="9" max="9" width="19.85546875" bestFit="1" customWidth="1"/>
    <col min="10" max="10" width="10.140625" customWidth="1"/>
  </cols>
  <sheetData>
    <row r="1" spans="1:13" ht="51.75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194</v>
      </c>
      <c r="I1" s="133"/>
      <c r="J1" s="133"/>
      <c r="K1" s="82"/>
      <c r="L1" s="82"/>
      <c r="M1" s="82"/>
    </row>
    <row r="2" spans="1:13" ht="50.25" customHeight="1" x14ac:dyDescent="0.25">
      <c r="A2" s="134" t="s">
        <v>180</v>
      </c>
      <c r="B2" s="134"/>
      <c r="C2" s="134"/>
      <c r="D2" s="134"/>
      <c r="E2" s="134"/>
      <c r="F2" s="134"/>
      <c r="G2" s="134"/>
      <c r="H2" s="134"/>
      <c r="I2" s="134"/>
      <c r="J2" s="134"/>
      <c r="K2" s="71"/>
      <c r="L2" s="71"/>
      <c r="M2" s="71"/>
    </row>
    <row r="3" spans="1:13" x14ac:dyDescent="0.25">
      <c r="A3" s="145" t="s">
        <v>198</v>
      </c>
      <c r="B3" s="145"/>
      <c r="C3" s="145"/>
      <c r="D3" s="145"/>
      <c r="E3" s="145"/>
      <c r="F3" s="145"/>
      <c r="G3" s="145"/>
      <c r="H3" s="145"/>
      <c r="I3" s="145"/>
      <c r="J3" s="145"/>
      <c r="K3" s="8"/>
    </row>
    <row r="4" spans="1:13" s="9" customFormat="1" ht="48" x14ac:dyDescent="0.2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  <c r="K4" s="3"/>
    </row>
    <row r="5" spans="1:13" ht="17.25" customHeight="1" x14ac:dyDescent="0.25">
      <c r="A5" s="94"/>
      <c r="B5" s="94"/>
      <c r="C5" s="94"/>
      <c r="D5" s="94"/>
      <c r="E5" s="95" t="s">
        <v>8</v>
      </c>
      <c r="F5" s="96" t="s">
        <v>9</v>
      </c>
      <c r="G5" s="96" t="s">
        <v>10</v>
      </c>
      <c r="H5" s="96" t="s">
        <v>11</v>
      </c>
      <c r="I5" s="96" t="s">
        <v>12</v>
      </c>
      <c r="J5" s="97" t="s">
        <v>13</v>
      </c>
      <c r="K5" s="8"/>
    </row>
    <row r="6" spans="1:13" ht="30" customHeight="1" x14ac:dyDescent="0.25">
      <c r="A6" s="91" t="s">
        <v>14</v>
      </c>
      <c r="B6" s="121" t="s">
        <v>197</v>
      </c>
      <c r="C6" s="104"/>
      <c r="D6" s="104" t="s">
        <v>16</v>
      </c>
      <c r="E6" s="104">
        <v>30</v>
      </c>
      <c r="F6" s="105">
        <v>0</v>
      </c>
      <c r="G6" s="105">
        <f>E6*F6</f>
        <v>0</v>
      </c>
      <c r="H6" s="79">
        <v>0.08</v>
      </c>
      <c r="I6" s="105">
        <f>G6*H6</f>
        <v>0</v>
      </c>
      <c r="J6" s="105">
        <f>G6+I6</f>
        <v>0</v>
      </c>
      <c r="K6" s="8"/>
    </row>
    <row r="7" spans="1:13" ht="29.25" customHeight="1" x14ac:dyDescent="0.25">
      <c r="A7" s="91" t="s">
        <v>18</v>
      </c>
      <c r="B7" s="121" t="s">
        <v>196</v>
      </c>
      <c r="C7" s="104"/>
      <c r="D7" s="104" t="s">
        <v>16</v>
      </c>
      <c r="E7" s="104">
        <v>50</v>
      </c>
      <c r="F7" s="105">
        <v>0</v>
      </c>
      <c r="G7" s="105">
        <f>E7*F7</f>
        <v>0</v>
      </c>
      <c r="H7" s="79">
        <v>0.08</v>
      </c>
      <c r="I7" s="105">
        <f>G7*H7</f>
        <v>0</v>
      </c>
      <c r="J7" s="105">
        <f>G7+I7</f>
        <v>0</v>
      </c>
      <c r="K7" s="8"/>
    </row>
    <row r="8" spans="1:13" ht="22.5" customHeight="1" x14ac:dyDescent="0.25">
      <c r="A8" s="91" t="s">
        <v>21</v>
      </c>
      <c r="B8" s="121" t="s">
        <v>117</v>
      </c>
      <c r="C8" s="104"/>
      <c r="D8" s="104" t="s">
        <v>16</v>
      </c>
      <c r="E8" s="104">
        <v>100</v>
      </c>
      <c r="F8" s="105">
        <v>0</v>
      </c>
      <c r="G8" s="105">
        <f>E8*F8</f>
        <v>0</v>
      </c>
      <c r="H8" s="79">
        <v>0.08</v>
      </c>
      <c r="I8" s="105">
        <f>G8*H8</f>
        <v>0</v>
      </c>
      <c r="J8" s="105">
        <f>G8+I8</f>
        <v>0</v>
      </c>
      <c r="K8" s="8"/>
    </row>
    <row r="9" spans="1:13" ht="19.5" customHeight="1" x14ac:dyDescent="0.25">
      <c r="A9" s="91" t="s">
        <v>25</v>
      </c>
      <c r="B9" s="122" t="s">
        <v>118</v>
      </c>
      <c r="C9" s="104"/>
      <c r="D9" s="104" t="s">
        <v>16</v>
      </c>
      <c r="E9" s="104">
        <v>18</v>
      </c>
      <c r="F9" s="105">
        <v>0</v>
      </c>
      <c r="G9" s="105">
        <f>E9*F9</f>
        <v>0</v>
      </c>
      <c r="H9" s="79">
        <v>0.08</v>
      </c>
      <c r="I9" s="105">
        <f>G9*H9</f>
        <v>0</v>
      </c>
      <c r="J9" s="105">
        <f>G9+I9</f>
        <v>0</v>
      </c>
      <c r="K9" s="8"/>
    </row>
    <row r="10" spans="1:13" x14ac:dyDescent="0.25">
      <c r="A10" s="143" t="s">
        <v>39</v>
      </c>
      <c r="B10" s="143"/>
      <c r="C10" s="143"/>
      <c r="D10" s="143"/>
      <c r="E10" s="143"/>
      <c r="F10" s="143"/>
      <c r="G10" s="117">
        <f>SUM(G6:G9)</f>
        <v>0</v>
      </c>
      <c r="H10" s="119"/>
      <c r="I10" s="123">
        <f>SUM(I6:I9)</f>
        <v>0</v>
      </c>
      <c r="J10" s="123">
        <f>SUM(J6:J9)</f>
        <v>0</v>
      </c>
      <c r="K10" s="8"/>
    </row>
    <row r="11" spans="1:13" x14ac:dyDescent="0.25">
      <c r="A11" s="8"/>
      <c r="B11" s="8"/>
      <c r="C11" s="8"/>
      <c r="D11" s="8"/>
      <c r="E11" s="8"/>
      <c r="F11" s="8"/>
      <c r="H11" s="4"/>
      <c r="I11" s="20"/>
      <c r="J11" s="20"/>
      <c r="K11" s="8"/>
    </row>
    <row r="12" spans="1:13" x14ac:dyDescent="0.25">
      <c r="A12" s="8"/>
      <c r="B12" s="5" t="s">
        <v>75</v>
      </c>
      <c r="C12" s="8"/>
      <c r="D12" s="8"/>
      <c r="E12" s="8"/>
      <c r="F12" s="8"/>
      <c r="G12" s="8"/>
      <c r="H12" s="8"/>
      <c r="I12" s="8"/>
      <c r="J12" s="8"/>
      <c r="K12" s="8"/>
    </row>
    <row r="13" spans="1:13" x14ac:dyDescent="0.25">
      <c r="A13" s="8"/>
      <c r="B13" s="5" t="s">
        <v>119</v>
      </c>
      <c r="C13" s="8"/>
      <c r="D13" s="8"/>
      <c r="E13" s="8"/>
      <c r="F13" s="8"/>
      <c r="G13" s="8"/>
      <c r="H13" s="8"/>
      <c r="I13" s="8"/>
      <c r="J13" s="8"/>
      <c r="K13" s="8"/>
    </row>
    <row r="14" spans="1:13" ht="120" customHeight="1" x14ac:dyDescent="0.25">
      <c r="A14" s="8"/>
      <c r="B14" s="140" t="s">
        <v>120</v>
      </c>
      <c r="C14" s="140"/>
      <c r="D14" s="140"/>
      <c r="E14" s="140"/>
      <c r="F14" s="140"/>
      <c r="G14" s="140"/>
      <c r="H14" s="140"/>
      <c r="I14" s="140"/>
      <c r="J14" s="140"/>
      <c r="K14" s="8"/>
    </row>
    <row r="15" spans="1:13" x14ac:dyDescent="0.25">
      <c r="A15" s="8"/>
      <c r="B15" s="5" t="s">
        <v>121</v>
      </c>
      <c r="C15" s="8"/>
      <c r="D15" s="8"/>
      <c r="E15" s="8"/>
      <c r="F15" s="8"/>
      <c r="G15" s="8"/>
      <c r="H15" s="8"/>
      <c r="I15" s="8"/>
      <c r="J15" s="8"/>
    </row>
    <row r="16" spans="1:13" ht="176.25" customHeight="1" x14ac:dyDescent="0.25">
      <c r="A16" s="8"/>
      <c r="B16" s="140" t="s">
        <v>122</v>
      </c>
      <c r="C16" s="140"/>
      <c r="D16" s="140"/>
      <c r="E16" s="140"/>
      <c r="F16" s="140"/>
      <c r="G16" s="140"/>
      <c r="H16" s="140"/>
      <c r="I16" s="140"/>
      <c r="J16" s="140"/>
    </row>
    <row r="17" spans="1:10" x14ac:dyDescent="0.25">
      <c r="A17" s="8"/>
      <c r="B17" s="5" t="s">
        <v>123</v>
      </c>
      <c r="C17" s="8"/>
      <c r="D17" s="8"/>
      <c r="E17" s="8"/>
      <c r="F17" s="8"/>
      <c r="G17" s="8"/>
      <c r="H17" s="8"/>
      <c r="I17" s="8"/>
      <c r="J17" s="8"/>
    </row>
    <row r="18" spans="1:10" ht="172.5" customHeight="1" x14ac:dyDescent="0.25">
      <c r="A18" s="8"/>
      <c r="B18" s="140" t="s">
        <v>124</v>
      </c>
      <c r="C18" s="140"/>
      <c r="D18" s="140"/>
      <c r="E18" s="140"/>
      <c r="F18" s="140"/>
      <c r="G18" s="140"/>
      <c r="H18" s="140"/>
      <c r="I18" s="140"/>
      <c r="J18" s="140"/>
    </row>
    <row r="19" spans="1:10" x14ac:dyDescent="0.25">
      <c r="A19" s="8"/>
      <c r="B19" s="5" t="s">
        <v>125</v>
      </c>
      <c r="C19" s="8"/>
      <c r="D19" s="8"/>
      <c r="E19" s="8"/>
      <c r="F19" s="8"/>
      <c r="G19" s="8"/>
      <c r="H19" s="8"/>
      <c r="I19" s="8"/>
      <c r="J19" s="8"/>
    </row>
    <row r="20" spans="1:10" ht="142.5" customHeight="1" x14ac:dyDescent="0.25">
      <c r="A20" s="8"/>
      <c r="B20" s="140" t="s">
        <v>126</v>
      </c>
      <c r="C20" s="140"/>
      <c r="D20" s="140"/>
      <c r="E20" s="140"/>
      <c r="F20" s="140"/>
      <c r="G20" s="140"/>
      <c r="H20" s="140"/>
      <c r="I20" s="140"/>
      <c r="J20" s="140"/>
    </row>
    <row r="21" spans="1:10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 ht="55.5" customHeight="1" x14ac:dyDescent="0.25">
      <c r="A22" s="146" t="s">
        <v>127</v>
      </c>
      <c r="B22" s="146"/>
      <c r="C22" s="146"/>
      <c r="D22" s="146"/>
      <c r="E22" s="146"/>
      <c r="F22" s="146"/>
      <c r="G22" s="146"/>
      <c r="H22" s="146"/>
      <c r="I22" s="146"/>
      <c r="J22" s="146"/>
    </row>
    <row r="28" spans="1:10" ht="15" customHeight="1" x14ac:dyDescent="0.25">
      <c r="G28" s="84"/>
      <c r="H28" s="84"/>
      <c r="I28" s="84"/>
    </row>
    <row r="29" spans="1:10" x14ac:dyDescent="0.25">
      <c r="G29" s="84"/>
      <c r="H29" s="84"/>
      <c r="I29" s="84"/>
    </row>
    <row r="30" spans="1:10" x14ac:dyDescent="0.25">
      <c r="G30" s="84"/>
      <c r="H30" s="84"/>
      <c r="I30" s="84"/>
    </row>
    <row r="31" spans="1:10" x14ac:dyDescent="0.25">
      <c r="G31" s="84"/>
      <c r="H31" s="84"/>
      <c r="I31" s="84"/>
    </row>
    <row r="32" spans="1:10" x14ac:dyDescent="0.25">
      <c r="G32" s="84"/>
      <c r="H32" s="84"/>
      <c r="I32" s="84"/>
    </row>
  </sheetData>
  <mergeCells count="10">
    <mergeCell ref="A1:B1"/>
    <mergeCell ref="H1:J1"/>
    <mergeCell ref="A2:J2"/>
    <mergeCell ref="A3:J3"/>
    <mergeCell ref="A22:J22"/>
    <mergeCell ref="A10:F10"/>
    <mergeCell ref="B14:J14"/>
    <mergeCell ref="B16:J16"/>
    <mergeCell ref="B18:J18"/>
    <mergeCell ref="B20:J20"/>
  </mergeCells>
  <pageMargins left="0.23611111111111099" right="0.23611111111111099" top="0.35416666666666702" bottom="0.15763888888888899" header="0.511811023622047" footer="0.511811023622047"/>
  <pageSetup paperSize="9" scale="94" orientation="landscape" r:id="rId1"/>
  <rowBreaks count="1" manualBreakCount="1">
    <brk id="1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3"/>
  <sheetViews>
    <sheetView view="pageBreakPreview" topLeftCell="A19" zoomScale="60" zoomScaleNormal="100" workbookViewId="0">
      <selection activeCell="J23" sqref="A1:J23"/>
    </sheetView>
  </sheetViews>
  <sheetFormatPr defaultColWidth="8.7109375" defaultRowHeight="15" x14ac:dyDescent="0.25"/>
  <cols>
    <col min="1" max="1" width="5.7109375" customWidth="1"/>
    <col min="2" max="2" width="43.42578125" customWidth="1"/>
    <col min="3" max="3" width="16" customWidth="1"/>
    <col min="4" max="4" width="8.42578125" customWidth="1"/>
    <col min="5" max="5" width="6.85546875" customWidth="1"/>
    <col min="6" max="6" width="15.42578125" customWidth="1"/>
    <col min="7" max="7" width="11.7109375" customWidth="1"/>
    <col min="8" max="8" width="5.28515625" customWidth="1"/>
    <col min="9" max="9" width="10" customWidth="1"/>
    <col min="10" max="10" width="11" customWidth="1"/>
  </cols>
  <sheetData>
    <row r="1" spans="1:13" ht="55.5" customHeight="1" x14ac:dyDescent="0.25">
      <c r="A1" s="132" t="s">
        <v>177</v>
      </c>
      <c r="B1" s="132"/>
      <c r="C1" s="73"/>
      <c r="D1" s="73"/>
      <c r="E1" s="73"/>
      <c r="F1" s="73"/>
      <c r="G1" s="73"/>
      <c r="H1" s="133" t="s">
        <v>192</v>
      </c>
      <c r="I1" s="133"/>
      <c r="J1" s="133"/>
      <c r="K1" s="6"/>
      <c r="L1" s="6"/>
      <c r="M1" s="6"/>
    </row>
    <row r="2" spans="1:13" ht="40.5" customHeight="1" x14ac:dyDescent="0.25">
      <c r="A2" s="134" t="s">
        <v>217</v>
      </c>
      <c r="B2" s="134"/>
      <c r="C2" s="134"/>
      <c r="D2" s="134"/>
      <c r="E2" s="134"/>
      <c r="F2" s="134"/>
      <c r="G2" s="134"/>
      <c r="H2" s="134"/>
      <c r="I2" s="134"/>
      <c r="J2" s="134"/>
      <c r="K2" s="6"/>
      <c r="L2" s="6"/>
      <c r="M2" s="6"/>
    </row>
    <row r="3" spans="1:13" x14ac:dyDescent="0.25">
      <c r="A3" s="147" t="s">
        <v>193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3" ht="36" x14ac:dyDescent="0.25">
      <c r="A4" s="92" t="s">
        <v>1</v>
      </c>
      <c r="B4" s="75" t="s">
        <v>181</v>
      </c>
      <c r="C4" s="75" t="s">
        <v>207</v>
      </c>
      <c r="D4" s="75" t="s">
        <v>182</v>
      </c>
      <c r="E4" s="75" t="s">
        <v>2</v>
      </c>
      <c r="F4" s="76" t="s">
        <v>214</v>
      </c>
      <c r="G4" s="76" t="s">
        <v>4</v>
      </c>
      <c r="H4" s="75" t="s">
        <v>5</v>
      </c>
      <c r="I4" s="76" t="s">
        <v>6</v>
      </c>
      <c r="J4" s="76" t="s">
        <v>7</v>
      </c>
    </row>
    <row r="5" spans="1:13" x14ac:dyDescent="0.25">
      <c r="A5" s="98"/>
      <c r="B5" s="98"/>
      <c r="C5" s="98"/>
      <c r="D5" s="98"/>
      <c r="E5" s="99" t="s">
        <v>8</v>
      </c>
      <c r="F5" s="100" t="s">
        <v>9</v>
      </c>
      <c r="G5" s="100" t="s">
        <v>10</v>
      </c>
      <c r="H5" s="100" t="s">
        <v>11</v>
      </c>
      <c r="I5" s="100" t="s">
        <v>12</v>
      </c>
      <c r="J5" s="100" t="s">
        <v>13</v>
      </c>
    </row>
    <row r="6" spans="1:13" ht="86.25" customHeight="1" x14ac:dyDescent="0.25">
      <c r="A6" s="32" t="s">
        <v>14</v>
      </c>
      <c r="B6" s="33" t="s">
        <v>128</v>
      </c>
      <c r="C6" s="34"/>
      <c r="D6" s="32" t="s">
        <v>101</v>
      </c>
      <c r="E6" s="32">
        <v>5</v>
      </c>
      <c r="F6" s="35">
        <v>0</v>
      </c>
      <c r="G6" s="35">
        <f t="shared" ref="G6:G22" si="0">E6*F6</f>
        <v>0</v>
      </c>
      <c r="H6" s="36">
        <v>0.08</v>
      </c>
      <c r="I6" s="35">
        <f t="shared" ref="I6:I22" si="1">G6*H6</f>
        <v>0</v>
      </c>
      <c r="J6" s="35">
        <f t="shared" ref="J6:J23" si="2">G6+I6</f>
        <v>0</v>
      </c>
    </row>
    <row r="7" spans="1:13" ht="114.75" customHeight="1" x14ac:dyDescent="0.25">
      <c r="A7" s="37" t="s">
        <v>18</v>
      </c>
      <c r="B7" s="38" t="s">
        <v>129</v>
      </c>
      <c r="C7" s="34"/>
      <c r="D7" s="32" t="s">
        <v>101</v>
      </c>
      <c r="E7" s="32">
        <v>1</v>
      </c>
      <c r="F7" s="35">
        <v>0</v>
      </c>
      <c r="G7" s="35">
        <f t="shared" si="0"/>
        <v>0</v>
      </c>
      <c r="H7" s="36">
        <v>0.08</v>
      </c>
      <c r="I7" s="35">
        <f t="shared" si="1"/>
        <v>0</v>
      </c>
      <c r="J7" s="35">
        <f t="shared" si="2"/>
        <v>0</v>
      </c>
    </row>
    <row r="8" spans="1:13" ht="100.5" customHeight="1" x14ac:dyDescent="0.25">
      <c r="A8" s="37" t="s">
        <v>21</v>
      </c>
      <c r="B8" s="39" t="s">
        <v>130</v>
      </c>
      <c r="C8" s="34"/>
      <c r="D8" s="32" t="s">
        <v>101</v>
      </c>
      <c r="E8" s="32">
        <v>1</v>
      </c>
      <c r="F8" s="35">
        <v>0</v>
      </c>
      <c r="G8" s="35">
        <f t="shared" si="0"/>
        <v>0</v>
      </c>
      <c r="H8" s="36">
        <v>0.08</v>
      </c>
      <c r="I8" s="35">
        <f t="shared" si="1"/>
        <v>0</v>
      </c>
      <c r="J8" s="35">
        <f t="shared" si="2"/>
        <v>0</v>
      </c>
    </row>
    <row r="9" spans="1:13" ht="85.5" customHeight="1" x14ac:dyDescent="0.25">
      <c r="A9" s="37" t="s">
        <v>25</v>
      </c>
      <c r="B9" s="33" t="s">
        <v>131</v>
      </c>
      <c r="C9" s="34"/>
      <c r="D9" s="32" t="s">
        <v>101</v>
      </c>
      <c r="E9" s="32">
        <v>20</v>
      </c>
      <c r="F9" s="35">
        <v>0</v>
      </c>
      <c r="G9" s="35">
        <f t="shared" si="0"/>
        <v>0</v>
      </c>
      <c r="H9" s="36">
        <v>0.08</v>
      </c>
      <c r="I9" s="35">
        <f t="shared" si="1"/>
        <v>0</v>
      </c>
      <c r="J9" s="35">
        <f t="shared" si="2"/>
        <v>0</v>
      </c>
    </row>
    <row r="10" spans="1:13" ht="85.5" customHeight="1" x14ac:dyDescent="0.25">
      <c r="A10" s="37" t="s">
        <v>27</v>
      </c>
      <c r="B10" s="33" t="s">
        <v>132</v>
      </c>
      <c r="C10" s="34"/>
      <c r="D10" s="32" t="s">
        <v>101</v>
      </c>
      <c r="E10" s="32">
        <v>3</v>
      </c>
      <c r="F10" s="35">
        <v>0</v>
      </c>
      <c r="G10" s="35">
        <f t="shared" si="0"/>
        <v>0</v>
      </c>
      <c r="H10" s="36">
        <v>0.08</v>
      </c>
      <c r="I10" s="35">
        <f t="shared" si="1"/>
        <v>0</v>
      </c>
      <c r="J10" s="35">
        <f t="shared" si="2"/>
        <v>0</v>
      </c>
    </row>
    <row r="11" spans="1:13" ht="90" customHeight="1" x14ac:dyDescent="0.25">
      <c r="A11" s="37" t="s">
        <v>30</v>
      </c>
      <c r="B11" s="33" t="s">
        <v>133</v>
      </c>
      <c r="C11" s="34"/>
      <c r="D11" s="32" t="s">
        <v>101</v>
      </c>
      <c r="E11" s="32">
        <v>10</v>
      </c>
      <c r="F11" s="35">
        <v>0</v>
      </c>
      <c r="G11" s="35">
        <f t="shared" si="0"/>
        <v>0</v>
      </c>
      <c r="H11" s="36">
        <v>0.08</v>
      </c>
      <c r="I11" s="35">
        <f t="shared" si="1"/>
        <v>0</v>
      </c>
      <c r="J11" s="35">
        <f t="shared" si="2"/>
        <v>0</v>
      </c>
    </row>
    <row r="12" spans="1:13" ht="70.5" customHeight="1" x14ac:dyDescent="0.25">
      <c r="A12" s="37" t="s">
        <v>32</v>
      </c>
      <c r="B12" s="33" t="s">
        <v>134</v>
      </c>
      <c r="C12" s="34"/>
      <c r="D12" s="32" t="s">
        <v>101</v>
      </c>
      <c r="E12" s="32">
        <v>5</v>
      </c>
      <c r="F12" s="35">
        <v>0</v>
      </c>
      <c r="G12" s="35">
        <f t="shared" si="0"/>
        <v>0</v>
      </c>
      <c r="H12" s="36">
        <v>0.08</v>
      </c>
      <c r="I12" s="35">
        <f t="shared" si="1"/>
        <v>0</v>
      </c>
      <c r="J12" s="35">
        <f t="shared" si="2"/>
        <v>0</v>
      </c>
    </row>
    <row r="13" spans="1:13" ht="60" customHeight="1" x14ac:dyDescent="0.25">
      <c r="A13" s="40" t="s">
        <v>34</v>
      </c>
      <c r="B13" s="41" t="s">
        <v>135</v>
      </c>
      <c r="C13" s="42"/>
      <c r="D13" s="43" t="s">
        <v>101</v>
      </c>
      <c r="E13" s="43">
        <v>2</v>
      </c>
      <c r="F13" s="35">
        <v>0</v>
      </c>
      <c r="G13" s="35">
        <f t="shared" si="0"/>
        <v>0</v>
      </c>
      <c r="H13" s="36">
        <v>0.08</v>
      </c>
      <c r="I13" s="35">
        <f t="shared" si="1"/>
        <v>0</v>
      </c>
      <c r="J13" s="35">
        <f t="shared" si="2"/>
        <v>0</v>
      </c>
    </row>
    <row r="14" spans="1:13" ht="99.75" customHeight="1" x14ac:dyDescent="0.25">
      <c r="A14" s="40" t="s">
        <v>35</v>
      </c>
      <c r="B14" s="33" t="s">
        <v>136</v>
      </c>
      <c r="C14" s="44"/>
      <c r="D14" s="43" t="s">
        <v>101</v>
      </c>
      <c r="E14" s="43">
        <v>1</v>
      </c>
      <c r="F14" s="35">
        <v>0</v>
      </c>
      <c r="G14" s="35">
        <f t="shared" si="0"/>
        <v>0</v>
      </c>
      <c r="H14" s="36">
        <v>0.08</v>
      </c>
      <c r="I14" s="35">
        <f t="shared" si="1"/>
        <v>0</v>
      </c>
      <c r="J14" s="35">
        <f t="shared" si="2"/>
        <v>0</v>
      </c>
    </row>
    <row r="15" spans="1:13" ht="110.25" customHeight="1" x14ac:dyDescent="0.25">
      <c r="A15" s="40" t="s">
        <v>37</v>
      </c>
      <c r="B15" s="33" t="s">
        <v>227</v>
      </c>
      <c r="C15" s="34"/>
      <c r="D15" s="43" t="s">
        <v>101</v>
      </c>
      <c r="E15" s="43">
        <v>1</v>
      </c>
      <c r="F15" s="35">
        <v>0</v>
      </c>
      <c r="G15" s="35">
        <f t="shared" si="0"/>
        <v>0</v>
      </c>
      <c r="H15" s="36">
        <v>0.08</v>
      </c>
      <c r="I15" s="35">
        <f t="shared" si="1"/>
        <v>0</v>
      </c>
      <c r="J15" s="35">
        <f t="shared" si="2"/>
        <v>0</v>
      </c>
    </row>
    <row r="16" spans="1:13" ht="61.5" customHeight="1" x14ac:dyDescent="0.25">
      <c r="A16" s="40" t="s">
        <v>69</v>
      </c>
      <c r="B16" s="33" t="s">
        <v>137</v>
      </c>
      <c r="C16" s="34"/>
      <c r="D16" s="32" t="s">
        <v>101</v>
      </c>
      <c r="E16" s="32">
        <v>5</v>
      </c>
      <c r="F16" s="35">
        <v>0</v>
      </c>
      <c r="G16" s="35">
        <f t="shared" si="0"/>
        <v>0</v>
      </c>
      <c r="H16" s="36">
        <v>0.08</v>
      </c>
      <c r="I16" s="35">
        <f t="shared" si="1"/>
        <v>0</v>
      </c>
      <c r="J16" s="35">
        <f t="shared" si="2"/>
        <v>0</v>
      </c>
    </row>
    <row r="17" spans="1:10" ht="87.75" customHeight="1" x14ac:dyDescent="0.25">
      <c r="A17" s="40" t="s">
        <v>71</v>
      </c>
      <c r="B17" s="33" t="s">
        <v>138</v>
      </c>
      <c r="C17" s="34"/>
      <c r="D17" s="32" t="s">
        <v>101</v>
      </c>
      <c r="E17" s="32">
        <v>15</v>
      </c>
      <c r="F17" s="35">
        <v>0</v>
      </c>
      <c r="G17" s="35">
        <f t="shared" si="0"/>
        <v>0</v>
      </c>
      <c r="H17" s="36">
        <v>0.08</v>
      </c>
      <c r="I17" s="35">
        <f t="shared" si="1"/>
        <v>0</v>
      </c>
      <c r="J17" s="35">
        <f t="shared" si="2"/>
        <v>0</v>
      </c>
    </row>
    <row r="18" spans="1:10" ht="112.5" customHeight="1" x14ac:dyDescent="0.25">
      <c r="A18" s="40" t="s">
        <v>73</v>
      </c>
      <c r="B18" s="33" t="s">
        <v>229</v>
      </c>
      <c r="C18" s="34"/>
      <c r="D18" s="32" t="s">
        <v>101</v>
      </c>
      <c r="E18" s="32">
        <v>15</v>
      </c>
      <c r="F18" s="35">
        <v>0</v>
      </c>
      <c r="G18" s="35">
        <f t="shared" si="0"/>
        <v>0</v>
      </c>
      <c r="H18" s="36">
        <v>0.08</v>
      </c>
      <c r="I18" s="35">
        <f t="shared" si="1"/>
        <v>0</v>
      </c>
      <c r="J18" s="35">
        <f t="shared" si="2"/>
        <v>0</v>
      </c>
    </row>
    <row r="19" spans="1:10" ht="115.5" customHeight="1" x14ac:dyDescent="0.25">
      <c r="A19" s="40" t="s">
        <v>139</v>
      </c>
      <c r="B19" s="33" t="s">
        <v>228</v>
      </c>
      <c r="C19" s="34"/>
      <c r="D19" s="32" t="s">
        <v>101</v>
      </c>
      <c r="E19" s="32">
        <v>15</v>
      </c>
      <c r="F19" s="35">
        <v>0</v>
      </c>
      <c r="G19" s="35">
        <f t="shared" si="0"/>
        <v>0</v>
      </c>
      <c r="H19" s="36">
        <v>0.08</v>
      </c>
      <c r="I19" s="35">
        <f t="shared" si="1"/>
        <v>0</v>
      </c>
      <c r="J19" s="35">
        <f t="shared" si="2"/>
        <v>0</v>
      </c>
    </row>
    <row r="20" spans="1:10" ht="85.5" customHeight="1" x14ac:dyDescent="0.25">
      <c r="A20" s="40" t="s">
        <v>140</v>
      </c>
      <c r="B20" s="39" t="s">
        <v>141</v>
      </c>
      <c r="C20" s="34"/>
      <c r="D20" s="32" t="s">
        <v>101</v>
      </c>
      <c r="E20" s="32">
        <v>2</v>
      </c>
      <c r="F20" s="35">
        <v>0</v>
      </c>
      <c r="G20" s="35">
        <f t="shared" si="0"/>
        <v>0</v>
      </c>
      <c r="H20" s="36">
        <v>0.08</v>
      </c>
      <c r="I20" s="35">
        <f t="shared" si="1"/>
        <v>0</v>
      </c>
      <c r="J20" s="35">
        <f t="shared" si="2"/>
        <v>0</v>
      </c>
    </row>
    <row r="21" spans="1:10" ht="91.5" customHeight="1" x14ac:dyDescent="0.25">
      <c r="A21" s="40" t="s">
        <v>142</v>
      </c>
      <c r="B21" s="45" t="s">
        <v>143</v>
      </c>
      <c r="C21" s="46"/>
      <c r="D21" s="47" t="s">
        <v>101</v>
      </c>
      <c r="E21" s="47">
        <v>5</v>
      </c>
      <c r="F21" s="35">
        <v>0</v>
      </c>
      <c r="G21" s="35">
        <f t="shared" si="0"/>
        <v>0</v>
      </c>
      <c r="H21" s="36">
        <v>0.08</v>
      </c>
      <c r="I21" s="35">
        <f t="shared" si="1"/>
        <v>0</v>
      </c>
      <c r="J21" s="35">
        <f t="shared" si="2"/>
        <v>0</v>
      </c>
    </row>
    <row r="22" spans="1:10" ht="75.75" customHeight="1" x14ac:dyDescent="0.25">
      <c r="A22" s="32" t="s">
        <v>144</v>
      </c>
      <c r="B22" s="45" t="s">
        <v>145</v>
      </c>
      <c r="C22" s="46"/>
      <c r="D22" s="47" t="s">
        <v>101</v>
      </c>
      <c r="E22" s="47">
        <v>5</v>
      </c>
      <c r="F22" s="35">
        <v>0</v>
      </c>
      <c r="G22" s="35">
        <f t="shared" si="0"/>
        <v>0</v>
      </c>
      <c r="H22" s="36">
        <v>0.08</v>
      </c>
      <c r="I22" s="35">
        <f t="shared" si="1"/>
        <v>0</v>
      </c>
      <c r="J22" s="35">
        <f t="shared" si="2"/>
        <v>0</v>
      </c>
    </row>
    <row r="23" spans="1:10" ht="15" customHeight="1" x14ac:dyDescent="0.25">
      <c r="A23" s="148" t="s">
        <v>146</v>
      </c>
      <c r="B23" s="149"/>
      <c r="C23" s="149"/>
      <c r="D23" s="149"/>
      <c r="E23" s="149"/>
      <c r="F23" s="150"/>
      <c r="G23" s="93">
        <f>SUM(G6:G22)</f>
        <v>0</v>
      </c>
      <c r="H23" s="124"/>
      <c r="I23" s="93">
        <f>SUM(I6:I22)</f>
        <v>0</v>
      </c>
      <c r="J23" s="93">
        <f t="shared" si="2"/>
        <v>0</v>
      </c>
    </row>
    <row r="29" spans="1:10" ht="15" customHeight="1" x14ac:dyDescent="0.25">
      <c r="G29" s="84"/>
      <c r="H29" s="84"/>
      <c r="I29" s="84"/>
    </row>
    <row r="30" spans="1:10" x14ac:dyDescent="0.25">
      <c r="G30" s="84"/>
      <c r="H30" s="84"/>
      <c r="I30" s="84"/>
    </row>
    <row r="31" spans="1:10" x14ac:dyDescent="0.25">
      <c r="G31" s="84"/>
      <c r="H31" s="84"/>
      <c r="I31" s="84"/>
    </row>
    <row r="32" spans="1:10" x14ac:dyDescent="0.25">
      <c r="G32" s="84"/>
      <c r="H32" s="84"/>
      <c r="I32" s="84"/>
    </row>
    <row r="33" spans="7:9" x14ac:dyDescent="0.25">
      <c r="G33" s="84"/>
      <c r="H33" s="84"/>
      <c r="I33" s="84"/>
    </row>
  </sheetData>
  <mergeCells count="5">
    <mergeCell ref="A2:J2"/>
    <mergeCell ref="A3:J3"/>
    <mergeCell ref="A23:F23"/>
    <mergeCell ref="A1:B1"/>
    <mergeCell ref="H1:J1"/>
  </mergeCells>
  <pageMargins left="0.25" right="0.25" top="0.75" bottom="0.75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13</vt:i4>
      </vt:variant>
    </vt:vector>
  </HeadingPairs>
  <TitlesOfParts>
    <vt:vector size="26" baseType="lpstr">
      <vt:lpstr>Część  1</vt:lpstr>
      <vt:lpstr>Część 2</vt:lpstr>
      <vt:lpstr>Część 3</vt:lpstr>
      <vt:lpstr>Część 4</vt:lpstr>
      <vt:lpstr>Część 5</vt:lpstr>
      <vt:lpstr>Część 6</vt:lpstr>
      <vt:lpstr>Część 7</vt:lpstr>
      <vt:lpstr>Część 8</vt:lpstr>
      <vt:lpstr>Część 9</vt:lpstr>
      <vt:lpstr>Część 10</vt:lpstr>
      <vt:lpstr>Część 11</vt:lpstr>
      <vt:lpstr>Część 12</vt:lpstr>
      <vt:lpstr>Część 13</vt:lpstr>
      <vt:lpstr>'Część  1'!Obszar_wydruku</vt:lpstr>
      <vt:lpstr>'Część 10'!Obszar_wydruku</vt:lpstr>
      <vt:lpstr>'Część 11'!Obszar_wydruku</vt:lpstr>
      <vt:lpstr>'Część 12'!Obszar_wydruku</vt:lpstr>
      <vt:lpstr>'Część 13'!Obszar_wydruku</vt:lpstr>
      <vt:lpstr>'Część 2'!Obszar_wydruku</vt:lpstr>
      <vt:lpstr>'Część 3'!Obszar_wydruku</vt:lpstr>
      <vt:lpstr>'Część 4'!Obszar_wydruku</vt:lpstr>
      <vt:lpstr>'Część 5'!Obszar_wydruku</vt:lpstr>
      <vt:lpstr>'Część 6'!Obszar_wydruku</vt:lpstr>
      <vt:lpstr>'Część 7'!Obszar_wydruku</vt:lpstr>
      <vt:lpstr>'Część 8'!Obszar_wydruku</vt:lpstr>
      <vt:lpstr>'Część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Magda</cp:lastModifiedBy>
  <cp:revision>77</cp:revision>
  <cp:lastPrinted>2024-04-24T09:04:15Z</cp:lastPrinted>
  <dcterms:created xsi:type="dcterms:W3CDTF">2006-09-22T13:37:51Z</dcterms:created>
  <dcterms:modified xsi:type="dcterms:W3CDTF">2024-04-24T09:24:46Z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