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PULPITY\k.pierzchalska\Desktop\przetargi 2022\nadzór nr 3\"/>
    </mc:Choice>
  </mc:AlternateContent>
  <xr:revisionPtr revIDLastSave="0" documentId="8_{4F7E1C1E-FCF8-4ED4-AFE3-EBD1AE3E57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aty" sheetId="4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4" l="1"/>
  <c r="C30" i="4"/>
  <c r="A19" i="4"/>
  <c r="E16" i="4"/>
  <c r="E22" i="4"/>
  <c r="E30" i="4" l="1"/>
  <c r="C7" i="4"/>
  <c r="D8" i="4" l="1"/>
  <c r="C8" i="4"/>
  <c r="D7" i="4"/>
  <c r="D9" i="4"/>
  <c r="C9" i="4"/>
  <c r="C31" i="4" l="1"/>
  <c r="D31" i="4"/>
  <c r="E31" i="4" l="1"/>
</calcChain>
</file>

<file path=xl/sharedStrings.xml><?xml version="1.0" encoding="utf-8"?>
<sst xmlns="http://schemas.openxmlformats.org/spreadsheetml/2006/main" count="58" uniqueCount="40">
  <si>
    <t>Budowa budynku mieszkalnego wielorodzinnego przy ul. Głównej 35 w Kobylnicy</t>
  </si>
  <si>
    <t>Budowa placu zabaw i rekreacji przy ulicy Stefczyka (na wysokości ul. Drzymały) w Kobylnicy</t>
  </si>
  <si>
    <t>Rozbudowa placu zabaw w Kruszynie</t>
  </si>
  <si>
    <t>Budowa biblioteki i przedszkola w Kwakowie</t>
  </si>
  <si>
    <t>Budowa nowej nawierzchni boiska w Bolesławicach</t>
  </si>
  <si>
    <t>Budowa skateparku w miejscowości Kwakowo, ze środków Kobylnickiego Budżetu Obywatelskiego</t>
  </si>
  <si>
    <t>Branża budowlana</t>
  </si>
  <si>
    <t>Branża elektryczna</t>
  </si>
  <si>
    <t xml:space="preserve">Faktyczna wartość robót umowa </t>
  </si>
  <si>
    <t>Budowa drogi gminnej - ulicy Olchowej w Kobylnicy wraz z budową infrastruktury towarzyszącej</t>
  </si>
  <si>
    <t>Budowa układu drogowego - dróg gminnych ulic Ku Słońcu i Modrzewiowej w Łosinie wraz z budową infrastrukturą towarzyszącą</t>
  </si>
  <si>
    <t>Rozbudowa układu drogowego w m. Wrząca</t>
  </si>
  <si>
    <t>Realizacja w latach 2022-2023</t>
  </si>
  <si>
    <t>Budowa drogi gminnej - ul. Magnoliowej w Kobylnicy</t>
  </si>
  <si>
    <t>Przebudowa drogi gminnej - ul. Transportowej w Kobylnicy</t>
  </si>
  <si>
    <t>Przebudowa dróg gminnych ulic: Pocztowej i Sportowej w Sycewicach</t>
  </si>
  <si>
    <t>Przebudowa skrzyżowania ulic Paderewskiego i Rataja w Kobylnicy</t>
  </si>
  <si>
    <t>BRANŻE NADZOROWANYCH ROBÓT - BRUTTO</t>
  </si>
  <si>
    <t>NAZWA ZADANIA</t>
  </si>
  <si>
    <t>LP</t>
  </si>
  <si>
    <t>OPIS</t>
  </si>
  <si>
    <t>Wartość szacowana robót netto</t>
  </si>
  <si>
    <t>Budowa zbiorczej kanalizacji sanitarnej w Komorczynie z odprowadzeniem ścieków do istniejacej sieci w Sycewicach</t>
  </si>
  <si>
    <t>Budowa sieci wodociągowej i sieci kanalizacji sanitarnej w miejscowościach Kobylnica, Bolesławice, Łosino.</t>
  </si>
  <si>
    <t>Budowa oświetlenia w ramach zadania: Budowa parku wiejskiego w Luleminie</t>
  </si>
  <si>
    <t>Budowa sali sportowej w Kwakowie</t>
  </si>
  <si>
    <t>Budowa i przebudowa ulicy Wodnej - drogi gminnej Nr 114003G oraz ulicy Sportowej - drogi gminnej Nr 114002G w Kobylnicy (Aleja Orzechowa)</t>
  </si>
  <si>
    <t>Remont chodnika w ciągu drogi gminnej ul. Kolejowej w Kobylnicy</t>
  </si>
  <si>
    <t>Realizacja w 2022 roku</t>
  </si>
  <si>
    <t>Termomodernizacja budynków szkoły podstawowej w Kobylnicy</t>
  </si>
  <si>
    <t>Budowa sieci wodociągowej i sieci kanalizacji sanitarnej w miejscowości Kruszyna, Zajączkowo, Kwakowo celem uzbrojenia działek komunalnych przeznaczonych pod zabudowę mieszkaniową.</t>
  </si>
  <si>
    <t>Budowa osiedla budynków wielorodzinnych i infrastruktury towarzyszącej zabudowie mieszkaniowej w Sycewicach</t>
  </si>
  <si>
    <t>realizacja w roku 2022</t>
  </si>
  <si>
    <t xml:space="preserve">Realizacja w roku 2022 </t>
  </si>
  <si>
    <t>Realizacja w 2022-2023 roku</t>
  </si>
  <si>
    <t>Realizacja w roku 2022</t>
  </si>
  <si>
    <t xml:space="preserve">Budowa lapidarium w miejscowości Kobylnica przy ulicy Bukowej, ze środków Kobylnickiego Budżetu Obywatelskiego </t>
  </si>
  <si>
    <t>Wykaz planowany robót budowlanych</t>
  </si>
  <si>
    <t>Kobylnica, 02.06.2022 r.</t>
  </si>
  <si>
    <t>Remonty mienia komunalnego Gminy Kobylnica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</si>
</sst>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 applyAlignment="1">
      <alignment vertical="center"/>
    </xf>
    <xf numFmtId="4" fontId="0" fillId="0" borderId="0" xfId="0" applyNumberFormat="1"/>
    <xf numFmtId="4" fontId="5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4" fontId="7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5" fillId="7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/>
    <xf numFmtId="0" fontId="5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left" vertical="center"/>
    </xf>
    <xf numFmtId="4" fontId="3" fillId="4" borderId="13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6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view="pageBreakPreview" zoomScaleNormal="100" zoomScaleSheetLayoutView="100" workbookViewId="0">
      <pane ySplit="5" topLeftCell="A21" activePane="bottomLeft" state="frozen"/>
      <selection pane="bottomLeft" activeCell="D36" sqref="D35:D36"/>
    </sheetView>
  </sheetViews>
  <sheetFormatPr defaultRowHeight="15" x14ac:dyDescent="0.25"/>
  <cols>
    <col min="2" max="2" width="78.7109375" customWidth="1"/>
    <col min="3" max="4" width="12.140625" customWidth="1"/>
    <col min="5" max="5" width="14.85546875" hidden="1" customWidth="1"/>
    <col min="6" max="6" width="41.42578125" customWidth="1"/>
    <col min="7" max="7" width="16" customWidth="1"/>
  </cols>
  <sheetData>
    <row r="1" spans="1:7" x14ac:dyDescent="0.25">
      <c r="E1" s="36"/>
      <c r="F1" s="36"/>
    </row>
    <row r="2" spans="1:7" ht="18.75" x14ac:dyDescent="0.3">
      <c r="A2" s="40" t="s">
        <v>37</v>
      </c>
      <c r="B2" s="40"/>
      <c r="C2" s="40"/>
      <c r="D2" s="40"/>
      <c r="E2" s="40"/>
      <c r="F2" s="40"/>
    </row>
    <row r="3" spans="1:7" ht="15.75" thickBot="1" x14ac:dyDescent="0.3"/>
    <row r="4" spans="1:7" s="22" customFormat="1" ht="30.75" customHeight="1" thickBot="1" x14ac:dyDescent="0.3">
      <c r="A4" s="46" t="s">
        <v>19</v>
      </c>
      <c r="B4" s="45" t="s">
        <v>18</v>
      </c>
      <c r="C4" s="37" t="s">
        <v>6</v>
      </c>
      <c r="D4" s="37" t="s">
        <v>7</v>
      </c>
      <c r="E4" s="45" t="s">
        <v>8</v>
      </c>
      <c r="F4" s="39" t="s">
        <v>20</v>
      </c>
    </row>
    <row r="5" spans="1:7" s="22" customFormat="1" ht="15.75" thickBot="1" x14ac:dyDescent="0.3">
      <c r="A5" s="46"/>
      <c r="B5" s="45"/>
      <c r="C5" s="38"/>
      <c r="D5" s="38"/>
      <c r="E5" s="45"/>
      <c r="F5" s="39"/>
    </row>
    <row r="6" spans="1:7" s="15" customFormat="1" ht="30" customHeight="1" x14ac:dyDescent="0.25">
      <c r="A6" s="27">
        <v>1</v>
      </c>
      <c r="B6" s="28" t="s">
        <v>0</v>
      </c>
      <c r="C6" s="29">
        <v>4400000</v>
      </c>
      <c r="D6" s="29">
        <v>600000</v>
      </c>
      <c r="E6" s="30">
        <v>4201066</v>
      </c>
      <c r="F6" s="17" t="s">
        <v>12</v>
      </c>
      <c r="G6" s="14"/>
    </row>
    <row r="7" spans="1:7" ht="30" customHeight="1" x14ac:dyDescent="0.25">
      <c r="A7" s="9">
        <v>2</v>
      </c>
      <c r="B7" s="4" t="s">
        <v>25</v>
      </c>
      <c r="C7" s="19">
        <f>E7*0.6385+1948034.4</f>
        <v>8644622.4000000004</v>
      </c>
      <c r="D7" s="19">
        <f>E7*0.0471</f>
        <v>493984.80000000005</v>
      </c>
      <c r="E7" s="3">
        <v>10488000</v>
      </c>
      <c r="F7" s="35" t="s">
        <v>12</v>
      </c>
      <c r="G7" s="1"/>
    </row>
    <row r="8" spans="1:7" ht="30" customHeight="1" x14ac:dyDescent="0.25">
      <c r="A8" s="16">
        <v>3</v>
      </c>
      <c r="B8" s="4" t="s">
        <v>3</v>
      </c>
      <c r="C8" s="19">
        <f>E8*0.7773</f>
        <v>1969692.1913999999</v>
      </c>
      <c r="D8" s="19">
        <f>E8*0.0797</f>
        <v>201961.2346</v>
      </c>
      <c r="E8" s="3">
        <v>2534018</v>
      </c>
      <c r="F8" s="35" t="s">
        <v>32</v>
      </c>
      <c r="G8" s="1"/>
    </row>
    <row r="9" spans="1:7" ht="30" customHeight="1" x14ac:dyDescent="0.25">
      <c r="A9" s="9">
        <v>4</v>
      </c>
      <c r="B9" s="4" t="s">
        <v>29</v>
      </c>
      <c r="C9" s="19">
        <f>E9*0.46</f>
        <v>5994476.2000000002</v>
      </c>
      <c r="D9" s="19">
        <f>E9*0.14</f>
        <v>1824405.8000000003</v>
      </c>
      <c r="E9" s="3">
        <v>13031470</v>
      </c>
      <c r="F9" s="35" t="s">
        <v>12</v>
      </c>
      <c r="G9" s="1"/>
    </row>
    <row r="10" spans="1:7" ht="30" customHeight="1" x14ac:dyDescent="0.25">
      <c r="A10" s="16">
        <v>5</v>
      </c>
      <c r="B10" s="4" t="s">
        <v>1</v>
      </c>
      <c r="C10" s="19">
        <v>52845.15</v>
      </c>
      <c r="D10" s="19"/>
      <c r="E10" s="3">
        <v>52845.15</v>
      </c>
      <c r="F10" s="5" t="s">
        <v>33</v>
      </c>
      <c r="G10" s="2"/>
    </row>
    <row r="11" spans="1:7" ht="30" customHeight="1" x14ac:dyDescent="0.25">
      <c r="A11" s="9">
        <v>6</v>
      </c>
      <c r="B11" s="4" t="s">
        <v>2</v>
      </c>
      <c r="C11" s="19">
        <v>100927.64</v>
      </c>
      <c r="D11" s="19"/>
      <c r="E11" s="3">
        <v>100927.64</v>
      </c>
      <c r="F11" s="5" t="s">
        <v>33</v>
      </c>
      <c r="G11" s="2"/>
    </row>
    <row r="12" spans="1:7" ht="30" customHeight="1" x14ac:dyDescent="0.25">
      <c r="A12" s="16">
        <v>7</v>
      </c>
      <c r="B12" s="4" t="s">
        <v>4</v>
      </c>
      <c r="C12" s="19">
        <v>250000</v>
      </c>
      <c r="D12" s="19"/>
      <c r="E12" s="3">
        <v>250000</v>
      </c>
      <c r="F12" s="5" t="s">
        <v>33</v>
      </c>
      <c r="G12" s="2"/>
    </row>
    <row r="13" spans="1:7" ht="30" customHeight="1" x14ac:dyDescent="0.25">
      <c r="A13" s="9">
        <v>8</v>
      </c>
      <c r="B13" s="4" t="s">
        <v>36</v>
      </c>
      <c r="C13" s="19">
        <v>73170.73</v>
      </c>
      <c r="D13" s="19"/>
      <c r="E13" s="3">
        <v>73170.73</v>
      </c>
      <c r="F13" s="5" t="s">
        <v>33</v>
      </c>
      <c r="G13" s="2"/>
    </row>
    <row r="14" spans="1:7" ht="30" customHeight="1" x14ac:dyDescent="0.25">
      <c r="A14" s="16">
        <v>9</v>
      </c>
      <c r="B14" s="4" t="s">
        <v>5</v>
      </c>
      <c r="C14" s="19">
        <v>73170.13</v>
      </c>
      <c r="D14" s="19"/>
      <c r="E14" s="3">
        <v>73170.13</v>
      </c>
      <c r="F14" s="5" t="s">
        <v>33</v>
      </c>
      <c r="G14" s="2"/>
    </row>
    <row r="15" spans="1:7" ht="30" customHeight="1" x14ac:dyDescent="0.25">
      <c r="A15" s="9">
        <v>10</v>
      </c>
      <c r="B15" s="10" t="s">
        <v>24</v>
      </c>
      <c r="C15" s="19"/>
      <c r="D15" s="19">
        <v>28635.77</v>
      </c>
      <c r="E15" s="11">
        <v>28635.77</v>
      </c>
      <c r="F15" s="5" t="s">
        <v>33</v>
      </c>
      <c r="G15" s="2"/>
    </row>
    <row r="16" spans="1:7" ht="30" customHeight="1" x14ac:dyDescent="0.25">
      <c r="A16" s="16">
        <v>11</v>
      </c>
      <c r="B16" s="4" t="s">
        <v>22</v>
      </c>
      <c r="C16" s="19"/>
      <c r="D16" s="19"/>
      <c r="E16" s="6" t="e">
        <f>#REF!</f>
        <v>#REF!</v>
      </c>
      <c r="F16" s="5" t="s">
        <v>12</v>
      </c>
      <c r="G16" s="2"/>
    </row>
    <row r="17" spans="1:7" s="13" customFormat="1" ht="30" customHeight="1" x14ac:dyDescent="0.25">
      <c r="A17" s="9">
        <v>12</v>
      </c>
      <c r="B17" s="4" t="s">
        <v>30</v>
      </c>
      <c r="C17" s="19"/>
      <c r="D17" s="19"/>
      <c r="E17" s="6">
        <v>650406</v>
      </c>
      <c r="F17" s="5" t="s">
        <v>12</v>
      </c>
      <c r="G17" s="12"/>
    </row>
    <row r="18" spans="1:7" s="13" customFormat="1" ht="30" customHeight="1" x14ac:dyDescent="0.25">
      <c r="A18" s="16">
        <v>13</v>
      </c>
      <c r="B18" s="4" t="s">
        <v>23</v>
      </c>
      <c r="C18" s="19"/>
      <c r="D18" s="19"/>
      <c r="E18" s="6">
        <v>227642</v>
      </c>
      <c r="F18" s="5" t="s">
        <v>12</v>
      </c>
      <c r="G18" s="12"/>
    </row>
    <row r="19" spans="1:7" s="13" customFormat="1" ht="30" customHeight="1" x14ac:dyDescent="0.25">
      <c r="A19" s="9">
        <f t="shared" ref="A19" si="0">A18+1</f>
        <v>14</v>
      </c>
      <c r="B19" s="4" t="s">
        <v>31</v>
      </c>
      <c r="C19" s="19"/>
      <c r="D19" s="19"/>
      <c r="E19" s="6"/>
      <c r="F19" s="5" t="s">
        <v>12</v>
      </c>
      <c r="G19" s="12"/>
    </row>
    <row r="20" spans="1:7" s="13" customFormat="1" ht="30" customHeight="1" x14ac:dyDescent="0.25">
      <c r="A20" s="16">
        <v>15</v>
      </c>
      <c r="B20" s="4" t="s">
        <v>9</v>
      </c>
      <c r="C20" s="19"/>
      <c r="D20" s="19"/>
      <c r="E20" s="6">
        <v>340000</v>
      </c>
      <c r="F20" s="5" t="s">
        <v>12</v>
      </c>
      <c r="G20" s="18"/>
    </row>
    <row r="21" spans="1:7" s="13" customFormat="1" ht="30" customHeight="1" x14ac:dyDescent="0.25">
      <c r="A21" s="9">
        <v>16</v>
      </c>
      <c r="B21" s="4" t="s">
        <v>10</v>
      </c>
      <c r="C21" s="19"/>
      <c r="D21" s="19"/>
      <c r="E21" s="6">
        <v>680000</v>
      </c>
      <c r="F21" s="5" t="s">
        <v>12</v>
      </c>
      <c r="G21" s="18"/>
    </row>
    <row r="22" spans="1:7" s="13" customFormat="1" ht="30" customHeight="1" x14ac:dyDescent="0.25">
      <c r="A22" s="16">
        <v>17</v>
      </c>
      <c r="B22" s="4" t="s">
        <v>11</v>
      </c>
      <c r="C22" s="19"/>
      <c r="D22" s="19"/>
      <c r="E22" s="6">
        <f>255000+400000</f>
        <v>655000</v>
      </c>
      <c r="F22" s="5" t="s">
        <v>12</v>
      </c>
      <c r="G22" s="18"/>
    </row>
    <row r="23" spans="1:7" s="13" customFormat="1" ht="30" customHeight="1" x14ac:dyDescent="0.25">
      <c r="A23" s="9">
        <v>18</v>
      </c>
      <c r="B23" s="4" t="s">
        <v>13</v>
      </c>
      <c r="C23" s="19"/>
      <c r="D23" s="19"/>
      <c r="E23" s="6">
        <v>200000</v>
      </c>
      <c r="F23" s="5" t="s">
        <v>33</v>
      </c>
      <c r="G23" s="12"/>
    </row>
    <row r="24" spans="1:7" ht="30" customHeight="1" x14ac:dyDescent="0.25">
      <c r="A24" s="16">
        <v>19</v>
      </c>
      <c r="B24" s="4" t="s">
        <v>14</v>
      </c>
      <c r="C24" s="19"/>
      <c r="D24" s="19">
        <v>79950</v>
      </c>
      <c r="E24" s="6">
        <v>7124890.0700000003</v>
      </c>
      <c r="F24" s="5" t="s">
        <v>28</v>
      </c>
      <c r="G24" s="2"/>
    </row>
    <row r="25" spans="1:7" ht="30" customHeight="1" x14ac:dyDescent="0.25">
      <c r="A25" s="9">
        <v>20</v>
      </c>
      <c r="B25" s="4" t="s">
        <v>27</v>
      </c>
      <c r="C25" s="19"/>
      <c r="D25" s="19"/>
      <c r="E25" s="6">
        <v>65000</v>
      </c>
      <c r="F25" s="5" t="s">
        <v>28</v>
      </c>
      <c r="G25" s="2"/>
    </row>
    <row r="26" spans="1:7" s="13" customFormat="1" ht="30" customHeight="1" x14ac:dyDescent="0.25">
      <c r="A26" s="16">
        <v>21</v>
      </c>
      <c r="B26" s="4" t="s">
        <v>15</v>
      </c>
      <c r="C26" s="19"/>
      <c r="D26" s="19"/>
      <c r="E26" s="6">
        <v>900000</v>
      </c>
      <c r="F26" s="5" t="s">
        <v>34</v>
      </c>
      <c r="G26" s="12"/>
    </row>
    <row r="27" spans="1:7" s="13" customFormat="1" ht="30" customHeight="1" x14ac:dyDescent="0.25">
      <c r="A27" s="9">
        <v>22</v>
      </c>
      <c r="B27" s="4" t="s">
        <v>16</v>
      </c>
      <c r="C27" s="19"/>
      <c r="D27" s="19"/>
      <c r="E27" s="6">
        <v>174190.98</v>
      </c>
      <c r="F27" s="5" t="s">
        <v>28</v>
      </c>
      <c r="G27" s="12"/>
    </row>
    <row r="28" spans="1:7" ht="30" customHeight="1" x14ac:dyDescent="0.25">
      <c r="A28" s="16">
        <v>23</v>
      </c>
      <c r="B28" s="4" t="s">
        <v>26</v>
      </c>
      <c r="C28" s="19"/>
      <c r="D28" s="19"/>
      <c r="E28" s="6">
        <v>330000</v>
      </c>
      <c r="F28" s="5" t="s">
        <v>35</v>
      </c>
      <c r="G28" s="2"/>
    </row>
    <row r="29" spans="1:7" ht="30" customHeight="1" x14ac:dyDescent="0.25">
      <c r="A29" s="16">
        <v>24</v>
      </c>
      <c r="B29" s="4" t="s">
        <v>39</v>
      </c>
      <c r="C29" s="19">
        <v>200000</v>
      </c>
      <c r="D29" s="19"/>
      <c r="E29" s="6"/>
      <c r="F29" s="31" t="s">
        <v>12</v>
      </c>
      <c r="G29" s="2"/>
    </row>
    <row r="30" spans="1:7" ht="20.100000000000001" customHeight="1" x14ac:dyDescent="0.25">
      <c r="A30" s="41" t="s">
        <v>17</v>
      </c>
      <c r="B30" s="42"/>
      <c r="C30" s="20">
        <f>SUM(C6:C29)</f>
        <v>21758904.441399999</v>
      </c>
      <c r="D30" s="20">
        <f>SUM(D6:D29)</f>
        <v>3228937.6046000007</v>
      </c>
      <c r="E30" s="7" t="e">
        <f>SUM(E6:E28)</f>
        <v>#REF!</v>
      </c>
      <c r="F30" s="8"/>
      <c r="G30" s="2"/>
    </row>
    <row r="31" spans="1:7" ht="20.100000000000001" customHeight="1" thickBot="1" x14ac:dyDescent="0.3">
      <c r="A31" s="43" t="s">
        <v>21</v>
      </c>
      <c r="B31" s="44"/>
      <c r="C31" s="32">
        <f>C30/1.23</f>
        <v>17690166.212520324</v>
      </c>
      <c r="D31" s="32">
        <f>D30/1.23</f>
        <v>2625152.5240650414</v>
      </c>
      <c r="E31" s="33">
        <f>SUM(C31:D31)</f>
        <v>20315318.736585364</v>
      </c>
      <c r="F31" s="34"/>
      <c r="G31" s="2"/>
    </row>
    <row r="32" spans="1:7" ht="20.100000000000001" customHeight="1" x14ac:dyDescent="0.25">
      <c r="A32" s="23"/>
      <c r="B32" s="23"/>
      <c r="C32" s="24"/>
      <c r="D32" s="24"/>
      <c r="E32" s="25"/>
      <c r="F32" s="26"/>
      <c r="G32" s="2"/>
    </row>
    <row r="33" spans="2:2" s="13" customFormat="1" x14ac:dyDescent="0.25">
      <c r="B33" s="21" t="s">
        <v>38</v>
      </c>
    </row>
  </sheetData>
  <mergeCells count="10">
    <mergeCell ref="A30:B30"/>
    <mergeCell ref="A31:B31"/>
    <mergeCell ref="B4:B5"/>
    <mergeCell ref="A4:A5"/>
    <mergeCell ref="E4:E5"/>
    <mergeCell ref="E1:F1"/>
    <mergeCell ref="C4:C5"/>
    <mergeCell ref="D4:D5"/>
    <mergeCell ref="F4:F5"/>
    <mergeCell ref="A2:F2"/>
  </mergeCells>
  <phoneticPr fontId="4" type="noConversion"/>
  <pageMargins left="0.7" right="0.7" top="0.75" bottom="0.75" header="0.3" footer="0.3"/>
  <pageSetup paperSize="8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Tematy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Klaudiusz Nosewicz</dc:creator>
  <cp:lastModifiedBy>Katarzyna Pierzchalska</cp:lastModifiedBy>
  <cp:lastPrinted>2022-06-02T10:44:12Z</cp:lastPrinted>
  <dcterms:created xsi:type="dcterms:W3CDTF">2022-04-08T11:07:55Z</dcterms:created>
  <dcterms:modified xsi:type="dcterms:W3CDTF">2022-06-03T09:49:52Z</dcterms:modified>
</cp:coreProperties>
</file>