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zp\ZamPub\2 0 2 3   R O K\81 PN ZP D 2023 - RADIOLOGIA powt -M\SWZ\"/>
    </mc:Choice>
  </mc:AlternateContent>
  <xr:revisionPtr revIDLastSave="0" documentId="13_ncr:1_{D77616B4-F094-459D-9016-E20E1043D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Arkusz1!$A$1:$O$88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 s="1"/>
  <c r="I5" i="1"/>
  <c r="I4" i="1"/>
  <c r="O4" i="1"/>
  <c r="O39" i="1"/>
  <c r="J39" i="1"/>
  <c r="K39" i="1" s="1"/>
  <c r="K40" i="1" s="1"/>
  <c r="I39" i="1"/>
  <c r="J84" i="1"/>
  <c r="I84" i="1"/>
  <c r="J75" i="1"/>
  <c r="I75" i="1"/>
  <c r="J66" i="1"/>
  <c r="K66" i="1" s="1"/>
  <c r="I66" i="1"/>
  <c r="J65" i="1"/>
  <c r="K65" i="1" s="1"/>
  <c r="I65" i="1"/>
  <c r="J40" i="1" l="1"/>
  <c r="J41" i="1" s="1"/>
  <c r="J42" i="1" s="1"/>
  <c r="K41" i="1"/>
  <c r="K42" i="1" s="1"/>
  <c r="K84" i="1"/>
  <c r="K85" i="1" s="1"/>
  <c r="K86" i="1" s="1"/>
  <c r="K87" i="1" s="1"/>
  <c r="J85" i="1"/>
  <c r="J86" i="1" s="1"/>
  <c r="J87" i="1" s="1"/>
  <c r="K75" i="1"/>
  <c r="K76" i="1" s="1"/>
  <c r="K77" i="1" s="1"/>
  <c r="K78" i="1" s="1"/>
  <c r="J76" i="1"/>
  <c r="J77" i="1" s="1"/>
  <c r="J78" i="1" s="1"/>
  <c r="K67" i="1"/>
  <c r="K68" i="1" s="1"/>
  <c r="J67" i="1"/>
  <c r="K69" i="1" l="1"/>
  <c r="J68" i="1"/>
  <c r="J69" i="1" s="1"/>
  <c r="O56" i="1" l="1"/>
  <c r="J56" i="1"/>
  <c r="K56" i="1" s="1"/>
  <c r="K57" i="1" s="1"/>
  <c r="K58" i="1" s="1"/>
  <c r="I56" i="1"/>
  <c r="I12" i="1"/>
  <c r="J12" i="1"/>
  <c r="K12" i="1" s="1"/>
  <c r="I13" i="1"/>
  <c r="J13" i="1"/>
  <c r="K13" i="1" s="1"/>
  <c r="I14" i="1"/>
  <c r="J14" i="1"/>
  <c r="K14" i="1" s="1"/>
  <c r="I15" i="1"/>
  <c r="J15" i="1"/>
  <c r="K15" i="1" s="1"/>
  <c r="I16" i="1"/>
  <c r="J16" i="1"/>
  <c r="K16" i="1" s="1"/>
  <c r="I17" i="1"/>
  <c r="J17" i="1"/>
  <c r="K17" i="1" s="1"/>
  <c r="I18" i="1"/>
  <c r="J18" i="1"/>
  <c r="K18" i="1" s="1"/>
  <c r="I19" i="1"/>
  <c r="J19" i="1"/>
  <c r="K19" i="1" s="1"/>
  <c r="O19" i="1"/>
  <c r="I20" i="1"/>
  <c r="J20" i="1"/>
  <c r="K20" i="1" s="1"/>
  <c r="O20" i="1"/>
  <c r="I21" i="1"/>
  <c r="J21" i="1"/>
  <c r="K21" i="1" s="1"/>
  <c r="I22" i="1"/>
  <c r="J22" i="1"/>
  <c r="K22" i="1" s="1"/>
  <c r="O22" i="1"/>
  <c r="I23" i="1"/>
  <c r="J23" i="1"/>
  <c r="K23" i="1" s="1"/>
  <c r="O23" i="1"/>
  <c r="O31" i="1"/>
  <c r="O5" i="1"/>
  <c r="J57" i="1" l="1"/>
  <c r="J58" i="1" s="1"/>
  <c r="K59" i="1"/>
  <c r="J48" i="1"/>
  <c r="J49" i="1" s="1"/>
  <c r="I48" i="1"/>
  <c r="I31" i="1"/>
  <c r="J31" i="1"/>
  <c r="K31" i="1" s="1"/>
  <c r="J59" i="1" l="1"/>
  <c r="J50" i="1"/>
  <c r="J51" i="1" s="1"/>
  <c r="K48" i="1"/>
  <c r="K49" i="1" s="1"/>
  <c r="K32" i="1"/>
  <c r="J32" i="1"/>
  <c r="K50" i="1" l="1"/>
  <c r="K51" i="1" s="1"/>
  <c r="J33" i="1"/>
  <c r="J34" i="1" s="1"/>
  <c r="K33" i="1"/>
  <c r="K34" i="1" s="1"/>
  <c r="K24" i="1"/>
  <c r="J5" i="1"/>
  <c r="K5" i="1" s="1"/>
  <c r="K25" i="1" l="1"/>
  <c r="K26" i="1" s="1"/>
  <c r="J24" i="1"/>
  <c r="K6" i="1"/>
  <c r="J6" i="1"/>
  <c r="J25" i="1" l="1"/>
  <c r="J26" i="1" s="1"/>
  <c r="J7" i="1"/>
  <c r="J8" i="1" s="1"/>
  <c r="K7" i="1"/>
  <c r="K8" i="1" s="1"/>
</calcChain>
</file>

<file path=xl/sharedStrings.xml><?xml version="1.0" encoding="utf-8"?>
<sst xmlns="http://schemas.openxmlformats.org/spreadsheetml/2006/main" count="245" uniqueCount="54">
  <si>
    <t>Lp.</t>
  </si>
  <si>
    <t>VAT %</t>
  </si>
  <si>
    <t>Wartość ogółem netto w zł</t>
  </si>
  <si>
    <t>Wartość ogółem brutto w zł</t>
  </si>
  <si>
    <t>Nazwa asortymentu</t>
  </si>
  <si>
    <t>Wielkość opakowania handlowego(zgodnie ze sposobem fakturowania)</t>
  </si>
  <si>
    <t>Cena jedn. netto w zł za sztukę</t>
  </si>
  <si>
    <t>Cena jedn. brutto w zł za sztukę</t>
  </si>
  <si>
    <t>Klasa wyrobu</t>
  </si>
  <si>
    <t>Producent/ nazwa produktu/nr katalogowy</t>
  </si>
  <si>
    <t>Jed. miary</t>
  </si>
  <si>
    <t>szt.</t>
  </si>
  <si>
    <t>RAZEM</t>
  </si>
  <si>
    <t>Nazwa i nr dokumentu dopuszczającego do obrotu i używania</t>
  </si>
  <si>
    <t xml:space="preserve">Platynowe coile do embolizacji tętniaków wewnątrzczaszkowych. Dostępne trzy serie (MicroFrame średnica:4-24mm, MicroFill średnica:1-20mm, MicroFinish średnica:1-8mm) zapewniające dopasowanie zwojów, miękkość i objętość w jednej rodzinie produktów. Uwalnianie coli elektrolitycznie.  </t>
  </si>
  <si>
    <t>Elektrolityczny system odłączania coili. Niezawodne, szybkie i uproszczone odłączanie elektrolityczne z informacją zwrotną w czasie rzeczywistym i ergonomicznym uchwytem.</t>
  </si>
  <si>
    <t>Cewnik balonowy niskoprofilowy do PTA: - średnica kanału centralnego 0,018” 
- dostępny system  OTW i RX
- Profil 4 do 6F 
- średnice balonów 2 mm, 2,5 mm, 3 mm, 3,5 mm, 4 mm; 5 mm; 5,5 mm; 6 mm; 7mm; 8mm; 9mm; 10mm;
- długości 20, 30, 40, 60, 80, 100, 150,200, 220,250 ,300 mm  
- ciśnienie robocze (RBP) 10 - 18 atm 
- długość cewnika 80, 90, 150, 155cm
- cewnik balonowy z zewnątrz jak i kanał środkowy cewnika balonowego z podwójnym pokryciem hydrofilnym
- dobrze widoczne markery balonów, dla długości &gt;/= 100mm podwójny marker proxymalny 
- wykonany z duralinu
- bardzo szybki czas napełniania i opróżniania balonu</t>
  </si>
  <si>
    <r>
      <rPr>
        <b/>
        <sz val="10"/>
        <rFont val="Arial"/>
        <family val="2"/>
        <charset val="238"/>
      </rPr>
      <t xml:space="preserve">Koszulki diagnostyczne transradialne z igłą: </t>
    </r>
    <r>
      <rPr>
        <sz val="10"/>
        <rFont val="Arial"/>
        <family val="2"/>
        <charset val="238"/>
      </rPr>
      <t xml:space="preserve">              - średnica F4; F5; F5,5; F6; F6,5; F7, F7,5; F8, F8.5; F9, F10, F11 
- długość 5,5; 11; 23 cm
- dostępne z miniprowadnikiem lub bez                                      - mini-guidewire - 45cm
- duża średnica wewnętrzna przy zminimalizowanej grubości ścian koszulki,
- zatrzask pomiędzy dilatatorem i koszulką, 
- silikonowa sześciopłatkowa zastawka uszczelniająca, 
- pokrycie koszulki z zewnątrz oraz ścian kanału wewnętrznego silikonem,
- duża odporność na zagięcie,
- dilatator stopniowo zwężający się w odcinku dystalnym, i odpowiednio wyprofilowany koniec koszulki, co ogranicza uraz podczas przechodzenia przez tkanki i ścianę naczynia,  - box - 5szt</t>
    </r>
  </si>
  <si>
    <r>
      <rPr>
        <b/>
        <sz val="10"/>
        <rFont val="Arial"/>
        <family val="2"/>
        <charset val="238"/>
      </rPr>
      <t>Koszulki interwencyjne</t>
    </r>
    <r>
      <rPr>
        <sz val="10"/>
        <rFont val="Arial"/>
        <family val="2"/>
        <charset val="238"/>
      </rPr>
      <t xml:space="preserve"> z markerem na końcu:                        - średnica F4; F5; F6; F7;F8;F9; F10; F11 i długości 5,5cm; 11cm; 23cm                                                         
- marker na końcu koszulki dobrze widoczny w obrazie rtg,
- duża średnica wewnętrzna przy zminimalizowanej grubości ścian koszulki,
- zatrzask pomiędzy dilatatorem i koszulką, 
- silikonowa sześciopłatkowa zastawka uszczelniająca, 
- pokrycie koszulki z zewnątrz oraz ścian kanału wewnętrznego silikonem,
- duża odporność na zagięcie,
- dilatator stopniowo zwężający się w odcinku dystalnym, i odpowiednio wyprofilowany koniec koszulki, co ogranicza uraz podczas przechodzenia przez tkanki i ścianę naczynia,   - box - 5 szt</t>
    </r>
  </si>
  <si>
    <r>
      <rPr>
        <b/>
        <sz val="10"/>
        <rFont val="Arial"/>
        <family val="2"/>
        <charset val="238"/>
      </rPr>
      <t>Koszulki interwencyjne z markerem na końcu</t>
    </r>
    <r>
      <rPr>
        <sz val="10"/>
        <rFont val="Arial"/>
        <family val="2"/>
        <charset val="238"/>
      </rPr>
      <t>:          - średnica F5; F6; F7, F8, F9 -długość 35 cm 
- średnica F5; F6; F7, F8, F9 -długość 45 cm 
- średnica F5; F6; F7, F8, F9 -długość 55 cm średnica F6; F7, F8 -długość 90 cm 
- marker na końcu koszulki dobrze widoczny w obrazie rtg,
- duża średnica wewnętrzna przy zminimalizowanej grubości ścian koszulki,
- zatrzask pomiędzy dilatatorem i koszulką, 
- silikonowa sześciopłatkowa zastawka uszczelniająca, 
- pokrycie koszulki z zewnątrz oraz ścian kanału wewnętrznego silikonem,
- duża odporność na zagięcie,
- dilatator stopniowo zwężający się w odcinku dystalnym, i odpowiednio wyprofilowany koniec koszulki, co ogranicza uraz podczas przechodzenia przez tkanki i ścianę naczynia,  - box - 2 szt</t>
    </r>
  </si>
  <si>
    <r>
      <rPr>
        <b/>
        <sz val="10"/>
        <rFont val="Arial"/>
        <family val="2"/>
        <charset val="238"/>
      </rPr>
      <t>Koszulki hybrydowe</t>
    </r>
    <r>
      <rPr>
        <sz val="10"/>
        <rFont val="Arial"/>
        <family val="2"/>
        <charset val="238"/>
      </rPr>
      <t xml:space="preserve">:                                                             - dobra sterowalność, 
- typy ukształtowania końcówki: Contrlateral, Multipurpose, Straight, Renal, Hokey Stick, Cerebral Burke
- silikonowa zastawka hemostatyczna,
- miękka i atraumatyczna końcówka,
- marker na końcu cewnika - „świecąca” w rtg końcówka cewnika,
- pokrycie materiałem PTFE ,
- zbrojony trzon
- długość cewnika 55 oraz lub 95 cm 
- duża średnica wewnętrzna, przy minimalnej średnicy zewnętrznej,
- średnica zewnętrzna 6F, przy średnicy wewnętrznej większej lub równej 0,070” 
- średnica zewnętrzna 7F, przy średnicy wewnętrznej większej lub równej 0,078” 
- średnica zewnętrzna 8F, przy średnicy wewnętrznej większej lub równej 0,088” 
- średnica zewnętrzna 9F, przy średnicy wewnętrznej większej lub równej 0,098” </t>
    </r>
  </si>
  <si>
    <r>
      <rPr>
        <b/>
        <sz val="10"/>
        <rFont val="Arial"/>
        <family val="2"/>
        <charset val="238"/>
      </rPr>
      <t>Cewniki angiograficzne diagnostyczne</t>
    </r>
    <r>
      <rPr>
        <sz val="10"/>
        <rFont val="Arial"/>
        <family val="2"/>
        <charset val="238"/>
      </rPr>
      <t xml:space="preserve"> do badań naczyniowych, do wybiórczego kontrastowania naczyń:        - końcówka cewnika stabilna i atraumatyczna, wyprofilowana tak by umożliwiała wybiórcze zacewnikowanie tętnic
- typy ukształtowania końcówki: Renal, Bentson, Headhunter, Newton, Mani, Multipurpose, Simmons, Sidewinder, J-Curve, Cobra, Shepard Hook, Celiac Trunk, PIER
- cewnik zbudowany z poliuretanu 
- marker na końcu cewnika - „świecąca” w rtg końcówka cewnika
- cewnik zbrojony oplotem stalowym
- pokrycie hydrofilne
- dobra sterowalność 1:1
- średnica zewnętrzna 4F lub 4,1F, przy średnicy wewnętrznej = lub &gt; 0,042” przepływie powyżej 16,7ml/s
- średnica zewnętrzna 5F, przy średnicy wewnętrznej = lub &gt; 0,048” i przepływie powyżej 21m/s
- średnica zewnętrzna 6F, przy średnicy wewnętrznej = lub &gt; 0,048” i przepływie powyżej 26ml/s
- długość od 65cm do 125cm
- akceptujące prowadnik .035”; .038”
- wytrzymałość ciśnieniowa 1050-1200 psi</t>
    </r>
  </si>
  <si>
    <r>
      <rPr>
        <b/>
        <sz val="10"/>
        <rFont val="Arial"/>
        <family val="2"/>
        <charset val="238"/>
      </rPr>
      <t>Cewnik angiograficzny  diagnostyczny znakowany</t>
    </r>
    <r>
      <rPr>
        <sz val="10"/>
        <rFont val="Arial"/>
        <family val="2"/>
        <charset val="238"/>
      </rPr>
      <t xml:space="preserve"> typu „Pig-Tail”:                                                       - długość cewnika 65cm, 70 cm, 110cm
- średnica cewnika 5 F
- od 6 do 8 otworów bocznych na końcu dalszym
- znakowany złotymi markerami w dystalnym odcinku cewnika na odcinku przynajmniej 10 i/lub 20cm
- markery dobrze widoczne w obrazie rtg, lokalizowane co 1cm na znakowanym odcinku</t>
    </r>
  </si>
  <si>
    <r>
      <rPr>
        <b/>
        <sz val="10"/>
        <rFont val="Arial"/>
        <family val="2"/>
        <charset val="238"/>
      </rPr>
      <t>Cewniki prowadzące zbrojone</t>
    </r>
    <r>
      <rPr>
        <sz val="10"/>
        <rFont val="Arial"/>
        <family val="2"/>
        <charset val="238"/>
      </rPr>
      <t xml:space="preserve"> z ukształtowanym końcem ułatwiającym wejście do wybranego naczynia:                   - dobra sterowalność, 
- typy ukształtowania końcówki: Hokey Stik, Cobra, Contrlateral, Renal, Headhunter, Cerebral Burke, Multipurpose, Straight
- miękka i atraumatyczna końcówka,
- marker na końcu cewnika - „świecąca” w rtg końcówka cewnika,
- pokrycie cewnika materiałem PTFE ,
- zbrojony trzon
- długość cewnika 55 oraz 90 lub 95 cm oraz 125cm 
- duża średnica wewnętrzna, przy minimalnej średnicy zewnętrznej,
- średnica zewnętrzna 6F, przy średnicy wewnętrznej większej lub równej 0,070” 
- średnica zewnętrzna 7F, przy średnicy wewnętrznej większej lub równej 0,078” 
- średnica zewnętrzna 8F, przy średnicy wewnętrznej większej lub równej 0,088” 
- średnica zewnętrzna 9F, przy średnicy wewnętrznej większej lub równej 0,098” 
- średnica zewnętrzna 10F, przy średnicy wewnętrznej większej lub równej 0,110”</t>
    </r>
  </si>
  <si>
    <r>
      <rPr>
        <b/>
        <sz val="10"/>
        <rFont val="Arial"/>
        <family val="2"/>
        <charset val="238"/>
      </rPr>
      <t>Koszulki hybrydowe</t>
    </r>
    <r>
      <rPr>
        <sz val="10"/>
        <rFont val="Arial"/>
        <family val="2"/>
        <charset val="238"/>
      </rPr>
      <t xml:space="preserve">: - dobra sterowalność, 
- typy ukształtowania końcówki: Contrlateral, Multipurpose, Straight, Renal, Hokey Stick, Cerebral Burke
- silikonowa zastawka hemostatyczna,
- miękka i atraumatyczna końcówka,
- marker na końcu cewnika - „świecąca” w rtg końcówka cewnika,
- pokrycie materiałem PTFE ,
- zbrojony trzon
- długość cewnika 55 oraz lub 95 cm 
- duża średnica wewnętrzna, przy minimalnej średnicy zewnętrznej,
- średnica zewnętrzna 6F, przy średnicy wewnętrznej większej lub równej 0,070” 
- średnica zewnętrzna 7F, przy średnicy wewnętrznej większej lub równej 0,078” 
- średnica zewnętrzna 8F, przy średnicy wewnętrznej większej lub równej 0,088” 
- średnica zewnętrzna 9F, przy średnicy wewnętrznej większej lub równej 0,098” </t>
    </r>
  </si>
  <si>
    <r>
      <rPr>
        <b/>
        <sz val="10"/>
        <rFont val="Arial"/>
        <family val="2"/>
        <charset val="238"/>
      </rPr>
      <t>Cewnik balonowy do PTA naczyń o dużej średnicy</t>
    </r>
    <r>
      <rPr>
        <sz val="10"/>
        <rFont val="Arial"/>
        <family val="2"/>
        <charset val="238"/>
      </rPr>
      <t>: - średnica kanału centralnego przynajmniej 0,035” 
- średnice balonów 14 mm, 15 mm, 16 mm, 18 mm, 20 mm, 22 mm i 25mm
- długości 2, 4, 6, 8cm  
- ciśnienie robocze (RBP) 6 atm
- profil 8F do12F
- długość cewnika 80 cm lub 120cm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duża odporność na rozdarcia i zadrapania podczas przechodzenia przez „ciasne” zwężenia w krętych i wąskich, miażdżycowo zmienionych tętnicach
- dobra kontrola rozprężenia balonu oraz łatwe i szybkie opróżnianie balonu  
- dobrze widoczne w rtg znaczniki - markery balonów 
- współosiowy otwór
- system OTW
- balon wykonany z duralinu</t>
    </r>
  </si>
  <si>
    <r>
      <rPr>
        <b/>
        <sz val="10"/>
        <rFont val="Arial"/>
        <family val="2"/>
        <charset val="238"/>
      </rPr>
      <t>Cewnik balonowy do PTA RX</t>
    </r>
    <r>
      <rPr>
        <sz val="10"/>
        <rFont val="Arial"/>
        <family val="2"/>
        <charset val="238"/>
      </rPr>
      <t>: - średnica kanału centralnego 0,014” 
- średnice balonów 2 mm, 2,5 mm, 3 mm; 3,5 mm; 4 mm;
- długości 4,6,12,15,22 cm
- ciśnienie robocze (RBP) 15-16 atm 
- profil 4F, 
- długość cewnika 150cm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monorail,RX 
- balon wykonany z nylonu
- dwudzielny prześwit</t>
    </r>
  </si>
  <si>
    <r>
      <rPr>
        <b/>
        <sz val="10"/>
        <rFont val="Arial"/>
        <family val="2"/>
        <charset val="238"/>
      </rPr>
      <t>Cewnik balonowy do PTA do tt. szyjnych i nerkowych</t>
    </r>
    <r>
      <rPr>
        <sz val="10"/>
        <rFont val="Arial"/>
        <family val="2"/>
        <charset val="238"/>
      </rPr>
      <t>:  - średnica kanału centralnego 0,014” 
- średnice balonów 4 mm, 4,5 mm, 5 mm; 5,5 mm; 6 mm; 7 mm
- długości 1,5; 2; 3; 4cm
- ciśnienie robocze (RBP) 12-14 atm 
- profil 4F
- długość cewnika 142cm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monorail, Rx
- balon wykonany z duralinu
- dwudzielny prześwit</t>
    </r>
  </si>
  <si>
    <t xml:space="preserve">Ilość </t>
  </si>
  <si>
    <t>2.</t>
  </si>
  <si>
    <r>
      <rPr>
        <b/>
        <sz val="10"/>
        <rFont val="Arial"/>
        <family val="2"/>
        <charset val="238"/>
      </rPr>
      <t>STENTGRAFT NITINOLOWY Z POWŁOKĄ HEPARYNOWĄ lub BEZ POWŁOKI HEPARYNOWEJ DO NACZYŃ OBWODOWYCH</t>
    </r>
    <r>
      <rPr>
        <sz val="10"/>
        <rFont val="Arial"/>
        <family val="2"/>
        <charset val="238"/>
      </rPr>
      <t>:  stengraft wykanany z drutynitinowego  pokrytego od wewnatrz materiałem PTFE, powierzchnia wewnętrzna z powłoka heparynową, sposób łączenia szkieletu z materiałem pokrywającym - spoiny laminowania, długość zestawu wprowadzającego: 75 lub 120cm, szeroki zakres rozmiarów: średnica endoprotez od 5 do 13mm; długośc endoprotez 2,5;5,10,15cm,w stengraftach z powłoką heporynowa przy srednicach od 5-8 mm dodatkowa długość 25cm, mozliwość łączenia kilku endoprotez w sposób teleskopowy, giętki stengraft i system wprowadzający umożliwia implantację w krętych naczyniach obowodowych, srednica zestawu wprowadzającego 7-12F.</t>
    </r>
  </si>
  <si>
    <r>
      <rPr>
        <b/>
        <sz val="10"/>
        <rFont val="Arial"/>
        <family val="2"/>
        <charset val="238"/>
      </rPr>
      <t>Stent do naczyń obwodowych</t>
    </r>
    <r>
      <rPr>
        <sz val="10"/>
        <rFont val="Arial"/>
        <family val="2"/>
        <charset val="238"/>
      </rPr>
      <t>: skonstruowany z pojedyńczego, nitinowego deutu, szkielet stentu stabilizowany siatka z ePTFE,  ePTFE pokrywany drobnocząsteczkową heparyną, mozliwość rozprężania stentu jedna ręką, średnica od 5 do 8mm, długośc od 3 do 10 cm, kompatybilny z prowadnikiem 0,035"</t>
    </r>
  </si>
  <si>
    <r>
      <rPr>
        <b/>
        <sz val="10"/>
        <rFont val="Arial"/>
        <family val="2"/>
        <charset val="238"/>
      </rPr>
      <t>Zamykacz naczyniowy</t>
    </r>
    <r>
      <rPr>
        <sz val="10"/>
        <rFont val="Arial"/>
        <family val="2"/>
        <charset val="238"/>
      </rPr>
      <t xml:space="preserve"> oparty na mechanicznym zamknięciu z użyciem balonu wewnątrz naczynia i zewnątrznaczyniowego uszczelniacza dwuwarstwowego z PGA, gdzie pierwsza warstwa aktywnie przywiera do ściany naczynia. System umożliwia zamknięcie naczynia bez pozostawienia czegokolwiek w świetle wewnętrznym arterii. Uszczelniacz podlega absobcji w ciągu 30 dni. Zestaw składa się z cewnika balonowego z integralnym uszczelniaczem, strzykawki o pojemności 10 ml. - składający się z aplikatora i wchłanianej syntetycznej plomby hemostatycznej
- nie pozostawiający żadnych elementów wewnątrz naczynia Dostępny w średnicach 5,6,7F.</t>
    </r>
  </si>
  <si>
    <t>opcja 20%</t>
  </si>
  <si>
    <t>ogółem</t>
  </si>
  <si>
    <t>Ilość w szt. W "Banku"</t>
  </si>
  <si>
    <t>Wartość brutto w zł "Banku"</t>
  </si>
  <si>
    <t>X</t>
  </si>
  <si>
    <t>opcje 20%</t>
  </si>
  <si>
    <t>1.</t>
  </si>
  <si>
    <r>
      <rPr>
        <b/>
        <sz val="10"/>
        <rFont val="Arial"/>
        <family val="2"/>
        <charset val="238"/>
      </rPr>
      <t>Igły do arteriografii</t>
    </r>
    <r>
      <rPr>
        <sz val="10"/>
        <rFont val="Arial"/>
        <family val="2"/>
        <charset val="238"/>
      </rPr>
      <t>: - jednoczęściowa ze skrzydełkami
- o średnicy wewnętrznej 0,035” i 0,038”.</t>
    </r>
  </si>
  <si>
    <t>Torquer</t>
  </si>
  <si>
    <r>
      <rPr>
        <b/>
        <sz val="10"/>
        <color indexed="8"/>
        <rFont val="Arial"/>
        <family val="2"/>
        <charset val="238"/>
      </rPr>
      <t xml:space="preserve">Inflator analogowy </t>
    </r>
    <r>
      <rPr>
        <sz val="10"/>
        <color indexed="8"/>
        <rFont val="Arial"/>
        <family val="2"/>
        <charset val="238"/>
      </rPr>
      <t>o zakresie ciśnień do 30 atm
• Pojemność 20 ml
• Przezroczysty poliwęglanowy korpus umożliwiający obserwację słupa ciecz  • Ustawiony pod kątem manometr z fluorescencyjną tarczą i wskaźnikiem podciśnienia
• Dren wysokociśnieniowy, zbrojony o długości 35,5 cm; • W zestawie kranik trójdrożny                                                             
• 5 ml przestrzeń bezpieczeństwa minimalizująca ryzyko dostania się pęcherzyków powietrza do balonu w trakcie inflacji; • Mechanizm spustowy umożliwiający szybką deflację; • Blokada zabezpieczająca przed przypadkową deflacją; • Możliwość wykonania precyzyjnej inflacji</t>
    </r>
  </si>
  <si>
    <t xml:space="preserve">PAKIET Nr 1 - Sprzęt do zabiegów wewnątrznaczyniowych </t>
  </si>
  <si>
    <r>
      <rPr>
        <b/>
        <sz val="10"/>
        <rFont val="Arial"/>
        <family val="2"/>
        <charset val="238"/>
      </rPr>
      <t>Cewnik balonowy wysokociśnieniowy, standardow</t>
    </r>
    <r>
      <rPr>
        <sz val="10"/>
        <rFont val="Arial"/>
        <family val="2"/>
        <charset val="238"/>
      </rPr>
      <t xml:space="preserve">y       Cewnik balonowy niskoprofilowy do PTA: - średnica kanału centralnego 0,035” 
- dostępny system  OTW 
- Profil 5 do 7F 
- średnice balonów 3 mm, mm, 4 mm; 5 mm; 6 mm; 7mm; 8mm; 9mm; 10mm;12mm
- długości 20, 30, 40, 60, 80, 100, 120,150,200, ,250 ,300 mm  
- ciśnienie robocze (RBP) 12 do 24 atm 
- długość cewnika 80,135
- cewnik balonowy  z podwójnym pokryciem hydrofilnym na dł 35 cm
- dobrze widoczne markery balonów, dla długości &gt;/= 100mm podwójny marker proxymalny 
- wykonany z nylonu
- bardzo szybki czas napełniania i opróżniania balonu
</t>
    </r>
  </si>
  <si>
    <t>PAKIET Nr 2 - Sprzęt do zabiegów wewnątrznaczyniowych</t>
  </si>
  <si>
    <t>PAKIET Nr 3 - Sprzęt do diagnostyki i zabiegów radiologicznych</t>
  </si>
  <si>
    <t>PAKIET Nr 4 - Sprzęt do diagnostyki i zabiegów radiologicznych</t>
  </si>
  <si>
    <t xml:space="preserve">PAKIET Nr 6 - Sprzęt do zabiegów wewnątrznaczyniowych </t>
  </si>
  <si>
    <t xml:space="preserve">PAKIET Nr  5 - Sprzęt do zabiegów wewnątrznaczyniowych  </t>
  </si>
  <si>
    <t xml:space="preserve">PAKIET Nr 7 - Sprzęt do zabiegów wewnątrznaczyniowych </t>
  </si>
  <si>
    <t>Pakiet Nr 8 - Inflator analogowy</t>
  </si>
  <si>
    <t>PAKIET Nr 9 - Złącza nieskiego ciśnienia</t>
  </si>
  <si>
    <r>
      <rPr>
        <b/>
        <sz val="10"/>
        <rFont val="Arial"/>
        <family val="2"/>
        <charset val="238"/>
      </rPr>
      <t>Złącza niskiego ciśnienia</t>
    </r>
    <r>
      <rPr>
        <sz val="10"/>
        <rFont val="Arial"/>
        <family val="2"/>
        <charset val="238"/>
      </rPr>
      <t xml:space="preserve"> do  automatycznego wstrzykiwania kontrastu do CT typ SSS-LP-60-T.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</si>
</sst>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_-* #,##0.00\ &quot;zł&quot;_-;\-* #,##0.00\ &quot;zł&quot;_-;_-* &quot;-&quot;??\ &quot;zł&quot;_-;_-@"/>
    <numFmt numFmtId="166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4" fillId="0" borderId="0" xfId="0" applyNumberFormat="1" applyFont="1"/>
    <xf numFmtId="165" fontId="5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5" fillId="2" borderId="4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4" fontId="4" fillId="0" borderId="3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9" fontId="4" fillId="0" borderId="5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vertical="center"/>
    </xf>
    <xf numFmtId="0" fontId="4" fillId="0" borderId="5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4" fillId="0" borderId="5" xfId="0" applyNumberFormat="1" applyFont="1" applyBorder="1"/>
    <xf numFmtId="165" fontId="4" fillId="0" borderId="5" xfId="0" applyNumberFormat="1" applyFont="1" applyBorder="1"/>
    <xf numFmtId="166" fontId="4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44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44" fontId="5" fillId="2" borderId="4" xfId="2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44" fontId="4" fillId="2" borderId="5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44" fontId="4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Walutowy 2 2" xfId="2" xr:uid="{00000000-0005-0000-0000-000002000000}"/>
    <cellStyle name="Walutowy 2 2 2" xfId="3" xr:uid="{8EC64F49-1574-4F5C-9DEF-CD7BB4798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847725</xdr:colOff>
      <xdr:row>44</xdr:row>
      <xdr:rowOff>114300</xdr:rowOff>
    </xdr:to>
    <xdr:sp macro="" textlink="">
      <xdr:nvSpPr>
        <xdr:cNvPr id="2" name="AutoShape 3" descr="image001">
          <a:extLst>
            <a:ext uri="{FF2B5EF4-FFF2-40B4-BE49-F238E27FC236}">
              <a16:creationId xmlns:a16="http://schemas.microsoft.com/office/drawing/2014/main" id="{0BB6DE1A-D46F-4742-9889-7ABCD4A02034}"/>
            </a:ext>
          </a:extLst>
        </xdr:cNvPr>
        <xdr:cNvSpPr>
          <a:spLocks noChangeAspect="1" noChangeArrowheads="1"/>
        </xdr:cNvSpPr>
      </xdr:nvSpPr>
      <xdr:spPr bwMode="auto">
        <a:xfrm>
          <a:off x="390525" y="115271550"/>
          <a:ext cx="847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847725</xdr:colOff>
      <xdr:row>44</xdr:row>
      <xdr:rowOff>114300</xdr:rowOff>
    </xdr:to>
    <xdr:sp macro="" textlink="">
      <xdr:nvSpPr>
        <xdr:cNvPr id="3" name="AutoShape 3" descr="image001">
          <a:extLst>
            <a:ext uri="{FF2B5EF4-FFF2-40B4-BE49-F238E27FC236}">
              <a16:creationId xmlns:a16="http://schemas.microsoft.com/office/drawing/2014/main" id="{9476161B-64D8-4A47-9708-B1BD26079AA2}"/>
            </a:ext>
          </a:extLst>
        </xdr:cNvPr>
        <xdr:cNvSpPr>
          <a:spLocks noChangeAspect="1" noChangeArrowheads="1"/>
        </xdr:cNvSpPr>
      </xdr:nvSpPr>
      <xdr:spPr bwMode="auto">
        <a:xfrm>
          <a:off x="390525" y="115271550"/>
          <a:ext cx="847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D8395C8-1133-4207-8732-E126F27F86A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D54533F-065B-40FE-92B5-7C44A6854D0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E377479-D627-4DBD-B768-B1CBAE8D33D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F00289A8-2E28-407A-B048-129F4678B40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DC742F50-D4AF-49DF-AE26-65C50535312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AA576636-2E47-43A6-8497-A1C9D61078A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A480FCEB-3BE1-4A0E-9745-85ECA2EB952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7827CB63-21B0-4B52-8146-B448AF63A9D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E69AEDFD-99D6-44E6-AC1B-F723C4D8F33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4EB05D66-9B56-4FAC-8A19-6D4A8947B1F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DE1F5C9B-3F6D-4D70-A33B-D80E0E20150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981EBC38-1AB8-46C8-A5B3-CFFAA8C7FDF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A8EFB2B7-5C04-4507-95C6-0E6D2F120A3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7" name="Text Box 14">
          <a:extLst>
            <a:ext uri="{FF2B5EF4-FFF2-40B4-BE49-F238E27FC236}">
              <a16:creationId xmlns:a16="http://schemas.microsoft.com/office/drawing/2014/main" id="{A217C6E0-854D-41B1-A9F3-6760057752A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92912561-A41E-485E-9841-593DDA99E85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309C7A32-1505-4C6F-A385-C8ED324A16B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FF8B1862-5CA7-4FEB-BB5F-75D5FAA069E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FE0EB29F-85B7-47FE-B62D-98ED0630761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B11A33EC-1680-496B-BA68-82EB57C6475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3" name="Text Box 20">
          <a:extLst>
            <a:ext uri="{FF2B5EF4-FFF2-40B4-BE49-F238E27FC236}">
              <a16:creationId xmlns:a16="http://schemas.microsoft.com/office/drawing/2014/main" id="{25BB1156-D274-432A-8BAF-ACBCFE69129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4" name="Text Box 21">
          <a:extLst>
            <a:ext uri="{FF2B5EF4-FFF2-40B4-BE49-F238E27FC236}">
              <a16:creationId xmlns:a16="http://schemas.microsoft.com/office/drawing/2014/main" id="{73F530CB-3FA5-49C7-A06B-009A9F6498E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5" name="Text Box 22">
          <a:extLst>
            <a:ext uri="{FF2B5EF4-FFF2-40B4-BE49-F238E27FC236}">
              <a16:creationId xmlns:a16="http://schemas.microsoft.com/office/drawing/2014/main" id="{2730CB9C-FB2C-49F6-95AD-B955BE4969B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6" name="Text Box 23">
          <a:extLst>
            <a:ext uri="{FF2B5EF4-FFF2-40B4-BE49-F238E27FC236}">
              <a16:creationId xmlns:a16="http://schemas.microsoft.com/office/drawing/2014/main" id="{87BD27B7-FAF8-44CE-9F27-2062E7D6417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7" name="Text Box 24">
          <a:extLst>
            <a:ext uri="{FF2B5EF4-FFF2-40B4-BE49-F238E27FC236}">
              <a16:creationId xmlns:a16="http://schemas.microsoft.com/office/drawing/2014/main" id="{D8B1B72E-B0A2-4038-BD31-AF88CD576FF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8" name="Text Box 25">
          <a:extLst>
            <a:ext uri="{FF2B5EF4-FFF2-40B4-BE49-F238E27FC236}">
              <a16:creationId xmlns:a16="http://schemas.microsoft.com/office/drawing/2014/main" id="{7A08E4DB-F5BF-4A1B-8ED1-9A281CB89ED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29" name="Text Box 26">
          <a:extLst>
            <a:ext uri="{FF2B5EF4-FFF2-40B4-BE49-F238E27FC236}">
              <a16:creationId xmlns:a16="http://schemas.microsoft.com/office/drawing/2014/main" id="{4CEEE1B1-13C9-46D3-8316-76814705D57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0" name="Text Box 27">
          <a:extLst>
            <a:ext uri="{FF2B5EF4-FFF2-40B4-BE49-F238E27FC236}">
              <a16:creationId xmlns:a16="http://schemas.microsoft.com/office/drawing/2014/main" id="{7F13DD5C-91E1-4614-8715-56E5E906942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1" name="Text Box 28">
          <a:extLst>
            <a:ext uri="{FF2B5EF4-FFF2-40B4-BE49-F238E27FC236}">
              <a16:creationId xmlns:a16="http://schemas.microsoft.com/office/drawing/2014/main" id="{AEA9DA75-93CA-4DCE-8944-F715EB470BE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2" name="Text Box 29">
          <a:extLst>
            <a:ext uri="{FF2B5EF4-FFF2-40B4-BE49-F238E27FC236}">
              <a16:creationId xmlns:a16="http://schemas.microsoft.com/office/drawing/2014/main" id="{891BEE09-978C-402B-BA47-04A2F1442A8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3" name="Text Box 30">
          <a:extLst>
            <a:ext uri="{FF2B5EF4-FFF2-40B4-BE49-F238E27FC236}">
              <a16:creationId xmlns:a16="http://schemas.microsoft.com/office/drawing/2014/main" id="{0DE5F9F5-C1AB-4C14-82A7-A382FDD0F22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4" name="Text Box 31">
          <a:extLst>
            <a:ext uri="{FF2B5EF4-FFF2-40B4-BE49-F238E27FC236}">
              <a16:creationId xmlns:a16="http://schemas.microsoft.com/office/drawing/2014/main" id="{6E9795D1-BB70-4086-A658-65B5931CD69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4397D2FD-8FC4-442C-9C8A-83066275541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BCDBDEE7-C7E8-4256-87B7-223C7D421D7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9C8CBE60-B9CF-41AE-B120-A19DA9A1FA0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9FBFA9A2-7C4D-459C-98B9-1B56C8A96EA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39" name="Text Box 36">
          <a:extLst>
            <a:ext uri="{FF2B5EF4-FFF2-40B4-BE49-F238E27FC236}">
              <a16:creationId xmlns:a16="http://schemas.microsoft.com/office/drawing/2014/main" id="{6F9E5645-0D6D-4D9E-90CE-E6D691D2A24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0" name="Text Box 37">
          <a:extLst>
            <a:ext uri="{FF2B5EF4-FFF2-40B4-BE49-F238E27FC236}">
              <a16:creationId xmlns:a16="http://schemas.microsoft.com/office/drawing/2014/main" id="{679088BA-98D7-49B6-A34C-1152DC3A5E2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231C109A-2C67-46E9-ABA1-4BD9662EA3B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E272DEF2-BAE4-4B2B-9BEB-28E181A7EF5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3" name="Text Box 40">
          <a:extLst>
            <a:ext uri="{FF2B5EF4-FFF2-40B4-BE49-F238E27FC236}">
              <a16:creationId xmlns:a16="http://schemas.microsoft.com/office/drawing/2014/main" id="{EA0CF7DC-3B1C-4219-A791-842B8E627F9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F3ABF001-766E-4658-BCF8-0A2289AD6FF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5" name="Text Box 42">
          <a:extLst>
            <a:ext uri="{FF2B5EF4-FFF2-40B4-BE49-F238E27FC236}">
              <a16:creationId xmlns:a16="http://schemas.microsoft.com/office/drawing/2014/main" id="{EE1E417A-C036-4FA5-8834-05AC6FB094A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6" name="Text Box 43">
          <a:extLst>
            <a:ext uri="{FF2B5EF4-FFF2-40B4-BE49-F238E27FC236}">
              <a16:creationId xmlns:a16="http://schemas.microsoft.com/office/drawing/2014/main" id="{84D7273E-0C95-432D-A422-6C7C3AF649C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7" name="Text Box 44">
          <a:extLst>
            <a:ext uri="{FF2B5EF4-FFF2-40B4-BE49-F238E27FC236}">
              <a16:creationId xmlns:a16="http://schemas.microsoft.com/office/drawing/2014/main" id="{CB6B3F70-0D6A-4FD1-8433-21EC44AECA0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8" name="Text Box 45">
          <a:extLst>
            <a:ext uri="{FF2B5EF4-FFF2-40B4-BE49-F238E27FC236}">
              <a16:creationId xmlns:a16="http://schemas.microsoft.com/office/drawing/2014/main" id="{0AEB70EA-99AF-41F6-9B80-F3844D61C9D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49" name="Text Box 46">
          <a:extLst>
            <a:ext uri="{FF2B5EF4-FFF2-40B4-BE49-F238E27FC236}">
              <a16:creationId xmlns:a16="http://schemas.microsoft.com/office/drawing/2014/main" id="{F7CFFEC1-19EE-4C59-B2B6-7B06CA86C1C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0" name="Text Box 47">
          <a:extLst>
            <a:ext uri="{FF2B5EF4-FFF2-40B4-BE49-F238E27FC236}">
              <a16:creationId xmlns:a16="http://schemas.microsoft.com/office/drawing/2014/main" id="{7AB6FF85-70D5-48AB-B13A-8A1E4DC3B71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1" name="Text Box 48">
          <a:extLst>
            <a:ext uri="{FF2B5EF4-FFF2-40B4-BE49-F238E27FC236}">
              <a16:creationId xmlns:a16="http://schemas.microsoft.com/office/drawing/2014/main" id="{3E8F9CC1-1F06-4D36-9A55-CB727C9F15D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2" name="Text Box 49">
          <a:extLst>
            <a:ext uri="{FF2B5EF4-FFF2-40B4-BE49-F238E27FC236}">
              <a16:creationId xmlns:a16="http://schemas.microsoft.com/office/drawing/2014/main" id="{7164C433-63FE-49ED-94F4-54D7020A550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3" name="Text Box 50">
          <a:extLst>
            <a:ext uri="{FF2B5EF4-FFF2-40B4-BE49-F238E27FC236}">
              <a16:creationId xmlns:a16="http://schemas.microsoft.com/office/drawing/2014/main" id="{F7D95608-E038-47DD-BB00-3E318ED1D59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4" name="Text Box 51">
          <a:extLst>
            <a:ext uri="{FF2B5EF4-FFF2-40B4-BE49-F238E27FC236}">
              <a16:creationId xmlns:a16="http://schemas.microsoft.com/office/drawing/2014/main" id="{ECE667D9-3D23-47B9-887A-42CB4DEB96F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5" name="Text Box 52">
          <a:extLst>
            <a:ext uri="{FF2B5EF4-FFF2-40B4-BE49-F238E27FC236}">
              <a16:creationId xmlns:a16="http://schemas.microsoft.com/office/drawing/2014/main" id="{DAF6540E-EB81-4ABA-A23A-064619C2E9D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6" name="Text Box 53">
          <a:extLst>
            <a:ext uri="{FF2B5EF4-FFF2-40B4-BE49-F238E27FC236}">
              <a16:creationId xmlns:a16="http://schemas.microsoft.com/office/drawing/2014/main" id="{CFDEC206-2351-4814-8FBA-CB05C5C61C1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7" name="Text Box 54">
          <a:extLst>
            <a:ext uri="{FF2B5EF4-FFF2-40B4-BE49-F238E27FC236}">
              <a16:creationId xmlns:a16="http://schemas.microsoft.com/office/drawing/2014/main" id="{AFE1EF09-4A00-4188-866F-6CB60A31395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8" name="Text Box 55">
          <a:extLst>
            <a:ext uri="{FF2B5EF4-FFF2-40B4-BE49-F238E27FC236}">
              <a16:creationId xmlns:a16="http://schemas.microsoft.com/office/drawing/2014/main" id="{E53BAEB6-A4C3-48CA-B5F0-0E35A4EC5A5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59" name="Text Box 56">
          <a:extLst>
            <a:ext uri="{FF2B5EF4-FFF2-40B4-BE49-F238E27FC236}">
              <a16:creationId xmlns:a16="http://schemas.microsoft.com/office/drawing/2014/main" id="{79AA14E6-A379-4D28-BC18-F2AFAE1C948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76200</xdr:rowOff>
    </xdr:to>
    <xdr:sp macro="" textlink="">
      <xdr:nvSpPr>
        <xdr:cNvPr id="60" name="Text Box 57">
          <a:extLst>
            <a:ext uri="{FF2B5EF4-FFF2-40B4-BE49-F238E27FC236}">
              <a16:creationId xmlns:a16="http://schemas.microsoft.com/office/drawing/2014/main" id="{2CB04ADE-CC11-408E-9113-E0D75FFB60E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68C91C6D-7011-4987-B2F2-87DC12A5E9F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9A3F68CC-9162-4A8D-967B-1414FB4BB4BB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EE93C085-C793-4869-A7D1-B63AE648235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12BD5B68-EE95-4F3B-BD65-F5F70065D51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AA566492-7F5E-4787-A8BA-175F88915A5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C452B6B1-FF9D-447B-BD75-8E3D7C3874F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CB2FCDE4-63ED-498E-A8E4-BB32596D407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B5DC0772-3EEB-4DB7-9C13-3CF8F27D535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B12544C2-82CA-4F32-953F-5220FE51AEB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3480B160-4B91-4706-AA0D-571D448887F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3E050636-7944-44F5-82D0-8F62DB7BBAC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F1949DAB-AC2D-45A3-B011-AF9075D7B88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27695F50-EBE3-4D3E-A046-DA507D9B98A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81A33D27-EE24-4BBC-A8E9-87E803E251E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94C63B39-FDEC-4D80-87D7-65510BA98B7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DD24D50E-0DAF-4DDF-9E30-091C00B569C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CF8504B0-4A9A-4D9D-8E0B-3B8908C44E3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7D83AC83-F15E-4730-B689-434D209B007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EA35BDB2-9DDB-4EF1-AA20-333774414D6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198049D1-5499-47F5-B9AD-C861EED1169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9E8BF533-193B-4E80-B507-6FA9C54FCE7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5EE66A37-3D4A-447F-8BFB-4884063BD03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9F55A52A-AEB9-415B-A292-F55F8E32EAE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7BF5BFA9-31F8-4C27-AF8C-F79BA64530C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B31A4631-2E5B-4D9D-900E-E4580FF943F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8B6C64CA-D91D-4A6E-BFDC-8D6A3FC2CAC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7" name="Text Box 10">
          <a:extLst>
            <a:ext uri="{FF2B5EF4-FFF2-40B4-BE49-F238E27FC236}">
              <a16:creationId xmlns:a16="http://schemas.microsoft.com/office/drawing/2014/main" id="{1C37EDD5-5EDD-44FE-85F6-6751FF0EC9B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8" name="Text Box 11">
          <a:extLst>
            <a:ext uri="{FF2B5EF4-FFF2-40B4-BE49-F238E27FC236}">
              <a16:creationId xmlns:a16="http://schemas.microsoft.com/office/drawing/2014/main" id="{B3AB8F10-D338-40B7-9706-5338BE8422B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89" name="Text Box 12">
          <a:extLst>
            <a:ext uri="{FF2B5EF4-FFF2-40B4-BE49-F238E27FC236}">
              <a16:creationId xmlns:a16="http://schemas.microsoft.com/office/drawing/2014/main" id="{AB4700D4-7B3D-40C3-8545-EAD54644D2B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0" name="Text Box 13">
          <a:extLst>
            <a:ext uri="{FF2B5EF4-FFF2-40B4-BE49-F238E27FC236}">
              <a16:creationId xmlns:a16="http://schemas.microsoft.com/office/drawing/2014/main" id="{90F3FB3A-BC3E-4878-ACBB-B28FD98FD60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1" name="Text Box 14">
          <a:extLst>
            <a:ext uri="{FF2B5EF4-FFF2-40B4-BE49-F238E27FC236}">
              <a16:creationId xmlns:a16="http://schemas.microsoft.com/office/drawing/2014/main" id="{ECA35DCE-99C8-4CCC-8AB6-2331C8B01B1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C1169014-0249-43B2-896E-0DAFA019F59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3" name="Text Box 16">
          <a:extLst>
            <a:ext uri="{FF2B5EF4-FFF2-40B4-BE49-F238E27FC236}">
              <a16:creationId xmlns:a16="http://schemas.microsoft.com/office/drawing/2014/main" id="{092CBC5F-5652-4953-85C5-B7F8DCD30C9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4" name="Text Box 17">
          <a:extLst>
            <a:ext uri="{FF2B5EF4-FFF2-40B4-BE49-F238E27FC236}">
              <a16:creationId xmlns:a16="http://schemas.microsoft.com/office/drawing/2014/main" id="{145533D0-FDFA-470A-B2D2-DFD89C76052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5" name="Text Box 18">
          <a:extLst>
            <a:ext uri="{FF2B5EF4-FFF2-40B4-BE49-F238E27FC236}">
              <a16:creationId xmlns:a16="http://schemas.microsoft.com/office/drawing/2014/main" id="{6234F6B0-1DF9-4DFC-9B6F-EEAE93398B2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1C4A4207-BFC3-41D7-902F-9BACF2551CD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7" name="Text Box 20">
          <a:extLst>
            <a:ext uri="{FF2B5EF4-FFF2-40B4-BE49-F238E27FC236}">
              <a16:creationId xmlns:a16="http://schemas.microsoft.com/office/drawing/2014/main" id="{8479ED75-CC1A-4B3D-9449-09FFB239EDE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8" name="Text Box 21">
          <a:extLst>
            <a:ext uri="{FF2B5EF4-FFF2-40B4-BE49-F238E27FC236}">
              <a16:creationId xmlns:a16="http://schemas.microsoft.com/office/drawing/2014/main" id="{2F34FE9C-8536-4A8A-9D07-2F456A51EF5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99" name="Text Box 22">
          <a:extLst>
            <a:ext uri="{FF2B5EF4-FFF2-40B4-BE49-F238E27FC236}">
              <a16:creationId xmlns:a16="http://schemas.microsoft.com/office/drawing/2014/main" id="{37A7F33B-7C72-4001-A253-9DF5954D975B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0" name="Text Box 23">
          <a:extLst>
            <a:ext uri="{FF2B5EF4-FFF2-40B4-BE49-F238E27FC236}">
              <a16:creationId xmlns:a16="http://schemas.microsoft.com/office/drawing/2014/main" id="{45F3CFDE-07D5-4DA9-A41B-79D57D0CF4D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1" name="Text Box 24">
          <a:extLst>
            <a:ext uri="{FF2B5EF4-FFF2-40B4-BE49-F238E27FC236}">
              <a16:creationId xmlns:a16="http://schemas.microsoft.com/office/drawing/2014/main" id="{B6279A55-D5E1-4BB6-9360-CB7CF13BFD4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2" name="Text Box 25">
          <a:extLst>
            <a:ext uri="{FF2B5EF4-FFF2-40B4-BE49-F238E27FC236}">
              <a16:creationId xmlns:a16="http://schemas.microsoft.com/office/drawing/2014/main" id="{1158E156-9F0E-4E09-A3A3-F348D6BFEE0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3" name="Text Box 26">
          <a:extLst>
            <a:ext uri="{FF2B5EF4-FFF2-40B4-BE49-F238E27FC236}">
              <a16:creationId xmlns:a16="http://schemas.microsoft.com/office/drawing/2014/main" id="{058EE682-54D8-4A32-B73A-DABC2E81314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4" name="Text Box 27">
          <a:extLst>
            <a:ext uri="{FF2B5EF4-FFF2-40B4-BE49-F238E27FC236}">
              <a16:creationId xmlns:a16="http://schemas.microsoft.com/office/drawing/2014/main" id="{60CAE28A-FD81-4209-97DD-C00151DA1BD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5" name="Text Box 28">
          <a:extLst>
            <a:ext uri="{FF2B5EF4-FFF2-40B4-BE49-F238E27FC236}">
              <a16:creationId xmlns:a16="http://schemas.microsoft.com/office/drawing/2014/main" id="{D200F512-6C31-4D49-B091-9DF59107CF4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6" name="Text Box 29">
          <a:extLst>
            <a:ext uri="{FF2B5EF4-FFF2-40B4-BE49-F238E27FC236}">
              <a16:creationId xmlns:a16="http://schemas.microsoft.com/office/drawing/2014/main" id="{649522C2-3A21-4F3E-A95C-14877FEA028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7" name="Text Box 30">
          <a:extLst>
            <a:ext uri="{FF2B5EF4-FFF2-40B4-BE49-F238E27FC236}">
              <a16:creationId xmlns:a16="http://schemas.microsoft.com/office/drawing/2014/main" id="{DA2EF4CA-4B47-4435-ADF3-C3425AF8FD4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8" name="Text Box 31">
          <a:extLst>
            <a:ext uri="{FF2B5EF4-FFF2-40B4-BE49-F238E27FC236}">
              <a16:creationId xmlns:a16="http://schemas.microsoft.com/office/drawing/2014/main" id="{CABFADFE-A5FD-4B98-89B1-1F5B4817916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09" name="Text Box 32">
          <a:extLst>
            <a:ext uri="{FF2B5EF4-FFF2-40B4-BE49-F238E27FC236}">
              <a16:creationId xmlns:a16="http://schemas.microsoft.com/office/drawing/2014/main" id="{D9D172FD-B168-4299-9D9A-29EDFD3B682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0" name="Text Box 33">
          <a:extLst>
            <a:ext uri="{FF2B5EF4-FFF2-40B4-BE49-F238E27FC236}">
              <a16:creationId xmlns:a16="http://schemas.microsoft.com/office/drawing/2014/main" id="{69269FFA-2BFD-4509-90D9-E73F8713A91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1" name="Text Box 34">
          <a:extLst>
            <a:ext uri="{FF2B5EF4-FFF2-40B4-BE49-F238E27FC236}">
              <a16:creationId xmlns:a16="http://schemas.microsoft.com/office/drawing/2014/main" id="{0749A986-14FE-48EB-BE4C-E2E2112DBD8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2" name="Text Box 35">
          <a:extLst>
            <a:ext uri="{FF2B5EF4-FFF2-40B4-BE49-F238E27FC236}">
              <a16:creationId xmlns:a16="http://schemas.microsoft.com/office/drawing/2014/main" id="{565B4ECB-6FEC-4D8D-B557-3AF8A613F30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3" name="Text Box 36">
          <a:extLst>
            <a:ext uri="{FF2B5EF4-FFF2-40B4-BE49-F238E27FC236}">
              <a16:creationId xmlns:a16="http://schemas.microsoft.com/office/drawing/2014/main" id="{D39C207F-C75B-40BF-8F24-F44A86366D3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4" name="Text Box 37">
          <a:extLst>
            <a:ext uri="{FF2B5EF4-FFF2-40B4-BE49-F238E27FC236}">
              <a16:creationId xmlns:a16="http://schemas.microsoft.com/office/drawing/2014/main" id="{D0F195DA-D1C6-48CF-AE09-A24EA6ADAF1B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5" name="Text Box 38">
          <a:extLst>
            <a:ext uri="{FF2B5EF4-FFF2-40B4-BE49-F238E27FC236}">
              <a16:creationId xmlns:a16="http://schemas.microsoft.com/office/drawing/2014/main" id="{CAACE65D-FDDE-492F-87AA-026DB4AF46E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A7741603-08E3-4A07-B6E8-2313BB75857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7" name="Text Box 40">
          <a:extLst>
            <a:ext uri="{FF2B5EF4-FFF2-40B4-BE49-F238E27FC236}">
              <a16:creationId xmlns:a16="http://schemas.microsoft.com/office/drawing/2014/main" id="{4BD19B80-751B-44AA-9E2D-A91F2C590E0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8" name="Text Box 41">
          <a:extLst>
            <a:ext uri="{FF2B5EF4-FFF2-40B4-BE49-F238E27FC236}">
              <a16:creationId xmlns:a16="http://schemas.microsoft.com/office/drawing/2014/main" id="{74049A91-5111-46DB-8B2F-AD8FF37FD1C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19" name="Text Box 42">
          <a:extLst>
            <a:ext uri="{FF2B5EF4-FFF2-40B4-BE49-F238E27FC236}">
              <a16:creationId xmlns:a16="http://schemas.microsoft.com/office/drawing/2014/main" id="{528CED87-B272-4025-98F3-4F7F5FD0B7B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0" name="Text Box 43">
          <a:extLst>
            <a:ext uri="{FF2B5EF4-FFF2-40B4-BE49-F238E27FC236}">
              <a16:creationId xmlns:a16="http://schemas.microsoft.com/office/drawing/2014/main" id="{D871DE53-1407-40FE-BED5-906AB84BDB9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1" name="Text Box 44">
          <a:extLst>
            <a:ext uri="{FF2B5EF4-FFF2-40B4-BE49-F238E27FC236}">
              <a16:creationId xmlns:a16="http://schemas.microsoft.com/office/drawing/2014/main" id="{C4DEE503-B619-4785-804B-450F9251989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2" name="Text Box 45">
          <a:extLst>
            <a:ext uri="{FF2B5EF4-FFF2-40B4-BE49-F238E27FC236}">
              <a16:creationId xmlns:a16="http://schemas.microsoft.com/office/drawing/2014/main" id="{E895164C-77AB-440E-95D2-18B65879F3B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3" name="Text Box 46">
          <a:extLst>
            <a:ext uri="{FF2B5EF4-FFF2-40B4-BE49-F238E27FC236}">
              <a16:creationId xmlns:a16="http://schemas.microsoft.com/office/drawing/2014/main" id="{C261972E-689F-4EEF-AE52-BFE8C2DF1C7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4" name="Text Box 47">
          <a:extLst>
            <a:ext uri="{FF2B5EF4-FFF2-40B4-BE49-F238E27FC236}">
              <a16:creationId xmlns:a16="http://schemas.microsoft.com/office/drawing/2014/main" id="{96B6515D-9AD8-47F3-89E1-D2777109461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5" name="Text Box 48">
          <a:extLst>
            <a:ext uri="{FF2B5EF4-FFF2-40B4-BE49-F238E27FC236}">
              <a16:creationId xmlns:a16="http://schemas.microsoft.com/office/drawing/2014/main" id="{31B53F23-449C-434F-8ABD-36361323B8E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6" name="Text Box 49">
          <a:extLst>
            <a:ext uri="{FF2B5EF4-FFF2-40B4-BE49-F238E27FC236}">
              <a16:creationId xmlns:a16="http://schemas.microsoft.com/office/drawing/2014/main" id="{B84BE8CA-085B-473C-AD50-5AE03D9CD645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7" name="Text Box 50">
          <a:extLst>
            <a:ext uri="{FF2B5EF4-FFF2-40B4-BE49-F238E27FC236}">
              <a16:creationId xmlns:a16="http://schemas.microsoft.com/office/drawing/2014/main" id="{B7AD87E7-4D96-4114-A1E3-061276BFAE8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8" name="Text Box 51">
          <a:extLst>
            <a:ext uri="{FF2B5EF4-FFF2-40B4-BE49-F238E27FC236}">
              <a16:creationId xmlns:a16="http://schemas.microsoft.com/office/drawing/2014/main" id="{60CD6CF6-9922-4F9E-878F-707D46B14D3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29" name="Text Box 52">
          <a:extLst>
            <a:ext uri="{FF2B5EF4-FFF2-40B4-BE49-F238E27FC236}">
              <a16:creationId xmlns:a16="http://schemas.microsoft.com/office/drawing/2014/main" id="{8D728CC2-C6C2-445F-A62D-B29F693E5F5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0" name="Text Box 53">
          <a:extLst>
            <a:ext uri="{FF2B5EF4-FFF2-40B4-BE49-F238E27FC236}">
              <a16:creationId xmlns:a16="http://schemas.microsoft.com/office/drawing/2014/main" id="{B411DA67-ED20-4155-B35A-5F917FBB80A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1" name="Text Box 54">
          <a:extLst>
            <a:ext uri="{FF2B5EF4-FFF2-40B4-BE49-F238E27FC236}">
              <a16:creationId xmlns:a16="http://schemas.microsoft.com/office/drawing/2014/main" id="{262BCA83-CF95-4AF3-B0B0-BB227BEC00D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2" name="Text Box 55">
          <a:extLst>
            <a:ext uri="{FF2B5EF4-FFF2-40B4-BE49-F238E27FC236}">
              <a16:creationId xmlns:a16="http://schemas.microsoft.com/office/drawing/2014/main" id="{537FF871-738A-41E2-A4B7-80B7DBA0848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3" name="Text Box 56">
          <a:extLst>
            <a:ext uri="{FF2B5EF4-FFF2-40B4-BE49-F238E27FC236}">
              <a16:creationId xmlns:a16="http://schemas.microsoft.com/office/drawing/2014/main" id="{BD085913-6BB0-4BF3-B5B1-22F523A8920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4" name="Text Box 57">
          <a:extLst>
            <a:ext uri="{FF2B5EF4-FFF2-40B4-BE49-F238E27FC236}">
              <a16:creationId xmlns:a16="http://schemas.microsoft.com/office/drawing/2014/main" id="{0841453A-153B-4884-9E42-A9936ED73B6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903CD1D0-9313-4CC9-BBC5-C9FE61C5D52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47806FB4-FD50-4EE7-A6D4-5F0788B322E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B8AD4927-A942-45CC-AEC1-844B1096C25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B69E89A5-A1C9-4B89-93EA-4A8EE07BC5D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316A5C86-5261-4F33-83D5-D74FEB391FC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0" name="Text Box 6">
          <a:extLst>
            <a:ext uri="{FF2B5EF4-FFF2-40B4-BE49-F238E27FC236}">
              <a16:creationId xmlns:a16="http://schemas.microsoft.com/office/drawing/2014/main" id="{0C1A124B-950A-4A42-9EBB-3CAC8046E8B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FC0E227E-0006-4930-866F-0E1ECB702C3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615B5B2C-216F-42B8-9674-D485A726485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DCE22A00-9681-4877-ABAC-21D244609FF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4" name="Text Box 10">
          <a:extLst>
            <a:ext uri="{FF2B5EF4-FFF2-40B4-BE49-F238E27FC236}">
              <a16:creationId xmlns:a16="http://schemas.microsoft.com/office/drawing/2014/main" id="{4171793D-FD0C-4508-A9A8-F31DD89F5CAB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5" name="Text Box 11">
          <a:extLst>
            <a:ext uri="{FF2B5EF4-FFF2-40B4-BE49-F238E27FC236}">
              <a16:creationId xmlns:a16="http://schemas.microsoft.com/office/drawing/2014/main" id="{6D18FFAD-EFC7-4717-973D-B0654A43AF1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6" name="Text Box 12">
          <a:extLst>
            <a:ext uri="{FF2B5EF4-FFF2-40B4-BE49-F238E27FC236}">
              <a16:creationId xmlns:a16="http://schemas.microsoft.com/office/drawing/2014/main" id="{A252D5F7-D3C5-436A-AEDD-8D43496301B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7" name="Text Box 13">
          <a:extLst>
            <a:ext uri="{FF2B5EF4-FFF2-40B4-BE49-F238E27FC236}">
              <a16:creationId xmlns:a16="http://schemas.microsoft.com/office/drawing/2014/main" id="{8A5454AC-5ABD-4E53-8B63-53B8D473664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80A6ECB9-B042-43EC-8279-D64732F2AAD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5275D709-177A-4DF4-997C-A2F6C68469C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0" name="Text Box 16">
          <a:extLst>
            <a:ext uri="{FF2B5EF4-FFF2-40B4-BE49-F238E27FC236}">
              <a16:creationId xmlns:a16="http://schemas.microsoft.com/office/drawing/2014/main" id="{77D1CBDD-D6A5-45EF-83BA-8C5DB1525F5B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1" name="Text Box 17">
          <a:extLst>
            <a:ext uri="{FF2B5EF4-FFF2-40B4-BE49-F238E27FC236}">
              <a16:creationId xmlns:a16="http://schemas.microsoft.com/office/drawing/2014/main" id="{48E40E4C-2296-4DAF-8F0F-06323F0FB25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2" name="Text Box 18">
          <a:extLst>
            <a:ext uri="{FF2B5EF4-FFF2-40B4-BE49-F238E27FC236}">
              <a16:creationId xmlns:a16="http://schemas.microsoft.com/office/drawing/2014/main" id="{663BD927-A744-4D27-B59B-29E49A79A27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3" name="Text Box 19">
          <a:extLst>
            <a:ext uri="{FF2B5EF4-FFF2-40B4-BE49-F238E27FC236}">
              <a16:creationId xmlns:a16="http://schemas.microsoft.com/office/drawing/2014/main" id="{0AC350B5-E555-4D8A-B3B6-5ED47398DC1B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4" name="Text Box 20">
          <a:extLst>
            <a:ext uri="{FF2B5EF4-FFF2-40B4-BE49-F238E27FC236}">
              <a16:creationId xmlns:a16="http://schemas.microsoft.com/office/drawing/2014/main" id="{4A9A8834-F52B-4475-9F2D-C7D7C428D50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5" name="Text Box 21">
          <a:extLst>
            <a:ext uri="{FF2B5EF4-FFF2-40B4-BE49-F238E27FC236}">
              <a16:creationId xmlns:a16="http://schemas.microsoft.com/office/drawing/2014/main" id="{C1485D56-9C25-4A5F-9CEB-4F5D56FDB9F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6" name="Text Box 22">
          <a:extLst>
            <a:ext uri="{FF2B5EF4-FFF2-40B4-BE49-F238E27FC236}">
              <a16:creationId xmlns:a16="http://schemas.microsoft.com/office/drawing/2014/main" id="{C39A4029-0F45-45FF-8D88-B3E32246B23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7" name="Text Box 23">
          <a:extLst>
            <a:ext uri="{FF2B5EF4-FFF2-40B4-BE49-F238E27FC236}">
              <a16:creationId xmlns:a16="http://schemas.microsoft.com/office/drawing/2014/main" id="{F7018F17-B841-47ED-BABA-D46A997E429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28EFC22A-DDD8-4990-BE38-8DE1197CBC5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14218A80-57C5-4F2C-AF32-DBBDA2047EE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15A89AFD-6194-4EC4-A8AE-ABFE8C9E1B1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10045819-401F-4195-8960-4343B068DC7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2" name="Text Box 28">
          <a:extLst>
            <a:ext uri="{FF2B5EF4-FFF2-40B4-BE49-F238E27FC236}">
              <a16:creationId xmlns:a16="http://schemas.microsoft.com/office/drawing/2014/main" id="{DC406642-D3CF-4EA8-8FBB-3B18A2AF50A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3" name="Text Box 29">
          <a:extLst>
            <a:ext uri="{FF2B5EF4-FFF2-40B4-BE49-F238E27FC236}">
              <a16:creationId xmlns:a16="http://schemas.microsoft.com/office/drawing/2014/main" id="{5AE4E6FE-0AB1-49E0-9B7A-E9645E5925D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4" name="Text Box 30">
          <a:extLst>
            <a:ext uri="{FF2B5EF4-FFF2-40B4-BE49-F238E27FC236}">
              <a16:creationId xmlns:a16="http://schemas.microsoft.com/office/drawing/2014/main" id="{B9FBF2B4-37D1-473F-8B48-8844A1928AA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5" name="Text Box 31">
          <a:extLst>
            <a:ext uri="{FF2B5EF4-FFF2-40B4-BE49-F238E27FC236}">
              <a16:creationId xmlns:a16="http://schemas.microsoft.com/office/drawing/2014/main" id="{91B7831C-7719-4156-8CBA-031821BE831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7649BF4D-7B83-4A0F-8ED6-359F900B2EE2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21DCDC45-273A-4145-89C6-AFE9F3541DA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5537EA4E-6B35-4550-8333-9FF6E33C0F7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69" name="Text Box 35">
          <a:extLst>
            <a:ext uri="{FF2B5EF4-FFF2-40B4-BE49-F238E27FC236}">
              <a16:creationId xmlns:a16="http://schemas.microsoft.com/office/drawing/2014/main" id="{050C907A-DC8C-4084-B32F-2BA94EE689A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0" name="Text Box 36">
          <a:extLst>
            <a:ext uri="{FF2B5EF4-FFF2-40B4-BE49-F238E27FC236}">
              <a16:creationId xmlns:a16="http://schemas.microsoft.com/office/drawing/2014/main" id="{E7D2EB66-98E9-47D2-95A6-49BB58B8B3C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1" name="Text Box 37">
          <a:extLst>
            <a:ext uri="{FF2B5EF4-FFF2-40B4-BE49-F238E27FC236}">
              <a16:creationId xmlns:a16="http://schemas.microsoft.com/office/drawing/2014/main" id="{BD2A8BF4-8724-412E-A6A3-50DCBD37EC2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2" name="Text Box 38">
          <a:extLst>
            <a:ext uri="{FF2B5EF4-FFF2-40B4-BE49-F238E27FC236}">
              <a16:creationId xmlns:a16="http://schemas.microsoft.com/office/drawing/2014/main" id="{E039E7D9-B207-46E3-A7E2-D7B51DD72F8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CE0BA786-FE4F-4D59-8C20-F2FAC5D82D20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4" name="Text Box 40">
          <a:extLst>
            <a:ext uri="{FF2B5EF4-FFF2-40B4-BE49-F238E27FC236}">
              <a16:creationId xmlns:a16="http://schemas.microsoft.com/office/drawing/2014/main" id="{F13CB3EC-1A5C-49B6-933F-EBF099D3370A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5" name="Text Box 41">
          <a:extLst>
            <a:ext uri="{FF2B5EF4-FFF2-40B4-BE49-F238E27FC236}">
              <a16:creationId xmlns:a16="http://schemas.microsoft.com/office/drawing/2014/main" id="{9186BA84-1CE6-42E3-948A-AE570C80110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6" name="Text Box 42">
          <a:extLst>
            <a:ext uri="{FF2B5EF4-FFF2-40B4-BE49-F238E27FC236}">
              <a16:creationId xmlns:a16="http://schemas.microsoft.com/office/drawing/2014/main" id="{993920EB-D38D-491D-894E-B18FE27CDC18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7" name="Text Box 43">
          <a:extLst>
            <a:ext uri="{FF2B5EF4-FFF2-40B4-BE49-F238E27FC236}">
              <a16:creationId xmlns:a16="http://schemas.microsoft.com/office/drawing/2014/main" id="{05A8343F-85A5-41CC-AD05-51D05E522DD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8" name="Text Box 44">
          <a:extLst>
            <a:ext uri="{FF2B5EF4-FFF2-40B4-BE49-F238E27FC236}">
              <a16:creationId xmlns:a16="http://schemas.microsoft.com/office/drawing/2014/main" id="{CC917AD1-1ADC-4E30-BA43-F810D156097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79" name="Text Box 45">
          <a:extLst>
            <a:ext uri="{FF2B5EF4-FFF2-40B4-BE49-F238E27FC236}">
              <a16:creationId xmlns:a16="http://schemas.microsoft.com/office/drawing/2014/main" id="{75659EAC-816C-4313-B6D6-2B2284D56D1F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3162E3E1-A95B-4DBA-B171-CE48F5D8E88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1" name="Text Box 47">
          <a:extLst>
            <a:ext uri="{FF2B5EF4-FFF2-40B4-BE49-F238E27FC236}">
              <a16:creationId xmlns:a16="http://schemas.microsoft.com/office/drawing/2014/main" id="{ACC1D01A-3C00-4048-A7B7-8A9683B5914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2" name="Text Box 48">
          <a:extLst>
            <a:ext uri="{FF2B5EF4-FFF2-40B4-BE49-F238E27FC236}">
              <a16:creationId xmlns:a16="http://schemas.microsoft.com/office/drawing/2014/main" id="{C2DC1228-1FB9-4015-813D-56540A10998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3" name="Text Box 49">
          <a:extLst>
            <a:ext uri="{FF2B5EF4-FFF2-40B4-BE49-F238E27FC236}">
              <a16:creationId xmlns:a16="http://schemas.microsoft.com/office/drawing/2014/main" id="{A0931F01-3ACF-4069-8834-EC88C820CDBE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4" name="Text Box 50">
          <a:extLst>
            <a:ext uri="{FF2B5EF4-FFF2-40B4-BE49-F238E27FC236}">
              <a16:creationId xmlns:a16="http://schemas.microsoft.com/office/drawing/2014/main" id="{DC0BAA24-9C1B-4BB8-B783-364F640FC6DD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5" name="Text Box 51">
          <a:extLst>
            <a:ext uri="{FF2B5EF4-FFF2-40B4-BE49-F238E27FC236}">
              <a16:creationId xmlns:a16="http://schemas.microsoft.com/office/drawing/2014/main" id="{2DFA2F73-3748-4FDA-A0F9-CF5507425931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6" name="Text Box 52">
          <a:extLst>
            <a:ext uri="{FF2B5EF4-FFF2-40B4-BE49-F238E27FC236}">
              <a16:creationId xmlns:a16="http://schemas.microsoft.com/office/drawing/2014/main" id="{EB874796-D110-4202-B7A1-6B7703C26B49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7" name="Text Box 53">
          <a:extLst>
            <a:ext uri="{FF2B5EF4-FFF2-40B4-BE49-F238E27FC236}">
              <a16:creationId xmlns:a16="http://schemas.microsoft.com/office/drawing/2014/main" id="{FB5E66C9-C89C-4C2C-A8A1-5DB9061A7966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8" name="Text Box 54">
          <a:extLst>
            <a:ext uri="{FF2B5EF4-FFF2-40B4-BE49-F238E27FC236}">
              <a16:creationId xmlns:a16="http://schemas.microsoft.com/office/drawing/2014/main" id="{6D5059F5-3AF8-4AEE-9F03-5ECD9CF2C913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89" name="Text Box 55">
          <a:extLst>
            <a:ext uri="{FF2B5EF4-FFF2-40B4-BE49-F238E27FC236}">
              <a16:creationId xmlns:a16="http://schemas.microsoft.com/office/drawing/2014/main" id="{1DC59E48-246B-4581-8D01-3AE5E5C582DC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90" name="Text Box 56">
          <a:extLst>
            <a:ext uri="{FF2B5EF4-FFF2-40B4-BE49-F238E27FC236}">
              <a16:creationId xmlns:a16="http://schemas.microsoft.com/office/drawing/2014/main" id="{38D97B4B-1290-443D-B276-12BB19C049C4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76200" cy="276225"/>
    <xdr:sp macro="" textlink="">
      <xdr:nvSpPr>
        <xdr:cNvPr id="191" name="Text Box 57">
          <a:extLst>
            <a:ext uri="{FF2B5EF4-FFF2-40B4-BE49-F238E27FC236}">
              <a16:creationId xmlns:a16="http://schemas.microsoft.com/office/drawing/2014/main" id="{279F4081-3823-47CC-BA00-7D8BE7B30C37}"/>
            </a:ext>
          </a:extLst>
        </xdr:cNvPr>
        <xdr:cNvSpPr txBox="1">
          <a:spLocks noChangeArrowheads="1"/>
        </xdr:cNvSpPr>
      </xdr:nvSpPr>
      <xdr:spPr bwMode="auto">
        <a:xfrm>
          <a:off x="527685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7"/>
  <sheetViews>
    <sheetView tabSelected="1" topLeftCell="A58" zoomScaleNormal="100" workbookViewId="0">
      <selection activeCell="N70" sqref="N70"/>
    </sheetView>
  </sheetViews>
  <sheetFormatPr defaultRowHeight="12.75" x14ac:dyDescent="0.2"/>
  <cols>
    <col min="1" max="1" width="5.42578125" style="2" customWidth="1"/>
    <col min="2" max="2" width="47.85546875" style="2" customWidth="1"/>
    <col min="3" max="3" width="9.5703125" style="2" bestFit="1" customWidth="1"/>
    <col min="4" max="4" width="7.85546875" style="2" customWidth="1"/>
    <col min="5" max="5" width="18.5703125" style="2" bestFit="1" customWidth="1"/>
    <col min="6" max="6" width="10.85546875" style="2" bestFit="1" customWidth="1"/>
    <col min="7" max="7" width="14.140625" style="17" bestFit="1" customWidth="1"/>
    <col min="8" max="8" width="7.5703125" style="2" bestFit="1" customWidth="1"/>
    <col min="9" max="9" width="12.85546875" style="2" bestFit="1" customWidth="1"/>
    <col min="10" max="10" width="15.85546875" style="2" customWidth="1"/>
    <col min="11" max="11" width="16.28515625" style="2" customWidth="1"/>
    <col min="12" max="12" width="16.140625" style="2" customWidth="1"/>
    <col min="13" max="13" width="6.85546875" style="2" bestFit="1" customWidth="1"/>
    <col min="14" max="14" width="13.5703125" style="2" customWidth="1"/>
    <col min="15" max="15" width="21.85546875" style="2" customWidth="1"/>
    <col min="16" max="16" width="12.28515625" style="2" bestFit="1" customWidth="1"/>
    <col min="17" max="254" width="9.140625" style="2"/>
    <col min="255" max="255" width="4.28515625" style="2" customWidth="1"/>
    <col min="256" max="256" width="41.28515625" style="2" customWidth="1"/>
    <col min="257" max="257" width="7.42578125" style="2" customWidth="1"/>
    <col min="258" max="259" width="9.140625" style="2"/>
    <col min="260" max="260" width="13.28515625" style="2" bestFit="1" customWidth="1"/>
    <col min="261" max="261" width="11" style="2" customWidth="1"/>
    <col min="262" max="262" width="10.42578125" style="2" bestFit="1" customWidth="1"/>
    <col min="263" max="263" width="6.28515625" style="2" bestFit="1" customWidth="1"/>
    <col min="264" max="265" width="13.28515625" style="2" customWidth="1"/>
    <col min="266" max="510" width="9.140625" style="2"/>
    <col min="511" max="511" width="4.28515625" style="2" customWidth="1"/>
    <col min="512" max="512" width="41.28515625" style="2" customWidth="1"/>
    <col min="513" max="513" width="7.42578125" style="2" customWidth="1"/>
    <col min="514" max="515" width="9.140625" style="2"/>
    <col min="516" max="516" width="13.28515625" style="2" bestFit="1" customWidth="1"/>
    <col min="517" max="517" width="11" style="2" customWidth="1"/>
    <col min="518" max="518" width="10.42578125" style="2" bestFit="1" customWidth="1"/>
    <col min="519" max="519" width="6.28515625" style="2" bestFit="1" customWidth="1"/>
    <col min="520" max="521" width="13.28515625" style="2" customWidth="1"/>
    <col min="522" max="766" width="9.140625" style="2"/>
    <col min="767" max="767" width="4.28515625" style="2" customWidth="1"/>
    <col min="768" max="768" width="41.28515625" style="2" customWidth="1"/>
    <col min="769" max="769" width="7.42578125" style="2" customWidth="1"/>
    <col min="770" max="771" width="9.140625" style="2"/>
    <col min="772" max="772" width="13.28515625" style="2" bestFit="1" customWidth="1"/>
    <col min="773" max="773" width="11" style="2" customWidth="1"/>
    <col min="774" max="774" width="10.42578125" style="2" bestFit="1" customWidth="1"/>
    <col min="775" max="775" width="6.28515625" style="2" bestFit="1" customWidth="1"/>
    <col min="776" max="777" width="13.28515625" style="2" customWidth="1"/>
    <col min="778" max="1022" width="9.140625" style="2"/>
    <col min="1023" max="1023" width="4.28515625" style="2" customWidth="1"/>
    <col min="1024" max="1024" width="41.28515625" style="2" customWidth="1"/>
    <col min="1025" max="1025" width="7.42578125" style="2" customWidth="1"/>
    <col min="1026" max="1027" width="9.140625" style="2"/>
    <col min="1028" max="1028" width="13.28515625" style="2" bestFit="1" customWidth="1"/>
    <col min="1029" max="1029" width="11" style="2" customWidth="1"/>
    <col min="1030" max="1030" width="10.42578125" style="2" bestFit="1" customWidth="1"/>
    <col min="1031" max="1031" width="6.28515625" style="2" bestFit="1" customWidth="1"/>
    <col min="1032" max="1033" width="13.28515625" style="2" customWidth="1"/>
    <col min="1034" max="1278" width="9.140625" style="2"/>
    <col min="1279" max="1279" width="4.28515625" style="2" customWidth="1"/>
    <col min="1280" max="1280" width="41.28515625" style="2" customWidth="1"/>
    <col min="1281" max="1281" width="7.42578125" style="2" customWidth="1"/>
    <col min="1282" max="1283" width="9.140625" style="2"/>
    <col min="1284" max="1284" width="13.28515625" style="2" bestFit="1" customWidth="1"/>
    <col min="1285" max="1285" width="11" style="2" customWidth="1"/>
    <col min="1286" max="1286" width="10.42578125" style="2" bestFit="1" customWidth="1"/>
    <col min="1287" max="1287" width="6.28515625" style="2" bestFit="1" customWidth="1"/>
    <col min="1288" max="1289" width="13.28515625" style="2" customWidth="1"/>
    <col min="1290" max="1534" width="9.140625" style="2"/>
    <col min="1535" max="1535" width="4.28515625" style="2" customWidth="1"/>
    <col min="1536" max="1536" width="41.28515625" style="2" customWidth="1"/>
    <col min="1537" max="1537" width="7.42578125" style="2" customWidth="1"/>
    <col min="1538" max="1539" width="9.140625" style="2"/>
    <col min="1540" max="1540" width="13.28515625" style="2" bestFit="1" customWidth="1"/>
    <col min="1541" max="1541" width="11" style="2" customWidth="1"/>
    <col min="1542" max="1542" width="10.42578125" style="2" bestFit="1" customWidth="1"/>
    <col min="1543" max="1543" width="6.28515625" style="2" bestFit="1" customWidth="1"/>
    <col min="1544" max="1545" width="13.28515625" style="2" customWidth="1"/>
    <col min="1546" max="1790" width="9.140625" style="2"/>
    <col min="1791" max="1791" width="4.28515625" style="2" customWidth="1"/>
    <col min="1792" max="1792" width="41.28515625" style="2" customWidth="1"/>
    <col min="1793" max="1793" width="7.42578125" style="2" customWidth="1"/>
    <col min="1794" max="1795" width="9.140625" style="2"/>
    <col min="1796" max="1796" width="13.28515625" style="2" bestFit="1" customWidth="1"/>
    <col min="1797" max="1797" width="11" style="2" customWidth="1"/>
    <col min="1798" max="1798" width="10.42578125" style="2" bestFit="1" customWidth="1"/>
    <col min="1799" max="1799" width="6.28515625" style="2" bestFit="1" customWidth="1"/>
    <col min="1800" max="1801" width="13.28515625" style="2" customWidth="1"/>
    <col min="1802" max="2046" width="9.140625" style="2"/>
    <col min="2047" max="2047" width="4.28515625" style="2" customWidth="1"/>
    <col min="2048" max="2048" width="41.28515625" style="2" customWidth="1"/>
    <col min="2049" max="2049" width="7.42578125" style="2" customWidth="1"/>
    <col min="2050" max="2051" width="9.140625" style="2"/>
    <col min="2052" max="2052" width="13.28515625" style="2" bestFit="1" customWidth="1"/>
    <col min="2053" max="2053" width="11" style="2" customWidth="1"/>
    <col min="2054" max="2054" width="10.42578125" style="2" bestFit="1" customWidth="1"/>
    <col min="2055" max="2055" width="6.28515625" style="2" bestFit="1" customWidth="1"/>
    <col min="2056" max="2057" width="13.28515625" style="2" customWidth="1"/>
    <col min="2058" max="2302" width="9.140625" style="2"/>
    <col min="2303" max="2303" width="4.28515625" style="2" customWidth="1"/>
    <col min="2304" max="2304" width="41.28515625" style="2" customWidth="1"/>
    <col min="2305" max="2305" width="7.42578125" style="2" customWidth="1"/>
    <col min="2306" max="2307" width="9.140625" style="2"/>
    <col min="2308" max="2308" width="13.28515625" style="2" bestFit="1" customWidth="1"/>
    <col min="2309" max="2309" width="11" style="2" customWidth="1"/>
    <col min="2310" max="2310" width="10.42578125" style="2" bestFit="1" customWidth="1"/>
    <col min="2311" max="2311" width="6.28515625" style="2" bestFit="1" customWidth="1"/>
    <col min="2312" max="2313" width="13.28515625" style="2" customWidth="1"/>
    <col min="2314" max="2558" width="9.140625" style="2"/>
    <col min="2559" max="2559" width="4.28515625" style="2" customWidth="1"/>
    <col min="2560" max="2560" width="41.28515625" style="2" customWidth="1"/>
    <col min="2561" max="2561" width="7.42578125" style="2" customWidth="1"/>
    <col min="2562" max="2563" width="9.140625" style="2"/>
    <col min="2564" max="2564" width="13.28515625" style="2" bestFit="1" customWidth="1"/>
    <col min="2565" max="2565" width="11" style="2" customWidth="1"/>
    <col min="2566" max="2566" width="10.42578125" style="2" bestFit="1" customWidth="1"/>
    <col min="2567" max="2567" width="6.28515625" style="2" bestFit="1" customWidth="1"/>
    <col min="2568" max="2569" width="13.28515625" style="2" customWidth="1"/>
    <col min="2570" max="2814" width="9.140625" style="2"/>
    <col min="2815" max="2815" width="4.28515625" style="2" customWidth="1"/>
    <col min="2816" max="2816" width="41.28515625" style="2" customWidth="1"/>
    <col min="2817" max="2817" width="7.42578125" style="2" customWidth="1"/>
    <col min="2818" max="2819" width="9.140625" style="2"/>
    <col min="2820" max="2820" width="13.28515625" style="2" bestFit="1" customWidth="1"/>
    <col min="2821" max="2821" width="11" style="2" customWidth="1"/>
    <col min="2822" max="2822" width="10.42578125" style="2" bestFit="1" customWidth="1"/>
    <col min="2823" max="2823" width="6.28515625" style="2" bestFit="1" customWidth="1"/>
    <col min="2824" max="2825" width="13.28515625" style="2" customWidth="1"/>
    <col min="2826" max="3070" width="9.140625" style="2"/>
    <col min="3071" max="3071" width="4.28515625" style="2" customWidth="1"/>
    <col min="3072" max="3072" width="41.28515625" style="2" customWidth="1"/>
    <col min="3073" max="3073" width="7.42578125" style="2" customWidth="1"/>
    <col min="3074" max="3075" width="9.140625" style="2"/>
    <col min="3076" max="3076" width="13.28515625" style="2" bestFit="1" customWidth="1"/>
    <col min="3077" max="3077" width="11" style="2" customWidth="1"/>
    <col min="3078" max="3078" width="10.42578125" style="2" bestFit="1" customWidth="1"/>
    <col min="3079" max="3079" width="6.28515625" style="2" bestFit="1" customWidth="1"/>
    <col min="3080" max="3081" width="13.28515625" style="2" customWidth="1"/>
    <col min="3082" max="3326" width="9.140625" style="2"/>
    <col min="3327" max="3327" width="4.28515625" style="2" customWidth="1"/>
    <col min="3328" max="3328" width="41.28515625" style="2" customWidth="1"/>
    <col min="3329" max="3329" width="7.42578125" style="2" customWidth="1"/>
    <col min="3330" max="3331" width="9.140625" style="2"/>
    <col min="3332" max="3332" width="13.28515625" style="2" bestFit="1" customWidth="1"/>
    <col min="3333" max="3333" width="11" style="2" customWidth="1"/>
    <col min="3334" max="3334" width="10.42578125" style="2" bestFit="1" customWidth="1"/>
    <col min="3335" max="3335" width="6.28515625" style="2" bestFit="1" customWidth="1"/>
    <col min="3336" max="3337" width="13.28515625" style="2" customWidth="1"/>
    <col min="3338" max="3582" width="9.140625" style="2"/>
    <col min="3583" max="3583" width="4.28515625" style="2" customWidth="1"/>
    <col min="3584" max="3584" width="41.28515625" style="2" customWidth="1"/>
    <col min="3585" max="3585" width="7.42578125" style="2" customWidth="1"/>
    <col min="3586" max="3587" width="9.140625" style="2"/>
    <col min="3588" max="3588" width="13.28515625" style="2" bestFit="1" customWidth="1"/>
    <col min="3589" max="3589" width="11" style="2" customWidth="1"/>
    <col min="3590" max="3590" width="10.42578125" style="2" bestFit="1" customWidth="1"/>
    <col min="3591" max="3591" width="6.28515625" style="2" bestFit="1" customWidth="1"/>
    <col min="3592" max="3593" width="13.28515625" style="2" customWidth="1"/>
    <col min="3594" max="3838" width="9.140625" style="2"/>
    <col min="3839" max="3839" width="4.28515625" style="2" customWidth="1"/>
    <col min="3840" max="3840" width="41.28515625" style="2" customWidth="1"/>
    <col min="3841" max="3841" width="7.42578125" style="2" customWidth="1"/>
    <col min="3842" max="3843" width="9.140625" style="2"/>
    <col min="3844" max="3844" width="13.28515625" style="2" bestFit="1" customWidth="1"/>
    <col min="3845" max="3845" width="11" style="2" customWidth="1"/>
    <col min="3846" max="3846" width="10.42578125" style="2" bestFit="1" customWidth="1"/>
    <col min="3847" max="3847" width="6.28515625" style="2" bestFit="1" customWidth="1"/>
    <col min="3848" max="3849" width="13.28515625" style="2" customWidth="1"/>
    <col min="3850" max="4094" width="9.140625" style="2"/>
    <col min="4095" max="4095" width="4.28515625" style="2" customWidth="1"/>
    <col min="4096" max="4096" width="41.28515625" style="2" customWidth="1"/>
    <col min="4097" max="4097" width="7.42578125" style="2" customWidth="1"/>
    <col min="4098" max="4099" width="9.140625" style="2"/>
    <col min="4100" max="4100" width="13.28515625" style="2" bestFit="1" customWidth="1"/>
    <col min="4101" max="4101" width="11" style="2" customWidth="1"/>
    <col min="4102" max="4102" width="10.42578125" style="2" bestFit="1" customWidth="1"/>
    <col min="4103" max="4103" width="6.28515625" style="2" bestFit="1" customWidth="1"/>
    <col min="4104" max="4105" width="13.28515625" style="2" customWidth="1"/>
    <col min="4106" max="4350" width="9.140625" style="2"/>
    <col min="4351" max="4351" width="4.28515625" style="2" customWidth="1"/>
    <col min="4352" max="4352" width="41.28515625" style="2" customWidth="1"/>
    <col min="4353" max="4353" width="7.42578125" style="2" customWidth="1"/>
    <col min="4354" max="4355" width="9.140625" style="2"/>
    <col min="4356" max="4356" width="13.28515625" style="2" bestFit="1" customWidth="1"/>
    <col min="4357" max="4357" width="11" style="2" customWidth="1"/>
    <col min="4358" max="4358" width="10.42578125" style="2" bestFit="1" customWidth="1"/>
    <col min="4359" max="4359" width="6.28515625" style="2" bestFit="1" customWidth="1"/>
    <col min="4360" max="4361" width="13.28515625" style="2" customWidth="1"/>
    <col min="4362" max="4606" width="9.140625" style="2"/>
    <col min="4607" max="4607" width="4.28515625" style="2" customWidth="1"/>
    <col min="4608" max="4608" width="41.28515625" style="2" customWidth="1"/>
    <col min="4609" max="4609" width="7.42578125" style="2" customWidth="1"/>
    <col min="4610" max="4611" width="9.140625" style="2"/>
    <col min="4612" max="4612" width="13.28515625" style="2" bestFit="1" customWidth="1"/>
    <col min="4613" max="4613" width="11" style="2" customWidth="1"/>
    <col min="4614" max="4614" width="10.42578125" style="2" bestFit="1" customWidth="1"/>
    <col min="4615" max="4615" width="6.28515625" style="2" bestFit="1" customWidth="1"/>
    <col min="4616" max="4617" width="13.28515625" style="2" customWidth="1"/>
    <col min="4618" max="4862" width="9.140625" style="2"/>
    <col min="4863" max="4863" width="4.28515625" style="2" customWidth="1"/>
    <col min="4864" max="4864" width="41.28515625" style="2" customWidth="1"/>
    <col min="4865" max="4865" width="7.42578125" style="2" customWidth="1"/>
    <col min="4866" max="4867" width="9.140625" style="2"/>
    <col min="4868" max="4868" width="13.28515625" style="2" bestFit="1" customWidth="1"/>
    <col min="4869" max="4869" width="11" style="2" customWidth="1"/>
    <col min="4870" max="4870" width="10.42578125" style="2" bestFit="1" customWidth="1"/>
    <col min="4871" max="4871" width="6.28515625" style="2" bestFit="1" customWidth="1"/>
    <col min="4872" max="4873" width="13.28515625" style="2" customWidth="1"/>
    <col min="4874" max="5118" width="9.140625" style="2"/>
    <col min="5119" max="5119" width="4.28515625" style="2" customWidth="1"/>
    <col min="5120" max="5120" width="41.28515625" style="2" customWidth="1"/>
    <col min="5121" max="5121" width="7.42578125" style="2" customWidth="1"/>
    <col min="5122" max="5123" width="9.140625" style="2"/>
    <col min="5124" max="5124" width="13.28515625" style="2" bestFit="1" customWidth="1"/>
    <col min="5125" max="5125" width="11" style="2" customWidth="1"/>
    <col min="5126" max="5126" width="10.42578125" style="2" bestFit="1" customWidth="1"/>
    <col min="5127" max="5127" width="6.28515625" style="2" bestFit="1" customWidth="1"/>
    <col min="5128" max="5129" width="13.28515625" style="2" customWidth="1"/>
    <col min="5130" max="5374" width="9.140625" style="2"/>
    <col min="5375" max="5375" width="4.28515625" style="2" customWidth="1"/>
    <col min="5376" max="5376" width="41.28515625" style="2" customWidth="1"/>
    <col min="5377" max="5377" width="7.42578125" style="2" customWidth="1"/>
    <col min="5378" max="5379" width="9.140625" style="2"/>
    <col min="5380" max="5380" width="13.28515625" style="2" bestFit="1" customWidth="1"/>
    <col min="5381" max="5381" width="11" style="2" customWidth="1"/>
    <col min="5382" max="5382" width="10.42578125" style="2" bestFit="1" customWidth="1"/>
    <col min="5383" max="5383" width="6.28515625" style="2" bestFit="1" customWidth="1"/>
    <col min="5384" max="5385" width="13.28515625" style="2" customWidth="1"/>
    <col min="5386" max="5630" width="9.140625" style="2"/>
    <col min="5631" max="5631" width="4.28515625" style="2" customWidth="1"/>
    <col min="5632" max="5632" width="41.28515625" style="2" customWidth="1"/>
    <col min="5633" max="5633" width="7.42578125" style="2" customWidth="1"/>
    <col min="5634" max="5635" width="9.140625" style="2"/>
    <col min="5636" max="5636" width="13.28515625" style="2" bestFit="1" customWidth="1"/>
    <col min="5637" max="5637" width="11" style="2" customWidth="1"/>
    <col min="5638" max="5638" width="10.42578125" style="2" bestFit="1" customWidth="1"/>
    <col min="5639" max="5639" width="6.28515625" style="2" bestFit="1" customWidth="1"/>
    <col min="5640" max="5641" width="13.28515625" style="2" customWidth="1"/>
    <col min="5642" max="5886" width="9.140625" style="2"/>
    <col min="5887" max="5887" width="4.28515625" style="2" customWidth="1"/>
    <col min="5888" max="5888" width="41.28515625" style="2" customWidth="1"/>
    <col min="5889" max="5889" width="7.42578125" style="2" customWidth="1"/>
    <col min="5890" max="5891" width="9.140625" style="2"/>
    <col min="5892" max="5892" width="13.28515625" style="2" bestFit="1" customWidth="1"/>
    <col min="5893" max="5893" width="11" style="2" customWidth="1"/>
    <col min="5894" max="5894" width="10.42578125" style="2" bestFit="1" customWidth="1"/>
    <col min="5895" max="5895" width="6.28515625" style="2" bestFit="1" customWidth="1"/>
    <col min="5896" max="5897" width="13.28515625" style="2" customWidth="1"/>
    <col min="5898" max="6142" width="9.140625" style="2"/>
    <col min="6143" max="6143" width="4.28515625" style="2" customWidth="1"/>
    <col min="6144" max="6144" width="41.28515625" style="2" customWidth="1"/>
    <col min="6145" max="6145" width="7.42578125" style="2" customWidth="1"/>
    <col min="6146" max="6147" width="9.140625" style="2"/>
    <col min="6148" max="6148" width="13.28515625" style="2" bestFit="1" customWidth="1"/>
    <col min="6149" max="6149" width="11" style="2" customWidth="1"/>
    <col min="6150" max="6150" width="10.42578125" style="2" bestFit="1" customWidth="1"/>
    <col min="6151" max="6151" width="6.28515625" style="2" bestFit="1" customWidth="1"/>
    <col min="6152" max="6153" width="13.28515625" style="2" customWidth="1"/>
    <col min="6154" max="6398" width="9.140625" style="2"/>
    <col min="6399" max="6399" width="4.28515625" style="2" customWidth="1"/>
    <col min="6400" max="6400" width="41.28515625" style="2" customWidth="1"/>
    <col min="6401" max="6401" width="7.42578125" style="2" customWidth="1"/>
    <col min="6402" max="6403" width="9.140625" style="2"/>
    <col min="6404" max="6404" width="13.28515625" style="2" bestFit="1" customWidth="1"/>
    <col min="6405" max="6405" width="11" style="2" customWidth="1"/>
    <col min="6406" max="6406" width="10.42578125" style="2" bestFit="1" customWidth="1"/>
    <col min="6407" max="6407" width="6.28515625" style="2" bestFit="1" customWidth="1"/>
    <col min="6408" max="6409" width="13.28515625" style="2" customWidth="1"/>
    <col min="6410" max="6654" width="9.140625" style="2"/>
    <col min="6655" max="6655" width="4.28515625" style="2" customWidth="1"/>
    <col min="6656" max="6656" width="41.28515625" style="2" customWidth="1"/>
    <col min="6657" max="6657" width="7.42578125" style="2" customWidth="1"/>
    <col min="6658" max="6659" width="9.140625" style="2"/>
    <col min="6660" max="6660" width="13.28515625" style="2" bestFit="1" customWidth="1"/>
    <col min="6661" max="6661" width="11" style="2" customWidth="1"/>
    <col min="6662" max="6662" width="10.42578125" style="2" bestFit="1" customWidth="1"/>
    <col min="6663" max="6663" width="6.28515625" style="2" bestFit="1" customWidth="1"/>
    <col min="6664" max="6665" width="13.28515625" style="2" customWidth="1"/>
    <col min="6666" max="6910" width="9.140625" style="2"/>
    <col min="6911" max="6911" width="4.28515625" style="2" customWidth="1"/>
    <col min="6912" max="6912" width="41.28515625" style="2" customWidth="1"/>
    <col min="6913" max="6913" width="7.42578125" style="2" customWidth="1"/>
    <col min="6914" max="6915" width="9.140625" style="2"/>
    <col min="6916" max="6916" width="13.28515625" style="2" bestFit="1" customWidth="1"/>
    <col min="6917" max="6917" width="11" style="2" customWidth="1"/>
    <col min="6918" max="6918" width="10.42578125" style="2" bestFit="1" customWidth="1"/>
    <col min="6919" max="6919" width="6.28515625" style="2" bestFit="1" customWidth="1"/>
    <col min="6920" max="6921" width="13.28515625" style="2" customWidth="1"/>
    <col min="6922" max="7166" width="9.140625" style="2"/>
    <col min="7167" max="7167" width="4.28515625" style="2" customWidth="1"/>
    <col min="7168" max="7168" width="41.28515625" style="2" customWidth="1"/>
    <col min="7169" max="7169" width="7.42578125" style="2" customWidth="1"/>
    <col min="7170" max="7171" width="9.140625" style="2"/>
    <col min="7172" max="7172" width="13.28515625" style="2" bestFit="1" customWidth="1"/>
    <col min="7173" max="7173" width="11" style="2" customWidth="1"/>
    <col min="7174" max="7174" width="10.42578125" style="2" bestFit="1" customWidth="1"/>
    <col min="7175" max="7175" width="6.28515625" style="2" bestFit="1" customWidth="1"/>
    <col min="7176" max="7177" width="13.28515625" style="2" customWidth="1"/>
    <col min="7178" max="7422" width="9.140625" style="2"/>
    <col min="7423" max="7423" width="4.28515625" style="2" customWidth="1"/>
    <col min="7424" max="7424" width="41.28515625" style="2" customWidth="1"/>
    <col min="7425" max="7425" width="7.42578125" style="2" customWidth="1"/>
    <col min="7426" max="7427" width="9.140625" style="2"/>
    <col min="7428" max="7428" width="13.28515625" style="2" bestFit="1" customWidth="1"/>
    <col min="7429" max="7429" width="11" style="2" customWidth="1"/>
    <col min="7430" max="7430" width="10.42578125" style="2" bestFit="1" customWidth="1"/>
    <col min="7431" max="7431" width="6.28515625" style="2" bestFit="1" customWidth="1"/>
    <col min="7432" max="7433" width="13.28515625" style="2" customWidth="1"/>
    <col min="7434" max="7678" width="9.140625" style="2"/>
    <col min="7679" max="7679" width="4.28515625" style="2" customWidth="1"/>
    <col min="7680" max="7680" width="41.28515625" style="2" customWidth="1"/>
    <col min="7681" max="7681" width="7.42578125" style="2" customWidth="1"/>
    <col min="7682" max="7683" width="9.140625" style="2"/>
    <col min="7684" max="7684" width="13.28515625" style="2" bestFit="1" customWidth="1"/>
    <col min="7685" max="7685" width="11" style="2" customWidth="1"/>
    <col min="7686" max="7686" width="10.42578125" style="2" bestFit="1" customWidth="1"/>
    <col min="7687" max="7687" width="6.28515625" style="2" bestFit="1" customWidth="1"/>
    <col min="7688" max="7689" width="13.28515625" style="2" customWidth="1"/>
    <col min="7690" max="7934" width="9.140625" style="2"/>
    <col min="7935" max="7935" width="4.28515625" style="2" customWidth="1"/>
    <col min="7936" max="7936" width="41.28515625" style="2" customWidth="1"/>
    <col min="7937" max="7937" width="7.42578125" style="2" customWidth="1"/>
    <col min="7938" max="7939" width="9.140625" style="2"/>
    <col min="7940" max="7940" width="13.28515625" style="2" bestFit="1" customWidth="1"/>
    <col min="7941" max="7941" width="11" style="2" customWidth="1"/>
    <col min="7942" max="7942" width="10.42578125" style="2" bestFit="1" customWidth="1"/>
    <col min="7943" max="7943" width="6.28515625" style="2" bestFit="1" customWidth="1"/>
    <col min="7944" max="7945" width="13.28515625" style="2" customWidth="1"/>
    <col min="7946" max="8190" width="9.140625" style="2"/>
    <col min="8191" max="8191" width="4.28515625" style="2" customWidth="1"/>
    <col min="8192" max="8192" width="41.28515625" style="2" customWidth="1"/>
    <col min="8193" max="8193" width="7.42578125" style="2" customWidth="1"/>
    <col min="8194" max="8195" width="9.140625" style="2"/>
    <col min="8196" max="8196" width="13.28515625" style="2" bestFit="1" customWidth="1"/>
    <col min="8197" max="8197" width="11" style="2" customWidth="1"/>
    <col min="8198" max="8198" width="10.42578125" style="2" bestFit="1" customWidth="1"/>
    <col min="8199" max="8199" width="6.28515625" style="2" bestFit="1" customWidth="1"/>
    <col min="8200" max="8201" width="13.28515625" style="2" customWidth="1"/>
    <col min="8202" max="8446" width="9.140625" style="2"/>
    <col min="8447" max="8447" width="4.28515625" style="2" customWidth="1"/>
    <col min="8448" max="8448" width="41.28515625" style="2" customWidth="1"/>
    <col min="8449" max="8449" width="7.42578125" style="2" customWidth="1"/>
    <col min="8450" max="8451" width="9.140625" style="2"/>
    <col min="8452" max="8452" width="13.28515625" style="2" bestFit="1" customWidth="1"/>
    <col min="8453" max="8453" width="11" style="2" customWidth="1"/>
    <col min="8454" max="8454" width="10.42578125" style="2" bestFit="1" customWidth="1"/>
    <col min="8455" max="8455" width="6.28515625" style="2" bestFit="1" customWidth="1"/>
    <col min="8456" max="8457" width="13.28515625" style="2" customWidth="1"/>
    <col min="8458" max="8702" width="9.140625" style="2"/>
    <col min="8703" max="8703" width="4.28515625" style="2" customWidth="1"/>
    <col min="8704" max="8704" width="41.28515625" style="2" customWidth="1"/>
    <col min="8705" max="8705" width="7.42578125" style="2" customWidth="1"/>
    <col min="8706" max="8707" width="9.140625" style="2"/>
    <col min="8708" max="8708" width="13.28515625" style="2" bestFit="1" customWidth="1"/>
    <col min="8709" max="8709" width="11" style="2" customWidth="1"/>
    <col min="8710" max="8710" width="10.42578125" style="2" bestFit="1" customWidth="1"/>
    <col min="8711" max="8711" width="6.28515625" style="2" bestFit="1" customWidth="1"/>
    <col min="8712" max="8713" width="13.28515625" style="2" customWidth="1"/>
    <col min="8714" max="8958" width="9.140625" style="2"/>
    <col min="8959" max="8959" width="4.28515625" style="2" customWidth="1"/>
    <col min="8960" max="8960" width="41.28515625" style="2" customWidth="1"/>
    <col min="8961" max="8961" width="7.42578125" style="2" customWidth="1"/>
    <col min="8962" max="8963" width="9.140625" style="2"/>
    <col min="8964" max="8964" width="13.28515625" style="2" bestFit="1" customWidth="1"/>
    <col min="8965" max="8965" width="11" style="2" customWidth="1"/>
    <col min="8966" max="8966" width="10.42578125" style="2" bestFit="1" customWidth="1"/>
    <col min="8967" max="8967" width="6.28515625" style="2" bestFit="1" customWidth="1"/>
    <col min="8968" max="8969" width="13.28515625" style="2" customWidth="1"/>
    <col min="8970" max="9214" width="9.140625" style="2"/>
    <col min="9215" max="9215" width="4.28515625" style="2" customWidth="1"/>
    <col min="9216" max="9216" width="41.28515625" style="2" customWidth="1"/>
    <col min="9217" max="9217" width="7.42578125" style="2" customWidth="1"/>
    <col min="9218" max="9219" width="9.140625" style="2"/>
    <col min="9220" max="9220" width="13.28515625" style="2" bestFit="1" customWidth="1"/>
    <col min="9221" max="9221" width="11" style="2" customWidth="1"/>
    <col min="9222" max="9222" width="10.42578125" style="2" bestFit="1" customWidth="1"/>
    <col min="9223" max="9223" width="6.28515625" style="2" bestFit="1" customWidth="1"/>
    <col min="9224" max="9225" width="13.28515625" style="2" customWidth="1"/>
    <col min="9226" max="9470" width="9.140625" style="2"/>
    <col min="9471" max="9471" width="4.28515625" style="2" customWidth="1"/>
    <col min="9472" max="9472" width="41.28515625" style="2" customWidth="1"/>
    <col min="9473" max="9473" width="7.42578125" style="2" customWidth="1"/>
    <col min="9474" max="9475" width="9.140625" style="2"/>
    <col min="9476" max="9476" width="13.28515625" style="2" bestFit="1" customWidth="1"/>
    <col min="9477" max="9477" width="11" style="2" customWidth="1"/>
    <col min="9478" max="9478" width="10.42578125" style="2" bestFit="1" customWidth="1"/>
    <col min="9479" max="9479" width="6.28515625" style="2" bestFit="1" customWidth="1"/>
    <col min="9480" max="9481" width="13.28515625" style="2" customWidth="1"/>
    <col min="9482" max="9726" width="9.140625" style="2"/>
    <col min="9727" max="9727" width="4.28515625" style="2" customWidth="1"/>
    <col min="9728" max="9728" width="41.28515625" style="2" customWidth="1"/>
    <col min="9729" max="9729" width="7.42578125" style="2" customWidth="1"/>
    <col min="9730" max="9731" width="9.140625" style="2"/>
    <col min="9732" max="9732" width="13.28515625" style="2" bestFit="1" customWidth="1"/>
    <col min="9733" max="9733" width="11" style="2" customWidth="1"/>
    <col min="9734" max="9734" width="10.42578125" style="2" bestFit="1" customWidth="1"/>
    <col min="9735" max="9735" width="6.28515625" style="2" bestFit="1" customWidth="1"/>
    <col min="9736" max="9737" width="13.28515625" style="2" customWidth="1"/>
    <col min="9738" max="9982" width="9.140625" style="2"/>
    <col min="9983" max="9983" width="4.28515625" style="2" customWidth="1"/>
    <col min="9984" max="9984" width="41.28515625" style="2" customWidth="1"/>
    <col min="9985" max="9985" width="7.42578125" style="2" customWidth="1"/>
    <col min="9986" max="9987" width="9.140625" style="2"/>
    <col min="9988" max="9988" width="13.28515625" style="2" bestFit="1" customWidth="1"/>
    <col min="9989" max="9989" width="11" style="2" customWidth="1"/>
    <col min="9990" max="9990" width="10.42578125" style="2" bestFit="1" customWidth="1"/>
    <col min="9991" max="9991" width="6.28515625" style="2" bestFit="1" customWidth="1"/>
    <col min="9992" max="9993" width="13.28515625" style="2" customWidth="1"/>
    <col min="9994" max="10238" width="9.140625" style="2"/>
    <col min="10239" max="10239" width="4.28515625" style="2" customWidth="1"/>
    <col min="10240" max="10240" width="41.28515625" style="2" customWidth="1"/>
    <col min="10241" max="10241" width="7.42578125" style="2" customWidth="1"/>
    <col min="10242" max="10243" width="9.140625" style="2"/>
    <col min="10244" max="10244" width="13.28515625" style="2" bestFit="1" customWidth="1"/>
    <col min="10245" max="10245" width="11" style="2" customWidth="1"/>
    <col min="10246" max="10246" width="10.42578125" style="2" bestFit="1" customWidth="1"/>
    <col min="10247" max="10247" width="6.28515625" style="2" bestFit="1" customWidth="1"/>
    <col min="10248" max="10249" width="13.28515625" style="2" customWidth="1"/>
    <col min="10250" max="10494" width="9.140625" style="2"/>
    <col min="10495" max="10495" width="4.28515625" style="2" customWidth="1"/>
    <col min="10496" max="10496" width="41.28515625" style="2" customWidth="1"/>
    <col min="10497" max="10497" width="7.42578125" style="2" customWidth="1"/>
    <col min="10498" max="10499" width="9.140625" style="2"/>
    <col min="10500" max="10500" width="13.28515625" style="2" bestFit="1" customWidth="1"/>
    <col min="10501" max="10501" width="11" style="2" customWidth="1"/>
    <col min="10502" max="10502" width="10.42578125" style="2" bestFit="1" customWidth="1"/>
    <col min="10503" max="10503" width="6.28515625" style="2" bestFit="1" customWidth="1"/>
    <col min="10504" max="10505" width="13.28515625" style="2" customWidth="1"/>
    <col min="10506" max="10750" width="9.140625" style="2"/>
    <col min="10751" max="10751" width="4.28515625" style="2" customWidth="1"/>
    <col min="10752" max="10752" width="41.28515625" style="2" customWidth="1"/>
    <col min="10753" max="10753" width="7.42578125" style="2" customWidth="1"/>
    <col min="10754" max="10755" width="9.140625" style="2"/>
    <col min="10756" max="10756" width="13.28515625" style="2" bestFit="1" customWidth="1"/>
    <col min="10757" max="10757" width="11" style="2" customWidth="1"/>
    <col min="10758" max="10758" width="10.42578125" style="2" bestFit="1" customWidth="1"/>
    <col min="10759" max="10759" width="6.28515625" style="2" bestFit="1" customWidth="1"/>
    <col min="10760" max="10761" width="13.28515625" style="2" customWidth="1"/>
    <col min="10762" max="11006" width="9.140625" style="2"/>
    <col min="11007" max="11007" width="4.28515625" style="2" customWidth="1"/>
    <col min="11008" max="11008" width="41.28515625" style="2" customWidth="1"/>
    <col min="11009" max="11009" width="7.42578125" style="2" customWidth="1"/>
    <col min="11010" max="11011" width="9.140625" style="2"/>
    <col min="11012" max="11012" width="13.28515625" style="2" bestFit="1" customWidth="1"/>
    <col min="11013" max="11013" width="11" style="2" customWidth="1"/>
    <col min="11014" max="11014" width="10.42578125" style="2" bestFit="1" customWidth="1"/>
    <col min="11015" max="11015" width="6.28515625" style="2" bestFit="1" customWidth="1"/>
    <col min="11016" max="11017" width="13.28515625" style="2" customWidth="1"/>
    <col min="11018" max="11262" width="9.140625" style="2"/>
    <col min="11263" max="11263" width="4.28515625" style="2" customWidth="1"/>
    <col min="11264" max="11264" width="41.28515625" style="2" customWidth="1"/>
    <col min="11265" max="11265" width="7.42578125" style="2" customWidth="1"/>
    <col min="11266" max="11267" width="9.140625" style="2"/>
    <col min="11268" max="11268" width="13.28515625" style="2" bestFit="1" customWidth="1"/>
    <col min="11269" max="11269" width="11" style="2" customWidth="1"/>
    <col min="11270" max="11270" width="10.42578125" style="2" bestFit="1" customWidth="1"/>
    <col min="11271" max="11271" width="6.28515625" style="2" bestFit="1" customWidth="1"/>
    <col min="11272" max="11273" width="13.28515625" style="2" customWidth="1"/>
    <col min="11274" max="11518" width="9.140625" style="2"/>
    <col min="11519" max="11519" width="4.28515625" style="2" customWidth="1"/>
    <col min="11520" max="11520" width="41.28515625" style="2" customWidth="1"/>
    <col min="11521" max="11521" width="7.42578125" style="2" customWidth="1"/>
    <col min="11522" max="11523" width="9.140625" style="2"/>
    <col min="11524" max="11524" width="13.28515625" style="2" bestFit="1" customWidth="1"/>
    <col min="11525" max="11525" width="11" style="2" customWidth="1"/>
    <col min="11526" max="11526" width="10.42578125" style="2" bestFit="1" customWidth="1"/>
    <col min="11527" max="11527" width="6.28515625" style="2" bestFit="1" customWidth="1"/>
    <col min="11528" max="11529" width="13.28515625" style="2" customWidth="1"/>
    <col min="11530" max="11774" width="9.140625" style="2"/>
    <col min="11775" max="11775" width="4.28515625" style="2" customWidth="1"/>
    <col min="11776" max="11776" width="41.28515625" style="2" customWidth="1"/>
    <col min="11777" max="11777" width="7.42578125" style="2" customWidth="1"/>
    <col min="11778" max="11779" width="9.140625" style="2"/>
    <col min="11780" max="11780" width="13.28515625" style="2" bestFit="1" customWidth="1"/>
    <col min="11781" max="11781" width="11" style="2" customWidth="1"/>
    <col min="11782" max="11782" width="10.42578125" style="2" bestFit="1" customWidth="1"/>
    <col min="11783" max="11783" width="6.28515625" style="2" bestFit="1" customWidth="1"/>
    <col min="11784" max="11785" width="13.28515625" style="2" customWidth="1"/>
    <col min="11786" max="12030" width="9.140625" style="2"/>
    <col min="12031" max="12031" width="4.28515625" style="2" customWidth="1"/>
    <col min="12032" max="12032" width="41.28515625" style="2" customWidth="1"/>
    <col min="12033" max="12033" width="7.42578125" style="2" customWidth="1"/>
    <col min="12034" max="12035" width="9.140625" style="2"/>
    <col min="12036" max="12036" width="13.28515625" style="2" bestFit="1" customWidth="1"/>
    <col min="12037" max="12037" width="11" style="2" customWidth="1"/>
    <col min="12038" max="12038" width="10.42578125" style="2" bestFit="1" customWidth="1"/>
    <col min="12039" max="12039" width="6.28515625" style="2" bestFit="1" customWidth="1"/>
    <col min="12040" max="12041" width="13.28515625" style="2" customWidth="1"/>
    <col min="12042" max="12286" width="9.140625" style="2"/>
    <col min="12287" max="12287" width="4.28515625" style="2" customWidth="1"/>
    <col min="12288" max="12288" width="41.28515625" style="2" customWidth="1"/>
    <col min="12289" max="12289" width="7.42578125" style="2" customWidth="1"/>
    <col min="12290" max="12291" width="9.140625" style="2"/>
    <col min="12292" max="12292" width="13.28515625" style="2" bestFit="1" customWidth="1"/>
    <col min="12293" max="12293" width="11" style="2" customWidth="1"/>
    <col min="12294" max="12294" width="10.42578125" style="2" bestFit="1" customWidth="1"/>
    <col min="12295" max="12295" width="6.28515625" style="2" bestFit="1" customWidth="1"/>
    <col min="12296" max="12297" width="13.28515625" style="2" customWidth="1"/>
    <col min="12298" max="12542" width="9.140625" style="2"/>
    <col min="12543" max="12543" width="4.28515625" style="2" customWidth="1"/>
    <col min="12544" max="12544" width="41.28515625" style="2" customWidth="1"/>
    <col min="12545" max="12545" width="7.42578125" style="2" customWidth="1"/>
    <col min="12546" max="12547" width="9.140625" style="2"/>
    <col min="12548" max="12548" width="13.28515625" style="2" bestFit="1" customWidth="1"/>
    <col min="12549" max="12549" width="11" style="2" customWidth="1"/>
    <col min="12550" max="12550" width="10.42578125" style="2" bestFit="1" customWidth="1"/>
    <col min="12551" max="12551" width="6.28515625" style="2" bestFit="1" customWidth="1"/>
    <col min="12552" max="12553" width="13.28515625" style="2" customWidth="1"/>
    <col min="12554" max="12798" width="9.140625" style="2"/>
    <col min="12799" max="12799" width="4.28515625" style="2" customWidth="1"/>
    <col min="12800" max="12800" width="41.28515625" style="2" customWidth="1"/>
    <col min="12801" max="12801" width="7.42578125" style="2" customWidth="1"/>
    <col min="12802" max="12803" width="9.140625" style="2"/>
    <col min="12804" max="12804" width="13.28515625" style="2" bestFit="1" customWidth="1"/>
    <col min="12805" max="12805" width="11" style="2" customWidth="1"/>
    <col min="12806" max="12806" width="10.42578125" style="2" bestFit="1" customWidth="1"/>
    <col min="12807" max="12807" width="6.28515625" style="2" bestFit="1" customWidth="1"/>
    <col min="12808" max="12809" width="13.28515625" style="2" customWidth="1"/>
    <col min="12810" max="13054" width="9.140625" style="2"/>
    <col min="13055" max="13055" width="4.28515625" style="2" customWidth="1"/>
    <col min="13056" max="13056" width="41.28515625" style="2" customWidth="1"/>
    <col min="13057" max="13057" width="7.42578125" style="2" customWidth="1"/>
    <col min="13058" max="13059" width="9.140625" style="2"/>
    <col min="13060" max="13060" width="13.28515625" style="2" bestFit="1" customWidth="1"/>
    <col min="13061" max="13061" width="11" style="2" customWidth="1"/>
    <col min="13062" max="13062" width="10.42578125" style="2" bestFit="1" customWidth="1"/>
    <col min="13063" max="13063" width="6.28515625" style="2" bestFit="1" customWidth="1"/>
    <col min="13064" max="13065" width="13.28515625" style="2" customWidth="1"/>
    <col min="13066" max="13310" width="9.140625" style="2"/>
    <col min="13311" max="13311" width="4.28515625" style="2" customWidth="1"/>
    <col min="13312" max="13312" width="41.28515625" style="2" customWidth="1"/>
    <col min="13313" max="13313" width="7.42578125" style="2" customWidth="1"/>
    <col min="13314" max="13315" width="9.140625" style="2"/>
    <col min="13316" max="13316" width="13.28515625" style="2" bestFit="1" customWidth="1"/>
    <col min="13317" max="13317" width="11" style="2" customWidth="1"/>
    <col min="13318" max="13318" width="10.42578125" style="2" bestFit="1" customWidth="1"/>
    <col min="13319" max="13319" width="6.28515625" style="2" bestFit="1" customWidth="1"/>
    <col min="13320" max="13321" width="13.28515625" style="2" customWidth="1"/>
    <col min="13322" max="13566" width="9.140625" style="2"/>
    <col min="13567" max="13567" width="4.28515625" style="2" customWidth="1"/>
    <col min="13568" max="13568" width="41.28515625" style="2" customWidth="1"/>
    <col min="13569" max="13569" width="7.42578125" style="2" customWidth="1"/>
    <col min="13570" max="13571" width="9.140625" style="2"/>
    <col min="13572" max="13572" width="13.28515625" style="2" bestFit="1" customWidth="1"/>
    <col min="13573" max="13573" width="11" style="2" customWidth="1"/>
    <col min="13574" max="13574" width="10.42578125" style="2" bestFit="1" customWidth="1"/>
    <col min="13575" max="13575" width="6.28515625" style="2" bestFit="1" customWidth="1"/>
    <col min="13576" max="13577" width="13.28515625" style="2" customWidth="1"/>
    <col min="13578" max="13822" width="9.140625" style="2"/>
    <col min="13823" max="13823" width="4.28515625" style="2" customWidth="1"/>
    <col min="13824" max="13824" width="41.28515625" style="2" customWidth="1"/>
    <col min="13825" max="13825" width="7.42578125" style="2" customWidth="1"/>
    <col min="13826" max="13827" width="9.140625" style="2"/>
    <col min="13828" max="13828" width="13.28515625" style="2" bestFit="1" customWidth="1"/>
    <col min="13829" max="13829" width="11" style="2" customWidth="1"/>
    <col min="13830" max="13830" width="10.42578125" style="2" bestFit="1" customWidth="1"/>
    <col min="13831" max="13831" width="6.28515625" style="2" bestFit="1" customWidth="1"/>
    <col min="13832" max="13833" width="13.28515625" style="2" customWidth="1"/>
    <col min="13834" max="14078" width="9.140625" style="2"/>
    <col min="14079" max="14079" width="4.28515625" style="2" customWidth="1"/>
    <col min="14080" max="14080" width="41.28515625" style="2" customWidth="1"/>
    <col min="14081" max="14081" width="7.42578125" style="2" customWidth="1"/>
    <col min="14082" max="14083" width="9.140625" style="2"/>
    <col min="14084" max="14084" width="13.28515625" style="2" bestFit="1" customWidth="1"/>
    <col min="14085" max="14085" width="11" style="2" customWidth="1"/>
    <col min="14086" max="14086" width="10.42578125" style="2" bestFit="1" customWidth="1"/>
    <col min="14087" max="14087" width="6.28515625" style="2" bestFit="1" customWidth="1"/>
    <col min="14088" max="14089" width="13.28515625" style="2" customWidth="1"/>
    <col min="14090" max="14334" width="9.140625" style="2"/>
    <col min="14335" max="14335" width="4.28515625" style="2" customWidth="1"/>
    <col min="14336" max="14336" width="41.28515625" style="2" customWidth="1"/>
    <col min="14337" max="14337" width="7.42578125" style="2" customWidth="1"/>
    <col min="14338" max="14339" width="9.140625" style="2"/>
    <col min="14340" max="14340" width="13.28515625" style="2" bestFit="1" customWidth="1"/>
    <col min="14341" max="14341" width="11" style="2" customWidth="1"/>
    <col min="14342" max="14342" width="10.42578125" style="2" bestFit="1" customWidth="1"/>
    <col min="14343" max="14343" width="6.28515625" style="2" bestFit="1" customWidth="1"/>
    <col min="14344" max="14345" width="13.28515625" style="2" customWidth="1"/>
    <col min="14346" max="14590" width="9.140625" style="2"/>
    <col min="14591" max="14591" width="4.28515625" style="2" customWidth="1"/>
    <col min="14592" max="14592" width="41.28515625" style="2" customWidth="1"/>
    <col min="14593" max="14593" width="7.42578125" style="2" customWidth="1"/>
    <col min="14594" max="14595" width="9.140625" style="2"/>
    <col min="14596" max="14596" width="13.28515625" style="2" bestFit="1" customWidth="1"/>
    <col min="14597" max="14597" width="11" style="2" customWidth="1"/>
    <col min="14598" max="14598" width="10.42578125" style="2" bestFit="1" customWidth="1"/>
    <col min="14599" max="14599" width="6.28515625" style="2" bestFit="1" customWidth="1"/>
    <col min="14600" max="14601" width="13.28515625" style="2" customWidth="1"/>
    <col min="14602" max="14846" width="9.140625" style="2"/>
    <col min="14847" max="14847" width="4.28515625" style="2" customWidth="1"/>
    <col min="14848" max="14848" width="41.28515625" style="2" customWidth="1"/>
    <col min="14849" max="14849" width="7.42578125" style="2" customWidth="1"/>
    <col min="14850" max="14851" width="9.140625" style="2"/>
    <col min="14852" max="14852" width="13.28515625" style="2" bestFit="1" customWidth="1"/>
    <col min="14853" max="14853" width="11" style="2" customWidth="1"/>
    <col min="14854" max="14854" width="10.42578125" style="2" bestFit="1" customWidth="1"/>
    <col min="14855" max="14855" width="6.28515625" style="2" bestFit="1" customWidth="1"/>
    <col min="14856" max="14857" width="13.28515625" style="2" customWidth="1"/>
    <col min="14858" max="15102" width="9.140625" style="2"/>
    <col min="15103" max="15103" width="4.28515625" style="2" customWidth="1"/>
    <col min="15104" max="15104" width="41.28515625" style="2" customWidth="1"/>
    <col min="15105" max="15105" width="7.42578125" style="2" customWidth="1"/>
    <col min="15106" max="15107" width="9.140625" style="2"/>
    <col min="15108" max="15108" width="13.28515625" style="2" bestFit="1" customWidth="1"/>
    <col min="15109" max="15109" width="11" style="2" customWidth="1"/>
    <col min="15110" max="15110" width="10.42578125" style="2" bestFit="1" customWidth="1"/>
    <col min="15111" max="15111" width="6.28515625" style="2" bestFit="1" customWidth="1"/>
    <col min="15112" max="15113" width="13.28515625" style="2" customWidth="1"/>
    <col min="15114" max="15358" width="9.140625" style="2"/>
    <col min="15359" max="15359" width="4.28515625" style="2" customWidth="1"/>
    <col min="15360" max="15360" width="41.28515625" style="2" customWidth="1"/>
    <col min="15361" max="15361" width="7.42578125" style="2" customWidth="1"/>
    <col min="15362" max="15363" width="9.140625" style="2"/>
    <col min="15364" max="15364" width="13.28515625" style="2" bestFit="1" customWidth="1"/>
    <col min="15365" max="15365" width="11" style="2" customWidth="1"/>
    <col min="15366" max="15366" width="10.42578125" style="2" bestFit="1" customWidth="1"/>
    <col min="15367" max="15367" width="6.28515625" style="2" bestFit="1" customWidth="1"/>
    <col min="15368" max="15369" width="13.28515625" style="2" customWidth="1"/>
    <col min="15370" max="15614" width="9.140625" style="2"/>
    <col min="15615" max="15615" width="4.28515625" style="2" customWidth="1"/>
    <col min="15616" max="15616" width="41.28515625" style="2" customWidth="1"/>
    <col min="15617" max="15617" width="7.42578125" style="2" customWidth="1"/>
    <col min="15618" max="15619" width="9.140625" style="2"/>
    <col min="15620" max="15620" width="13.28515625" style="2" bestFit="1" customWidth="1"/>
    <col min="15621" max="15621" width="11" style="2" customWidth="1"/>
    <col min="15622" max="15622" width="10.42578125" style="2" bestFit="1" customWidth="1"/>
    <col min="15623" max="15623" width="6.28515625" style="2" bestFit="1" customWidth="1"/>
    <col min="15624" max="15625" width="13.28515625" style="2" customWidth="1"/>
    <col min="15626" max="15870" width="9.140625" style="2"/>
    <col min="15871" max="15871" width="4.28515625" style="2" customWidth="1"/>
    <col min="15872" max="15872" width="41.28515625" style="2" customWidth="1"/>
    <col min="15873" max="15873" width="7.42578125" style="2" customWidth="1"/>
    <col min="15874" max="15875" width="9.140625" style="2"/>
    <col min="15876" max="15876" width="13.28515625" style="2" bestFit="1" customWidth="1"/>
    <col min="15877" max="15877" width="11" style="2" customWidth="1"/>
    <col min="15878" max="15878" width="10.42578125" style="2" bestFit="1" customWidth="1"/>
    <col min="15879" max="15879" width="6.28515625" style="2" bestFit="1" customWidth="1"/>
    <col min="15880" max="15881" width="13.28515625" style="2" customWidth="1"/>
    <col min="15882" max="16126" width="9.140625" style="2"/>
    <col min="16127" max="16127" width="4.28515625" style="2" customWidth="1"/>
    <col min="16128" max="16128" width="41.28515625" style="2" customWidth="1"/>
    <col min="16129" max="16129" width="7.42578125" style="2" customWidth="1"/>
    <col min="16130" max="16131" width="9.140625" style="2"/>
    <col min="16132" max="16132" width="13.28515625" style="2" bestFit="1" customWidth="1"/>
    <col min="16133" max="16133" width="11" style="2" customWidth="1"/>
    <col min="16134" max="16134" width="10.42578125" style="2" bestFit="1" customWidth="1"/>
    <col min="16135" max="16135" width="6.28515625" style="2" bestFit="1" customWidth="1"/>
    <col min="16136" max="16137" width="13.28515625" style="2" customWidth="1"/>
    <col min="16138" max="16384" width="9.140625" style="2"/>
  </cols>
  <sheetData>
    <row r="2" spans="1:19" x14ac:dyDescent="0.2">
      <c r="A2" s="13" t="s">
        <v>43</v>
      </c>
    </row>
    <row r="3" spans="1:19" s="1" customFormat="1" ht="63.75" x14ac:dyDescent="0.2">
      <c r="A3" s="3" t="s">
        <v>0</v>
      </c>
      <c r="B3" s="3" t="s">
        <v>4</v>
      </c>
      <c r="C3" s="3" t="s">
        <v>10</v>
      </c>
      <c r="D3" s="14" t="s">
        <v>28</v>
      </c>
      <c r="E3" s="3" t="s">
        <v>5</v>
      </c>
      <c r="F3" s="3" t="s">
        <v>9</v>
      </c>
      <c r="G3" s="18" t="s">
        <v>6</v>
      </c>
      <c r="H3" s="3" t="s">
        <v>1</v>
      </c>
      <c r="I3" s="3" t="s">
        <v>7</v>
      </c>
      <c r="J3" s="4" t="s">
        <v>2</v>
      </c>
      <c r="K3" s="3" t="s">
        <v>3</v>
      </c>
      <c r="L3" s="5" t="s">
        <v>13</v>
      </c>
      <c r="M3" s="5" t="s">
        <v>8</v>
      </c>
      <c r="N3" s="5" t="s">
        <v>35</v>
      </c>
      <c r="O3" s="5" t="s">
        <v>36</v>
      </c>
    </row>
    <row r="4" spans="1:19" ht="76.5" x14ac:dyDescent="0.2">
      <c r="A4" s="8">
        <v>1</v>
      </c>
      <c r="B4" s="12" t="s">
        <v>14</v>
      </c>
      <c r="C4" s="6" t="s">
        <v>11</v>
      </c>
      <c r="D4" s="65">
        <v>80</v>
      </c>
      <c r="E4" s="11"/>
      <c r="F4" s="11"/>
      <c r="G4" s="59"/>
      <c r="H4" s="7"/>
      <c r="I4" s="50">
        <f>(G4*H4)+G4</f>
        <v>0</v>
      </c>
      <c r="J4" s="10">
        <f>D4*G4</f>
        <v>0</v>
      </c>
      <c r="K4" s="50">
        <f>(J4*H4)+J4</f>
        <v>0</v>
      </c>
      <c r="L4" s="49"/>
      <c r="M4" s="49"/>
      <c r="N4" s="51">
        <v>16</v>
      </c>
      <c r="O4" s="44">
        <f>N4*G4+N4*G4*H4</f>
        <v>0</v>
      </c>
      <c r="P4" s="46"/>
    </row>
    <row r="5" spans="1:19" ht="51" x14ac:dyDescent="0.2">
      <c r="A5" s="8">
        <v>2</v>
      </c>
      <c r="B5" s="12" t="s">
        <v>15</v>
      </c>
      <c r="C5" s="6" t="s">
        <v>11</v>
      </c>
      <c r="D5" s="65">
        <v>20</v>
      </c>
      <c r="E5" s="11"/>
      <c r="F5" s="11"/>
      <c r="G5" s="59"/>
      <c r="H5" s="7"/>
      <c r="I5" s="61">
        <f>(G5*H5)+G5</f>
        <v>0</v>
      </c>
      <c r="J5" s="40">
        <f t="shared" ref="J5" si="0">D5*G5</f>
        <v>0</v>
      </c>
      <c r="K5" s="61">
        <f>(J5*H5)+J5</f>
        <v>0</v>
      </c>
      <c r="L5" s="49"/>
      <c r="M5" s="49"/>
      <c r="N5" s="51">
        <v>4</v>
      </c>
      <c r="O5" s="44">
        <f t="shared" ref="O5" si="1">N5*G5+N5*G5*H5</f>
        <v>0</v>
      </c>
      <c r="P5" s="46"/>
    </row>
    <row r="6" spans="1:19" x14ac:dyDescent="0.2">
      <c r="I6" s="41" t="s">
        <v>12</v>
      </c>
      <c r="J6" s="43">
        <f>SUM(J4:J5)</f>
        <v>0</v>
      </c>
      <c r="K6" s="42">
        <f>SUM(K4:K5)</f>
        <v>0</v>
      </c>
    </row>
    <row r="7" spans="1:19" x14ac:dyDescent="0.2">
      <c r="I7" s="41" t="s">
        <v>33</v>
      </c>
      <c r="J7" s="43">
        <f>J6/5</f>
        <v>0</v>
      </c>
      <c r="K7" s="42">
        <f>K6/5</f>
        <v>0</v>
      </c>
    </row>
    <row r="8" spans="1:19" x14ac:dyDescent="0.2">
      <c r="I8" s="41" t="s">
        <v>34</v>
      </c>
      <c r="J8" s="43">
        <f>SUM(J6:J7)</f>
        <v>0</v>
      </c>
      <c r="K8" s="42">
        <f>SUM(K6:K7)</f>
        <v>0</v>
      </c>
    </row>
    <row r="10" spans="1:19" x14ac:dyDescent="0.2">
      <c r="A10" s="13" t="s">
        <v>45</v>
      </c>
    </row>
    <row r="11" spans="1:19" s="1" customFormat="1" ht="63.75" x14ac:dyDescent="0.2">
      <c r="A11" s="3" t="s">
        <v>0</v>
      </c>
      <c r="B11" s="3" t="s">
        <v>4</v>
      </c>
      <c r="C11" s="3" t="s">
        <v>10</v>
      </c>
      <c r="D11" s="14" t="s">
        <v>28</v>
      </c>
      <c r="E11" s="3" t="s">
        <v>5</v>
      </c>
      <c r="F11" s="3" t="s">
        <v>9</v>
      </c>
      <c r="G11" s="18" t="s">
        <v>6</v>
      </c>
      <c r="H11" s="3" t="s">
        <v>1</v>
      </c>
      <c r="I11" s="3" t="s">
        <v>7</v>
      </c>
      <c r="J11" s="4" t="s">
        <v>2</v>
      </c>
      <c r="K11" s="3" t="s">
        <v>3</v>
      </c>
      <c r="L11" s="5" t="s">
        <v>13</v>
      </c>
      <c r="M11" s="5" t="s">
        <v>8</v>
      </c>
      <c r="N11" s="5" t="s">
        <v>35</v>
      </c>
      <c r="O11" s="5" t="s">
        <v>36</v>
      </c>
    </row>
    <row r="12" spans="1:19" ht="229.5" x14ac:dyDescent="0.2">
      <c r="A12" s="15">
        <v>1</v>
      </c>
      <c r="B12" s="16" t="s">
        <v>17</v>
      </c>
      <c r="C12" s="6" t="s">
        <v>11</v>
      </c>
      <c r="D12" s="66">
        <v>120</v>
      </c>
      <c r="E12" s="33"/>
      <c r="F12" s="56"/>
      <c r="G12" s="67"/>
      <c r="H12" s="7"/>
      <c r="I12" s="9">
        <f t="shared" ref="I12" si="2">(G12*H12)+G12</f>
        <v>0</v>
      </c>
      <c r="J12" s="10">
        <f t="shared" ref="J12" si="3">D12*G12</f>
        <v>0</v>
      </c>
      <c r="K12" s="9">
        <f t="shared" ref="K12" si="4">(J12*H12)+J12</f>
        <v>0</v>
      </c>
      <c r="L12" s="11"/>
      <c r="M12" s="11"/>
      <c r="N12" s="39" t="s">
        <v>37</v>
      </c>
      <c r="O12" s="44" t="s">
        <v>37</v>
      </c>
      <c r="Q12" s="63"/>
      <c r="R12" s="63"/>
      <c r="S12" s="1"/>
    </row>
    <row r="13" spans="1:19" ht="216.75" x14ac:dyDescent="0.2">
      <c r="A13" s="15">
        <v>2</v>
      </c>
      <c r="B13" s="16" t="s">
        <v>18</v>
      </c>
      <c r="C13" s="6" t="s">
        <v>11</v>
      </c>
      <c r="D13" s="66">
        <v>1200</v>
      </c>
      <c r="E13" s="33"/>
      <c r="F13" s="56"/>
      <c r="G13" s="67"/>
      <c r="H13" s="7"/>
      <c r="I13" s="9">
        <f t="shared" ref="I13:I23" si="5">(G13*H13)+G13</f>
        <v>0</v>
      </c>
      <c r="J13" s="10">
        <f t="shared" ref="J13:J23" si="6">D13*G13</f>
        <v>0</v>
      </c>
      <c r="K13" s="9">
        <f t="shared" ref="K13:K23" si="7">(J13*H13)+J13</f>
        <v>0</v>
      </c>
      <c r="L13" s="11"/>
      <c r="M13" s="11"/>
      <c r="N13" s="39" t="s">
        <v>37</v>
      </c>
      <c r="O13" s="39" t="s">
        <v>37</v>
      </c>
      <c r="Q13" s="63"/>
      <c r="R13" s="1"/>
      <c r="S13" s="1"/>
    </row>
    <row r="14" spans="1:19" ht="242.25" x14ac:dyDescent="0.2">
      <c r="A14" s="15">
        <v>3</v>
      </c>
      <c r="B14" s="16" t="s">
        <v>19</v>
      </c>
      <c r="C14" s="6" t="s">
        <v>11</v>
      </c>
      <c r="D14" s="66">
        <v>15</v>
      </c>
      <c r="E14" s="11"/>
      <c r="F14" s="56"/>
      <c r="G14" s="67"/>
      <c r="H14" s="7"/>
      <c r="I14" s="9">
        <f t="shared" si="5"/>
        <v>0</v>
      </c>
      <c r="J14" s="10">
        <f t="shared" si="6"/>
        <v>0</v>
      </c>
      <c r="K14" s="9">
        <f t="shared" si="7"/>
        <v>0</v>
      </c>
      <c r="L14" s="11"/>
      <c r="M14" s="11"/>
      <c r="N14" s="39" t="s">
        <v>37</v>
      </c>
      <c r="O14" s="39" t="s">
        <v>37</v>
      </c>
      <c r="Q14" s="46"/>
    </row>
    <row r="15" spans="1:19" ht="280.5" x14ac:dyDescent="0.2">
      <c r="A15" s="8">
        <v>4</v>
      </c>
      <c r="B15" s="16" t="s">
        <v>20</v>
      </c>
      <c r="C15" s="6" t="s">
        <v>11</v>
      </c>
      <c r="D15" s="66">
        <v>20</v>
      </c>
      <c r="E15" s="33"/>
      <c r="F15" s="56"/>
      <c r="G15" s="59"/>
      <c r="H15" s="7"/>
      <c r="I15" s="9">
        <f t="shared" si="5"/>
        <v>0</v>
      </c>
      <c r="J15" s="10">
        <f t="shared" si="6"/>
        <v>0</v>
      </c>
      <c r="K15" s="9">
        <f t="shared" si="7"/>
        <v>0</v>
      </c>
      <c r="L15" s="11"/>
      <c r="M15" s="11"/>
      <c r="N15" s="39" t="s">
        <v>37</v>
      </c>
      <c r="O15" s="39" t="s">
        <v>37</v>
      </c>
    </row>
    <row r="16" spans="1:19" ht="318.75" x14ac:dyDescent="0.2">
      <c r="A16" s="8">
        <v>5</v>
      </c>
      <c r="B16" s="16" t="s">
        <v>21</v>
      </c>
      <c r="C16" s="6" t="s">
        <v>11</v>
      </c>
      <c r="D16" s="66">
        <v>700</v>
      </c>
      <c r="E16" s="33"/>
      <c r="F16" s="56"/>
      <c r="G16" s="59"/>
      <c r="H16" s="7"/>
      <c r="I16" s="9">
        <f t="shared" si="5"/>
        <v>0</v>
      </c>
      <c r="J16" s="10">
        <f t="shared" si="6"/>
        <v>0</v>
      </c>
      <c r="K16" s="9">
        <f t="shared" si="7"/>
        <v>0</v>
      </c>
      <c r="L16" s="11"/>
      <c r="M16" s="11"/>
      <c r="N16" s="39" t="s">
        <v>37</v>
      </c>
      <c r="O16" s="39" t="s">
        <v>37</v>
      </c>
      <c r="Q16" s="46"/>
    </row>
    <row r="17" spans="1:18" ht="114.75" x14ac:dyDescent="0.2">
      <c r="A17" s="8">
        <v>6</v>
      </c>
      <c r="B17" s="16" t="s">
        <v>22</v>
      </c>
      <c r="C17" s="6" t="s">
        <v>11</v>
      </c>
      <c r="D17" s="66">
        <v>10</v>
      </c>
      <c r="E17" s="11"/>
      <c r="F17" s="56"/>
      <c r="G17" s="59"/>
      <c r="H17" s="7"/>
      <c r="I17" s="9">
        <f t="shared" si="5"/>
        <v>0</v>
      </c>
      <c r="J17" s="10">
        <f t="shared" si="6"/>
        <v>0</v>
      </c>
      <c r="K17" s="9">
        <f t="shared" si="7"/>
        <v>0</v>
      </c>
      <c r="L17" s="11"/>
      <c r="M17" s="11"/>
      <c r="N17" s="39" t="s">
        <v>37</v>
      </c>
      <c r="O17" s="39" t="s">
        <v>37</v>
      </c>
      <c r="Q17" s="46"/>
    </row>
    <row r="18" spans="1:18" ht="306" x14ac:dyDescent="0.2">
      <c r="A18" s="8">
        <v>7</v>
      </c>
      <c r="B18" s="16" t="s">
        <v>23</v>
      </c>
      <c r="C18" s="6" t="s">
        <v>11</v>
      </c>
      <c r="D18" s="66">
        <v>30</v>
      </c>
      <c r="E18" s="11"/>
      <c r="F18" s="56"/>
      <c r="G18" s="59"/>
      <c r="H18" s="7"/>
      <c r="I18" s="9">
        <f t="shared" si="5"/>
        <v>0</v>
      </c>
      <c r="J18" s="10">
        <f t="shared" si="6"/>
        <v>0</v>
      </c>
      <c r="K18" s="9">
        <f t="shared" si="7"/>
        <v>0</v>
      </c>
      <c r="L18" s="11"/>
      <c r="M18" s="11"/>
      <c r="N18" s="39" t="s">
        <v>37</v>
      </c>
      <c r="O18" s="39" t="s">
        <v>37</v>
      </c>
    </row>
    <row r="19" spans="1:18" ht="267.75" x14ac:dyDescent="0.2">
      <c r="A19" s="8">
        <v>8</v>
      </c>
      <c r="B19" s="16" t="s">
        <v>24</v>
      </c>
      <c r="C19" s="6" t="s">
        <v>11</v>
      </c>
      <c r="D19" s="66">
        <v>30</v>
      </c>
      <c r="E19" s="33"/>
      <c r="F19" s="56"/>
      <c r="G19" s="59"/>
      <c r="H19" s="7"/>
      <c r="I19" s="9">
        <f t="shared" si="5"/>
        <v>0</v>
      </c>
      <c r="J19" s="10">
        <f t="shared" si="6"/>
        <v>0</v>
      </c>
      <c r="K19" s="9">
        <f t="shared" si="7"/>
        <v>0</v>
      </c>
      <c r="L19" s="11"/>
      <c r="M19" s="11"/>
      <c r="N19" s="51">
        <v>6</v>
      </c>
      <c r="O19" s="44">
        <f>N19*G19+G19*N19*H19</f>
        <v>0</v>
      </c>
    </row>
    <row r="20" spans="1:18" ht="229.5" x14ac:dyDescent="0.2">
      <c r="A20" s="8">
        <v>9</v>
      </c>
      <c r="B20" s="62" t="s">
        <v>44</v>
      </c>
      <c r="C20" s="6" t="s">
        <v>11</v>
      </c>
      <c r="D20" s="66">
        <v>10</v>
      </c>
      <c r="E20" s="11"/>
      <c r="F20" s="56"/>
      <c r="G20" s="59"/>
      <c r="H20" s="7"/>
      <c r="I20" s="9">
        <f t="shared" si="5"/>
        <v>0</v>
      </c>
      <c r="J20" s="10">
        <f t="shared" si="6"/>
        <v>0</v>
      </c>
      <c r="K20" s="9">
        <f t="shared" si="7"/>
        <v>0</v>
      </c>
      <c r="L20" s="11"/>
      <c r="M20" s="11"/>
      <c r="N20" s="51">
        <v>2</v>
      </c>
      <c r="O20" s="44">
        <f t="shared" ref="O20:O23" si="8">N20*G20+G20*N20*H20</f>
        <v>0</v>
      </c>
    </row>
    <row r="21" spans="1:18" ht="216.75" x14ac:dyDescent="0.2">
      <c r="A21" s="8">
        <v>10</v>
      </c>
      <c r="B21" s="16" t="s">
        <v>16</v>
      </c>
      <c r="C21" s="6" t="s">
        <v>11</v>
      </c>
      <c r="D21" s="66">
        <v>10</v>
      </c>
      <c r="E21" s="11"/>
      <c r="F21" s="56"/>
      <c r="G21" s="59"/>
      <c r="H21" s="7"/>
      <c r="I21" s="9">
        <f t="shared" si="5"/>
        <v>0</v>
      </c>
      <c r="J21" s="10">
        <f t="shared" si="6"/>
        <v>0</v>
      </c>
      <c r="K21" s="9">
        <f t="shared" si="7"/>
        <v>0</v>
      </c>
      <c r="L21" s="11"/>
      <c r="M21" s="11"/>
      <c r="N21" s="39" t="s">
        <v>37</v>
      </c>
      <c r="O21" s="44" t="s">
        <v>37</v>
      </c>
    </row>
    <row r="22" spans="1:18" ht="229.5" x14ac:dyDescent="0.2">
      <c r="A22" s="8">
        <v>11</v>
      </c>
      <c r="B22" s="16" t="s">
        <v>26</v>
      </c>
      <c r="C22" s="6" t="s">
        <v>11</v>
      </c>
      <c r="D22" s="66">
        <v>10</v>
      </c>
      <c r="E22" s="11"/>
      <c r="F22" s="33"/>
      <c r="G22" s="59"/>
      <c r="H22" s="7"/>
      <c r="I22" s="9">
        <f t="shared" si="5"/>
        <v>0</v>
      </c>
      <c r="J22" s="10">
        <f t="shared" si="6"/>
        <v>0</v>
      </c>
      <c r="K22" s="9">
        <f t="shared" si="7"/>
        <v>0</v>
      </c>
      <c r="L22" s="11"/>
      <c r="M22" s="11"/>
      <c r="N22" s="51">
        <v>2</v>
      </c>
      <c r="O22" s="44">
        <f t="shared" si="8"/>
        <v>0</v>
      </c>
    </row>
    <row r="23" spans="1:18" ht="236.25" customHeight="1" x14ac:dyDescent="0.2">
      <c r="A23" s="8">
        <v>12</v>
      </c>
      <c r="B23" s="16" t="s">
        <v>27</v>
      </c>
      <c r="C23" s="6" t="s">
        <v>11</v>
      </c>
      <c r="D23" s="66">
        <v>10</v>
      </c>
      <c r="E23" s="11"/>
      <c r="F23" s="33"/>
      <c r="G23" s="59"/>
      <c r="H23" s="7"/>
      <c r="I23" s="26">
        <f t="shared" si="5"/>
        <v>0</v>
      </c>
      <c r="J23" s="40">
        <f t="shared" si="6"/>
        <v>0</v>
      </c>
      <c r="K23" s="26">
        <f t="shared" si="7"/>
        <v>0</v>
      </c>
      <c r="L23" s="11"/>
      <c r="M23" s="11"/>
      <c r="N23" s="51">
        <v>2</v>
      </c>
      <c r="O23" s="44">
        <f t="shared" si="8"/>
        <v>0</v>
      </c>
    </row>
    <row r="24" spans="1:18" x14ac:dyDescent="0.2">
      <c r="I24" s="41" t="s">
        <v>12</v>
      </c>
      <c r="J24" s="43">
        <f>SUM(J12:J23)</f>
        <v>0</v>
      </c>
      <c r="K24" s="42">
        <f>SUM(K12:K23)</f>
        <v>0</v>
      </c>
    </row>
    <row r="25" spans="1:18" x14ac:dyDescent="0.2">
      <c r="I25" s="41" t="s">
        <v>33</v>
      </c>
      <c r="J25" s="43">
        <f>J24/5</f>
        <v>0</v>
      </c>
      <c r="K25" s="42">
        <f>K24/5</f>
        <v>0</v>
      </c>
    </row>
    <row r="26" spans="1:18" x14ac:dyDescent="0.2">
      <c r="I26" s="41" t="s">
        <v>34</v>
      </c>
      <c r="J26" s="43">
        <f>SUM(J24:J25)</f>
        <v>0</v>
      </c>
      <c r="K26" s="42">
        <f>SUM(K24:K25)</f>
        <v>0</v>
      </c>
    </row>
    <row r="29" spans="1:18" x14ac:dyDescent="0.2">
      <c r="A29" s="13" t="s">
        <v>46</v>
      </c>
    </row>
    <row r="30" spans="1:18" s="1" customFormat="1" ht="63.75" x14ac:dyDescent="0.2">
      <c r="A30" s="20" t="s">
        <v>0</v>
      </c>
      <c r="B30" s="20" t="s">
        <v>4</v>
      </c>
      <c r="C30" s="20" t="s">
        <v>10</v>
      </c>
      <c r="D30" s="20" t="s">
        <v>28</v>
      </c>
      <c r="E30" s="20" t="s">
        <v>5</v>
      </c>
      <c r="F30" s="20" t="s">
        <v>9</v>
      </c>
      <c r="G30" s="21" t="s">
        <v>6</v>
      </c>
      <c r="H30" s="20" t="s">
        <v>1</v>
      </c>
      <c r="I30" s="20" t="s">
        <v>7</v>
      </c>
      <c r="J30" s="22" t="s">
        <v>2</v>
      </c>
      <c r="K30" s="20" t="s">
        <v>3</v>
      </c>
      <c r="L30" s="23" t="s">
        <v>13</v>
      </c>
      <c r="M30" s="23" t="s">
        <v>8</v>
      </c>
      <c r="N30" s="5" t="s">
        <v>35</v>
      </c>
      <c r="O30" s="5" t="s">
        <v>36</v>
      </c>
    </row>
    <row r="31" spans="1:18" ht="204" x14ac:dyDescent="0.2">
      <c r="A31" s="24">
        <v>1</v>
      </c>
      <c r="B31" s="25" t="s">
        <v>30</v>
      </c>
      <c r="C31" s="24" t="s">
        <v>11</v>
      </c>
      <c r="D31" s="24">
        <v>6</v>
      </c>
      <c r="E31" s="19"/>
      <c r="F31" s="19"/>
      <c r="G31" s="57"/>
      <c r="H31" s="7"/>
      <c r="I31" s="9">
        <f t="shared" ref="I31" si="9">(G31*H31)+G31</f>
        <v>0</v>
      </c>
      <c r="J31" s="10">
        <f t="shared" ref="J31" si="10">D31*G31</f>
        <v>0</v>
      </c>
      <c r="K31" s="9">
        <f t="shared" ref="K31" si="11">(J31*H31)+J31</f>
        <v>0</v>
      </c>
      <c r="L31" s="19"/>
      <c r="M31" s="19"/>
      <c r="N31" s="51">
        <v>1</v>
      </c>
      <c r="O31" s="44">
        <f t="shared" ref="O31" si="12">N31*G31+G31*N31*H31</f>
        <v>0</v>
      </c>
      <c r="P31" s="46"/>
      <c r="Q31" s="46"/>
      <c r="R31" s="46"/>
    </row>
    <row r="32" spans="1:18" x14ac:dyDescent="0.2">
      <c r="I32" s="41" t="s">
        <v>12</v>
      </c>
      <c r="J32" s="43">
        <f>SUM(J31:J31)</f>
        <v>0</v>
      </c>
      <c r="K32" s="42">
        <f>SUM(K31:K31)</f>
        <v>0</v>
      </c>
    </row>
    <row r="33" spans="1:18" x14ac:dyDescent="0.2">
      <c r="I33" s="41" t="s">
        <v>38</v>
      </c>
      <c r="J33" s="43">
        <f>J32/5</f>
        <v>0</v>
      </c>
      <c r="K33" s="42">
        <f>K32/5</f>
        <v>0</v>
      </c>
    </row>
    <row r="34" spans="1:18" x14ac:dyDescent="0.2">
      <c r="I34" s="41" t="s">
        <v>34</v>
      </c>
      <c r="J34" s="43">
        <f>SUM(J32:J33)</f>
        <v>0</v>
      </c>
      <c r="K34" s="42">
        <f>SUM(K32:K33)</f>
        <v>0</v>
      </c>
    </row>
    <row r="35" spans="1:18" x14ac:dyDescent="0.2">
      <c r="I35" s="45"/>
      <c r="J35" s="17"/>
      <c r="K35" s="64"/>
    </row>
    <row r="36" spans="1:18" x14ac:dyDescent="0.2">
      <c r="I36" s="45"/>
      <c r="J36" s="17"/>
      <c r="K36" s="64"/>
    </row>
    <row r="37" spans="1:18" x14ac:dyDescent="0.2">
      <c r="A37" s="13" t="s">
        <v>47</v>
      </c>
    </row>
    <row r="38" spans="1:18" s="1" customFormat="1" ht="63.75" x14ac:dyDescent="0.2">
      <c r="A38" s="20" t="s">
        <v>0</v>
      </c>
      <c r="B38" s="20" t="s">
        <v>4</v>
      </c>
      <c r="C38" s="20" t="s">
        <v>10</v>
      </c>
      <c r="D38" s="20" t="s">
        <v>28</v>
      </c>
      <c r="E38" s="20" t="s">
        <v>5</v>
      </c>
      <c r="F38" s="20" t="s">
        <v>9</v>
      </c>
      <c r="G38" s="21" t="s">
        <v>6</v>
      </c>
      <c r="H38" s="20" t="s">
        <v>1</v>
      </c>
      <c r="I38" s="20" t="s">
        <v>7</v>
      </c>
      <c r="J38" s="22" t="s">
        <v>2</v>
      </c>
      <c r="K38" s="20" t="s">
        <v>3</v>
      </c>
      <c r="L38" s="23" t="s">
        <v>13</v>
      </c>
      <c r="M38" s="23" t="s">
        <v>8</v>
      </c>
      <c r="N38" s="5" t="s">
        <v>35</v>
      </c>
      <c r="O38" s="5" t="s">
        <v>36</v>
      </c>
    </row>
    <row r="39" spans="1:18" ht="76.5" x14ac:dyDescent="0.2">
      <c r="A39" s="24">
        <v>1</v>
      </c>
      <c r="B39" s="25" t="s">
        <v>31</v>
      </c>
      <c r="C39" s="24" t="s">
        <v>11</v>
      </c>
      <c r="D39" s="24">
        <v>6</v>
      </c>
      <c r="E39" s="19"/>
      <c r="F39" s="19"/>
      <c r="G39" s="57"/>
      <c r="H39" s="7"/>
      <c r="I39" s="26">
        <f t="shared" ref="I39" si="13">(G39*H39)+G39</f>
        <v>0</v>
      </c>
      <c r="J39" s="40">
        <f t="shared" ref="J39" si="14">D39*G39</f>
        <v>0</v>
      </c>
      <c r="K39" s="26">
        <f t="shared" ref="K39" si="15">(J39*H39)+J39</f>
        <v>0</v>
      </c>
      <c r="L39" s="19"/>
      <c r="M39" s="19"/>
      <c r="N39" s="51">
        <v>1</v>
      </c>
      <c r="O39" s="44">
        <f t="shared" ref="O39" si="16">N39*G39+G39*N39*H39</f>
        <v>0</v>
      </c>
      <c r="P39" s="46"/>
      <c r="Q39" s="46"/>
    </row>
    <row r="40" spans="1:18" x14ac:dyDescent="0.2">
      <c r="I40" s="41" t="s">
        <v>12</v>
      </c>
      <c r="J40" s="43">
        <f>SUM(J38:J39)</f>
        <v>0</v>
      </c>
      <c r="K40" s="42">
        <f>SUM(K38:K39)</f>
        <v>0</v>
      </c>
    </row>
    <row r="41" spans="1:18" x14ac:dyDescent="0.2">
      <c r="I41" s="41" t="s">
        <v>38</v>
      </c>
      <c r="J41" s="43">
        <f>J40/5</f>
        <v>0</v>
      </c>
      <c r="K41" s="42">
        <f>K40/5</f>
        <v>0</v>
      </c>
    </row>
    <row r="42" spans="1:18" x14ac:dyDescent="0.2">
      <c r="I42" s="41" t="s">
        <v>34</v>
      </c>
      <c r="J42" s="43">
        <f>SUM(J40:J41)</f>
        <v>0</v>
      </c>
      <c r="K42" s="42">
        <f>SUM(K40:K41)</f>
        <v>0</v>
      </c>
    </row>
    <row r="43" spans="1:18" x14ac:dyDescent="0.2">
      <c r="I43" s="45"/>
      <c r="J43" s="17"/>
      <c r="K43" s="64"/>
    </row>
    <row r="45" spans="1:18" x14ac:dyDescent="0.2">
      <c r="A45" s="1"/>
      <c r="B45" s="1"/>
      <c r="C45" s="1"/>
      <c r="D45" s="1"/>
      <c r="E45" s="1"/>
      <c r="F45" s="1"/>
      <c r="G45" s="1"/>
    </row>
    <row r="46" spans="1:18" x14ac:dyDescent="0.2">
      <c r="A46" s="27" t="s">
        <v>49</v>
      </c>
      <c r="B46" s="1"/>
      <c r="C46" s="1"/>
      <c r="D46" s="1"/>
      <c r="E46" s="1"/>
      <c r="F46" s="1"/>
      <c r="G46" s="1"/>
    </row>
    <row r="47" spans="1:18" ht="63.75" x14ac:dyDescent="0.2">
      <c r="A47" s="34" t="s">
        <v>0</v>
      </c>
      <c r="B47" s="34" t="s">
        <v>4</v>
      </c>
      <c r="C47" s="34" t="s">
        <v>10</v>
      </c>
      <c r="D47" s="34" t="s">
        <v>28</v>
      </c>
      <c r="E47" s="34" t="s">
        <v>5</v>
      </c>
      <c r="F47" s="34" t="s">
        <v>9</v>
      </c>
      <c r="G47" s="36" t="s">
        <v>6</v>
      </c>
      <c r="H47" s="34" t="s">
        <v>1</v>
      </c>
      <c r="I47" s="34" t="s">
        <v>7</v>
      </c>
      <c r="J47" s="37" t="s">
        <v>2</v>
      </c>
      <c r="K47" s="34" t="s">
        <v>3</v>
      </c>
      <c r="L47" s="38" t="s">
        <v>13</v>
      </c>
      <c r="M47" s="38" t="s">
        <v>8</v>
      </c>
      <c r="N47" s="5" t="s">
        <v>35</v>
      </c>
      <c r="O47" s="5" t="s">
        <v>36</v>
      </c>
    </row>
    <row r="48" spans="1:18" ht="178.5" x14ac:dyDescent="0.2">
      <c r="A48" s="34">
        <v>1</v>
      </c>
      <c r="B48" s="35" t="s">
        <v>32</v>
      </c>
      <c r="C48" s="34" t="s">
        <v>11</v>
      </c>
      <c r="D48" s="34">
        <v>60</v>
      </c>
      <c r="E48" s="29"/>
      <c r="F48" s="29"/>
      <c r="G48" s="58"/>
      <c r="H48" s="7"/>
      <c r="I48" s="31">
        <f t="shared" ref="I48" si="17">(G48*H48)+G48</f>
        <v>0</v>
      </c>
      <c r="J48" s="32">
        <f t="shared" ref="J48" si="18">D48*G48</f>
        <v>0</v>
      </c>
      <c r="K48" s="32">
        <f t="shared" ref="K48" si="19">J48*H48+J48</f>
        <v>0</v>
      </c>
      <c r="L48" s="33"/>
      <c r="M48" s="33"/>
      <c r="N48" s="39" t="s">
        <v>37</v>
      </c>
      <c r="O48" s="39" t="s">
        <v>37</v>
      </c>
      <c r="Q48" s="46"/>
      <c r="R48" s="46"/>
    </row>
    <row r="49" spans="1:18" x14ac:dyDescent="0.2">
      <c r="A49" s="1"/>
      <c r="B49" s="1"/>
      <c r="C49" s="1"/>
      <c r="D49" s="1"/>
      <c r="E49" s="1"/>
      <c r="F49" s="1"/>
      <c r="G49" s="1"/>
      <c r="I49" s="41" t="s">
        <v>12</v>
      </c>
      <c r="J49" s="31">
        <f>SUM(J48:J48)</f>
        <v>0</v>
      </c>
      <c r="K49" s="31">
        <f>SUM(K48:K48)</f>
        <v>0</v>
      </c>
    </row>
    <row r="50" spans="1:18" x14ac:dyDescent="0.2">
      <c r="A50" s="1"/>
      <c r="B50" s="1"/>
      <c r="C50" s="1"/>
      <c r="D50" s="1"/>
      <c r="E50" s="1"/>
      <c r="F50" s="1"/>
      <c r="G50" s="1"/>
      <c r="I50" s="41" t="s">
        <v>33</v>
      </c>
      <c r="J50" s="42">
        <f>J49/5</f>
        <v>0</v>
      </c>
      <c r="K50" s="42">
        <f>K49/5</f>
        <v>0</v>
      </c>
    </row>
    <row r="51" spans="1:18" x14ac:dyDescent="0.2">
      <c r="A51" s="1"/>
      <c r="B51" s="1"/>
      <c r="C51" s="1"/>
      <c r="D51" s="1"/>
      <c r="E51" s="1"/>
      <c r="F51" s="1"/>
      <c r="G51" s="1"/>
      <c r="I51" s="41" t="s">
        <v>34</v>
      </c>
      <c r="J51" s="42">
        <f>SUM(J49:J50)</f>
        <v>0</v>
      </c>
      <c r="K51" s="42">
        <f>SUM(K49:K50)</f>
        <v>0</v>
      </c>
    </row>
    <row r="52" spans="1:18" x14ac:dyDescent="0.2">
      <c r="A52" s="1"/>
      <c r="B52" s="1"/>
      <c r="C52" s="1"/>
      <c r="D52" s="1"/>
      <c r="E52" s="1"/>
      <c r="F52" s="1"/>
      <c r="G52" s="1"/>
    </row>
    <row r="53" spans="1:18" x14ac:dyDescent="0.2">
      <c r="A53" s="1"/>
      <c r="B53" s="1"/>
      <c r="C53" s="1"/>
      <c r="D53" s="1"/>
      <c r="E53" s="1"/>
      <c r="F53" s="1"/>
      <c r="G53" s="1"/>
    </row>
    <row r="54" spans="1:18" x14ac:dyDescent="0.2">
      <c r="A54" s="13" t="s">
        <v>48</v>
      </c>
    </row>
    <row r="55" spans="1:18" s="1" customFormat="1" ht="63.75" x14ac:dyDescent="0.2">
      <c r="A55" s="3" t="s">
        <v>0</v>
      </c>
      <c r="B55" s="3" t="s">
        <v>4</v>
      </c>
      <c r="C55" s="3" t="s">
        <v>10</v>
      </c>
      <c r="D55" s="14" t="s">
        <v>28</v>
      </c>
      <c r="E55" s="3" t="s">
        <v>5</v>
      </c>
      <c r="F55" s="3" t="s">
        <v>9</v>
      </c>
      <c r="G55" s="18" t="s">
        <v>6</v>
      </c>
      <c r="H55" s="3" t="s">
        <v>1</v>
      </c>
      <c r="I55" s="3" t="s">
        <v>7</v>
      </c>
      <c r="J55" s="4" t="s">
        <v>2</v>
      </c>
      <c r="K55" s="3" t="s">
        <v>3</v>
      </c>
      <c r="L55" s="5" t="s">
        <v>13</v>
      </c>
      <c r="M55" s="5" t="s">
        <v>8</v>
      </c>
      <c r="N55" s="5" t="s">
        <v>35</v>
      </c>
      <c r="O55" s="5" t="s">
        <v>36</v>
      </c>
    </row>
    <row r="56" spans="1:18" ht="306" x14ac:dyDescent="0.2">
      <c r="A56" s="47">
        <v>1</v>
      </c>
      <c r="B56" s="48" t="s">
        <v>25</v>
      </c>
      <c r="C56" s="6" t="s">
        <v>11</v>
      </c>
      <c r="D56" s="3">
        <v>10</v>
      </c>
      <c r="E56" s="49"/>
      <c r="F56" s="49"/>
      <c r="G56" s="59"/>
      <c r="H56" s="7"/>
      <c r="I56" s="50">
        <f t="shared" ref="I56" si="20">(G56*H56)+G56</f>
        <v>0</v>
      </c>
      <c r="J56" s="10">
        <f t="shared" ref="J56" si="21">D56*G56</f>
        <v>0</v>
      </c>
      <c r="K56" s="50">
        <f t="shared" ref="K56" si="22">(J56*H56)+J56</f>
        <v>0</v>
      </c>
      <c r="L56" s="49"/>
      <c r="M56" s="49"/>
      <c r="N56" s="51">
        <v>2</v>
      </c>
      <c r="O56" s="44">
        <f t="shared" ref="O56" si="23">N56*G56+G56*N56*H56</f>
        <v>0</v>
      </c>
      <c r="P56" s="46"/>
      <c r="Q56" s="46"/>
      <c r="R56" s="46"/>
    </row>
    <row r="57" spans="1:18" x14ac:dyDescent="0.2">
      <c r="I57" s="41" t="s">
        <v>12</v>
      </c>
      <c r="J57" s="31">
        <f>SUM(J56:J56)</f>
        <v>0</v>
      </c>
      <c r="K57" s="31">
        <f>SUM(K56:K56)</f>
        <v>0</v>
      </c>
    </row>
    <row r="58" spans="1:18" x14ac:dyDescent="0.2">
      <c r="I58" s="41" t="s">
        <v>33</v>
      </c>
      <c r="J58" s="42">
        <f>J57/5</f>
        <v>0</v>
      </c>
      <c r="K58" s="42">
        <f>K57/5</f>
        <v>0</v>
      </c>
    </row>
    <row r="59" spans="1:18" x14ac:dyDescent="0.2">
      <c r="I59" s="41" t="s">
        <v>34</v>
      </c>
      <c r="J59" s="42">
        <f>SUM(J57:J58)</f>
        <v>0</v>
      </c>
      <c r="K59" s="42">
        <f>SUM(K57:K58)</f>
        <v>0</v>
      </c>
    </row>
    <row r="63" spans="1:18" x14ac:dyDescent="0.2">
      <c r="A63" s="52" t="s">
        <v>50</v>
      </c>
      <c r="B63" s="52"/>
      <c r="C63" s="52"/>
      <c r="D63" s="1"/>
      <c r="E63" s="1"/>
      <c r="F63" s="1"/>
      <c r="G63" s="1"/>
    </row>
    <row r="64" spans="1:18" ht="63.75" x14ac:dyDescent="0.2">
      <c r="A64" s="34" t="s">
        <v>0</v>
      </c>
      <c r="B64" s="34" t="s">
        <v>4</v>
      </c>
      <c r="C64" s="34" t="s">
        <v>10</v>
      </c>
      <c r="D64" s="34" t="s">
        <v>28</v>
      </c>
      <c r="E64" s="34" t="s">
        <v>5</v>
      </c>
      <c r="F64" s="34" t="s">
        <v>9</v>
      </c>
      <c r="G64" s="36" t="s">
        <v>6</v>
      </c>
      <c r="H64" s="34" t="s">
        <v>1</v>
      </c>
      <c r="I64" s="34" t="s">
        <v>7</v>
      </c>
      <c r="J64" s="37" t="s">
        <v>2</v>
      </c>
      <c r="K64" s="34" t="s">
        <v>3</v>
      </c>
      <c r="L64" s="38" t="s">
        <v>13</v>
      </c>
      <c r="M64" s="38" t="s">
        <v>8</v>
      </c>
      <c r="N64" s="38" t="s">
        <v>35</v>
      </c>
      <c r="O64" s="38" t="s">
        <v>36</v>
      </c>
    </row>
    <row r="65" spans="1:18" ht="38.25" x14ac:dyDescent="0.2">
      <c r="A65" s="34" t="s">
        <v>39</v>
      </c>
      <c r="B65" s="35" t="s">
        <v>40</v>
      </c>
      <c r="C65" s="53" t="s">
        <v>11</v>
      </c>
      <c r="D65" s="28">
        <v>800</v>
      </c>
      <c r="E65" s="29"/>
      <c r="F65" s="29"/>
      <c r="G65" s="60"/>
      <c r="H65" s="30"/>
      <c r="I65" s="31">
        <f>(G65*H65)+G65</f>
        <v>0</v>
      </c>
      <c r="J65" s="32">
        <f>D65*G65</f>
        <v>0</v>
      </c>
      <c r="K65" s="32">
        <f>J65*H65+J65</f>
        <v>0</v>
      </c>
      <c r="L65" s="33"/>
      <c r="M65" s="33"/>
      <c r="N65" s="39" t="s">
        <v>37</v>
      </c>
      <c r="O65" s="39" t="s">
        <v>37</v>
      </c>
      <c r="Q65" s="46"/>
    </row>
    <row r="66" spans="1:18" x14ac:dyDescent="0.2">
      <c r="A66" s="34" t="s">
        <v>29</v>
      </c>
      <c r="B66" s="35" t="s">
        <v>41</v>
      </c>
      <c r="C66" s="53" t="s">
        <v>11</v>
      </c>
      <c r="D66" s="28">
        <v>200</v>
      </c>
      <c r="E66" s="29"/>
      <c r="F66" s="29"/>
      <c r="G66" s="60"/>
      <c r="H66" s="30"/>
      <c r="I66" s="31">
        <f t="shared" ref="I66" si="24">(G66*H66)+G66</f>
        <v>0</v>
      </c>
      <c r="J66" s="32">
        <f t="shared" ref="J66" si="25">D66*G66</f>
        <v>0</v>
      </c>
      <c r="K66" s="32">
        <f t="shared" ref="K66" si="26">J66*H66+J66</f>
        <v>0</v>
      </c>
      <c r="L66" s="33"/>
      <c r="M66" s="33"/>
      <c r="N66" s="39" t="s">
        <v>37</v>
      </c>
      <c r="O66" s="39" t="s">
        <v>37</v>
      </c>
    </row>
    <row r="67" spans="1:18" x14ac:dyDescent="0.2">
      <c r="A67" s="1"/>
      <c r="B67" s="1"/>
      <c r="C67" s="1"/>
      <c r="D67" s="1"/>
      <c r="E67" s="1"/>
      <c r="F67" s="1"/>
      <c r="G67" s="1"/>
      <c r="I67" s="41" t="s">
        <v>12</v>
      </c>
      <c r="J67" s="31">
        <f>SUM(J65:J66)</f>
        <v>0</v>
      </c>
      <c r="K67" s="31">
        <f>SUM(K65:K66)</f>
        <v>0</v>
      </c>
    </row>
    <row r="68" spans="1:18" x14ac:dyDescent="0.2">
      <c r="A68" s="1"/>
      <c r="B68" s="1"/>
      <c r="C68" s="1"/>
      <c r="D68" s="1"/>
      <c r="E68" s="1"/>
      <c r="F68" s="1"/>
      <c r="G68" s="1"/>
      <c r="I68" s="41" t="s">
        <v>33</v>
      </c>
      <c r="J68" s="31">
        <f>J67/5</f>
        <v>0</v>
      </c>
      <c r="K68" s="31">
        <f>K67/5</f>
        <v>0</v>
      </c>
    </row>
    <row r="69" spans="1:18" x14ac:dyDescent="0.2">
      <c r="A69" s="1"/>
      <c r="B69" s="1"/>
      <c r="C69" s="1"/>
      <c r="D69" s="1"/>
      <c r="E69" s="1"/>
      <c r="F69" s="1"/>
      <c r="G69" s="1"/>
      <c r="I69" s="41" t="s">
        <v>34</v>
      </c>
      <c r="J69" s="42">
        <f>SUM(J67:J68)</f>
        <v>0</v>
      </c>
      <c r="K69" s="42">
        <f>SUM(K67:K68)</f>
        <v>0</v>
      </c>
    </row>
    <row r="73" spans="1:18" x14ac:dyDescent="0.2">
      <c r="A73" s="54" t="s">
        <v>51</v>
      </c>
      <c r="B73" s="1"/>
      <c r="C73" s="1"/>
      <c r="D73" s="1"/>
      <c r="E73" s="1"/>
      <c r="F73" s="1"/>
      <c r="G73" s="1"/>
    </row>
    <row r="74" spans="1:18" ht="63.75" x14ac:dyDescent="0.2">
      <c r="A74" s="34" t="s">
        <v>0</v>
      </c>
      <c r="B74" s="34" t="s">
        <v>4</v>
      </c>
      <c r="C74" s="34" t="s">
        <v>10</v>
      </c>
      <c r="D74" s="34" t="s">
        <v>28</v>
      </c>
      <c r="E74" s="34" t="s">
        <v>5</v>
      </c>
      <c r="F74" s="34" t="s">
        <v>9</v>
      </c>
      <c r="G74" s="36" t="s">
        <v>6</v>
      </c>
      <c r="H74" s="34" t="s">
        <v>1</v>
      </c>
      <c r="I74" s="34" t="s">
        <v>7</v>
      </c>
      <c r="J74" s="37" t="s">
        <v>2</v>
      </c>
      <c r="K74" s="34" t="s">
        <v>3</v>
      </c>
      <c r="L74" s="38" t="s">
        <v>13</v>
      </c>
      <c r="M74" s="38" t="s">
        <v>8</v>
      </c>
      <c r="N74" s="38" t="s">
        <v>35</v>
      </c>
      <c r="O74" s="38" t="s">
        <v>36</v>
      </c>
    </row>
    <row r="75" spans="1:18" ht="178.5" x14ac:dyDescent="0.2">
      <c r="A75" s="68" t="s">
        <v>39</v>
      </c>
      <c r="B75" s="55" t="s">
        <v>42</v>
      </c>
      <c r="C75" s="34" t="s">
        <v>11</v>
      </c>
      <c r="D75" s="51">
        <v>100</v>
      </c>
      <c r="E75" s="51"/>
      <c r="F75" s="51"/>
      <c r="G75" s="58"/>
      <c r="H75" s="7"/>
      <c r="I75" s="31">
        <f t="shared" ref="I75" si="27">(G75*H75)+G75</f>
        <v>0</v>
      </c>
      <c r="J75" s="32">
        <f t="shared" ref="J75" si="28">D75*G75</f>
        <v>0</v>
      </c>
      <c r="K75" s="32">
        <f t="shared" ref="K75" si="29">J75*H75+J75</f>
        <v>0</v>
      </c>
      <c r="L75" s="39"/>
      <c r="M75" s="39"/>
      <c r="N75" s="39" t="s">
        <v>37</v>
      </c>
      <c r="O75" s="39" t="s">
        <v>37</v>
      </c>
      <c r="Q75" s="63"/>
      <c r="R75" s="63"/>
    </row>
    <row r="76" spans="1:18" x14ac:dyDescent="0.2">
      <c r="I76" s="41" t="s">
        <v>12</v>
      </c>
      <c r="J76" s="31">
        <f>SUM(J73:J75)</f>
        <v>0</v>
      </c>
      <c r="K76" s="31">
        <f>SUM(K73:K75)</f>
        <v>0</v>
      </c>
    </row>
    <row r="77" spans="1:18" x14ac:dyDescent="0.2">
      <c r="I77" s="41" t="s">
        <v>33</v>
      </c>
      <c r="J77" s="31">
        <f>J76/5</f>
        <v>0</v>
      </c>
      <c r="K77" s="31">
        <f>K76/5</f>
        <v>0</v>
      </c>
    </row>
    <row r="78" spans="1:18" x14ac:dyDescent="0.2">
      <c r="I78" s="41" t="s">
        <v>34</v>
      </c>
      <c r="J78" s="42">
        <f>SUM(J76:J77)</f>
        <v>0</v>
      </c>
      <c r="K78" s="42">
        <f>SUM(K76:K77)</f>
        <v>0</v>
      </c>
    </row>
    <row r="82" spans="1:18" x14ac:dyDescent="0.2">
      <c r="A82" s="27" t="s">
        <v>52</v>
      </c>
      <c r="B82" s="1"/>
      <c r="C82" s="1"/>
      <c r="D82" s="1"/>
      <c r="E82" s="1"/>
      <c r="F82" s="1"/>
      <c r="G82" s="1"/>
    </row>
    <row r="83" spans="1:18" ht="63.75" x14ac:dyDescent="0.2">
      <c r="A83" s="34" t="s">
        <v>0</v>
      </c>
      <c r="B83" s="34" t="s">
        <v>4</v>
      </c>
      <c r="C83" s="34" t="s">
        <v>10</v>
      </c>
      <c r="D83" s="34" t="s">
        <v>28</v>
      </c>
      <c r="E83" s="34" t="s">
        <v>5</v>
      </c>
      <c r="F83" s="34" t="s">
        <v>9</v>
      </c>
      <c r="G83" s="36" t="s">
        <v>6</v>
      </c>
      <c r="H83" s="34" t="s">
        <v>1</v>
      </c>
      <c r="I83" s="34" t="s">
        <v>7</v>
      </c>
      <c r="J83" s="37" t="s">
        <v>2</v>
      </c>
      <c r="K83" s="34" t="s">
        <v>3</v>
      </c>
      <c r="L83" s="38" t="s">
        <v>13</v>
      </c>
      <c r="M83" s="38" t="s">
        <v>8</v>
      </c>
      <c r="N83" s="38" t="s">
        <v>35</v>
      </c>
      <c r="O83" s="38" t="s">
        <v>36</v>
      </c>
    </row>
    <row r="84" spans="1:18" ht="25.5" x14ac:dyDescent="0.2">
      <c r="A84" s="34" t="s">
        <v>39</v>
      </c>
      <c r="B84" s="35" t="s">
        <v>53</v>
      </c>
      <c r="C84" s="53" t="s">
        <v>11</v>
      </c>
      <c r="D84" s="34">
        <v>600</v>
      </c>
      <c r="E84" s="29"/>
      <c r="F84" s="29"/>
      <c r="G84" s="58"/>
      <c r="H84" s="7"/>
      <c r="I84" s="31">
        <f t="shared" ref="I84" si="30">(G84*H84)+G84</f>
        <v>0</v>
      </c>
      <c r="J84" s="32">
        <f t="shared" ref="J84" si="31">D84*G84</f>
        <v>0</v>
      </c>
      <c r="K84" s="32">
        <f t="shared" ref="K84" si="32">J84*H84+J84</f>
        <v>0</v>
      </c>
      <c r="L84" s="33"/>
      <c r="M84" s="33"/>
      <c r="N84" s="39" t="s">
        <v>37</v>
      </c>
      <c r="O84" s="39" t="s">
        <v>37</v>
      </c>
      <c r="Q84" s="63"/>
      <c r="R84" s="63"/>
    </row>
    <row r="85" spans="1:18" x14ac:dyDescent="0.2">
      <c r="I85" s="41" t="s">
        <v>12</v>
      </c>
      <c r="J85" s="31">
        <f>SUM(J82:J84)</f>
        <v>0</v>
      </c>
      <c r="K85" s="31">
        <f>SUM(K82:K84)</f>
        <v>0</v>
      </c>
    </row>
    <row r="86" spans="1:18" x14ac:dyDescent="0.2">
      <c r="I86" s="41" t="s">
        <v>33</v>
      </c>
      <c r="J86" s="31">
        <f>J85/5</f>
        <v>0</v>
      </c>
      <c r="K86" s="31">
        <f>K85/5</f>
        <v>0</v>
      </c>
    </row>
    <row r="87" spans="1:18" x14ac:dyDescent="0.2">
      <c r="I87" s="41" t="s">
        <v>34</v>
      </c>
      <c r="J87" s="42">
        <f>SUM(J85:J86)</f>
        <v>0</v>
      </c>
      <c r="K87" s="42">
        <f>SUM(K85:K86)</f>
        <v>0</v>
      </c>
    </row>
  </sheetData>
  <pageMargins left="0.19685039370078741" right="0.19685039370078741" top="0.19685039370078741" bottom="0.39370078740157483" header="0.31496062992125984" footer="0.31496062992125984"/>
  <pageSetup paperSize="9" scale="63" fitToHeight="0" orientation="landscape" r:id="rId1"/>
  <rowBreaks count="8" manualBreakCount="8">
    <brk id="9" max="16383" man="1"/>
    <brk id="27" max="16383" man="1"/>
    <brk id="35" max="16383" man="1"/>
    <brk id="44" max="16383" man="1"/>
    <brk id="52" max="16383" man="1"/>
    <brk id="60" max="16383" man="1"/>
    <brk id="70" max="14" man="1"/>
    <brk id="80" max="14" man="1"/>
  </rowBreaks>
  <ignoredErrors>
    <ignoredError sqref="J7:K7 J33:K33 J41:K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Olejnik</dc:creator>
  <cp:lastModifiedBy>Marta Kieras</cp:lastModifiedBy>
  <cp:lastPrinted>2023-09-12T07:07:58Z</cp:lastPrinted>
  <dcterms:created xsi:type="dcterms:W3CDTF">2023-01-30T10:47:33Z</dcterms:created>
  <dcterms:modified xsi:type="dcterms:W3CDTF">2023-10-06T08:18:21Z</dcterms:modified>
</cp:coreProperties>
</file>