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4\65_2024_PN_serwis aparatury medycznej ('worki')\-2024-2-SWZ-pyt-odp-mod\4-Odpowiedzi na pytania na platformę--2024\"/>
    </mc:Choice>
  </mc:AlternateContent>
  <bookViews>
    <workbookView xWindow="0" yWindow="0" windowWidth="27870" windowHeight="12285" tabRatio="674"/>
  </bookViews>
  <sheets>
    <sheet name="FC" sheetId="5" r:id="rId1"/>
  </sheets>
  <calcPr calcId="162913"/>
</workbook>
</file>

<file path=xl/calcChain.xml><?xml version="1.0" encoding="utf-8"?>
<calcChain xmlns="http://schemas.openxmlformats.org/spreadsheetml/2006/main">
  <c r="M487" i="5" l="1"/>
  <c r="O491" i="5"/>
  <c r="Q491" i="5" s="1"/>
  <c r="J491" i="5"/>
  <c r="L491" i="5" s="1"/>
  <c r="U491" i="5" l="1"/>
  <c r="T491" i="5"/>
  <c r="S511" i="5" l="1"/>
  <c r="R511" i="5"/>
  <c r="O510" i="5"/>
  <c r="Q510" i="5" s="1"/>
  <c r="J510" i="5"/>
  <c r="L510" i="5" s="1"/>
  <c r="O509" i="5"/>
  <c r="Q509" i="5" s="1"/>
  <c r="J509" i="5"/>
  <c r="L509" i="5" s="1"/>
  <c r="Q508" i="5"/>
  <c r="O508" i="5"/>
  <c r="J508" i="5"/>
  <c r="M504" i="5"/>
  <c r="O501" i="5"/>
  <c r="Q501" i="5" s="1"/>
  <c r="J501" i="5"/>
  <c r="L501" i="5" s="1"/>
  <c r="M497" i="5"/>
  <c r="S484" i="5"/>
  <c r="R484" i="5"/>
  <c r="O483" i="5"/>
  <c r="Q483" i="5" s="1"/>
  <c r="J483" i="5"/>
  <c r="L483" i="5" s="1"/>
  <c r="O482" i="5"/>
  <c r="Q482" i="5" s="1"/>
  <c r="Q484" i="5" s="1"/>
  <c r="J482" i="5"/>
  <c r="L482" i="5" s="1"/>
  <c r="M478" i="5"/>
  <c r="S476" i="5"/>
  <c r="R476" i="5"/>
  <c r="O475" i="5"/>
  <c r="Q475" i="5" s="1"/>
  <c r="J475" i="5"/>
  <c r="L475" i="5" s="1"/>
  <c r="O474" i="5"/>
  <c r="Q474" i="5" s="1"/>
  <c r="J474" i="5"/>
  <c r="L474" i="5" s="1"/>
  <c r="O473" i="5"/>
  <c r="Q473" i="5" s="1"/>
  <c r="J473" i="5"/>
  <c r="L473" i="5" s="1"/>
  <c r="O472" i="5"/>
  <c r="Q472" i="5" s="1"/>
  <c r="J472" i="5"/>
  <c r="L472" i="5" s="1"/>
  <c r="M468" i="5"/>
  <c r="O465" i="5"/>
  <c r="Q465" i="5" s="1"/>
  <c r="J465" i="5"/>
  <c r="T465" i="5" s="1"/>
  <c r="M461" i="5"/>
  <c r="O457" i="5"/>
  <c r="Q457" i="5" s="1"/>
  <c r="J457" i="5"/>
  <c r="L457" i="5" s="1"/>
  <c r="M453" i="5"/>
  <c r="O450" i="5"/>
  <c r="Q450" i="5" s="1"/>
  <c r="J450" i="5"/>
  <c r="L450" i="5" s="1"/>
  <c r="M446" i="5"/>
  <c r="O443" i="5"/>
  <c r="Q443" i="5" s="1"/>
  <c r="J443" i="5"/>
  <c r="M439" i="5"/>
  <c r="S436" i="5"/>
  <c r="R436" i="5"/>
  <c r="O435" i="5"/>
  <c r="Q435" i="5" s="1"/>
  <c r="J435" i="5"/>
  <c r="L435" i="5" s="1"/>
  <c r="O434" i="5"/>
  <c r="Q434" i="5" s="1"/>
  <c r="Q436" i="5" s="1"/>
  <c r="J434" i="5"/>
  <c r="L434" i="5" s="1"/>
  <c r="M430" i="5"/>
  <c r="S427" i="5"/>
  <c r="R427" i="5"/>
  <c r="O426" i="5"/>
  <c r="Q426" i="5" s="1"/>
  <c r="J426" i="5"/>
  <c r="L426" i="5" s="1"/>
  <c r="O425" i="5"/>
  <c r="Q425" i="5" s="1"/>
  <c r="J425" i="5"/>
  <c r="L425" i="5" s="1"/>
  <c r="O424" i="5"/>
  <c r="Q424" i="5" s="1"/>
  <c r="J424" i="5"/>
  <c r="L424" i="5" s="1"/>
  <c r="O423" i="5"/>
  <c r="Q423" i="5" s="1"/>
  <c r="J423" i="5"/>
  <c r="L423" i="5" s="1"/>
  <c r="O422" i="5"/>
  <c r="J422" i="5"/>
  <c r="M418" i="5"/>
  <c r="O415" i="5"/>
  <c r="Q415" i="5" s="1"/>
  <c r="J415" i="5"/>
  <c r="M411" i="5"/>
  <c r="O408" i="5"/>
  <c r="Q408" i="5" s="1"/>
  <c r="J408" i="5"/>
  <c r="L408" i="5" s="1"/>
  <c r="M404" i="5"/>
  <c r="S401" i="5"/>
  <c r="R401" i="5"/>
  <c r="O400" i="5"/>
  <c r="Q400" i="5" s="1"/>
  <c r="J400" i="5"/>
  <c r="L400" i="5" s="1"/>
  <c r="O399" i="5"/>
  <c r="J399" i="5"/>
  <c r="M395" i="5"/>
  <c r="O392" i="5"/>
  <c r="Q392" i="5" s="1"/>
  <c r="J392" i="5"/>
  <c r="L392" i="5" s="1"/>
  <c r="M388" i="5"/>
  <c r="S386" i="5"/>
  <c r="R386" i="5"/>
  <c r="O385" i="5"/>
  <c r="Q385" i="5" s="1"/>
  <c r="J385" i="5"/>
  <c r="L385" i="5" s="1"/>
  <c r="O384" i="5"/>
  <c r="Q384" i="5" s="1"/>
  <c r="Q386" i="5" s="1"/>
  <c r="J384" i="5"/>
  <c r="L384" i="5" s="1"/>
  <c r="M380" i="5"/>
  <c r="O377" i="5"/>
  <c r="Q377" i="5" s="1"/>
  <c r="J377" i="5"/>
  <c r="M373" i="5"/>
  <c r="O370" i="5"/>
  <c r="Q370" i="5" s="1"/>
  <c r="J370" i="5"/>
  <c r="L370" i="5" s="1"/>
  <c r="M366" i="5"/>
  <c r="S363" i="5"/>
  <c r="R363" i="5"/>
  <c r="O362" i="5"/>
  <c r="Q362" i="5" s="1"/>
  <c r="J362" i="5"/>
  <c r="L362" i="5" s="1"/>
  <c r="O361" i="5"/>
  <c r="Q361" i="5" s="1"/>
  <c r="J361" i="5"/>
  <c r="M357" i="5"/>
  <c r="S355" i="5"/>
  <c r="R355" i="5"/>
  <c r="O354" i="5"/>
  <c r="Q354" i="5" s="1"/>
  <c r="J354" i="5"/>
  <c r="L354" i="5" s="1"/>
  <c r="O353" i="5"/>
  <c r="Q353" i="5" s="1"/>
  <c r="J353" i="5"/>
  <c r="L353" i="5" s="1"/>
  <c r="O352" i="5"/>
  <c r="Q352" i="5" s="1"/>
  <c r="J352" i="5"/>
  <c r="L352" i="5" s="1"/>
  <c r="O351" i="5"/>
  <c r="Q351" i="5" s="1"/>
  <c r="J351" i="5"/>
  <c r="L351" i="5" s="1"/>
  <c r="O350" i="5"/>
  <c r="Q350" i="5" s="1"/>
  <c r="J350" i="5"/>
  <c r="L350" i="5" s="1"/>
  <c r="O349" i="5"/>
  <c r="Q349" i="5" s="1"/>
  <c r="J349" i="5"/>
  <c r="L349" i="5" s="1"/>
  <c r="O348" i="5"/>
  <c r="J348" i="5"/>
  <c r="M344" i="5"/>
  <c r="S341" i="5"/>
  <c r="R341" i="5"/>
  <c r="O340" i="5"/>
  <c r="Q340" i="5" s="1"/>
  <c r="J340" i="5"/>
  <c r="L340" i="5" s="1"/>
  <c r="O339" i="5"/>
  <c r="J339" i="5"/>
  <c r="M335" i="5"/>
  <c r="S332" i="5"/>
  <c r="R332" i="5"/>
  <c r="O331" i="5"/>
  <c r="Q331" i="5" s="1"/>
  <c r="J331" i="5"/>
  <c r="L331" i="5" s="1"/>
  <c r="O330" i="5"/>
  <c r="O332" i="5" s="1"/>
  <c r="J330" i="5"/>
  <c r="M326" i="5"/>
  <c r="S324" i="5"/>
  <c r="R324" i="5"/>
  <c r="O323" i="5"/>
  <c r="Q323" i="5" s="1"/>
  <c r="J323" i="5"/>
  <c r="L323" i="5" s="1"/>
  <c r="O322" i="5"/>
  <c r="Q322" i="5" s="1"/>
  <c r="J322" i="5"/>
  <c r="L322" i="5" s="1"/>
  <c r="O321" i="5"/>
  <c r="Q321" i="5" s="1"/>
  <c r="J321" i="5"/>
  <c r="L321" i="5" s="1"/>
  <c r="O320" i="5"/>
  <c r="Q320" i="5" s="1"/>
  <c r="J320" i="5"/>
  <c r="L320" i="5" s="1"/>
  <c r="O319" i="5"/>
  <c r="Q319" i="5" s="1"/>
  <c r="J319" i="5"/>
  <c r="L319" i="5" s="1"/>
  <c r="M315" i="5"/>
  <c r="O312" i="5"/>
  <c r="Q312" i="5" s="1"/>
  <c r="J312" i="5"/>
  <c r="M308" i="5"/>
  <c r="S306" i="5"/>
  <c r="R306" i="5"/>
  <c r="O305" i="5"/>
  <c r="Q305" i="5" s="1"/>
  <c r="J305" i="5"/>
  <c r="L305" i="5" s="1"/>
  <c r="O304" i="5"/>
  <c r="Q304" i="5" s="1"/>
  <c r="J304" i="5"/>
  <c r="L304" i="5" s="1"/>
  <c r="L306" i="5" s="1"/>
  <c r="M300" i="5"/>
  <c r="O297" i="5"/>
  <c r="Q297" i="5" s="1"/>
  <c r="J297" i="5"/>
  <c r="M293" i="5"/>
  <c r="S275" i="5"/>
  <c r="R275" i="5"/>
  <c r="O274" i="5"/>
  <c r="Q274" i="5" s="1"/>
  <c r="J274" i="5"/>
  <c r="L274" i="5" s="1"/>
  <c r="O273" i="5"/>
  <c r="Q273" i="5" s="1"/>
  <c r="J273" i="5"/>
  <c r="L273" i="5" s="1"/>
  <c r="M269" i="5"/>
  <c r="O266" i="5"/>
  <c r="Q266" i="5" s="1"/>
  <c r="J266" i="5"/>
  <c r="L266" i="5" s="1"/>
  <c r="M262" i="5"/>
  <c r="S259" i="5"/>
  <c r="R259" i="5"/>
  <c r="O258" i="5"/>
  <c r="Q258" i="5" s="1"/>
  <c r="J258" i="5"/>
  <c r="L258" i="5" s="1"/>
  <c r="O257" i="5"/>
  <c r="J257" i="5"/>
  <c r="M253" i="5"/>
  <c r="S251" i="5"/>
  <c r="R251" i="5"/>
  <c r="J250" i="5"/>
  <c r="L250" i="5" s="1"/>
  <c r="O249" i="5"/>
  <c r="O251" i="5" s="1"/>
  <c r="J249" i="5"/>
  <c r="M245" i="5"/>
  <c r="O241" i="5"/>
  <c r="Q241" i="5" s="1"/>
  <c r="J241" i="5"/>
  <c r="L241" i="5" s="1"/>
  <c r="M237" i="5"/>
  <c r="S235" i="5"/>
  <c r="R235" i="5"/>
  <c r="O234" i="5"/>
  <c r="Q234" i="5" s="1"/>
  <c r="J234" i="5"/>
  <c r="L234" i="5" s="1"/>
  <c r="O233" i="5"/>
  <c r="Q233" i="5" s="1"/>
  <c r="J233" i="5"/>
  <c r="L233" i="5" s="1"/>
  <c r="L235" i="5" s="1"/>
  <c r="M229" i="5"/>
  <c r="Q275" i="5" l="1"/>
  <c r="Q324" i="5"/>
  <c r="J332" i="5"/>
  <c r="T330" i="5" s="1"/>
  <c r="O341" i="5"/>
  <c r="L386" i="5"/>
  <c r="O427" i="5"/>
  <c r="L436" i="5"/>
  <c r="Q476" i="5"/>
  <c r="J259" i="5"/>
  <c r="T377" i="5"/>
  <c r="Q235" i="5"/>
  <c r="O259" i="5"/>
  <c r="T257" i="5" s="1"/>
  <c r="Q306" i="5"/>
  <c r="J355" i="5"/>
  <c r="J401" i="5"/>
  <c r="L484" i="5"/>
  <c r="U482" i="5" s="1"/>
  <c r="L275" i="5"/>
  <c r="L324" i="5"/>
  <c r="O355" i="5"/>
  <c r="O401" i="5"/>
  <c r="T399" i="5" s="1"/>
  <c r="J427" i="5"/>
  <c r="L476" i="5"/>
  <c r="O511" i="5"/>
  <c r="J511" i="5"/>
  <c r="T508" i="5" s="1"/>
  <c r="L508" i="5"/>
  <c r="L511" i="5" s="1"/>
  <c r="Q511" i="5"/>
  <c r="T443" i="5"/>
  <c r="U457" i="5"/>
  <c r="U501" i="5"/>
  <c r="J484" i="5"/>
  <c r="O484" i="5"/>
  <c r="T501" i="5"/>
  <c r="L465" i="5"/>
  <c r="U465" i="5" s="1"/>
  <c r="T457" i="5"/>
  <c r="J476" i="5"/>
  <c r="O476" i="5"/>
  <c r="J251" i="5"/>
  <c r="J341" i="5"/>
  <c r="L422" i="5"/>
  <c r="L427" i="5" s="1"/>
  <c r="Q422" i="5"/>
  <c r="Q427" i="5" s="1"/>
  <c r="U434" i="5"/>
  <c r="L443" i="5"/>
  <c r="U443" i="5" s="1"/>
  <c r="U450" i="5"/>
  <c r="J436" i="5"/>
  <c r="O436" i="5"/>
  <c r="T450" i="5"/>
  <c r="T297" i="5"/>
  <c r="T312" i="5"/>
  <c r="T415" i="5"/>
  <c r="L339" i="5"/>
  <c r="L341" i="5" s="1"/>
  <c r="Q339" i="5"/>
  <c r="Q341" i="5" s="1"/>
  <c r="U392" i="5"/>
  <c r="U408" i="5"/>
  <c r="T392" i="5"/>
  <c r="L399" i="5"/>
  <c r="L401" i="5" s="1"/>
  <c r="Q399" i="5"/>
  <c r="Q401" i="5" s="1"/>
  <c r="T408" i="5"/>
  <c r="L415" i="5"/>
  <c r="U415" i="5" s="1"/>
  <c r="L297" i="5"/>
  <c r="U297" i="5" s="1"/>
  <c r="U304" i="5"/>
  <c r="L312" i="5"/>
  <c r="U319" i="5"/>
  <c r="J363" i="5"/>
  <c r="U370" i="5"/>
  <c r="L377" i="5"/>
  <c r="U377" i="5" s="1"/>
  <c r="U384" i="5"/>
  <c r="Q363" i="5"/>
  <c r="O363" i="5"/>
  <c r="L361" i="5"/>
  <c r="L363" i="5" s="1"/>
  <c r="T370" i="5"/>
  <c r="J386" i="5"/>
  <c r="O386" i="5"/>
  <c r="L330" i="5"/>
  <c r="L332" i="5" s="1"/>
  <c r="Q330" i="5"/>
  <c r="Q332" i="5" s="1"/>
  <c r="L348" i="5"/>
  <c r="L355" i="5" s="1"/>
  <c r="Q348" i="5"/>
  <c r="Q355" i="5" s="1"/>
  <c r="U312" i="5"/>
  <c r="J324" i="5"/>
  <c r="O324" i="5"/>
  <c r="U241" i="5"/>
  <c r="L257" i="5"/>
  <c r="L259" i="5" s="1"/>
  <c r="Q257" i="5"/>
  <c r="Q259" i="5" s="1"/>
  <c r="U266" i="5"/>
  <c r="U273" i="5"/>
  <c r="J275" i="5"/>
  <c r="O275" i="5"/>
  <c r="J306" i="5"/>
  <c r="O306" i="5"/>
  <c r="T266" i="5"/>
  <c r="T249" i="5"/>
  <c r="T241" i="5"/>
  <c r="L249" i="5"/>
  <c r="L251" i="5" s="1"/>
  <c r="Q249" i="5"/>
  <c r="Q251" i="5" s="1"/>
  <c r="U233" i="5"/>
  <c r="J235" i="5"/>
  <c r="O235" i="5"/>
  <c r="M220" i="5"/>
  <c r="M187" i="5"/>
  <c r="M171" i="5"/>
  <c r="M163" i="5"/>
  <c r="S227" i="5"/>
  <c r="R227" i="5"/>
  <c r="O226" i="5"/>
  <c r="Q226" i="5" s="1"/>
  <c r="J226" i="5"/>
  <c r="L226" i="5" s="1"/>
  <c r="O225" i="5"/>
  <c r="J225" i="5"/>
  <c r="L225" i="5" s="1"/>
  <c r="O224" i="5"/>
  <c r="Q224" i="5" s="1"/>
  <c r="J224" i="5"/>
  <c r="S217" i="5"/>
  <c r="R217" i="5"/>
  <c r="O216" i="5"/>
  <c r="Q216" i="5" s="1"/>
  <c r="J216" i="5"/>
  <c r="L216" i="5" s="1"/>
  <c r="O215" i="5"/>
  <c r="Q215" i="5" s="1"/>
  <c r="J215" i="5"/>
  <c r="L215" i="5" s="1"/>
  <c r="O214" i="5"/>
  <c r="Q214" i="5" s="1"/>
  <c r="J214" i="5"/>
  <c r="L214" i="5" s="1"/>
  <c r="O213" i="5"/>
  <c r="Q213" i="5" s="1"/>
  <c r="J213" i="5"/>
  <c r="L213" i="5" s="1"/>
  <c r="O212" i="5"/>
  <c r="Q212" i="5" s="1"/>
  <c r="J212" i="5"/>
  <c r="L212" i="5" s="1"/>
  <c r="O211" i="5"/>
  <c r="Q211" i="5" s="1"/>
  <c r="J211" i="5"/>
  <c r="L211" i="5" s="1"/>
  <c r="O210" i="5"/>
  <c r="Q210" i="5" s="1"/>
  <c r="J210" i="5"/>
  <c r="L210" i="5" s="1"/>
  <c r="O209" i="5"/>
  <c r="Q209" i="5" s="1"/>
  <c r="J209" i="5"/>
  <c r="L209" i="5" s="1"/>
  <c r="O208" i="5"/>
  <c r="Q208" i="5" s="1"/>
  <c r="J208" i="5"/>
  <c r="L208" i="5" s="1"/>
  <c r="O207" i="5"/>
  <c r="Q207" i="5" s="1"/>
  <c r="J207" i="5"/>
  <c r="L207" i="5" s="1"/>
  <c r="O206" i="5"/>
  <c r="Q206" i="5" s="1"/>
  <c r="J206" i="5"/>
  <c r="L206" i="5" s="1"/>
  <c r="O205" i="5"/>
  <c r="Q205" i="5" s="1"/>
  <c r="J205" i="5"/>
  <c r="L205" i="5" s="1"/>
  <c r="O204" i="5"/>
  <c r="Q204" i="5" s="1"/>
  <c r="J204" i="5"/>
  <c r="L204" i="5" s="1"/>
  <c r="O203" i="5"/>
  <c r="Q203" i="5" s="1"/>
  <c r="J203" i="5"/>
  <c r="L203" i="5" s="1"/>
  <c r="O202" i="5"/>
  <c r="Q202" i="5" s="1"/>
  <c r="J202" i="5"/>
  <c r="L202" i="5" s="1"/>
  <c r="O201" i="5"/>
  <c r="Q201" i="5" s="1"/>
  <c r="J201" i="5"/>
  <c r="L201" i="5" s="1"/>
  <c r="O200" i="5"/>
  <c r="Q200" i="5" s="1"/>
  <c r="J200" i="5"/>
  <c r="L200" i="5" s="1"/>
  <c r="O199" i="5"/>
  <c r="Q199" i="5" s="1"/>
  <c r="J199" i="5"/>
  <c r="L199" i="5" s="1"/>
  <c r="O198" i="5"/>
  <c r="Q198" i="5" s="1"/>
  <c r="J198" i="5"/>
  <c r="L198" i="5" s="1"/>
  <c r="O197" i="5"/>
  <c r="Q197" i="5" s="1"/>
  <c r="J197" i="5"/>
  <c r="L197" i="5" s="1"/>
  <c r="O196" i="5"/>
  <c r="Q196" i="5" s="1"/>
  <c r="J196" i="5"/>
  <c r="L196" i="5" s="1"/>
  <c r="O195" i="5"/>
  <c r="Q195" i="5" s="1"/>
  <c r="J195" i="5"/>
  <c r="L195" i="5" s="1"/>
  <c r="O194" i="5"/>
  <c r="Q194" i="5" s="1"/>
  <c r="J194" i="5"/>
  <c r="L194" i="5" s="1"/>
  <c r="O193" i="5"/>
  <c r="Q193" i="5" s="1"/>
  <c r="J193" i="5"/>
  <c r="L193" i="5" s="1"/>
  <c r="O192" i="5"/>
  <c r="Q192" i="5" s="1"/>
  <c r="J192" i="5"/>
  <c r="L192" i="5" s="1"/>
  <c r="O191" i="5"/>
  <c r="Q191" i="5" s="1"/>
  <c r="J191" i="5"/>
  <c r="S185" i="5"/>
  <c r="R185" i="5"/>
  <c r="O184" i="5"/>
  <c r="Q184" i="5" s="1"/>
  <c r="J184" i="5"/>
  <c r="L184" i="5" s="1"/>
  <c r="O183" i="5"/>
  <c r="Q183" i="5" s="1"/>
  <c r="J183" i="5"/>
  <c r="L183" i="5" s="1"/>
  <c r="O182" i="5"/>
  <c r="Q182" i="5" s="1"/>
  <c r="J182" i="5"/>
  <c r="L182" i="5" s="1"/>
  <c r="O181" i="5"/>
  <c r="Q181" i="5" s="1"/>
  <c r="J181" i="5"/>
  <c r="L181" i="5" s="1"/>
  <c r="O180" i="5"/>
  <c r="Q180" i="5" s="1"/>
  <c r="J180" i="5"/>
  <c r="L180" i="5" s="1"/>
  <c r="O179" i="5"/>
  <c r="Q179" i="5" s="1"/>
  <c r="J179" i="5"/>
  <c r="L179" i="5" s="1"/>
  <c r="O178" i="5"/>
  <c r="Q178" i="5" s="1"/>
  <c r="J178" i="5"/>
  <c r="L178" i="5" s="1"/>
  <c r="O177" i="5"/>
  <c r="Q177" i="5" s="1"/>
  <c r="J177" i="5"/>
  <c r="L177" i="5" s="1"/>
  <c r="O176" i="5"/>
  <c r="J176" i="5"/>
  <c r="L176" i="5" s="1"/>
  <c r="O175" i="5"/>
  <c r="Q175" i="5" s="1"/>
  <c r="J175" i="5"/>
  <c r="S169" i="5"/>
  <c r="R169" i="5"/>
  <c r="O168" i="5"/>
  <c r="Q168" i="5" s="1"/>
  <c r="J168" i="5"/>
  <c r="L168" i="5" s="1"/>
  <c r="O167" i="5"/>
  <c r="Q167" i="5" s="1"/>
  <c r="J167" i="5"/>
  <c r="O160" i="5"/>
  <c r="Q160" i="5" s="1"/>
  <c r="J160" i="5"/>
  <c r="L160" i="5" s="1"/>
  <c r="M156" i="5"/>
  <c r="O153" i="5"/>
  <c r="Q153" i="5" s="1"/>
  <c r="J153" i="5"/>
  <c r="M149" i="5"/>
  <c r="O147" i="5"/>
  <c r="Q147" i="5" s="1"/>
  <c r="J147" i="5"/>
  <c r="M143" i="5"/>
  <c r="O141" i="5"/>
  <c r="Q141" i="5" s="1"/>
  <c r="J141" i="5"/>
  <c r="L141" i="5" s="1"/>
  <c r="M137" i="5"/>
  <c r="U361" i="5" l="1"/>
  <c r="U472" i="5"/>
  <c r="T339" i="5"/>
  <c r="T348" i="5"/>
  <c r="T422" i="5"/>
  <c r="U508" i="5"/>
  <c r="T482" i="5"/>
  <c r="T472" i="5"/>
  <c r="U399" i="5"/>
  <c r="U339" i="5"/>
  <c r="U422" i="5"/>
  <c r="T434" i="5"/>
  <c r="T384" i="5"/>
  <c r="T361" i="5"/>
  <c r="U348" i="5"/>
  <c r="U330" i="5"/>
  <c r="U257" i="5"/>
  <c r="T319" i="5"/>
  <c r="T304" i="5"/>
  <c r="T273" i="5"/>
  <c r="U249" i="5"/>
  <c r="T233" i="5"/>
  <c r="J185" i="5"/>
  <c r="T153" i="5"/>
  <c r="U160" i="5"/>
  <c r="J227" i="5"/>
  <c r="J169" i="5"/>
  <c r="J217" i="5"/>
  <c r="T147" i="5"/>
  <c r="O185" i="5"/>
  <c r="O227" i="5"/>
  <c r="L147" i="5"/>
  <c r="U147" i="5" s="1"/>
  <c r="U141" i="5"/>
  <c r="Q169" i="5"/>
  <c r="Q217" i="5"/>
  <c r="O169" i="5"/>
  <c r="O217" i="5"/>
  <c r="L153" i="5"/>
  <c r="U153" i="5" s="1"/>
  <c r="L167" i="5"/>
  <c r="L169" i="5" s="1"/>
  <c r="L175" i="5"/>
  <c r="L185" i="5" s="1"/>
  <c r="Q176" i="5"/>
  <c r="Q185" i="5" s="1"/>
  <c r="L191" i="5"/>
  <c r="L217" i="5" s="1"/>
  <c r="L224" i="5"/>
  <c r="L227" i="5" s="1"/>
  <c r="Q225" i="5"/>
  <c r="Q227" i="5" s="1"/>
  <c r="T160" i="5"/>
  <c r="T141" i="5"/>
  <c r="J132" i="5"/>
  <c r="L132" i="5" s="1"/>
  <c r="J131" i="5"/>
  <c r="L131" i="5" s="1"/>
  <c r="O130" i="5"/>
  <c r="Q130" i="5" s="1"/>
  <c r="J129" i="5"/>
  <c r="L129" i="5" s="1"/>
  <c r="J128" i="5"/>
  <c r="L128" i="5" s="1"/>
  <c r="O127" i="5"/>
  <c r="M123" i="5"/>
  <c r="T175" i="5" l="1"/>
  <c r="T191" i="5"/>
  <c r="T167" i="5"/>
  <c r="U191" i="5"/>
  <c r="U167" i="5"/>
  <c r="T224" i="5"/>
  <c r="U175" i="5"/>
  <c r="U224" i="5"/>
  <c r="L133" i="5"/>
  <c r="O133" i="5"/>
  <c r="Q127" i="5"/>
  <c r="Q133" i="5" s="1"/>
  <c r="J133" i="5"/>
  <c r="O120" i="5"/>
  <c r="Q120" i="5" s="1"/>
  <c r="J120" i="5"/>
  <c r="M116" i="5"/>
  <c r="U127" i="5" l="1"/>
  <c r="T127" i="5"/>
  <c r="T120" i="5"/>
  <c r="L120" i="5"/>
  <c r="U120" i="5" s="1"/>
  <c r="O113" i="5" l="1"/>
  <c r="Q113" i="5" s="1"/>
  <c r="J113" i="5"/>
  <c r="M109" i="5"/>
  <c r="O107" i="5"/>
  <c r="Q107" i="5" s="1"/>
  <c r="J107" i="5"/>
  <c r="M103" i="5"/>
  <c r="O101" i="5"/>
  <c r="Q101" i="5" s="1"/>
  <c r="J101" i="5"/>
  <c r="M97" i="5"/>
  <c r="O94" i="5"/>
  <c r="Q94" i="5" s="1"/>
  <c r="J94" i="5"/>
  <c r="M90" i="5"/>
  <c r="R88" i="5"/>
  <c r="O87" i="5"/>
  <c r="Q87" i="5" s="1"/>
  <c r="J87" i="5"/>
  <c r="L87" i="5" s="1"/>
  <c r="S88" i="5"/>
  <c r="O86" i="5"/>
  <c r="Q86" i="5" s="1"/>
  <c r="J86" i="5"/>
  <c r="L86" i="5" s="1"/>
  <c r="M82" i="5"/>
  <c r="O79" i="5"/>
  <c r="Q79" i="5" s="1"/>
  <c r="J79" i="5"/>
  <c r="M75" i="5"/>
  <c r="O72" i="5"/>
  <c r="Q72" i="5" s="1"/>
  <c r="J72" i="5"/>
  <c r="M68" i="5"/>
  <c r="M61" i="5"/>
  <c r="O65" i="5"/>
  <c r="Q65" i="5" s="1"/>
  <c r="J65" i="5"/>
  <c r="O58" i="5"/>
  <c r="J58" i="5"/>
  <c r="L58" i="5" s="1"/>
  <c r="M54" i="5"/>
  <c r="T101" i="5" l="1"/>
  <c r="T94" i="5"/>
  <c r="T113" i="5"/>
  <c r="L113" i="5"/>
  <c r="U113" i="5" s="1"/>
  <c r="T79" i="5"/>
  <c r="T107" i="5"/>
  <c r="L107" i="5"/>
  <c r="U107" i="5" s="1"/>
  <c r="L101" i="5"/>
  <c r="U101" i="5" s="1"/>
  <c r="Q88" i="5"/>
  <c r="L88" i="5"/>
  <c r="O88" i="5"/>
  <c r="J88" i="5"/>
  <c r="L94" i="5"/>
  <c r="U94" i="5" s="1"/>
  <c r="T72" i="5"/>
  <c r="L72" i="5"/>
  <c r="U72" i="5" s="1"/>
  <c r="L79" i="5"/>
  <c r="U79" i="5" s="1"/>
  <c r="T65" i="5"/>
  <c r="L65" i="5"/>
  <c r="U65" i="5" s="1"/>
  <c r="T58" i="5"/>
  <c r="Q58" i="5"/>
  <c r="U58" i="5" s="1"/>
  <c r="U86" i="5" l="1"/>
  <c r="T86" i="5"/>
  <c r="S51" i="5" l="1"/>
  <c r="R51" i="5"/>
  <c r="O50" i="5"/>
  <c r="Q50" i="5" s="1"/>
  <c r="J50" i="5"/>
  <c r="L50" i="5" s="1"/>
  <c r="O49" i="5"/>
  <c r="Q49" i="5" s="1"/>
  <c r="J49" i="5"/>
  <c r="M45" i="5"/>
  <c r="O42" i="5"/>
  <c r="Q42" i="5" s="1"/>
  <c r="J42" i="5"/>
  <c r="L42" i="5" s="1"/>
  <c r="M38" i="5"/>
  <c r="U42" i="5" l="1"/>
  <c r="J51" i="5"/>
  <c r="Q51" i="5"/>
  <c r="O51" i="5"/>
  <c r="L49" i="5"/>
  <c r="L51" i="5" s="1"/>
  <c r="T42" i="5"/>
  <c r="O35" i="5"/>
  <c r="Q35" i="5" s="1"/>
  <c r="J35" i="5"/>
  <c r="L35" i="5" s="1"/>
  <c r="M31" i="5"/>
  <c r="T49" i="5" l="1"/>
  <c r="U35" i="5"/>
  <c r="U49" i="5"/>
  <c r="T35" i="5"/>
  <c r="O27" i="5"/>
  <c r="Q27" i="5" s="1"/>
  <c r="J27" i="5"/>
  <c r="L27" i="5" s="1"/>
  <c r="M23" i="5"/>
  <c r="S20" i="5"/>
  <c r="R20" i="5"/>
  <c r="O19" i="5"/>
  <c r="Q19" i="5" s="1"/>
  <c r="J19" i="5"/>
  <c r="L19" i="5" s="1"/>
  <c r="O18" i="5"/>
  <c r="Q18" i="5" s="1"/>
  <c r="J18" i="5"/>
  <c r="L18" i="5" s="1"/>
  <c r="O17" i="5"/>
  <c r="Q17" i="5" s="1"/>
  <c r="J17" i="5"/>
  <c r="L17" i="5" s="1"/>
  <c r="O16" i="5"/>
  <c r="Q16" i="5" s="1"/>
  <c r="J16" i="5"/>
  <c r="L16" i="5" s="1"/>
  <c r="O15" i="5"/>
  <c r="Q15" i="5" s="1"/>
  <c r="J15" i="5"/>
  <c r="L15" i="5" s="1"/>
  <c r="O14" i="5"/>
  <c r="Q14" i="5" s="1"/>
  <c r="J14" i="5"/>
  <c r="L14" i="5" s="1"/>
  <c r="O13" i="5"/>
  <c r="Q13" i="5" s="1"/>
  <c r="J13" i="5"/>
  <c r="L13" i="5" s="1"/>
  <c r="O12" i="5"/>
  <c r="Q12" i="5" s="1"/>
  <c r="J12" i="5"/>
  <c r="L12" i="5" s="1"/>
  <c r="M8" i="5"/>
  <c r="T27" i="5" l="1"/>
  <c r="J20" i="5"/>
  <c r="U27" i="5"/>
  <c r="Q20" i="5"/>
  <c r="L20" i="5"/>
  <c r="O20" i="5"/>
  <c r="T12" i="5" l="1"/>
  <c r="U12" i="5"/>
</calcChain>
</file>

<file path=xl/sharedStrings.xml><?xml version="1.0" encoding="utf-8"?>
<sst xmlns="http://schemas.openxmlformats.org/spreadsheetml/2006/main" count="3381" uniqueCount="513">
  <si>
    <t>CZĘŚĆ OGÓLNA</t>
  </si>
  <si>
    <t>PRZEGLĄDY</t>
  </si>
  <si>
    <t>NAPRAWY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</si>
  <si>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</si>
  <si>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</si>
  <si>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</si>
  <si>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</si>
  <si>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</si>
  <si>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</si>
  <si>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</si>
  <si>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</si>
  <si>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</si>
  <si>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r</t>
  </si>
  <si>
    <t>s</t>
  </si>
  <si>
    <t>1.</t>
  </si>
  <si>
    <t>2.</t>
  </si>
  <si>
    <t>3.</t>
  </si>
  <si>
    <t>4.</t>
  </si>
  <si>
    <t>UWAGA:</t>
  </si>
  <si>
    <t>►</t>
  </si>
  <si>
    <t>Zamawiający zastrzega, iż ocenie zostanie poddana tylko ta oferta, która będzie zawierała 100% oferowanych propozycji cenowych.</t>
  </si>
  <si>
    <t>RAZEM</t>
  </si>
  <si>
    <t>L.p.</t>
  </si>
  <si>
    <t>Asortyment</t>
  </si>
  <si>
    <t>Producent</t>
  </si>
  <si>
    <t>Lokalizacja</t>
  </si>
  <si>
    <t>Ilość wymaganych przeglądów w okresie umowy</t>
  </si>
  <si>
    <t>Cena wykonania jednego przeglądu netto</t>
  </si>
  <si>
    <t>Wartość wykonania przeglądów netto</t>
  </si>
  <si>
    <t>Wartość wykonania przeglądów brutto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</si>
  <si>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</si>
  <si>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</si>
  <si>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</si>
  <si>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</si>
  <si>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h</t>
  </si>
  <si>
    <t>m</t>
  </si>
  <si>
    <t>t</t>
  </si>
  <si>
    <t>Niewycenione pakiety, dla czytelności, prosimy usunąć.</t>
  </si>
  <si>
    <t>i</t>
  </si>
  <si>
    <t>j (hxi)</t>
  </si>
  <si>
    <t>k</t>
  </si>
  <si>
    <t>l (j+jxk)</t>
  </si>
  <si>
    <t>n</t>
  </si>
  <si>
    <t>o (mxn)</t>
  </si>
  <si>
    <t>p</t>
  </si>
  <si>
    <t>q (o+oxp)</t>
  </si>
  <si>
    <t>u</t>
  </si>
  <si>
    <t>Wartości i liczby w kolumnach i) oraz n) należy wpisać z dokładnością do dwóch miejsc po przecinku.</t>
  </si>
  <si>
    <t>Kwota netto przeznaczona przez Zamawiającego na zakup części i akcesoriów oraz dojazd</t>
  </si>
  <si>
    <t>Kwota brutto przeznaczona przez Zamawiającego na zakup części i akcesoriów oraz dojazd</t>
  </si>
  <si>
    <t>Rok produkcji</t>
  </si>
  <si>
    <r>
      <t xml:space="preserve">NETTO
</t>
    </r>
    <r>
      <rPr>
        <sz val="8"/>
        <rFont val="Tahoma"/>
        <family val="2"/>
        <charset val="238"/>
      </rPr>
      <t>/razem j +razem o + razem r /</t>
    </r>
  </si>
  <si>
    <r>
      <t xml:space="preserve">BRUTTO
</t>
    </r>
    <r>
      <rPr>
        <sz val="8"/>
        <rFont val="Tahoma"/>
        <family val="2"/>
        <charset val="238"/>
      </rPr>
      <t>/razem l + razem q + razem s /</t>
    </r>
  </si>
  <si>
    <t>5.</t>
  </si>
  <si>
    <t>6.</t>
  </si>
  <si>
    <t>7.</t>
  </si>
  <si>
    <t>8.</t>
  </si>
  <si>
    <t>Model</t>
  </si>
  <si>
    <t>Numer seryjny</t>
  </si>
  <si>
    <t>Ilość urządzeń</t>
  </si>
  <si>
    <r>
      <t xml:space="preserve">NETTO
</t>
    </r>
    <r>
      <rPr>
        <sz val="8"/>
        <rFont val="Tahoma"/>
        <family val="2"/>
        <charset val="238"/>
      </rPr>
      <t>/razem j +razem o + razem r/</t>
    </r>
  </si>
  <si>
    <r>
      <t xml:space="preserve">BRUTTO
</t>
    </r>
    <r>
      <rPr>
        <sz val="8"/>
        <rFont val="Tahoma"/>
        <family val="2"/>
        <charset val="238"/>
      </rPr>
      <t>/razem l + razem q + razem s/</t>
    </r>
  </si>
  <si>
    <t>Typ / Model</t>
  </si>
  <si>
    <t xml:space="preserve">Kwota brutto przeznaczona przez Zamawiającego na zakup części i akcesoriów oraz dojazd z kol. s) została wyliczona z 23% stawką VAT i jest to kwota zarezerwowana przez Zamawiającego na ten cel - może, choć nie musi być wykorzystana w całości. </t>
  </si>
  <si>
    <t>PAKIET NR 1</t>
  </si>
  <si>
    <t>PAKIET NR 4</t>
  </si>
  <si>
    <t>PAKIET NR  2</t>
  </si>
  <si>
    <t>Zestaw aparatury do fototerapii UVA1</t>
  </si>
  <si>
    <t>Medisun 2400</t>
  </si>
  <si>
    <t>Schulze &amp;Bohm</t>
  </si>
  <si>
    <t>Klinika Dermatologii i Wenerologii pl. Hallera</t>
  </si>
  <si>
    <t>Miernik UV/ TESTER SKÓRNY</t>
  </si>
  <si>
    <t>Waldman</t>
  </si>
  <si>
    <t>Kabina do fototerapii</t>
  </si>
  <si>
    <t>Medisun 6311K</t>
  </si>
  <si>
    <t>20050405</t>
  </si>
  <si>
    <t>Lampa do fototerapii  (grzebieniowa UV)</t>
  </si>
  <si>
    <t>Skin Tester-Kit TH-1E</t>
  </si>
  <si>
    <t>30101424</t>
  </si>
  <si>
    <t>Cosmedico</t>
  </si>
  <si>
    <t>Lampa grzebieniowa UV</t>
  </si>
  <si>
    <t>80UV-B</t>
  </si>
  <si>
    <t>02050573</t>
  </si>
  <si>
    <t>ALT GmbH</t>
  </si>
  <si>
    <t xml:space="preserve">Dermatoskop </t>
  </si>
  <si>
    <t>Delta 20 plus</t>
  </si>
  <si>
    <t>1020007395</t>
  </si>
  <si>
    <t>Heine Optotechnik</t>
  </si>
  <si>
    <t>Dermalight</t>
  </si>
  <si>
    <t>2800 PC-AB</t>
  </si>
  <si>
    <t>20020027</t>
  </si>
  <si>
    <t xml:space="preserve">450-2 UV </t>
  </si>
  <si>
    <t>02100007</t>
  </si>
  <si>
    <t>A.L.T.-GMBM</t>
  </si>
  <si>
    <t>SOR</t>
  </si>
  <si>
    <t>Rok produkcji / Nr seryjny</t>
  </si>
  <si>
    <t>Laser okulistyczny</t>
  </si>
  <si>
    <t>Ultra Q</t>
  </si>
  <si>
    <t>2006 / UQ0259</t>
  </si>
  <si>
    <t>Ellex</t>
  </si>
  <si>
    <t>Klinika Okulistyki i Rehabilitacji Wzroku</t>
  </si>
  <si>
    <t>Nr seryjny</t>
  </si>
  <si>
    <t>Wieża artroskopowa zestaw: 1 Dyonics Pompa, 2. IMS 3. Camera, 4. żródło światła, 5. shaver, 6. monitor, 7. Quantum II</t>
  </si>
  <si>
    <t>DYONICS pompa</t>
  </si>
  <si>
    <t>Smith&amp;Nephew</t>
  </si>
  <si>
    <t>2N15270</t>
  </si>
  <si>
    <t>I Blok Operacyjny Żeromskiego</t>
  </si>
  <si>
    <t>PAKIET NR 5</t>
  </si>
  <si>
    <t>PAKIET NR 7</t>
  </si>
  <si>
    <t>EMG</t>
  </si>
  <si>
    <t xml:space="preserve">Keypoint </t>
  </si>
  <si>
    <t>Alpine Biomed ApS</t>
  </si>
  <si>
    <t xml:space="preserve">Klinika Neurologii i Udarów Mózgu Żeromskiego </t>
  </si>
  <si>
    <t>SPRZĘT DO POMIARU RZUTU SERCA (MONITOR+ MODUŁ)</t>
  </si>
  <si>
    <t>PICCO</t>
  </si>
  <si>
    <t>D11301510921/K108500697, H14400010946/15451010276, A19400012170/K18451011992</t>
  </si>
  <si>
    <t>PULSION MEDICAL SYSTEMS</t>
  </si>
  <si>
    <t>OIOM ŻEROMSKIEGO</t>
  </si>
  <si>
    <t>APARAT DO KONTRAPULSACJI</t>
  </si>
  <si>
    <t>CS100</t>
  </si>
  <si>
    <t>SA235730J3, SA04672-K5</t>
  </si>
  <si>
    <t>DATASCOPE</t>
  </si>
  <si>
    <t>PRACOWNIA HEMODYNAMIKI</t>
  </si>
  <si>
    <t>PAKIET NR 8</t>
  </si>
  <si>
    <t>PAKIET NR 9</t>
  </si>
  <si>
    <t>PAKIET NR 13</t>
  </si>
  <si>
    <t>PAKIET NR 15</t>
  </si>
  <si>
    <t>-</t>
  </si>
  <si>
    <t>PAKIET NR 16</t>
  </si>
  <si>
    <t>DEFIBRYLATOR</t>
  </si>
  <si>
    <t>BENEHEART C1A</t>
  </si>
  <si>
    <t>Mindray</t>
  </si>
  <si>
    <t>POZ, KLINIKA UROLOGII</t>
  </si>
  <si>
    <t xml:space="preserve">APARAT KRIOCHIRURGICZNY </t>
  </si>
  <si>
    <t>CRY-AC B-700</t>
  </si>
  <si>
    <t>BRYMILL</t>
  </si>
  <si>
    <t xml:space="preserve">PL.HALLERA 1 </t>
  </si>
  <si>
    <t xml:space="preserve">Aparat kriochirurgiczny Cryo S Mini </t>
  </si>
  <si>
    <t>CSM 0747 IK</t>
  </si>
  <si>
    <t>Metrum CryoFlex</t>
  </si>
  <si>
    <t>BLOK OTOLARYNGOLOGII</t>
  </si>
  <si>
    <t>ANALIZATOR COBAS</t>
  </si>
  <si>
    <t>ROCHE</t>
  </si>
  <si>
    <t xml:space="preserve">ZAKŁAD DIAGNOSTYKI LABOLATORYJNEJ </t>
  </si>
  <si>
    <t>APART RENTGENOWSKI</t>
  </si>
  <si>
    <t>CS 2200</t>
  </si>
  <si>
    <t>ZAKŁAD DIAGNOSTYKI OBRAZOWEJ, ŻEROMSKIEGO</t>
  </si>
  <si>
    <t>APARAT RENTGENOWSKI</t>
  </si>
  <si>
    <t>CS 8100</t>
  </si>
  <si>
    <t>CARESTREAM</t>
  </si>
  <si>
    <t>DEZYNFEKTOR PAROWY</t>
  </si>
  <si>
    <t xml:space="preserve"> CIMEX ERADICATOR </t>
  </si>
  <si>
    <t>Polti S.p.a.</t>
  </si>
  <si>
    <t>POMPA INFUZYJNA STRZYKAWKOWA</t>
  </si>
  <si>
    <t xml:space="preserve">SMART EN-S7 </t>
  </si>
  <si>
    <t>Enmind</t>
  </si>
  <si>
    <t>ŻEROMSKIEGO, PIENIY, HALLER</t>
  </si>
  <si>
    <t>LAMPA OPERACYJNA</t>
  </si>
  <si>
    <t>POLAIS 600/600</t>
  </si>
  <si>
    <t>DRAGER</t>
  </si>
  <si>
    <t>ŻEROMSKIEGO</t>
  </si>
  <si>
    <t>BHC 375P,BHC 475P/375P,502/302, 160/CAM/C</t>
  </si>
  <si>
    <t>2000-2018</t>
  </si>
  <si>
    <t>FAMED</t>
  </si>
  <si>
    <t>APARAT KRIOCHIRUGICZNY</t>
  </si>
  <si>
    <t>KS-2</t>
  </si>
  <si>
    <t>2005-2019</t>
  </si>
  <si>
    <t>KRIOSYSTEM</t>
  </si>
  <si>
    <t>PAKIET NR 3</t>
  </si>
  <si>
    <t>PAKIET NR 6</t>
  </si>
  <si>
    <t>CBO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</si>
  <si>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</si>
  <si>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</si>
  <si>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</si>
  <si>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</si>
  <si>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</si>
  <si>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</si>
  <si>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</si>
  <si>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</si>
  <si>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</si>
  <si>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Centralna Sterylizacja</t>
  </si>
  <si>
    <t>Części wymienne w ramach przeglądu</t>
  </si>
  <si>
    <t>Usługa przeglądu</t>
  </si>
  <si>
    <t>Myjnia narzędziowa</t>
  </si>
  <si>
    <t>Uniclean PL II 15-2</t>
  </si>
  <si>
    <t>MMM</t>
  </si>
  <si>
    <t>Myjnia ultradźwiękowa</t>
  </si>
  <si>
    <t>Ultramatic 600</t>
  </si>
  <si>
    <t>32.13.0013.6549.008</t>
  </si>
  <si>
    <t>poz. 1</t>
  </si>
  <si>
    <t>gwarancja do 18.12.2023</t>
  </si>
  <si>
    <t>poz. 2</t>
  </si>
  <si>
    <t>gwarancja do 13.12.2023</t>
  </si>
  <si>
    <t>PAKIET NR 12</t>
  </si>
  <si>
    <t>PAKIET NR 14</t>
  </si>
  <si>
    <t>Data produkcji</t>
  </si>
  <si>
    <t>Cena wykonania jednego przeglądu netto z dojazdem</t>
  </si>
  <si>
    <t>Spirometr</t>
  </si>
  <si>
    <t>Lungest Mobile</t>
  </si>
  <si>
    <t>MES</t>
  </si>
  <si>
    <t>Klinika Chorób Wewnętrznych i Rehabilitacji Kardiologicznej</t>
  </si>
  <si>
    <t>PAKIET NR  23</t>
  </si>
  <si>
    <t>Lungest Lab</t>
  </si>
  <si>
    <t>Poradnia Pulmonologiczna POZ</t>
  </si>
  <si>
    <t>PAKIET NR  24</t>
  </si>
  <si>
    <t>Bodypletyzmograf</t>
  </si>
  <si>
    <t>Lungest Lab Body</t>
  </si>
  <si>
    <t>PAKIET NR  25</t>
  </si>
  <si>
    <t>PAKIET NR  26</t>
  </si>
  <si>
    <t>Ultradźwiękowy aspirator tkanek</t>
  </si>
  <si>
    <t>Cusa Clarity</t>
  </si>
  <si>
    <t>Integra Neuroscience GmbH</t>
  </si>
  <si>
    <t>PAKIET NR  27</t>
  </si>
  <si>
    <t xml:space="preserve">Urządzenie rehabilitacyjno-diagnostyczne do wczesnej rehabilitacji neurologicznej z elektromiografią Robot rehabilitacyjny </t>
  </si>
  <si>
    <t>Luna EMG</t>
  </si>
  <si>
    <t>EGZOTECH</t>
  </si>
  <si>
    <t>Klinika Rehabilitacji i Medycyny Fizykalnej z Oddziałem Dziennego Pobytu</t>
  </si>
  <si>
    <t xml:space="preserve">Robot rehabilitacyjno-diagnostyczny z elektromiografem </t>
  </si>
  <si>
    <t>Klinika Rehabilitacji Ortopedycznej i Pourazowej</t>
  </si>
  <si>
    <t>PAKIET NR  28</t>
  </si>
  <si>
    <t>Ssak Vario/18ACDC/DC</t>
  </si>
  <si>
    <t>18ACDC/DC</t>
  </si>
  <si>
    <t>MEDELA</t>
  </si>
  <si>
    <t>Klinika Chirurgii Szczękowo-Twarzowej</t>
  </si>
  <si>
    <t xml:space="preserve"> Blok Operacyjny Kliniki Urologii</t>
  </si>
  <si>
    <t>Klinika Chirurgii Klatki Piersiowej, Chirurgii Ogólnej i Onkologicznej</t>
  </si>
  <si>
    <t>Zakład Opiekuńczo-Leczniczy</t>
  </si>
  <si>
    <t>PAKIET NR  29</t>
  </si>
  <si>
    <t>Typ</t>
  </si>
  <si>
    <t>Cyfrowy system drenażu klatki piersiowej</t>
  </si>
  <si>
    <t>Thopaz+</t>
  </si>
  <si>
    <t>Medela</t>
  </si>
  <si>
    <t>1459847</t>
  </si>
  <si>
    <t>Klinika Chirurgii Klatki Piersiowej, Chirurgii Ogólnej i Onkologicznej Żeromskiego 113</t>
  </si>
  <si>
    <t>1461487</t>
  </si>
  <si>
    <t>1461488</t>
  </si>
  <si>
    <t>1461486</t>
  </si>
  <si>
    <t>1461491</t>
  </si>
  <si>
    <t>1271916</t>
  </si>
  <si>
    <t>1284468</t>
  </si>
  <si>
    <t>1526342</t>
  </si>
  <si>
    <t>1526343</t>
  </si>
  <si>
    <t>1526348</t>
  </si>
  <si>
    <t>1569105</t>
  </si>
  <si>
    <t>1569108</t>
  </si>
  <si>
    <t>1569109</t>
  </si>
  <si>
    <t>1569110</t>
  </si>
  <si>
    <t>1569114</t>
  </si>
  <si>
    <t>1644189</t>
  </si>
  <si>
    <t>18.</t>
  </si>
  <si>
    <t>1644188</t>
  </si>
  <si>
    <t>19.</t>
  </si>
  <si>
    <t>1644187</t>
  </si>
  <si>
    <t>20.</t>
  </si>
  <si>
    <t>1644186</t>
  </si>
  <si>
    <t>21.</t>
  </si>
  <si>
    <t>1644178</t>
  </si>
  <si>
    <t>22.</t>
  </si>
  <si>
    <t>1727007</t>
  </si>
  <si>
    <t>23.</t>
  </si>
  <si>
    <t>1727005</t>
  </si>
  <si>
    <t>24.</t>
  </si>
  <si>
    <t>1732578</t>
  </si>
  <si>
    <t>25.</t>
  </si>
  <si>
    <t>1727009</t>
  </si>
  <si>
    <t>26.</t>
  </si>
  <si>
    <t>1732585</t>
  </si>
  <si>
    <t>PAKIET NR  30</t>
  </si>
  <si>
    <t>PAKIET NR  31</t>
  </si>
  <si>
    <t>PAKIET NR  32</t>
  </si>
  <si>
    <t>PAKIET NR  33</t>
  </si>
  <si>
    <t>Nr fabryczny</t>
  </si>
  <si>
    <t>nr inw.</t>
  </si>
  <si>
    <t>System obrazowania 2D; 3D O-ARM</t>
  </si>
  <si>
    <t>B14050821</t>
  </si>
  <si>
    <t>2014</t>
  </si>
  <si>
    <t>Medtronic</t>
  </si>
  <si>
    <t>8/3989</t>
  </si>
  <si>
    <t>Centralny Blok Operacyjny - Neurochirurgia</t>
  </si>
  <si>
    <t>System do krioablacji GEN V</t>
  </si>
  <si>
    <t>5315</t>
  </si>
  <si>
    <t>2010</t>
  </si>
  <si>
    <t xml:space="preserve">8/1548  </t>
  </si>
  <si>
    <t>Pracownia hemodynamiki 2022</t>
  </si>
  <si>
    <t>Zestaw do neuronawigacji Stealth Station S7</t>
  </si>
  <si>
    <t>N04148192</t>
  </si>
  <si>
    <t>2013</t>
  </si>
  <si>
    <t>8/1879</t>
  </si>
  <si>
    <t>co 6 msc wymiana filtra - kwota zabezpieczona w kolumnie r / s</t>
  </si>
  <si>
    <t>PAKIET NR  10</t>
  </si>
  <si>
    <t>PAKIET NR 11</t>
  </si>
  <si>
    <t>PAKIET NR 17</t>
  </si>
  <si>
    <t>PAKIET NR  18</t>
  </si>
  <si>
    <t>PAKIET NR  19</t>
  </si>
  <si>
    <t>PAKIET NR  20</t>
  </si>
  <si>
    <t>PAKIET NR  21</t>
  </si>
  <si>
    <t>PAKIET NR  22</t>
  </si>
  <si>
    <t xml:space="preserve">Rok produkcji </t>
  </si>
  <si>
    <t xml:space="preserve">Skaler do piezochirurgii z wyposażeniem </t>
  </si>
  <si>
    <t>W&amp;H</t>
  </si>
  <si>
    <t>Blok Chirurgii Twarzowo- Szczekowej, Żeromskiego</t>
  </si>
  <si>
    <t xml:space="preserve">Fizjodyspenser z wyposażeniem </t>
  </si>
  <si>
    <t>Elcomed SA-310</t>
  </si>
  <si>
    <t xml:space="preserve">USG z głowicami </t>
  </si>
  <si>
    <t>TUS APLIO I800</t>
  </si>
  <si>
    <t>Toshiba</t>
  </si>
  <si>
    <t xml:space="preserve">Pracownia USG , Żeromskiego </t>
  </si>
  <si>
    <t xml:space="preserve">Urządzenie do ogrzewania pacjenta </t>
  </si>
  <si>
    <t xml:space="preserve">BAIR HUGGER 775 </t>
  </si>
  <si>
    <t>3M Poland</t>
  </si>
  <si>
    <t>Żeromskiego, Haller, Pieniny</t>
  </si>
  <si>
    <t xml:space="preserve">Części do przeglądu </t>
  </si>
  <si>
    <t xml:space="preserve">Urządzenie do kompresji klatki piersiowej </t>
  </si>
  <si>
    <t xml:space="preserve">Lukas 3 </t>
  </si>
  <si>
    <t>2016-2020</t>
  </si>
  <si>
    <t>Stryker</t>
  </si>
  <si>
    <t>Żeromskiego 113</t>
  </si>
  <si>
    <t>Defibrylator</t>
  </si>
  <si>
    <t>Lifepack 15,20</t>
  </si>
  <si>
    <t>2009-2018</t>
  </si>
  <si>
    <t>Fundus kamera z możliwością cyfrowej obróbki danych TRC-NW7SF</t>
  </si>
  <si>
    <t>TRC-NW7SF</t>
  </si>
  <si>
    <t>Topcon</t>
  </si>
  <si>
    <t>Klinika Okulistyki</t>
  </si>
  <si>
    <t>Stacja uzdatniania wody</t>
  </si>
  <si>
    <t>20MP</t>
  </si>
  <si>
    <t>Klinika Urologiii</t>
  </si>
  <si>
    <t>RO-HD20</t>
  </si>
  <si>
    <t xml:space="preserve">Stacja Dializ </t>
  </si>
  <si>
    <t>Dot.poz.1 -Wymagania do przeglądów  w zakres przeglądów stacji uzdatnia wody wchodzi wymiana  :</t>
  </si>
  <si>
    <t>1. Co 6 msc: LC140/LC101 -filtr wewnętrzny; H004 -filtr wewnętrzny (0,5um); H009 -filtr zewnętrzny; LC209 -ultra mikrofiltrwraz z wymianą</t>
  </si>
  <si>
    <t>2.Co 12 msc  Palnik sterylizatora UVwraz z wymianą</t>
  </si>
  <si>
    <t xml:space="preserve">Dot.poz.2- zakres przeglądu </t>
  </si>
  <si>
    <t>1. Kompletne złoża do filtra odżelaziającego wraz z wymianą</t>
  </si>
  <si>
    <t xml:space="preserve">2.Kompletne złoże do filtra węglowego wraz z wymianą </t>
  </si>
  <si>
    <t>3.Palnik lampy UV - 2 szt wraz z wymianą</t>
  </si>
  <si>
    <t xml:space="preserve">4.Chemiczne czyszczenie wraz zdezynfekcją złóż w obu kolumnach zmiekczaczy wraz z środkami czyszczącymi i testami. </t>
  </si>
  <si>
    <t xml:space="preserve">5.Roczny przegląd wszytkich urządzeń SUW </t>
  </si>
  <si>
    <t xml:space="preserve">6.Sprawdzenie poprawności działania , porównanie parametrów z wymaganymi </t>
  </si>
  <si>
    <t xml:space="preserve">7.Sprawdzenie poprawości działania zegarów sterujących pracą i regeneracją filtrów </t>
  </si>
  <si>
    <t>8.Usunięcie drobnych usterek,przecieków</t>
  </si>
  <si>
    <t xml:space="preserve">9.W cenie przeglądu wliczone materiały eksploatacyjne niezbędne do wykonania przeglądu, materiały dezynfekcyjne wraz  z testami , robocizna,dojazd,oraz odbiór zuzytych elementów do utylizacji </t>
  </si>
  <si>
    <t xml:space="preserve">Aparat do znieczulenia </t>
  </si>
  <si>
    <t xml:space="preserve">Saturn Evo </t>
  </si>
  <si>
    <t>Medac Benelux</t>
  </si>
  <si>
    <t>Blok Okulistyki</t>
  </si>
  <si>
    <t>BeneView T5</t>
  </si>
  <si>
    <t>2009-2012</t>
  </si>
  <si>
    <t>Żeromskiego 113, Haller, Pieniny</t>
  </si>
  <si>
    <t>IPM</t>
  </si>
  <si>
    <t>2011-2013</t>
  </si>
  <si>
    <t xml:space="preserve">APARAT Z SONDĄ DO KRIOCHIRURGII </t>
  </si>
  <si>
    <t>DCH1101202</t>
  </si>
  <si>
    <t>DORC</t>
  </si>
  <si>
    <t>PAKIET NR  34</t>
  </si>
  <si>
    <t>ACUSON SC2000</t>
  </si>
  <si>
    <t>SIEMENS</t>
  </si>
  <si>
    <t>Klinika Kardiologii, Żeromskiego</t>
  </si>
  <si>
    <t>SC2000</t>
  </si>
  <si>
    <t xml:space="preserve">Klinika Chorób Wewnętrznych i Rehabilitacji Kardiologicznej, Pl. Hallera </t>
  </si>
  <si>
    <t>S2000</t>
  </si>
  <si>
    <t>Zakład Diagnostyki Obrazowej, Żeromskiego</t>
  </si>
  <si>
    <t>X300</t>
  </si>
  <si>
    <t xml:space="preserve">Pracownia Diagnostyki Obrazowej, Pl. Hallera </t>
  </si>
  <si>
    <t>G20</t>
  </si>
  <si>
    <t>JA04129</t>
  </si>
  <si>
    <t xml:space="preserve">Klinika Urologii, Żeromskiego </t>
  </si>
  <si>
    <t>PAKIET NR  35</t>
  </si>
  <si>
    <t>APARAT DO HEMODIALIZY</t>
  </si>
  <si>
    <t>DIALOG +</t>
  </si>
  <si>
    <t>BRAUN</t>
  </si>
  <si>
    <t>Stacja dializ</t>
  </si>
  <si>
    <t>FOTELE DO DIALIZ</t>
  </si>
  <si>
    <t>Comfort-2Flex</t>
  </si>
  <si>
    <t xml:space="preserve">DIGITERM </t>
  </si>
  <si>
    <t>PAKIET NR  36</t>
  </si>
  <si>
    <t>AK 98</t>
  </si>
  <si>
    <t>GAMBRO</t>
  </si>
  <si>
    <t>STACJA DIALIZ ŻEROMSKIEGO 113</t>
  </si>
  <si>
    <t xml:space="preserve">AK 200S </t>
  </si>
  <si>
    <t>2008</t>
  </si>
  <si>
    <t>Gambro</t>
  </si>
  <si>
    <t>PAKIET NR  37</t>
  </si>
  <si>
    <t>Typ/Model</t>
  </si>
  <si>
    <t>Diatermia Valleylab EZ-8C</t>
  </si>
  <si>
    <t>F3F6848B</t>
  </si>
  <si>
    <t>Covidien</t>
  </si>
  <si>
    <t>Centralny Blok Operacyjny</t>
  </si>
  <si>
    <t>Diatermia Valleylab FT10</t>
  </si>
  <si>
    <t>T6J08373DX</t>
  </si>
  <si>
    <t>Platforma elektrochirurgiczna Force Triad</t>
  </si>
  <si>
    <t xml:space="preserve">  TOE 16459E </t>
  </si>
  <si>
    <t>Blok Urologii</t>
  </si>
  <si>
    <t xml:space="preserve">  TOD 16273E</t>
  </si>
  <si>
    <t>Blok Kolorektalnej</t>
  </si>
  <si>
    <t>TOD 16283E</t>
  </si>
  <si>
    <t>Platforma elektrochirurgiczna Valleylab Force Triad</t>
  </si>
  <si>
    <t>TOD16281E</t>
  </si>
  <si>
    <t>Kapnograf</t>
  </si>
  <si>
    <t>20P</t>
  </si>
  <si>
    <t>Odział Anestezjologii i Intensywnej Terapii</t>
  </si>
  <si>
    <t>PAKIET NR  38</t>
  </si>
  <si>
    <t>Elektromagnetyczny stymulator mózgu Powermag Clinical 30</t>
  </si>
  <si>
    <t>Powermag Clinical 30</t>
  </si>
  <si>
    <t>comed</t>
  </si>
  <si>
    <t>Klinika Neurologii</t>
  </si>
  <si>
    <t>System badań EEG/EP</t>
  </si>
  <si>
    <t>PAKIET NR  39</t>
  </si>
  <si>
    <t>DefiMax Plus</t>
  </si>
  <si>
    <t>2019-2023</t>
  </si>
  <si>
    <t>EMTEL</t>
  </si>
  <si>
    <t>PAKIET NR  40</t>
  </si>
  <si>
    <t>BENE HEART D6 /D3</t>
  </si>
  <si>
    <t xml:space="preserve">2010
2017
2019 </t>
  </si>
  <si>
    <t>MINDRAY</t>
  </si>
  <si>
    <t>ŻEROMSKIEGO 113</t>
  </si>
  <si>
    <t>PAKIET NR  41</t>
  </si>
  <si>
    <t>R-SERIES</t>
  </si>
  <si>
    <t>2012- 2020</t>
  </si>
  <si>
    <t>Zoll</t>
  </si>
  <si>
    <t>KARDIOWERTER/DEFIBRYLATOR</t>
  </si>
  <si>
    <t>M-SERIES</t>
  </si>
  <si>
    <t>PAKIET NR  42</t>
  </si>
  <si>
    <t xml:space="preserve">Respirator </t>
  </si>
  <si>
    <t>ParaPack Plus</t>
  </si>
  <si>
    <t>PAKIET NR  43</t>
  </si>
  <si>
    <t xml:space="preserve">Stół operacyjny </t>
  </si>
  <si>
    <t>Etiuda</t>
  </si>
  <si>
    <t>Alvo</t>
  </si>
  <si>
    <t>Serenada</t>
  </si>
  <si>
    <t>PAKIET NR  44</t>
  </si>
  <si>
    <t xml:space="preserve">System monitorowania czystości </t>
  </si>
  <si>
    <t>zestaw luminometr LX25 Clean Trace</t>
  </si>
  <si>
    <t>3M</t>
  </si>
  <si>
    <t>PAKIET NR  45</t>
  </si>
  <si>
    <t xml:space="preserve">Nóż harmoniczny </t>
  </si>
  <si>
    <t>GEN 11</t>
  </si>
  <si>
    <t>Ethicon Endo-Surgery LLC</t>
  </si>
  <si>
    <t>PAKIET NR  46</t>
  </si>
  <si>
    <t>Aparat THERMO TK</t>
  </si>
  <si>
    <t>ZIMMER</t>
  </si>
  <si>
    <t xml:space="preserve">Aparat do terapii falą uderzeniową </t>
  </si>
  <si>
    <t>En-PULS VERSION</t>
  </si>
  <si>
    <t>Aparat do krioterapii CRYO 6</t>
  </si>
  <si>
    <t>CRYO 6</t>
  </si>
  <si>
    <t xml:space="preserve">Dermatom elektryczny </t>
  </si>
  <si>
    <t>2020</t>
  </si>
  <si>
    <t xml:space="preserve">Dermatom siatkujący </t>
  </si>
  <si>
    <t>PAKIET NR  47</t>
  </si>
  <si>
    <t>Monitor pacjenta</t>
  </si>
  <si>
    <t>YK 8000C</t>
  </si>
  <si>
    <t>MedCon</t>
  </si>
  <si>
    <t>Klinika Chirurgii Ogólnej i Kolorektalnej, Żeromskiego 113</t>
  </si>
  <si>
    <t>M7</t>
  </si>
  <si>
    <t>Klinika Neurochirurgii, Żerosmkiego 113</t>
  </si>
  <si>
    <t>PAKIET NR  48</t>
  </si>
  <si>
    <t>Braun</t>
  </si>
  <si>
    <t>Żeromskiego 113, Pl. Hallera, Pieniny</t>
  </si>
  <si>
    <t>PAKIET NR  49</t>
  </si>
  <si>
    <t xml:space="preserve">Autoczytnik z inkubatorem </t>
  </si>
  <si>
    <t>AUTO-READAER, 390G,490</t>
  </si>
  <si>
    <t xml:space="preserve">Centralny punkt sterylizacyjny </t>
  </si>
  <si>
    <t>PAKIET NR  50</t>
  </si>
  <si>
    <t xml:space="preserve">Urządzenie do ogrzewania krwi i płynów </t>
  </si>
  <si>
    <t>Ranger 24510</t>
  </si>
  <si>
    <t>2019 - 2022</t>
  </si>
  <si>
    <t>SOR, CBO</t>
  </si>
  <si>
    <t>PAKIET NR  51</t>
  </si>
  <si>
    <t xml:space="preserve">Mikroskop diagnostyczny </t>
  </si>
  <si>
    <t>2013-2022</t>
  </si>
  <si>
    <t xml:space="preserve">Żeromskiego 113, Pl. Hallera, Pieniny </t>
  </si>
  <si>
    <t>PAKIET NR  52</t>
  </si>
  <si>
    <t xml:space="preserve">Autokeratorefraktometr </t>
  </si>
  <si>
    <t>RC-800</t>
  </si>
  <si>
    <t>2016 -2020</t>
  </si>
  <si>
    <t>Tomey</t>
  </si>
  <si>
    <t xml:space="preserve">Biometr optyczny </t>
  </si>
  <si>
    <t>OA-2000</t>
  </si>
  <si>
    <t>2016</t>
  </si>
  <si>
    <t xml:space="preserve">Tomograf optyczny </t>
  </si>
  <si>
    <t>OCT CASIA 2</t>
  </si>
  <si>
    <t>2022</t>
  </si>
  <si>
    <t xml:space="preserve">Aparat USG TOMEY </t>
  </si>
  <si>
    <t>UD-800B</t>
  </si>
  <si>
    <t>PAKIET NR  53</t>
  </si>
  <si>
    <t>Urządzenie do zamgławiania</t>
  </si>
  <si>
    <t>PHILEAS 250</t>
  </si>
  <si>
    <t>Medilab</t>
  </si>
  <si>
    <t>PHILEAS 75</t>
  </si>
  <si>
    <t>PAKIET NR  54</t>
  </si>
  <si>
    <t>Alter</t>
  </si>
  <si>
    <t>Kalibracji podlegają wyłącznie głowice.</t>
  </si>
  <si>
    <t>Wymagane przeglądy połączone z kalibracją – co 6 miesięcy, 2 x w roku.</t>
  </si>
  <si>
    <t>PAKIET NR  55</t>
  </si>
  <si>
    <t>Myjnia dezynfektor</t>
  </si>
  <si>
    <t>WD/WD2020</t>
  </si>
  <si>
    <t>Belimed</t>
  </si>
  <si>
    <t>PAKIET NR  56</t>
  </si>
  <si>
    <t>Łóżko do intensywnej terapii medycznej z wagą</t>
  </si>
  <si>
    <t>Multicare</t>
  </si>
  <si>
    <t>Linet</t>
  </si>
  <si>
    <t>Odział Anestezjiologii i Sala Wybudzeń, Żeromskiego 113</t>
  </si>
  <si>
    <t xml:space="preserve">Łóżko bariatryczne </t>
  </si>
  <si>
    <t>IMAGE 3B</t>
  </si>
  <si>
    <t>Łóżko bariatryczne serwis od 12.01.2026</t>
  </si>
  <si>
    <t>Kardiomonitor</t>
  </si>
  <si>
    <t>USG z głowicami od dnia 14.09.2024</t>
  </si>
  <si>
    <t>USG z głowicami od dnia 04.11.2025</t>
  </si>
  <si>
    <t>Formularz zawiera formuły ułatwiające sporządzenie oferty. Wystarczy wprowadzić dane do kolumy i) Cena wykonania 1 przeglądu netto, do kolumny n) Cena netto 1 roboczogodziny oraz do kolumn k) i p) stawkę podatku VAT, aby uzyskać cenę oferty.</t>
  </si>
  <si>
    <t>Sygnalizator do wczesnego wykrywania tlenku etylenu z Głowicą pomiarową</t>
  </si>
  <si>
    <t>MSMR-4
MG 72</t>
  </si>
  <si>
    <t xml:space="preserve">Pompa infuzyjna strzykawkowa i objętościowa </t>
  </si>
  <si>
    <t>Perfusor Space
 Infusomat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</si>
</sst>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&quot; zł&quot;"/>
    <numFmt numFmtId="167" formatCode="_-* #,##0\ _z_ł_-;\-* #,##0\ _z_ł_-;_-* \-??\ _z_ł_-;_-@_-"/>
    <numFmt numFmtId="168" formatCode="[$-415]General"/>
    <numFmt numFmtId="169" formatCode="#,##0.00\ &quot;zł&quot;"/>
  </numFmts>
  <fonts count="16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sz val="8"/>
      <name val="Arial"/>
      <family val="2"/>
      <charset val="238"/>
    </font>
    <font>
      <sz val="7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 diagonalDown="1"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 style="thin">
        <color indexed="8"/>
      </diagonal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5" fontId="8" fillId="0" borderId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168" fontId="9" fillId="0" borderId="0"/>
    <xf numFmtId="9" fontId="8" fillId="0" borderId="0" applyFont="0" applyFill="0" applyBorder="0" applyAlignment="0" applyProtection="0"/>
  </cellStyleXfs>
  <cellXfs count="40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4" fillId="0" borderId="1" xfId="1" applyFont="1" applyFill="1" applyBorder="1" applyAlignment="1" applyProtection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5" fontId="5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5" fontId="4" fillId="0" borderId="0" xfId="1" applyFont="1" applyFill="1" applyBorder="1" applyAlignment="1" applyProtection="1">
      <alignment horizontal="center" vertical="center" wrapText="1"/>
    </xf>
    <xf numFmtId="165" fontId="4" fillId="0" borderId="0" xfId="1" applyFont="1" applyFill="1" applyBorder="1" applyAlignment="1" applyProtection="1">
      <alignment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5" fillId="2" borderId="18" xfId="1" applyFont="1" applyFill="1" applyBorder="1" applyAlignment="1" applyProtection="1">
      <alignment horizontal="center" vertical="center" wrapText="1"/>
    </xf>
    <xf numFmtId="165" fontId="5" fillId="0" borderId="16" xfId="1" applyFont="1" applyFill="1" applyBorder="1" applyAlignment="1" applyProtection="1">
      <alignment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167" fontId="5" fillId="0" borderId="16" xfId="1" applyNumberFormat="1" applyFont="1" applyFill="1" applyBorder="1" applyAlignment="1" applyProtection="1">
      <alignment horizontal="center" vertical="center"/>
    </xf>
    <xf numFmtId="165" fontId="5" fillId="2" borderId="16" xfId="1" applyFont="1" applyFill="1" applyBorder="1" applyAlignment="1" applyProtection="1">
      <alignment vertical="center" wrapText="1"/>
    </xf>
    <xf numFmtId="165" fontId="5" fillId="0" borderId="16" xfId="1" applyNumberFormat="1" applyFont="1" applyFill="1" applyBorder="1" applyAlignment="1" applyProtection="1">
      <alignment vertical="center" wrapText="1"/>
    </xf>
    <xf numFmtId="165" fontId="5" fillId="0" borderId="11" xfId="1" applyFont="1" applyFill="1" applyBorder="1" applyAlignment="1" applyProtection="1">
      <alignment horizontal="center" vertical="center"/>
    </xf>
    <xf numFmtId="165" fontId="5" fillId="2" borderId="19" xfId="1" applyFont="1" applyFill="1" applyBorder="1" applyAlignment="1" applyProtection="1">
      <alignment horizontal="center" vertical="center" wrapText="1"/>
    </xf>
    <xf numFmtId="165" fontId="5" fillId="0" borderId="18" xfId="1" applyNumberFormat="1" applyFont="1" applyFill="1" applyBorder="1" applyAlignment="1" applyProtection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5" fillId="2" borderId="28" xfId="1" applyFont="1" applyFill="1" applyBorder="1" applyAlignment="1" applyProtection="1">
      <alignment horizontal="center" vertical="center" wrapText="1"/>
    </xf>
    <xf numFmtId="165" fontId="5" fillId="0" borderId="29" xfId="1" applyFont="1" applyFill="1" applyBorder="1" applyAlignment="1" applyProtection="1">
      <alignment vertical="center" wrapText="1"/>
    </xf>
    <xf numFmtId="9" fontId="5" fillId="2" borderId="29" xfId="0" applyNumberFormat="1" applyFont="1" applyFill="1" applyBorder="1" applyAlignment="1">
      <alignment horizontal="center" vertical="center" wrapText="1"/>
    </xf>
    <xf numFmtId="165" fontId="5" fillId="2" borderId="29" xfId="1" applyFont="1" applyFill="1" applyBorder="1" applyAlignment="1" applyProtection="1">
      <alignment vertical="center" wrapText="1"/>
    </xf>
    <xf numFmtId="165" fontId="5" fillId="0" borderId="29" xfId="1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9" fontId="1" fillId="2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quotePrefix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165" fontId="5" fillId="2" borderId="34" xfId="1" applyFont="1" applyFill="1" applyBorder="1" applyAlignment="1" applyProtection="1">
      <alignment horizontal="center" vertical="center" wrapText="1"/>
    </xf>
    <xf numFmtId="167" fontId="5" fillId="0" borderId="29" xfId="1" applyNumberFormat="1" applyFont="1" applyFill="1" applyBorder="1" applyAlignment="1" applyProtection="1">
      <alignment horizontal="center" vertical="center"/>
    </xf>
    <xf numFmtId="165" fontId="5" fillId="0" borderId="35" xfId="1" applyFont="1" applyFill="1" applyBorder="1" applyAlignment="1" applyProtection="1">
      <alignment horizontal="center" vertical="center"/>
    </xf>
    <xf numFmtId="165" fontId="5" fillId="0" borderId="3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 applyProtection="1">
      <alignment vertical="center" wrapText="1"/>
    </xf>
    <xf numFmtId="165" fontId="5" fillId="0" borderId="35" xfId="1" applyFont="1" applyFill="1" applyBorder="1" applyAlignment="1" applyProtection="1">
      <alignment vertical="center"/>
    </xf>
    <xf numFmtId="165" fontId="5" fillId="0" borderId="30" xfId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4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65" fontId="5" fillId="0" borderId="38" xfId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5" fontId="4" fillId="0" borderId="35" xfId="1" applyFont="1" applyFill="1" applyBorder="1" applyAlignment="1" applyProtection="1">
      <alignment horizontal="center" vertical="center" wrapText="1"/>
    </xf>
    <xf numFmtId="165" fontId="4" fillId="0" borderId="35" xfId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3" fontId="1" fillId="2" borderId="21" xfId="0" applyNumberFormat="1" applyFont="1" applyFill="1" applyBorder="1" applyAlignment="1">
      <alignment horizontal="center" vertical="center" wrapText="1"/>
    </xf>
    <xf numFmtId="10" fontId="1" fillId="2" borderId="21" xfId="0" applyNumberFormat="1" applyFont="1" applyFill="1" applyBorder="1" applyAlignment="1">
      <alignment horizontal="center"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43" fontId="3" fillId="2" borderId="21" xfId="0" applyNumberFormat="1" applyFont="1" applyFill="1" applyBorder="1" applyAlignment="1">
      <alignment horizontal="center" vertical="center" wrapText="1"/>
    </xf>
    <xf numFmtId="43" fontId="3" fillId="0" borderId="2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65" fontId="5" fillId="0" borderId="42" xfId="1" applyFont="1" applyFill="1" applyBorder="1" applyAlignment="1" applyProtection="1">
      <alignment vertical="center" wrapText="1"/>
    </xf>
    <xf numFmtId="9" fontId="5" fillId="2" borderId="42" xfId="0" applyNumberFormat="1" applyFont="1" applyFill="1" applyBorder="1" applyAlignment="1">
      <alignment horizontal="center" vertical="center" wrapText="1"/>
    </xf>
    <xf numFmtId="165" fontId="5" fillId="2" borderId="42" xfId="1" applyFont="1" applyFill="1" applyBorder="1" applyAlignment="1" applyProtection="1">
      <alignment vertical="center" wrapText="1"/>
    </xf>
    <xf numFmtId="165" fontId="5" fillId="0" borderId="42" xfId="1" applyNumberFormat="1" applyFont="1" applyFill="1" applyBorder="1" applyAlignment="1" applyProtection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9" fontId="1" fillId="2" borderId="3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167" fontId="5" fillId="0" borderId="42" xfId="1" applyNumberFormat="1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9" fontId="1" fillId="2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165" fontId="5" fillId="2" borderId="52" xfId="1" applyFont="1" applyFill="1" applyBorder="1" applyAlignment="1" applyProtection="1">
      <alignment horizontal="center" vertical="center" wrapText="1"/>
    </xf>
    <xf numFmtId="165" fontId="5" fillId="0" borderId="50" xfId="1" applyFont="1" applyFill="1" applyBorder="1" applyAlignment="1" applyProtection="1">
      <alignment vertical="center" wrapText="1"/>
    </xf>
    <xf numFmtId="9" fontId="5" fillId="2" borderId="50" xfId="0" applyNumberFormat="1" applyFont="1" applyFill="1" applyBorder="1" applyAlignment="1">
      <alignment horizontal="center" vertical="center" wrapText="1"/>
    </xf>
    <xf numFmtId="165" fontId="5" fillId="2" borderId="50" xfId="1" applyFont="1" applyFill="1" applyBorder="1" applyAlignment="1" applyProtection="1">
      <alignment vertical="center" wrapText="1"/>
    </xf>
    <xf numFmtId="165" fontId="5" fillId="0" borderId="50" xfId="1" applyNumberFormat="1" applyFont="1" applyFill="1" applyBorder="1" applyAlignment="1" applyProtection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165" fontId="5" fillId="2" borderId="2" xfId="1" applyFont="1" applyFill="1" applyBorder="1" applyAlignment="1" applyProtection="1">
      <alignment horizontal="right" vertical="center" wrapText="1"/>
    </xf>
    <xf numFmtId="165" fontId="5" fillId="0" borderId="2" xfId="1" applyFont="1" applyFill="1" applyBorder="1" applyAlignment="1" applyProtection="1">
      <alignment horizontal="right" vertical="center" wrapText="1"/>
    </xf>
    <xf numFmtId="9" fontId="5" fillId="2" borderId="2" xfId="5" applyFont="1" applyFill="1" applyBorder="1" applyAlignment="1">
      <alignment horizontal="right" vertical="center" wrapText="1"/>
    </xf>
    <xf numFmtId="165" fontId="5" fillId="0" borderId="2" xfId="1" applyFont="1" applyFill="1" applyBorder="1" applyAlignment="1" applyProtection="1">
      <alignment vertical="center" wrapText="1"/>
    </xf>
    <xf numFmtId="165" fontId="5" fillId="2" borderId="35" xfId="1" applyFont="1" applyFill="1" applyBorder="1" applyAlignment="1" applyProtection="1">
      <alignment horizontal="right" vertical="center" wrapText="1"/>
    </xf>
    <xf numFmtId="165" fontId="5" fillId="0" borderId="35" xfId="1" applyFont="1" applyFill="1" applyBorder="1" applyAlignment="1" applyProtection="1">
      <alignment horizontal="right" vertical="center" wrapText="1"/>
    </xf>
    <xf numFmtId="9" fontId="5" fillId="2" borderId="35" xfId="5" applyFont="1" applyFill="1" applyBorder="1" applyAlignment="1">
      <alignment horizontal="right" vertical="center" wrapText="1"/>
    </xf>
    <xf numFmtId="165" fontId="5" fillId="0" borderId="35" xfId="1" applyFont="1" applyFill="1" applyBorder="1" applyAlignment="1" applyProtection="1">
      <alignment vertical="center" wrapText="1"/>
    </xf>
    <xf numFmtId="9" fontId="4" fillId="0" borderId="35" xfId="0" applyNumberFormat="1" applyFont="1" applyBorder="1" applyAlignment="1">
      <alignment horizontal="center" vertical="center" wrapText="1"/>
    </xf>
    <xf numFmtId="165" fontId="4" fillId="0" borderId="35" xfId="1" applyFont="1" applyFill="1" applyBorder="1" applyAlignment="1">
      <alignment horizontal="right" vertical="center" wrapText="1"/>
    </xf>
    <xf numFmtId="9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164" fontId="1" fillId="2" borderId="43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2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9" fontId="1" fillId="2" borderId="56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164" fontId="3" fillId="2" borderId="56" xfId="0" applyNumberFormat="1" applyFont="1" applyFill="1" applyBorder="1" applyAlignment="1">
      <alignment horizontal="center" vertical="center" wrapText="1"/>
    </xf>
    <xf numFmtId="164" fontId="7" fillId="0" borderId="56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167" fontId="5" fillId="0" borderId="57" xfId="1" applyNumberFormat="1" applyFont="1" applyFill="1" applyBorder="1" applyAlignment="1" applyProtection="1">
      <alignment horizontal="center" vertical="center"/>
    </xf>
    <xf numFmtId="165" fontId="5" fillId="2" borderId="57" xfId="1" applyFont="1" applyFill="1" applyBorder="1" applyAlignment="1" applyProtection="1">
      <alignment vertical="center" wrapText="1"/>
    </xf>
    <xf numFmtId="165" fontId="5" fillId="0" borderId="57" xfId="1" applyNumberFormat="1" applyFont="1" applyFill="1" applyBorder="1" applyAlignment="1" applyProtection="1">
      <alignment vertical="center" wrapText="1"/>
    </xf>
    <xf numFmtId="9" fontId="5" fillId="2" borderId="57" xfId="0" applyNumberFormat="1" applyFont="1" applyFill="1" applyBorder="1" applyAlignment="1">
      <alignment horizontal="center" vertical="center" wrapText="1"/>
    </xf>
    <xf numFmtId="165" fontId="5" fillId="0" borderId="58" xfId="1" applyNumberFormat="1" applyFont="1" applyFill="1" applyBorder="1" applyAlignment="1" applyProtection="1">
      <alignment vertical="center" wrapText="1"/>
    </xf>
    <xf numFmtId="0" fontId="0" fillId="0" borderId="35" xfId="0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2" fillId="5" borderId="0" xfId="0" applyFont="1" applyFill="1" applyAlignment="1">
      <alignment horizontal="left" vertical="center"/>
    </xf>
    <xf numFmtId="0" fontId="15" fillId="0" borderId="0" xfId="0" applyFont="1"/>
    <xf numFmtId="0" fontId="6" fillId="0" borderId="0" xfId="0" applyFont="1"/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quotePrefix="1" applyFont="1" applyFill="1" applyBorder="1" applyAlignment="1">
      <alignment horizontal="center" vertical="center" wrapText="1"/>
    </xf>
    <xf numFmtId="165" fontId="4" fillId="0" borderId="56" xfId="1" applyFont="1" applyFill="1" applyBorder="1" applyAlignment="1" applyProtection="1">
      <alignment horizontal="center" vertical="center" wrapText="1"/>
    </xf>
    <xf numFmtId="165" fontId="4" fillId="0" borderId="56" xfId="1" applyFont="1" applyFill="1" applyBorder="1" applyAlignment="1" applyProtection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167" fontId="5" fillId="0" borderId="50" xfId="1" applyNumberFormat="1" applyFont="1" applyFill="1" applyBorder="1" applyAlignment="1" applyProtection="1">
      <alignment horizontal="center" vertical="center"/>
    </xf>
    <xf numFmtId="165" fontId="5" fillId="0" borderId="51" xfId="1" applyNumberFormat="1" applyFont="1" applyFill="1" applyBorder="1" applyAlignment="1" applyProtection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165" fontId="4" fillId="0" borderId="60" xfId="1" applyFont="1" applyFill="1" applyBorder="1" applyAlignment="1" applyProtection="1">
      <alignment horizontal="center" vertical="center" wrapText="1"/>
    </xf>
    <xf numFmtId="165" fontId="4" fillId="0" borderId="60" xfId="1" applyFont="1" applyFill="1" applyBorder="1" applyAlignment="1" applyProtection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64" fontId="1" fillId="2" borderId="60" xfId="0" applyNumberFormat="1" applyFont="1" applyFill="1" applyBorder="1" applyAlignment="1">
      <alignment horizontal="center" vertical="center" wrapText="1"/>
    </xf>
    <xf numFmtId="164" fontId="1" fillId="0" borderId="60" xfId="0" applyNumberFormat="1" applyFont="1" applyFill="1" applyBorder="1" applyAlignment="1">
      <alignment horizontal="center" vertical="center" wrapText="1"/>
    </xf>
    <xf numFmtId="9" fontId="1" fillId="2" borderId="60" xfId="0" applyNumberFormat="1" applyFont="1" applyFill="1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center" vertical="center" wrapText="1"/>
    </xf>
    <xf numFmtId="164" fontId="3" fillId="2" borderId="60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2" fillId="0" borderId="60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65" fontId="5" fillId="2" borderId="66" xfId="1" applyFont="1" applyFill="1" applyBorder="1" applyAlignment="1" applyProtection="1">
      <alignment horizontal="center" vertical="center" wrapText="1"/>
    </xf>
    <xf numFmtId="165" fontId="5" fillId="0" borderId="64" xfId="1" applyFont="1" applyFill="1" applyBorder="1" applyAlignment="1" applyProtection="1">
      <alignment vertical="center" wrapText="1"/>
    </xf>
    <xf numFmtId="9" fontId="5" fillId="2" borderId="64" xfId="0" applyNumberFormat="1" applyFont="1" applyFill="1" applyBorder="1" applyAlignment="1">
      <alignment horizontal="center" vertical="center" wrapText="1"/>
    </xf>
    <xf numFmtId="167" fontId="5" fillId="0" borderId="64" xfId="1" applyNumberFormat="1" applyFont="1" applyFill="1" applyBorder="1" applyAlignment="1" applyProtection="1">
      <alignment horizontal="center" vertical="center"/>
    </xf>
    <xf numFmtId="165" fontId="5" fillId="2" borderId="64" xfId="1" applyFont="1" applyFill="1" applyBorder="1" applyAlignment="1" applyProtection="1">
      <alignment vertical="center" wrapText="1"/>
    </xf>
    <xf numFmtId="165" fontId="5" fillId="0" borderId="64" xfId="1" applyNumberFormat="1" applyFont="1" applyFill="1" applyBorder="1" applyAlignment="1" applyProtection="1">
      <alignment vertical="center" wrapText="1"/>
    </xf>
    <xf numFmtId="165" fontId="5" fillId="0" borderId="65" xfId="1" applyNumberFormat="1" applyFont="1" applyFill="1" applyBorder="1" applyAlignment="1" applyProtection="1">
      <alignment vertical="center" wrapText="1"/>
    </xf>
    <xf numFmtId="0" fontId="5" fillId="0" borderId="60" xfId="0" quotePrefix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67" fontId="5" fillId="0" borderId="69" xfId="1" applyNumberFormat="1" applyFont="1" applyFill="1" applyBorder="1" applyAlignment="1" applyProtection="1">
      <alignment horizontal="center" vertical="center"/>
    </xf>
    <xf numFmtId="0" fontId="5" fillId="0" borderId="70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0" xfId="0" quotePrefix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167" fontId="5" fillId="0" borderId="35" xfId="1" applyNumberFormat="1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4" xfId="0" quotePrefix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9" xfId="0" quotePrefix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5" fontId="4" fillId="0" borderId="70" xfId="1" applyFont="1" applyFill="1" applyBorder="1" applyAlignment="1" applyProtection="1">
      <alignment horizontal="center" vertical="center" wrapText="1"/>
    </xf>
    <xf numFmtId="165" fontId="4" fillId="0" borderId="70" xfId="1" applyFont="1" applyFill="1" applyBorder="1" applyAlignment="1" applyProtection="1">
      <alignment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7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horizontal="center" vertical="center"/>
    </xf>
    <xf numFmtId="0" fontId="5" fillId="0" borderId="0" xfId="0" applyFont="1" applyFill="1"/>
    <xf numFmtId="0" fontId="5" fillId="7" borderId="47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5" fillId="0" borderId="67" xfId="1" applyFont="1" applyFill="1" applyBorder="1" applyAlignment="1" applyProtection="1">
      <alignment horizontal="center" vertical="center"/>
    </xf>
    <xf numFmtId="165" fontId="5" fillId="0" borderId="41" xfId="1" applyFont="1" applyFill="1" applyBorder="1" applyAlignment="1" applyProtection="1">
      <alignment horizontal="center" vertical="center"/>
    </xf>
    <xf numFmtId="165" fontId="5" fillId="0" borderId="44" xfId="1" applyFont="1" applyFill="1" applyBorder="1" applyAlignment="1" applyProtection="1">
      <alignment horizontal="center" vertical="center"/>
    </xf>
    <xf numFmtId="165" fontId="5" fillId="0" borderId="68" xfId="1" applyFont="1" applyFill="1" applyBorder="1" applyAlignment="1" applyProtection="1">
      <alignment horizontal="center" vertical="center"/>
    </xf>
    <xf numFmtId="165" fontId="5" fillId="0" borderId="27" xfId="1" applyFont="1" applyFill="1" applyBorder="1" applyAlignment="1" applyProtection="1">
      <alignment horizontal="center" vertical="center"/>
    </xf>
    <xf numFmtId="165" fontId="5" fillId="0" borderId="25" xfId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  <xf numFmtId="0" fontId="1" fillId="0" borderId="7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5" fontId="5" fillId="0" borderId="7" xfId="1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5" fontId="5" fillId="0" borderId="55" xfId="1" applyFont="1" applyFill="1" applyBorder="1" applyAlignment="1" applyProtection="1">
      <alignment horizontal="center" vertical="center"/>
    </xf>
    <xf numFmtId="165" fontId="5" fillId="0" borderId="53" xfId="1" applyFont="1" applyFill="1" applyBorder="1" applyAlignment="1" applyProtection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5" fillId="0" borderId="39" xfId="1" applyFont="1" applyFill="1" applyBorder="1" applyAlignment="1" applyProtection="1">
      <alignment horizontal="center" vertical="center"/>
    </xf>
    <xf numFmtId="165" fontId="5" fillId="0" borderId="40" xfId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67" fontId="5" fillId="0" borderId="55" xfId="1" applyNumberFormat="1" applyFont="1" applyFill="1" applyBorder="1" applyAlignment="1" applyProtection="1">
      <alignment horizontal="left" vertical="center"/>
    </xf>
    <xf numFmtId="167" fontId="5" fillId="0" borderId="41" xfId="1" applyNumberFormat="1" applyFont="1" applyFill="1" applyBorder="1" applyAlignment="1" applyProtection="1">
      <alignment horizontal="left" vertical="center"/>
    </xf>
    <xf numFmtId="167" fontId="5" fillId="0" borderId="44" xfId="1" applyNumberFormat="1" applyFont="1" applyFill="1" applyBorder="1" applyAlignment="1" applyProtection="1">
      <alignment horizontal="left" vertical="center"/>
    </xf>
    <xf numFmtId="165" fontId="5" fillId="2" borderId="55" xfId="1" applyFont="1" applyFill="1" applyBorder="1" applyAlignment="1" applyProtection="1">
      <alignment horizontal="center" vertical="center" wrapText="1"/>
    </xf>
    <xf numFmtId="165" fontId="5" fillId="2" borderId="41" xfId="1" applyFont="1" applyFill="1" applyBorder="1" applyAlignment="1" applyProtection="1">
      <alignment horizontal="center" vertical="center" wrapText="1"/>
    </xf>
    <xf numFmtId="165" fontId="5" fillId="2" borderId="44" xfId="1" applyFont="1" applyFill="1" applyBorder="1" applyAlignment="1" applyProtection="1">
      <alignment horizontal="center" vertical="center" wrapText="1"/>
    </xf>
    <xf numFmtId="165" fontId="5" fillId="0" borderId="55" xfId="1" applyFont="1" applyFill="1" applyBorder="1" applyAlignment="1" applyProtection="1">
      <alignment horizontal="center" vertical="center" wrapText="1"/>
    </xf>
    <xf numFmtId="165" fontId="5" fillId="0" borderId="41" xfId="1" applyFont="1" applyFill="1" applyBorder="1" applyAlignment="1" applyProtection="1">
      <alignment horizontal="center" vertical="center" wrapText="1"/>
    </xf>
    <xf numFmtId="165" fontId="5" fillId="0" borderId="44" xfId="1" applyFont="1" applyFill="1" applyBorder="1" applyAlignment="1" applyProtection="1">
      <alignment horizontal="center" vertical="center" wrapText="1"/>
    </xf>
    <xf numFmtId="9" fontId="5" fillId="2" borderId="55" xfId="0" applyNumberFormat="1" applyFont="1" applyFill="1" applyBorder="1" applyAlignment="1">
      <alignment horizontal="center" vertical="center" wrapText="1"/>
    </xf>
    <xf numFmtId="9" fontId="5" fillId="2" borderId="41" xfId="0" applyNumberFormat="1" applyFont="1" applyFill="1" applyBorder="1" applyAlignment="1">
      <alignment horizontal="center" vertical="center" wrapText="1"/>
    </xf>
    <xf numFmtId="9" fontId="5" fillId="2" borderId="44" xfId="0" applyNumberFormat="1" applyFont="1" applyFill="1" applyBorder="1" applyAlignment="1">
      <alignment horizontal="center" vertical="center" wrapText="1"/>
    </xf>
    <xf numFmtId="165" fontId="5" fillId="0" borderId="35" xfId="1" applyFont="1" applyBorder="1" applyAlignment="1">
      <alignment horizontal="center" vertical="center"/>
    </xf>
    <xf numFmtId="165" fontId="5" fillId="0" borderId="30" xfId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top"/>
    </xf>
    <xf numFmtId="169" fontId="4" fillId="0" borderId="5" xfId="0" applyNumberFormat="1" applyFont="1" applyBorder="1" applyAlignment="1">
      <alignment horizontal="center" vertical="top"/>
    </xf>
    <xf numFmtId="169" fontId="4" fillId="0" borderId="4" xfId="0" applyNumberFormat="1" applyFont="1" applyBorder="1" applyAlignment="1">
      <alignment horizontal="center" vertical="top"/>
    </xf>
    <xf numFmtId="169" fontId="4" fillId="0" borderId="8" xfId="0" applyNumberFormat="1" applyFont="1" applyBorder="1" applyAlignment="1">
      <alignment horizontal="center" vertical="top"/>
    </xf>
    <xf numFmtId="169" fontId="4" fillId="0" borderId="10" xfId="0" applyNumberFormat="1" applyFont="1" applyBorder="1" applyAlignment="1">
      <alignment horizontal="center" vertical="top"/>
    </xf>
    <xf numFmtId="169" fontId="4" fillId="0" borderId="9" xfId="0" applyNumberFormat="1" applyFont="1" applyBorder="1" applyAlignment="1">
      <alignment horizontal="center" vertical="top"/>
    </xf>
    <xf numFmtId="0" fontId="5" fillId="0" borderId="35" xfId="0" applyFont="1" applyBorder="1" applyAlignment="1">
      <alignment horizontal="left" vertical="center" wrapText="1"/>
    </xf>
    <xf numFmtId="167" fontId="5" fillId="7" borderId="50" xfId="1" applyNumberFormat="1" applyFont="1" applyFill="1" applyBorder="1" applyAlignment="1" applyProtection="1">
      <alignment horizontal="center" vertical="center"/>
    </xf>
    <xf numFmtId="165" fontId="5" fillId="7" borderId="55" xfId="1" applyFont="1" applyFill="1" applyBorder="1" applyAlignment="1" applyProtection="1">
      <alignment horizontal="center" vertical="center"/>
    </xf>
    <xf numFmtId="165" fontId="5" fillId="7" borderId="53" xfId="1" applyFont="1" applyFill="1" applyBorder="1" applyAlignment="1" applyProtection="1">
      <alignment horizontal="center" vertical="center"/>
    </xf>
    <xf numFmtId="165" fontId="5" fillId="7" borderId="44" xfId="1" applyFont="1" applyFill="1" applyBorder="1" applyAlignment="1" applyProtection="1">
      <alignment horizontal="center" vertical="center"/>
    </xf>
    <xf numFmtId="165" fontId="5" fillId="7" borderId="25" xfId="1" applyFont="1" applyFill="1" applyBorder="1" applyAlignment="1" applyProtection="1">
      <alignment horizontal="center" vertical="center"/>
    </xf>
  </cellXfs>
  <cellStyles count="6">
    <cellStyle name="Excel Built-in Normal" xfId="4"/>
    <cellStyle name="Normalny" xfId="0" builtinId="0"/>
    <cellStyle name="Normalny 2" xfId="2"/>
    <cellStyle name="Procentowy" xfId="5" builtinId="5"/>
    <cellStyle name="Walutowy" xfId="1" builtinId="4"/>
    <cellStyle name="Walutowy 2" xfId="3"/>
  </cellStyles>
  <dxfs count="4">
    <dxf>
      <fill>
        <patternFill>
          <bgColor rgb="FF7030A0"/>
        </patternFill>
      </fill>
    </dxf>
    <dxf>
      <font>
        <color rgb="FFC00000"/>
      </font>
    </dxf>
    <dxf>
      <font>
        <color rgb="FF00B050"/>
        <name val="Calibri Light"/>
        <scheme val="none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511"/>
  <sheetViews>
    <sheetView tabSelected="1" topLeftCell="A439" zoomScaleNormal="100" zoomScalePageLayoutView="80" workbookViewId="0">
      <selection activeCell="R421" sqref="R421"/>
    </sheetView>
  </sheetViews>
  <sheetFormatPr defaultRowHeight="12.75"/>
  <cols>
    <col min="1" max="1" width="3.5703125" style="1" customWidth="1"/>
    <col min="2" max="2" width="24.5703125" style="2" customWidth="1"/>
    <col min="3" max="3" width="11.5703125" style="1" customWidth="1"/>
    <col min="4" max="4" width="12.28515625" style="1" customWidth="1"/>
    <col min="5" max="5" width="13.28515625" style="1" customWidth="1"/>
    <col min="6" max="6" width="7.85546875" style="1" customWidth="1"/>
    <col min="7" max="7" width="14.42578125" style="1" customWidth="1"/>
    <col min="8" max="8" width="11" style="1" customWidth="1"/>
    <col min="9" max="9" width="13.5703125" style="1" customWidth="1"/>
    <col min="10" max="10" width="14.42578125" style="1" customWidth="1"/>
    <col min="11" max="11" width="5.28515625" style="1" customWidth="1"/>
    <col min="12" max="12" width="14.7109375" style="1" customWidth="1"/>
    <col min="13" max="13" width="17.85546875" style="1" customWidth="1"/>
    <col min="14" max="14" width="10.85546875" style="1" customWidth="1"/>
    <col min="15" max="15" width="15.140625" style="1" customWidth="1"/>
    <col min="16" max="16" width="5.85546875" style="1" customWidth="1"/>
    <col min="17" max="17" width="14.85546875" style="1" customWidth="1"/>
    <col min="18" max="18" width="17.140625" style="1" customWidth="1"/>
    <col min="19" max="19" width="17.42578125" style="1" customWidth="1"/>
    <col min="20" max="20" width="19.28515625" style="1" customWidth="1"/>
    <col min="21" max="21" width="19" style="1" customWidth="1"/>
    <col min="24" max="24" width="13.7109375" style="1" customWidth="1"/>
    <col min="25" max="16384" width="9.140625" style="1"/>
  </cols>
  <sheetData>
    <row r="1" spans="1:23" ht="12.75" customHeight="1">
      <c r="A1" s="3"/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V1" s="1"/>
      <c r="W1" s="1"/>
    </row>
    <row r="2" spans="1:23" ht="11.25">
      <c r="A2" s="6" t="s">
        <v>19</v>
      </c>
      <c r="B2" s="11" t="s">
        <v>20</v>
      </c>
      <c r="C2" s="11"/>
      <c r="D2" s="11"/>
      <c r="E2" s="11"/>
      <c r="F2" s="11"/>
      <c r="G2" s="11"/>
      <c r="H2" s="12"/>
      <c r="I2" s="12"/>
      <c r="J2" s="12"/>
      <c r="K2" s="12"/>
      <c r="L2" s="11"/>
      <c r="V2" s="1"/>
      <c r="W2" s="1"/>
    </row>
    <row r="3" spans="1:23" ht="11.25">
      <c r="A3" s="6" t="s">
        <v>19</v>
      </c>
      <c r="B3" s="11" t="s">
        <v>47</v>
      </c>
      <c r="C3" s="11"/>
      <c r="D3" s="11"/>
      <c r="E3" s="11"/>
      <c r="F3" s="11"/>
      <c r="G3" s="11"/>
      <c r="H3" s="11"/>
      <c r="I3" s="11"/>
      <c r="J3" s="11"/>
      <c r="K3" s="11"/>
      <c r="L3" s="13"/>
      <c r="V3" s="1"/>
      <c r="W3" s="1"/>
    </row>
    <row r="4" spans="1:23" ht="21" customHeight="1">
      <c r="A4" s="6" t="s">
        <v>19</v>
      </c>
      <c r="B4" s="359" t="s">
        <v>508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V4" s="1"/>
      <c r="W4" s="1"/>
    </row>
    <row r="5" spans="1:23" ht="21" customHeight="1">
      <c r="A5" s="6" t="s">
        <v>19</v>
      </c>
      <c r="B5" s="360" t="s">
        <v>63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V5" s="1"/>
      <c r="W5" s="1"/>
    </row>
    <row r="6" spans="1:23" ht="11.25">
      <c r="A6" s="6" t="s">
        <v>19</v>
      </c>
      <c r="B6" s="15" t="s">
        <v>37</v>
      </c>
      <c r="C6" s="17"/>
      <c r="D6" s="18"/>
      <c r="E6" s="17"/>
      <c r="F6" s="17"/>
      <c r="G6" s="17"/>
      <c r="H6" s="17"/>
      <c r="I6" s="17"/>
      <c r="J6" s="17"/>
      <c r="K6" s="17"/>
      <c r="L6" s="17"/>
      <c r="V6" s="1"/>
      <c r="W6" s="1"/>
    </row>
    <row r="7" spans="1:23" customFormat="1"/>
    <row r="8" spans="1:23">
      <c r="A8" s="10" t="s">
        <v>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0" t="str">
        <f>A8</f>
        <v>PAKIET NR 1</v>
      </c>
      <c r="V8" s="1"/>
      <c r="W8" s="1"/>
    </row>
    <row r="9" spans="1:23">
      <c r="A9" s="361" t="s">
        <v>0</v>
      </c>
      <c r="B9" s="362"/>
      <c r="C9" s="362"/>
      <c r="D9" s="362"/>
      <c r="E9" s="362"/>
      <c r="F9" s="362"/>
      <c r="G9" s="363"/>
      <c r="H9" s="361" t="s">
        <v>1</v>
      </c>
      <c r="I9" s="362"/>
      <c r="J9" s="362"/>
      <c r="K9" s="362"/>
      <c r="L9" s="363"/>
      <c r="M9" s="361" t="s">
        <v>2</v>
      </c>
      <c r="N9" s="362"/>
      <c r="O9" s="362"/>
      <c r="P9" s="362"/>
      <c r="Q9" s="362"/>
      <c r="R9" s="362"/>
      <c r="S9" s="363"/>
      <c r="T9" s="364" t="s">
        <v>3</v>
      </c>
      <c r="U9" s="365"/>
    </row>
    <row r="10" spans="1:23" ht="52.5">
      <c r="A10" s="54" t="s">
        <v>22</v>
      </c>
      <c r="B10" s="44" t="s">
        <v>23</v>
      </c>
      <c r="C10" s="45" t="s">
        <v>62</v>
      </c>
      <c r="D10" s="45" t="s">
        <v>58</v>
      </c>
      <c r="E10" s="55" t="s">
        <v>24</v>
      </c>
      <c r="F10" s="45" t="s">
        <v>59</v>
      </c>
      <c r="G10" s="45" t="s">
        <v>25</v>
      </c>
      <c r="H10" s="45" t="s">
        <v>26</v>
      </c>
      <c r="I10" s="46" t="s">
        <v>27</v>
      </c>
      <c r="J10" s="47" t="s">
        <v>28</v>
      </c>
      <c r="K10" s="48" t="s">
        <v>4</v>
      </c>
      <c r="L10" s="47" t="s">
        <v>29</v>
      </c>
      <c r="M10" s="49" t="s">
        <v>30</v>
      </c>
      <c r="N10" s="50" t="s">
        <v>31</v>
      </c>
      <c r="O10" s="49" t="s">
        <v>32</v>
      </c>
      <c r="P10" s="48" t="s">
        <v>4</v>
      </c>
      <c r="Q10" s="49" t="s">
        <v>33</v>
      </c>
      <c r="R10" s="49" t="s">
        <v>48</v>
      </c>
      <c r="S10" s="49" t="s">
        <v>49</v>
      </c>
      <c r="T10" s="51" t="s">
        <v>51</v>
      </c>
      <c r="U10" s="52" t="s">
        <v>52</v>
      </c>
    </row>
    <row r="11" spans="1:23" ht="13.5" thickBot="1">
      <c r="A11" s="45" t="s">
        <v>5</v>
      </c>
      <c r="B11" s="25" t="s">
        <v>6</v>
      </c>
      <c r="C11" s="25" t="s">
        <v>7</v>
      </c>
      <c r="D11" s="25" t="s">
        <v>8</v>
      </c>
      <c r="E11" s="25" t="s">
        <v>9</v>
      </c>
      <c r="F11" s="26" t="s">
        <v>10</v>
      </c>
      <c r="G11" s="26" t="s">
        <v>11</v>
      </c>
      <c r="H11" s="26" t="s">
        <v>34</v>
      </c>
      <c r="I11" s="27" t="s">
        <v>38</v>
      </c>
      <c r="J11" s="25" t="s">
        <v>39</v>
      </c>
      <c r="K11" s="28" t="s">
        <v>40</v>
      </c>
      <c r="L11" s="29" t="s">
        <v>41</v>
      </c>
      <c r="M11" s="29" t="s">
        <v>35</v>
      </c>
      <c r="N11" s="28" t="s">
        <v>42</v>
      </c>
      <c r="O11" s="29" t="s">
        <v>43</v>
      </c>
      <c r="P11" s="28" t="s">
        <v>44</v>
      </c>
      <c r="Q11" s="29" t="s">
        <v>45</v>
      </c>
      <c r="R11" s="30" t="s">
        <v>12</v>
      </c>
      <c r="S11" s="30" t="s">
        <v>13</v>
      </c>
      <c r="T11" s="30" t="s">
        <v>36</v>
      </c>
      <c r="U11" s="30" t="s">
        <v>46</v>
      </c>
    </row>
    <row r="12" spans="1:23" ht="22.5">
      <c r="A12" s="29" t="s">
        <v>14</v>
      </c>
      <c r="B12" s="31" t="s">
        <v>67</v>
      </c>
      <c r="C12" s="32" t="s">
        <v>68</v>
      </c>
      <c r="D12" s="32">
        <v>1195</v>
      </c>
      <c r="E12" s="32" t="s">
        <v>69</v>
      </c>
      <c r="F12" s="34">
        <v>1</v>
      </c>
      <c r="G12" s="366" t="s">
        <v>70</v>
      </c>
      <c r="H12" s="22">
        <v>3</v>
      </c>
      <c r="I12" s="42"/>
      <c r="J12" s="36">
        <f>H12*I12</f>
        <v>0</v>
      </c>
      <c r="K12" s="37"/>
      <c r="L12" s="36">
        <f>ROUND(J12*K12+J12,2)</f>
        <v>0</v>
      </c>
      <c r="M12" s="38">
        <v>6</v>
      </c>
      <c r="N12" s="39"/>
      <c r="O12" s="40">
        <f>N12*M12</f>
        <v>0</v>
      </c>
      <c r="P12" s="37"/>
      <c r="Q12" s="43">
        <f>ROUND(O12+O12*P12,2)</f>
        <v>0</v>
      </c>
      <c r="R12" s="24">
        <v>1000</v>
      </c>
      <c r="S12" s="24">
        <v>1230</v>
      </c>
      <c r="T12" s="318">
        <f>SUM(J20+O20+R20)</f>
        <v>8000</v>
      </c>
      <c r="U12" s="321">
        <f>SUM(L20+Q20+S20)</f>
        <v>9840</v>
      </c>
    </row>
    <row r="13" spans="1:23">
      <c r="A13" s="29" t="s">
        <v>15</v>
      </c>
      <c r="B13" s="31" t="s">
        <v>71</v>
      </c>
      <c r="C13" s="32">
        <v>58520000</v>
      </c>
      <c r="D13" s="32">
        <v>10284</v>
      </c>
      <c r="E13" s="32" t="s">
        <v>72</v>
      </c>
      <c r="F13" s="34">
        <v>1</v>
      </c>
      <c r="G13" s="367"/>
      <c r="H13" s="22">
        <v>3</v>
      </c>
      <c r="I13" s="42"/>
      <c r="J13" s="36">
        <f t="shared" ref="J13:J19" si="0">H13*I13</f>
        <v>0</v>
      </c>
      <c r="K13" s="37"/>
      <c r="L13" s="36">
        <f t="shared" ref="L13:L19" si="1">ROUND(J13*K13+J13,2)</f>
        <v>0</v>
      </c>
      <c r="M13" s="38">
        <v>3</v>
      </c>
      <c r="N13" s="39"/>
      <c r="O13" s="40">
        <f t="shared" ref="O13:O19" si="2">N13*M13</f>
        <v>0</v>
      </c>
      <c r="P13" s="37"/>
      <c r="Q13" s="43">
        <f t="shared" ref="Q13:Q19" si="3">ROUND(O13+O13*P13,2)</f>
        <v>0</v>
      </c>
      <c r="R13" s="24">
        <v>1000</v>
      </c>
      <c r="S13" s="24">
        <v>1230</v>
      </c>
      <c r="T13" s="319"/>
      <c r="U13" s="322"/>
    </row>
    <row r="14" spans="1:23" ht="22.5">
      <c r="A14" s="29" t="s">
        <v>16</v>
      </c>
      <c r="B14" s="31" t="s">
        <v>73</v>
      </c>
      <c r="C14" s="32" t="s">
        <v>74</v>
      </c>
      <c r="D14" s="32" t="s">
        <v>75</v>
      </c>
      <c r="E14" s="32" t="s">
        <v>69</v>
      </c>
      <c r="F14" s="34">
        <v>1</v>
      </c>
      <c r="G14" s="367"/>
      <c r="H14" s="22">
        <v>3</v>
      </c>
      <c r="I14" s="42"/>
      <c r="J14" s="36">
        <f t="shared" si="0"/>
        <v>0</v>
      </c>
      <c r="K14" s="37"/>
      <c r="L14" s="36">
        <f t="shared" si="1"/>
        <v>0</v>
      </c>
      <c r="M14" s="38">
        <v>4</v>
      </c>
      <c r="N14" s="39"/>
      <c r="O14" s="40">
        <f t="shared" si="2"/>
        <v>0</v>
      </c>
      <c r="P14" s="37"/>
      <c r="Q14" s="43">
        <f t="shared" si="3"/>
        <v>0</v>
      </c>
      <c r="R14" s="24">
        <v>1000</v>
      </c>
      <c r="S14" s="24">
        <v>1230</v>
      </c>
      <c r="T14" s="319"/>
      <c r="U14" s="322"/>
    </row>
    <row r="15" spans="1:23" ht="22.5">
      <c r="A15" s="29" t="s">
        <v>17</v>
      </c>
      <c r="B15" s="31" t="s">
        <v>76</v>
      </c>
      <c r="C15" s="32" t="s">
        <v>77</v>
      </c>
      <c r="D15" s="32" t="s">
        <v>78</v>
      </c>
      <c r="E15" s="32" t="s">
        <v>79</v>
      </c>
      <c r="F15" s="34">
        <v>1</v>
      </c>
      <c r="G15" s="367"/>
      <c r="H15" s="22">
        <v>3</v>
      </c>
      <c r="I15" s="42"/>
      <c r="J15" s="36">
        <f t="shared" si="0"/>
        <v>0</v>
      </c>
      <c r="K15" s="37"/>
      <c r="L15" s="36">
        <f t="shared" si="1"/>
        <v>0</v>
      </c>
      <c r="M15" s="38">
        <v>3</v>
      </c>
      <c r="N15" s="39"/>
      <c r="O15" s="40">
        <f t="shared" si="2"/>
        <v>0</v>
      </c>
      <c r="P15" s="37"/>
      <c r="Q15" s="43">
        <f t="shared" si="3"/>
        <v>0</v>
      </c>
      <c r="R15" s="24">
        <v>1000</v>
      </c>
      <c r="S15" s="24">
        <v>1230</v>
      </c>
      <c r="T15" s="319"/>
      <c r="U15" s="322"/>
    </row>
    <row r="16" spans="1:23">
      <c r="A16" s="29" t="s">
        <v>53</v>
      </c>
      <c r="B16" s="31" t="s">
        <v>80</v>
      </c>
      <c r="C16" s="32" t="s">
        <v>81</v>
      </c>
      <c r="D16" s="32" t="s">
        <v>82</v>
      </c>
      <c r="E16" s="32" t="s">
        <v>83</v>
      </c>
      <c r="F16" s="34">
        <v>1</v>
      </c>
      <c r="G16" s="367"/>
      <c r="H16" s="22">
        <v>3</v>
      </c>
      <c r="I16" s="42"/>
      <c r="J16" s="36">
        <f t="shared" si="0"/>
        <v>0</v>
      </c>
      <c r="K16" s="37"/>
      <c r="L16" s="36">
        <f t="shared" si="1"/>
        <v>0</v>
      </c>
      <c r="M16" s="38">
        <v>3</v>
      </c>
      <c r="N16" s="39"/>
      <c r="O16" s="40">
        <f t="shared" si="2"/>
        <v>0</v>
      </c>
      <c r="P16" s="37"/>
      <c r="Q16" s="43">
        <f t="shared" si="3"/>
        <v>0</v>
      </c>
      <c r="R16" s="24">
        <v>1000</v>
      </c>
      <c r="S16" s="24">
        <v>1230</v>
      </c>
      <c r="T16" s="319"/>
      <c r="U16" s="322"/>
    </row>
    <row r="17" spans="1:23" ht="22.5">
      <c r="A17" s="29" t="s">
        <v>54</v>
      </c>
      <c r="B17" s="31" t="s">
        <v>84</v>
      </c>
      <c r="C17" s="32" t="s">
        <v>85</v>
      </c>
      <c r="D17" s="32" t="s">
        <v>86</v>
      </c>
      <c r="E17" s="32" t="s">
        <v>87</v>
      </c>
      <c r="F17" s="34">
        <v>1</v>
      </c>
      <c r="G17" s="367"/>
      <c r="H17" s="22">
        <v>3</v>
      </c>
      <c r="I17" s="42"/>
      <c r="J17" s="36">
        <f t="shared" si="0"/>
        <v>0</v>
      </c>
      <c r="K17" s="37"/>
      <c r="L17" s="36">
        <f t="shared" si="1"/>
        <v>0</v>
      </c>
      <c r="M17" s="38">
        <v>2</v>
      </c>
      <c r="N17" s="39"/>
      <c r="O17" s="40">
        <f t="shared" si="2"/>
        <v>0</v>
      </c>
      <c r="P17" s="37"/>
      <c r="Q17" s="43">
        <f t="shared" si="3"/>
        <v>0</v>
      </c>
      <c r="R17" s="24">
        <v>1000</v>
      </c>
      <c r="S17" s="24">
        <v>1230</v>
      </c>
      <c r="T17" s="319"/>
      <c r="U17" s="322"/>
    </row>
    <row r="18" spans="1:23">
      <c r="A18" s="29" t="s">
        <v>55</v>
      </c>
      <c r="B18" s="31" t="s">
        <v>88</v>
      </c>
      <c r="C18" s="32" t="s">
        <v>89</v>
      </c>
      <c r="D18" s="32" t="s">
        <v>90</v>
      </c>
      <c r="E18" s="32"/>
      <c r="F18" s="34">
        <v>1</v>
      </c>
      <c r="G18" s="367"/>
      <c r="H18" s="22">
        <v>3</v>
      </c>
      <c r="I18" s="42"/>
      <c r="J18" s="36">
        <f t="shared" si="0"/>
        <v>0</v>
      </c>
      <c r="K18" s="37"/>
      <c r="L18" s="36">
        <f t="shared" si="1"/>
        <v>0</v>
      </c>
      <c r="M18" s="38">
        <v>4</v>
      </c>
      <c r="N18" s="39"/>
      <c r="O18" s="40">
        <f t="shared" si="2"/>
        <v>0</v>
      </c>
      <c r="P18" s="37"/>
      <c r="Q18" s="43">
        <f t="shared" si="3"/>
        <v>0</v>
      </c>
      <c r="R18" s="24">
        <v>1000</v>
      </c>
      <c r="S18" s="24">
        <v>1230</v>
      </c>
      <c r="T18" s="319"/>
      <c r="U18" s="322"/>
    </row>
    <row r="19" spans="1:23" ht="13.5" thickBot="1">
      <c r="A19" s="29" t="s">
        <v>56</v>
      </c>
      <c r="B19" s="31" t="s">
        <v>88</v>
      </c>
      <c r="C19" s="32" t="s">
        <v>91</v>
      </c>
      <c r="D19" s="32" t="s">
        <v>92</v>
      </c>
      <c r="E19" s="32" t="s">
        <v>93</v>
      </c>
      <c r="F19" s="56">
        <v>1</v>
      </c>
      <c r="G19" s="368"/>
      <c r="H19" s="56">
        <v>3</v>
      </c>
      <c r="I19" s="42"/>
      <c r="J19" s="36">
        <f t="shared" si="0"/>
        <v>0</v>
      </c>
      <c r="K19" s="37"/>
      <c r="L19" s="36">
        <f t="shared" si="1"/>
        <v>0</v>
      </c>
      <c r="M19" s="38">
        <v>3</v>
      </c>
      <c r="N19" s="39"/>
      <c r="O19" s="40">
        <f t="shared" si="2"/>
        <v>0</v>
      </c>
      <c r="P19" s="37"/>
      <c r="Q19" s="43">
        <f t="shared" si="3"/>
        <v>0</v>
      </c>
      <c r="R19" s="24">
        <v>1000</v>
      </c>
      <c r="S19" s="24">
        <v>1230</v>
      </c>
      <c r="T19" s="320"/>
      <c r="U19" s="323"/>
    </row>
    <row r="20" spans="1:23">
      <c r="I20" s="16" t="s">
        <v>21</v>
      </c>
      <c r="J20" s="8">
        <f>SUM(J12:J19)</f>
        <v>0</v>
      </c>
      <c r="K20" s="9"/>
      <c r="L20" s="8">
        <f>SUM(L12:L19)</f>
        <v>0</v>
      </c>
      <c r="M20" s="9"/>
      <c r="N20" s="9"/>
      <c r="O20" s="8">
        <f>SUM(O12:O19)</f>
        <v>0</v>
      </c>
      <c r="P20" s="9"/>
      <c r="Q20" s="8">
        <f>SUM(Q12:Q19)</f>
        <v>0</v>
      </c>
      <c r="R20" s="8">
        <f>SUM(R12:R19)</f>
        <v>8000</v>
      </c>
      <c r="S20" s="8">
        <f>SUM(S12:S19)</f>
        <v>9840</v>
      </c>
    </row>
    <row r="21" spans="1:23" customFormat="1"/>
    <row r="22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3">
      <c r="A23" s="10" t="s">
        <v>66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 t="str">
        <f>A23</f>
        <v>PAKIET NR  2</v>
      </c>
      <c r="V23" s="1"/>
      <c r="W23" s="1"/>
    </row>
    <row r="24" spans="1:23">
      <c r="A24" s="361" t="s">
        <v>0</v>
      </c>
      <c r="B24" s="362"/>
      <c r="C24" s="362"/>
      <c r="D24" s="362"/>
      <c r="E24" s="362"/>
      <c r="F24" s="362"/>
      <c r="G24" s="363"/>
      <c r="H24" s="361" t="s">
        <v>1</v>
      </c>
      <c r="I24" s="362"/>
      <c r="J24" s="362"/>
      <c r="K24" s="362"/>
      <c r="L24" s="363"/>
      <c r="M24" s="361" t="s">
        <v>2</v>
      </c>
      <c r="N24" s="362"/>
      <c r="O24" s="362"/>
      <c r="P24" s="362"/>
      <c r="Q24" s="362"/>
      <c r="R24" s="362"/>
      <c r="S24" s="363"/>
      <c r="T24" s="369" t="s">
        <v>3</v>
      </c>
      <c r="U24" s="364"/>
    </row>
    <row r="25" spans="1:23" ht="52.5">
      <c r="A25" s="54" t="s">
        <v>22</v>
      </c>
      <c r="B25" s="44" t="s">
        <v>23</v>
      </c>
      <c r="C25" s="45" t="s">
        <v>62</v>
      </c>
      <c r="D25" s="55" t="s">
        <v>95</v>
      </c>
      <c r="E25" s="45" t="s">
        <v>24</v>
      </c>
      <c r="F25" s="45" t="s">
        <v>59</v>
      </c>
      <c r="G25" s="45" t="s">
        <v>25</v>
      </c>
      <c r="H25" s="45" t="s">
        <v>26</v>
      </c>
      <c r="I25" s="46" t="s">
        <v>27</v>
      </c>
      <c r="J25" s="47" t="s">
        <v>28</v>
      </c>
      <c r="K25" s="48" t="s">
        <v>4</v>
      </c>
      <c r="L25" s="47" t="s">
        <v>29</v>
      </c>
      <c r="M25" s="49" t="s">
        <v>30</v>
      </c>
      <c r="N25" s="50" t="s">
        <v>31</v>
      </c>
      <c r="O25" s="49" t="s">
        <v>32</v>
      </c>
      <c r="P25" s="48" t="s">
        <v>4</v>
      </c>
      <c r="Q25" s="49" t="s">
        <v>33</v>
      </c>
      <c r="R25" s="49" t="s">
        <v>48</v>
      </c>
      <c r="S25" s="49" t="s">
        <v>49</v>
      </c>
      <c r="T25" s="51" t="s">
        <v>60</v>
      </c>
      <c r="U25" s="52" t="s">
        <v>61</v>
      </c>
    </row>
    <row r="26" spans="1:23" ht="12" customHeight="1" thickBot="1">
      <c r="A26" s="45" t="s">
        <v>5</v>
      </c>
      <c r="B26" s="25" t="s">
        <v>6</v>
      </c>
      <c r="C26" s="25" t="s">
        <v>7</v>
      </c>
      <c r="D26" s="25" t="s">
        <v>8</v>
      </c>
      <c r="E26" s="25" t="s">
        <v>9</v>
      </c>
      <c r="F26" s="25" t="s">
        <v>10</v>
      </c>
      <c r="G26" s="26" t="s">
        <v>11</v>
      </c>
      <c r="H26" s="25" t="s">
        <v>34</v>
      </c>
      <c r="I26" s="27" t="s">
        <v>38</v>
      </c>
      <c r="J26" s="25" t="s">
        <v>39</v>
      </c>
      <c r="K26" s="28" t="s">
        <v>40</v>
      </c>
      <c r="L26" s="29" t="s">
        <v>41</v>
      </c>
      <c r="M26" s="29" t="s">
        <v>35</v>
      </c>
      <c r="N26" s="28" t="s">
        <v>42</v>
      </c>
      <c r="O26" s="29" t="s">
        <v>43</v>
      </c>
      <c r="P26" s="28" t="s">
        <v>44</v>
      </c>
      <c r="Q26" s="29" t="s">
        <v>45</v>
      </c>
      <c r="R26" s="30" t="s">
        <v>12</v>
      </c>
      <c r="S26" s="30" t="s">
        <v>13</v>
      </c>
      <c r="T26" s="30" t="s">
        <v>36</v>
      </c>
      <c r="U26" s="30" t="s">
        <v>46</v>
      </c>
    </row>
    <row r="27" spans="1:23" ht="34.5" thickBot="1">
      <c r="A27" s="29" t="s">
        <v>14</v>
      </c>
      <c r="B27" s="31" t="s">
        <v>96</v>
      </c>
      <c r="C27" s="32" t="s">
        <v>97</v>
      </c>
      <c r="D27" s="32" t="s">
        <v>98</v>
      </c>
      <c r="E27" s="32" t="s">
        <v>99</v>
      </c>
      <c r="F27" s="58">
        <v>1</v>
      </c>
      <c r="G27" s="59" t="s">
        <v>100</v>
      </c>
      <c r="H27" s="56">
        <v>3</v>
      </c>
      <c r="I27" s="42"/>
      <c r="J27" s="36">
        <f>H27*I27</f>
        <v>0</v>
      </c>
      <c r="K27" s="37"/>
      <c r="L27" s="36">
        <f>ROUND(J27*K27+J27,2)</f>
        <v>0</v>
      </c>
      <c r="M27" s="38">
        <v>5</v>
      </c>
      <c r="N27" s="39"/>
      <c r="O27" s="40">
        <f>N27*M27</f>
        <v>0</v>
      </c>
      <c r="P27" s="37"/>
      <c r="Q27" s="40">
        <f>ROUND(O27+O27*P27,2)</f>
        <v>0</v>
      </c>
      <c r="R27" s="14">
        <v>5000</v>
      </c>
      <c r="S27" s="41">
        <v>6150</v>
      </c>
      <c r="T27" s="23">
        <f>J27+O27+R27</f>
        <v>5000</v>
      </c>
      <c r="U27" s="23">
        <f>L27+Q27+S27</f>
        <v>6150</v>
      </c>
      <c r="V27" s="1"/>
      <c r="W27" s="1"/>
    </row>
    <row r="31" spans="1:23">
      <c r="A31" s="10" t="s">
        <v>168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 t="str">
        <f>A31</f>
        <v>PAKIET NR 3</v>
      </c>
      <c r="V31" s="1"/>
      <c r="W31" s="1"/>
    </row>
    <row r="32" spans="1:23">
      <c r="A32" s="361" t="s">
        <v>0</v>
      </c>
      <c r="B32" s="362"/>
      <c r="C32" s="362"/>
      <c r="D32" s="362"/>
      <c r="E32" s="362"/>
      <c r="F32" s="362"/>
      <c r="G32" s="363"/>
      <c r="H32" s="361" t="s">
        <v>1</v>
      </c>
      <c r="I32" s="362"/>
      <c r="J32" s="362"/>
      <c r="K32" s="362"/>
      <c r="L32" s="363"/>
      <c r="M32" s="361" t="s">
        <v>2</v>
      </c>
      <c r="N32" s="362"/>
      <c r="O32" s="362"/>
      <c r="P32" s="362"/>
      <c r="Q32" s="362"/>
      <c r="R32" s="362"/>
      <c r="S32" s="363"/>
      <c r="T32" s="369" t="s">
        <v>3</v>
      </c>
      <c r="U32" s="364"/>
    </row>
    <row r="33" spans="1:23" ht="52.5">
      <c r="A33" s="54" t="s">
        <v>22</v>
      </c>
      <c r="B33" s="44" t="s">
        <v>23</v>
      </c>
      <c r="C33" s="45" t="s">
        <v>57</v>
      </c>
      <c r="D33" s="45" t="s">
        <v>24</v>
      </c>
      <c r="E33" s="55" t="s">
        <v>101</v>
      </c>
      <c r="F33" s="45" t="s">
        <v>50</v>
      </c>
      <c r="G33" s="45" t="s">
        <v>25</v>
      </c>
      <c r="H33" s="45" t="s">
        <v>26</v>
      </c>
      <c r="I33" s="46" t="s">
        <v>27</v>
      </c>
      <c r="J33" s="47" t="s">
        <v>28</v>
      </c>
      <c r="K33" s="48" t="s">
        <v>4</v>
      </c>
      <c r="L33" s="47" t="s">
        <v>29</v>
      </c>
      <c r="M33" s="49" t="s">
        <v>30</v>
      </c>
      <c r="N33" s="50" t="s">
        <v>31</v>
      </c>
      <c r="O33" s="49" t="s">
        <v>32</v>
      </c>
      <c r="P33" s="48" t="s">
        <v>4</v>
      </c>
      <c r="Q33" s="49" t="s">
        <v>33</v>
      </c>
      <c r="R33" s="49" t="s">
        <v>48</v>
      </c>
      <c r="S33" s="49" t="s">
        <v>49</v>
      </c>
      <c r="T33" s="51" t="s">
        <v>60</v>
      </c>
      <c r="U33" s="52" t="s">
        <v>61</v>
      </c>
    </row>
    <row r="34" spans="1:23" ht="12" customHeight="1" thickBot="1">
      <c r="A34" s="45" t="s">
        <v>5</v>
      </c>
      <c r="B34" s="25" t="s">
        <v>6</v>
      </c>
      <c r="C34" s="25" t="s">
        <v>7</v>
      </c>
      <c r="D34" s="25" t="s">
        <v>8</v>
      </c>
      <c r="E34" s="25" t="s">
        <v>9</v>
      </c>
      <c r="F34" s="25" t="s">
        <v>10</v>
      </c>
      <c r="G34" s="60" t="s">
        <v>11</v>
      </c>
      <c r="H34" s="25" t="s">
        <v>34</v>
      </c>
      <c r="I34" s="27" t="s">
        <v>38</v>
      </c>
      <c r="J34" s="25" t="s">
        <v>39</v>
      </c>
      <c r="K34" s="28" t="s">
        <v>40</v>
      </c>
      <c r="L34" s="29" t="s">
        <v>41</v>
      </c>
      <c r="M34" s="29" t="s">
        <v>35</v>
      </c>
      <c r="N34" s="28" t="s">
        <v>42</v>
      </c>
      <c r="O34" s="29" t="s">
        <v>43</v>
      </c>
      <c r="P34" s="28" t="s">
        <v>44</v>
      </c>
      <c r="Q34" s="29" t="s">
        <v>45</v>
      </c>
      <c r="R34" s="30" t="s">
        <v>12</v>
      </c>
      <c r="S34" s="30" t="s">
        <v>13</v>
      </c>
      <c r="T34" s="30" t="s">
        <v>36</v>
      </c>
      <c r="U34" s="30" t="s">
        <v>46</v>
      </c>
    </row>
    <row r="35" spans="1:23" ht="57" thickBot="1">
      <c r="A35" s="29" t="s">
        <v>14</v>
      </c>
      <c r="B35" s="31" t="s">
        <v>102</v>
      </c>
      <c r="C35" s="32" t="s">
        <v>103</v>
      </c>
      <c r="D35" s="33" t="s">
        <v>104</v>
      </c>
      <c r="E35" s="32" t="s">
        <v>105</v>
      </c>
      <c r="F35" s="34">
        <v>2015</v>
      </c>
      <c r="G35" s="57" t="s">
        <v>106</v>
      </c>
      <c r="H35" s="53">
        <v>3</v>
      </c>
      <c r="I35" s="35"/>
      <c r="J35" s="36">
        <f>H35*I35</f>
        <v>0</v>
      </c>
      <c r="K35" s="37"/>
      <c r="L35" s="36">
        <f>ROUND(J35*K35+J35,2)</f>
        <v>0</v>
      </c>
      <c r="M35" s="38">
        <v>20</v>
      </c>
      <c r="N35" s="39"/>
      <c r="O35" s="40">
        <f>N35*M35</f>
        <v>0</v>
      </c>
      <c r="P35" s="37"/>
      <c r="Q35" s="40">
        <f>ROUND(O35+O35*P35,2)</f>
        <v>0</v>
      </c>
      <c r="R35" s="14">
        <v>40000</v>
      </c>
      <c r="S35" s="41">
        <v>49200</v>
      </c>
      <c r="T35" s="23">
        <f>J35+O35+R35</f>
        <v>40000</v>
      </c>
      <c r="U35" s="23">
        <f>L35+Q35+S35</f>
        <v>49200</v>
      </c>
      <c r="V35" s="1"/>
      <c r="W35" s="1"/>
    </row>
    <row r="38" spans="1:23">
      <c r="A38" s="10" t="s">
        <v>65</v>
      </c>
      <c r="B38" s="7"/>
      <c r="C38" s="7"/>
      <c r="D38" s="7"/>
      <c r="F38" s="7"/>
      <c r="G38" s="7"/>
      <c r="H38" s="7"/>
      <c r="I38" s="7"/>
      <c r="J38" s="7"/>
      <c r="K38" s="7"/>
      <c r="L38" s="7"/>
      <c r="M38" s="10" t="str">
        <f>A38</f>
        <v>PAKIET NR 4</v>
      </c>
    </row>
    <row r="39" spans="1:23">
      <c r="A39" s="361" t="s">
        <v>0</v>
      </c>
      <c r="B39" s="362"/>
      <c r="C39" s="362"/>
      <c r="D39" s="362"/>
      <c r="E39" s="362"/>
      <c r="F39" s="362"/>
      <c r="G39" s="363"/>
      <c r="H39" s="361" t="s">
        <v>1</v>
      </c>
      <c r="I39" s="362"/>
      <c r="J39" s="362"/>
      <c r="K39" s="362"/>
      <c r="L39" s="363"/>
      <c r="M39" s="361" t="s">
        <v>2</v>
      </c>
      <c r="N39" s="362"/>
      <c r="O39" s="362"/>
      <c r="P39" s="362"/>
      <c r="Q39" s="362"/>
      <c r="R39" s="362"/>
      <c r="S39" s="363"/>
      <c r="T39" s="369" t="s">
        <v>3</v>
      </c>
      <c r="U39" s="364"/>
    </row>
    <row r="40" spans="1:23" ht="52.5">
      <c r="A40" s="54" t="s">
        <v>22</v>
      </c>
      <c r="B40" s="44" t="s">
        <v>23</v>
      </c>
      <c r="C40" s="45" t="s">
        <v>62</v>
      </c>
      <c r="D40" s="45" t="s">
        <v>58</v>
      </c>
      <c r="E40" s="45" t="s">
        <v>24</v>
      </c>
      <c r="F40" s="45" t="s">
        <v>50</v>
      </c>
      <c r="G40" s="45" t="s">
        <v>25</v>
      </c>
      <c r="H40" s="45" t="s">
        <v>26</v>
      </c>
      <c r="I40" s="46" t="s">
        <v>27</v>
      </c>
      <c r="J40" s="47" t="s">
        <v>28</v>
      </c>
      <c r="K40" s="48" t="s">
        <v>4</v>
      </c>
      <c r="L40" s="47" t="s">
        <v>29</v>
      </c>
      <c r="M40" s="49" t="s">
        <v>30</v>
      </c>
      <c r="N40" s="50" t="s">
        <v>31</v>
      </c>
      <c r="O40" s="49" t="s">
        <v>32</v>
      </c>
      <c r="P40" s="48" t="s">
        <v>4</v>
      </c>
      <c r="Q40" s="49" t="s">
        <v>33</v>
      </c>
      <c r="R40" s="49" t="s">
        <v>48</v>
      </c>
      <c r="S40" s="49" t="s">
        <v>49</v>
      </c>
      <c r="T40" s="51" t="s">
        <v>60</v>
      </c>
      <c r="U40" s="52" t="s">
        <v>61</v>
      </c>
    </row>
    <row r="41" spans="1:23" ht="13.5" thickBot="1">
      <c r="A41" s="45" t="s">
        <v>5</v>
      </c>
      <c r="B41" s="25" t="s">
        <v>6</v>
      </c>
      <c r="C41" s="25" t="s">
        <v>7</v>
      </c>
      <c r="D41" s="25" t="s">
        <v>8</v>
      </c>
      <c r="E41" s="25" t="s">
        <v>9</v>
      </c>
      <c r="F41" s="25" t="s">
        <v>10</v>
      </c>
      <c r="G41" s="60" t="s">
        <v>11</v>
      </c>
      <c r="H41" s="25" t="s">
        <v>34</v>
      </c>
      <c r="I41" s="27" t="s">
        <v>38</v>
      </c>
      <c r="J41" s="25" t="s">
        <v>39</v>
      </c>
      <c r="K41" s="28" t="s">
        <v>40</v>
      </c>
      <c r="L41" s="29" t="s">
        <v>41</v>
      </c>
      <c r="M41" s="29" t="s">
        <v>35</v>
      </c>
      <c r="N41" s="28" t="s">
        <v>42</v>
      </c>
      <c r="O41" s="29" t="s">
        <v>43</v>
      </c>
      <c r="P41" s="28" t="s">
        <v>44</v>
      </c>
      <c r="Q41" s="29" t="s">
        <v>45</v>
      </c>
      <c r="R41" s="30" t="s">
        <v>12</v>
      </c>
      <c r="S41" s="30" t="s">
        <v>13</v>
      </c>
      <c r="T41" s="30" t="s">
        <v>36</v>
      </c>
      <c r="U41" s="30" t="s">
        <v>46</v>
      </c>
    </row>
    <row r="42" spans="1:23" ht="27.75" thickBot="1">
      <c r="A42" s="29" t="s">
        <v>14</v>
      </c>
      <c r="B42" s="31" t="s">
        <v>109</v>
      </c>
      <c r="C42" s="32" t="s">
        <v>110</v>
      </c>
      <c r="D42" s="33">
        <v>30830</v>
      </c>
      <c r="E42" s="32" t="s">
        <v>111</v>
      </c>
      <c r="F42" s="34">
        <v>2016</v>
      </c>
      <c r="G42" s="62" t="s">
        <v>112</v>
      </c>
      <c r="H42" s="53">
        <v>3</v>
      </c>
      <c r="I42" s="35"/>
      <c r="J42" s="36">
        <f>H42*I42</f>
        <v>0</v>
      </c>
      <c r="K42" s="37"/>
      <c r="L42" s="36">
        <f>ROUND(J42*K42+J42,2)</f>
        <v>0</v>
      </c>
      <c r="M42" s="38">
        <v>10</v>
      </c>
      <c r="N42" s="39"/>
      <c r="O42" s="40">
        <f>N42*M42</f>
        <v>0</v>
      </c>
      <c r="P42" s="37"/>
      <c r="Q42" s="40">
        <f>ROUND(O42+O42*P42,2)</f>
        <v>0</v>
      </c>
      <c r="R42" s="14">
        <v>8000</v>
      </c>
      <c r="S42" s="41">
        <v>9840</v>
      </c>
      <c r="T42" s="23">
        <f>J42+O42+R42</f>
        <v>8000</v>
      </c>
      <c r="U42" s="23">
        <f>L42+Q42+S42</f>
        <v>9840</v>
      </c>
    </row>
    <row r="45" spans="1:23">
      <c r="A45" s="10" t="s">
        <v>107</v>
      </c>
      <c r="B45" s="7"/>
      <c r="C45" s="7"/>
      <c r="D45" s="7"/>
      <c r="F45" s="7"/>
      <c r="G45" s="7"/>
      <c r="H45" s="7"/>
      <c r="I45" s="7"/>
      <c r="J45" s="7"/>
      <c r="K45" s="7"/>
      <c r="L45" s="7"/>
      <c r="M45" s="10" t="str">
        <f>A45</f>
        <v>PAKIET NR 5</v>
      </c>
    </row>
    <row r="46" spans="1:23">
      <c r="A46" s="361" t="s">
        <v>0</v>
      </c>
      <c r="B46" s="362"/>
      <c r="C46" s="362"/>
      <c r="D46" s="362"/>
      <c r="E46" s="362"/>
      <c r="F46" s="362"/>
      <c r="G46" s="363"/>
      <c r="H46" s="361" t="s">
        <v>1</v>
      </c>
      <c r="I46" s="362"/>
      <c r="J46" s="362"/>
      <c r="K46" s="362"/>
      <c r="L46" s="363"/>
      <c r="M46" s="361" t="s">
        <v>2</v>
      </c>
      <c r="N46" s="362"/>
      <c r="O46" s="362"/>
      <c r="P46" s="362"/>
      <c r="Q46" s="362"/>
      <c r="R46" s="362"/>
      <c r="S46" s="363"/>
      <c r="T46" s="364" t="s">
        <v>3</v>
      </c>
      <c r="U46" s="365"/>
    </row>
    <row r="47" spans="1:23" ht="52.5">
      <c r="A47" s="61" t="s">
        <v>22</v>
      </c>
      <c r="B47" s="44" t="s">
        <v>23</v>
      </c>
      <c r="C47" s="45" t="s">
        <v>62</v>
      </c>
      <c r="D47" s="45" t="s">
        <v>58</v>
      </c>
      <c r="E47" s="55" t="s">
        <v>24</v>
      </c>
      <c r="F47" s="45" t="s">
        <v>59</v>
      </c>
      <c r="G47" s="45" t="s">
        <v>25</v>
      </c>
      <c r="H47" s="45" t="s">
        <v>26</v>
      </c>
      <c r="I47" s="46" t="s">
        <v>27</v>
      </c>
      <c r="J47" s="47" t="s">
        <v>28</v>
      </c>
      <c r="K47" s="48" t="s">
        <v>4</v>
      </c>
      <c r="L47" s="47" t="s">
        <v>29</v>
      </c>
      <c r="M47" s="49" t="s">
        <v>30</v>
      </c>
      <c r="N47" s="50" t="s">
        <v>31</v>
      </c>
      <c r="O47" s="49" t="s">
        <v>32</v>
      </c>
      <c r="P47" s="48" t="s">
        <v>4</v>
      </c>
      <c r="Q47" s="49" t="s">
        <v>33</v>
      </c>
      <c r="R47" s="49" t="s">
        <v>48</v>
      </c>
      <c r="S47" s="49" t="s">
        <v>49</v>
      </c>
      <c r="T47" s="51" t="s">
        <v>51</v>
      </c>
      <c r="U47" s="52" t="s">
        <v>52</v>
      </c>
    </row>
    <row r="48" spans="1:23" ht="13.5" thickBot="1">
      <c r="A48" s="45" t="s">
        <v>5</v>
      </c>
      <c r="B48" s="25" t="s">
        <v>6</v>
      </c>
      <c r="C48" s="25" t="s">
        <v>7</v>
      </c>
      <c r="D48" s="25" t="s">
        <v>8</v>
      </c>
      <c r="E48" s="25" t="s">
        <v>9</v>
      </c>
      <c r="F48" s="60" t="s">
        <v>10</v>
      </c>
      <c r="G48" s="60" t="s">
        <v>11</v>
      </c>
      <c r="H48" s="60" t="s">
        <v>34</v>
      </c>
      <c r="I48" s="27" t="s">
        <v>38</v>
      </c>
      <c r="J48" s="25" t="s">
        <v>39</v>
      </c>
      <c r="K48" s="28" t="s">
        <v>40</v>
      </c>
      <c r="L48" s="29" t="s">
        <v>41</v>
      </c>
      <c r="M48" s="29" t="s">
        <v>35</v>
      </c>
      <c r="N48" s="28" t="s">
        <v>42</v>
      </c>
      <c r="O48" s="29" t="s">
        <v>43</v>
      </c>
      <c r="P48" s="28" t="s">
        <v>44</v>
      </c>
      <c r="Q48" s="29" t="s">
        <v>45</v>
      </c>
      <c r="R48" s="30" t="s">
        <v>12</v>
      </c>
      <c r="S48" s="30" t="s">
        <v>13</v>
      </c>
      <c r="T48" s="30" t="s">
        <v>36</v>
      </c>
      <c r="U48" s="30" t="s">
        <v>46</v>
      </c>
    </row>
    <row r="49" spans="1:21" ht="101.25">
      <c r="A49" s="29" t="s">
        <v>14</v>
      </c>
      <c r="B49" s="31" t="s">
        <v>113</v>
      </c>
      <c r="C49" s="25" t="s">
        <v>114</v>
      </c>
      <c r="D49" s="32" t="s">
        <v>115</v>
      </c>
      <c r="E49" s="34" t="s">
        <v>116</v>
      </c>
      <c r="F49" s="34">
        <v>3</v>
      </c>
      <c r="G49" s="63" t="s">
        <v>117</v>
      </c>
      <c r="H49" s="22">
        <v>8</v>
      </c>
      <c r="I49" s="42"/>
      <c r="J49" s="36">
        <f>H49*I49</f>
        <v>0</v>
      </c>
      <c r="K49" s="37"/>
      <c r="L49" s="36">
        <f>ROUND(J49*K49+J49,2)</f>
        <v>0</v>
      </c>
      <c r="M49" s="38">
        <v>10</v>
      </c>
      <c r="N49" s="39"/>
      <c r="O49" s="40">
        <f>N49*M49</f>
        <v>0</v>
      </c>
      <c r="P49" s="37"/>
      <c r="Q49" s="43">
        <f>ROUND(O49+O49*P49,2)</f>
        <v>0</v>
      </c>
      <c r="R49" s="24">
        <v>10000</v>
      </c>
      <c r="S49" s="24">
        <v>12300</v>
      </c>
      <c r="T49" s="318">
        <f>SUM(J51+O51+R51)</f>
        <v>20000</v>
      </c>
      <c r="U49" s="321">
        <f>SUM(L51+Q51+S51)</f>
        <v>24600</v>
      </c>
    </row>
    <row r="50" spans="1:21" ht="23.25" thickBot="1">
      <c r="A50" s="29" t="s">
        <v>15</v>
      </c>
      <c r="B50" s="31" t="s">
        <v>118</v>
      </c>
      <c r="C50" s="25" t="s">
        <v>119</v>
      </c>
      <c r="D50" s="32" t="s">
        <v>120</v>
      </c>
      <c r="E50" s="34" t="s">
        <v>121</v>
      </c>
      <c r="F50" s="34">
        <v>2</v>
      </c>
      <c r="G50" s="63" t="s">
        <v>122</v>
      </c>
      <c r="H50" s="22">
        <v>12</v>
      </c>
      <c r="I50" s="42"/>
      <c r="J50" s="36">
        <f t="shared" ref="J50" si="4">H50*I50</f>
        <v>0</v>
      </c>
      <c r="K50" s="37"/>
      <c r="L50" s="36">
        <f t="shared" ref="L50" si="5">ROUND(J50*K50+J50,2)</f>
        <v>0</v>
      </c>
      <c r="M50" s="38">
        <v>40</v>
      </c>
      <c r="N50" s="39"/>
      <c r="O50" s="40">
        <f t="shared" ref="O50" si="6">N50*M50</f>
        <v>0</v>
      </c>
      <c r="P50" s="37"/>
      <c r="Q50" s="43">
        <f t="shared" ref="Q50" si="7">ROUND(O50+O50*P50,2)</f>
        <v>0</v>
      </c>
      <c r="R50" s="24">
        <v>10000</v>
      </c>
      <c r="S50" s="24">
        <v>12300</v>
      </c>
      <c r="T50" s="320"/>
      <c r="U50" s="323"/>
    </row>
    <row r="51" spans="1:21">
      <c r="I51" s="16" t="s">
        <v>21</v>
      </c>
      <c r="J51" s="8">
        <f>SUM(J49:J50)</f>
        <v>0</v>
      </c>
      <c r="K51" s="9"/>
      <c r="L51" s="8">
        <f>SUM(L49:L50)</f>
        <v>0</v>
      </c>
      <c r="M51" s="9"/>
      <c r="N51" s="9"/>
      <c r="O51" s="8">
        <f>SUM(O49:O50)</f>
        <v>0</v>
      </c>
      <c r="P51" s="9"/>
      <c r="Q51" s="8">
        <f>SUM(Q49:Q50)</f>
        <v>0</v>
      </c>
      <c r="R51" s="8">
        <f>SUM(R49:R50)</f>
        <v>20000</v>
      </c>
      <c r="S51" s="8">
        <f>SUM(S49:S50)</f>
        <v>24600</v>
      </c>
    </row>
    <row r="54" spans="1:21">
      <c r="A54" s="10" t="s">
        <v>169</v>
      </c>
      <c r="B54" s="7"/>
      <c r="C54" s="73"/>
      <c r="D54" s="7"/>
      <c r="E54" s="7"/>
      <c r="F54" s="7"/>
      <c r="G54" s="7"/>
      <c r="H54" s="7"/>
      <c r="I54" s="7"/>
      <c r="J54" s="7"/>
      <c r="K54" s="7"/>
      <c r="L54" s="7"/>
      <c r="M54" s="10" t="str">
        <f>A54</f>
        <v>PAKIET NR 6</v>
      </c>
    </row>
    <row r="55" spans="1:21">
      <c r="A55" s="354" t="s">
        <v>0</v>
      </c>
      <c r="B55" s="355"/>
      <c r="C55" s="355"/>
      <c r="D55" s="355"/>
      <c r="E55" s="355"/>
      <c r="F55" s="355"/>
      <c r="G55" s="356"/>
      <c r="H55" s="354" t="s">
        <v>1</v>
      </c>
      <c r="I55" s="355"/>
      <c r="J55" s="355"/>
      <c r="K55" s="355"/>
      <c r="L55" s="356"/>
      <c r="M55" s="354" t="s">
        <v>2</v>
      </c>
      <c r="N55" s="355"/>
      <c r="O55" s="355"/>
      <c r="P55" s="355"/>
      <c r="Q55" s="355"/>
      <c r="R55" s="355"/>
      <c r="S55" s="356"/>
      <c r="T55" s="357" t="s">
        <v>3</v>
      </c>
      <c r="U55" s="358"/>
    </row>
    <row r="56" spans="1:21" ht="52.5">
      <c r="A56" s="64" t="s">
        <v>22</v>
      </c>
      <c r="B56" s="64" t="s">
        <v>23</v>
      </c>
      <c r="C56" s="45" t="s">
        <v>62</v>
      </c>
      <c r="D56" s="64" t="s">
        <v>24</v>
      </c>
      <c r="E56" s="74" t="s">
        <v>59</v>
      </c>
      <c r="F56" s="64" t="s">
        <v>50</v>
      </c>
      <c r="G56" s="64" t="s">
        <v>25</v>
      </c>
      <c r="H56" s="64" t="s">
        <v>26</v>
      </c>
      <c r="I56" s="75" t="s">
        <v>27</v>
      </c>
      <c r="J56" s="76" t="s">
        <v>28</v>
      </c>
      <c r="K56" s="77" t="s">
        <v>4</v>
      </c>
      <c r="L56" s="76" t="s">
        <v>29</v>
      </c>
      <c r="M56" s="78" t="s">
        <v>30</v>
      </c>
      <c r="N56" s="79" t="s">
        <v>31</v>
      </c>
      <c r="O56" s="78" t="s">
        <v>32</v>
      </c>
      <c r="P56" s="77" t="s">
        <v>4</v>
      </c>
      <c r="Q56" s="78" t="s">
        <v>33</v>
      </c>
      <c r="R56" s="78" t="s">
        <v>48</v>
      </c>
      <c r="S56" s="78" t="s">
        <v>49</v>
      </c>
      <c r="T56" s="80" t="s">
        <v>60</v>
      </c>
      <c r="U56" s="81" t="s">
        <v>61</v>
      </c>
    </row>
    <row r="57" spans="1:21" ht="13.5" thickBot="1">
      <c r="A57" s="45" t="s">
        <v>5</v>
      </c>
      <c r="B57" s="45" t="s">
        <v>6</v>
      </c>
      <c r="C57" s="45" t="s">
        <v>7</v>
      </c>
      <c r="D57" s="45" t="s">
        <v>8</v>
      </c>
      <c r="E57" s="45" t="s">
        <v>9</v>
      </c>
      <c r="F57" s="45" t="s">
        <v>10</v>
      </c>
      <c r="G57" s="66" t="s">
        <v>11</v>
      </c>
      <c r="H57" s="45" t="s">
        <v>34</v>
      </c>
      <c r="I57" s="82" t="s">
        <v>38</v>
      </c>
      <c r="J57" s="45" t="s">
        <v>39</v>
      </c>
      <c r="K57" s="83" t="s">
        <v>40</v>
      </c>
      <c r="L57" s="84" t="s">
        <v>41</v>
      </c>
      <c r="M57" s="84" t="s">
        <v>35</v>
      </c>
      <c r="N57" s="83" t="s">
        <v>42</v>
      </c>
      <c r="O57" s="84" t="s">
        <v>43</v>
      </c>
      <c r="P57" s="83" t="s">
        <v>44</v>
      </c>
      <c r="Q57" s="84" t="s">
        <v>45</v>
      </c>
      <c r="R57" s="65" t="s">
        <v>12</v>
      </c>
      <c r="S57" s="65" t="s">
        <v>13</v>
      </c>
      <c r="T57" s="65" t="s">
        <v>36</v>
      </c>
      <c r="U57" s="65" t="s">
        <v>46</v>
      </c>
    </row>
    <row r="58" spans="1:21" ht="21.75" thickBot="1">
      <c r="A58" s="85" t="s">
        <v>14</v>
      </c>
      <c r="B58" s="86" t="s">
        <v>129</v>
      </c>
      <c r="C58" s="87" t="s">
        <v>130</v>
      </c>
      <c r="D58" s="87" t="s">
        <v>131</v>
      </c>
      <c r="E58" s="88">
        <v>2</v>
      </c>
      <c r="F58" s="89">
        <v>2021</v>
      </c>
      <c r="G58" s="90" t="s">
        <v>132</v>
      </c>
      <c r="H58" s="53">
        <v>6</v>
      </c>
      <c r="I58" s="91"/>
      <c r="J58" s="69">
        <f>H58*I58</f>
        <v>0</v>
      </c>
      <c r="K58" s="70"/>
      <c r="L58" s="69">
        <f>ROUND(J58*K58+J58,2)</f>
        <v>0</v>
      </c>
      <c r="M58" s="92">
        <v>6</v>
      </c>
      <c r="N58" s="71"/>
      <c r="O58" s="72">
        <f>N58*M58</f>
        <v>0</v>
      </c>
      <c r="P58" s="70"/>
      <c r="Q58" s="72">
        <f>ROUND(O58+O58*P58,2)</f>
        <v>0</v>
      </c>
      <c r="R58" s="93">
        <v>12000</v>
      </c>
      <c r="S58" s="94">
        <v>14760</v>
      </c>
      <c r="T58" s="23">
        <f>J58+O58+R58</f>
        <v>12000</v>
      </c>
      <c r="U58" s="23">
        <f>L58+Q58+S58</f>
        <v>14760</v>
      </c>
    </row>
    <row r="59" spans="1:21">
      <c r="A59"/>
      <c r="B59"/>
      <c r="C59" s="9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B60" s="110"/>
      <c r="C60" s="110"/>
      <c r="D60" s="110"/>
    </row>
    <row r="61" spans="1:21">
      <c r="A61" s="10" t="s">
        <v>108</v>
      </c>
      <c r="B61" s="7"/>
      <c r="C61" s="106"/>
      <c r="I61" s="19"/>
      <c r="J61" s="20"/>
      <c r="K61" s="21"/>
      <c r="L61" s="20"/>
      <c r="M61" s="10" t="str">
        <f>A61</f>
        <v>PAKIET NR 7</v>
      </c>
      <c r="N61" s="21"/>
      <c r="O61" s="20"/>
      <c r="P61" s="21"/>
      <c r="Q61" s="20"/>
      <c r="R61" s="20"/>
      <c r="S61" s="20"/>
    </row>
    <row r="62" spans="1:21">
      <c r="A62" s="354" t="s">
        <v>0</v>
      </c>
      <c r="B62" s="355"/>
      <c r="C62" s="355"/>
      <c r="D62" s="355"/>
      <c r="E62" s="355"/>
      <c r="F62" s="355"/>
      <c r="G62" s="356"/>
      <c r="H62" s="354" t="s">
        <v>1</v>
      </c>
      <c r="I62" s="355"/>
      <c r="J62" s="355"/>
      <c r="K62" s="355"/>
      <c r="L62" s="356"/>
      <c r="M62" s="354" t="s">
        <v>2</v>
      </c>
      <c r="N62" s="355"/>
      <c r="O62" s="355"/>
      <c r="P62" s="355"/>
      <c r="Q62" s="355"/>
      <c r="R62" s="355"/>
      <c r="S62" s="356"/>
      <c r="T62" s="357" t="s">
        <v>3</v>
      </c>
      <c r="U62" s="358"/>
    </row>
    <row r="63" spans="1:21" ht="52.5">
      <c r="A63" s="54" t="s">
        <v>22</v>
      </c>
      <c r="B63" s="44" t="s">
        <v>23</v>
      </c>
      <c r="C63" s="45" t="s">
        <v>62</v>
      </c>
      <c r="D63" s="45" t="s">
        <v>58</v>
      </c>
      <c r="E63" s="55" t="s">
        <v>24</v>
      </c>
      <c r="F63" s="45" t="s">
        <v>59</v>
      </c>
      <c r="G63" s="45" t="s">
        <v>25</v>
      </c>
      <c r="H63" s="45" t="s">
        <v>26</v>
      </c>
      <c r="I63" s="46" t="s">
        <v>27</v>
      </c>
      <c r="J63" s="47" t="s">
        <v>28</v>
      </c>
      <c r="K63" s="48" t="s">
        <v>4</v>
      </c>
      <c r="L63" s="47" t="s">
        <v>29</v>
      </c>
      <c r="M63" s="49" t="s">
        <v>30</v>
      </c>
      <c r="N63" s="50" t="s">
        <v>31</v>
      </c>
      <c r="O63" s="49" t="s">
        <v>32</v>
      </c>
      <c r="P63" s="48" t="s">
        <v>4</v>
      </c>
      <c r="Q63" s="49" t="s">
        <v>33</v>
      </c>
      <c r="R63" s="49" t="s">
        <v>48</v>
      </c>
      <c r="S63" s="49" t="s">
        <v>49</v>
      </c>
      <c r="T63" s="51" t="s">
        <v>51</v>
      </c>
      <c r="U63" s="52" t="s">
        <v>52</v>
      </c>
    </row>
    <row r="64" spans="1:21" ht="13.5" thickBot="1">
      <c r="A64" s="45" t="s">
        <v>5</v>
      </c>
      <c r="B64" s="87" t="s">
        <v>6</v>
      </c>
      <c r="C64" s="87" t="s">
        <v>7</v>
      </c>
      <c r="D64" s="87" t="s">
        <v>8</v>
      </c>
      <c r="E64" s="87" t="s">
        <v>9</v>
      </c>
      <c r="F64" s="96" t="s">
        <v>10</v>
      </c>
      <c r="G64" s="96" t="s">
        <v>11</v>
      </c>
      <c r="H64" s="96" t="s">
        <v>34</v>
      </c>
      <c r="I64" s="97" t="s">
        <v>38</v>
      </c>
      <c r="J64" s="87" t="s">
        <v>39</v>
      </c>
      <c r="K64" s="98" t="s">
        <v>40</v>
      </c>
      <c r="L64" s="85" t="s">
        <v>41</v>
      </c>
      <c r="M64" s="85" t="s">
        <v>35</v>
      </c>
      <c r="N64" s="98" t="s">
        <v>42</v>
      </c>
      <c r="O64" s="85" t="s">
        <v>43</v>
      </c>
      <c r="P64" s="98" t="s">
        <v>44</v>
      </c>
      <c r="Q64" s="85" t="s">
        <v>45</v>
      </c>
      <c r="R64" s="99" t="s">
        <v>12</v>
      </c>
      <c r="S64" s="99" t="s">
        <v>13</v>
      </c>
      <c r="T64" s="99" t="s">
        <v>36</v>
      </c>
      <c r="U64" s="99" t="s">
        <v>46</v>
      </c>
    </row>
    <row r="65" spans="1:21" ht="13.5" thickBot="1">
      <c r="A65" s="85" t="s">
        <v>14</v>
      </c>
      <c r="B65" s="86" t="s">
        <v>133</v>
      </c>
      <c r="C65" s="87" t="s">
        <v>134</v>
      </c>
      <c r="D65" s="88"/>
      <c r="E65" s="100" t="s">
        <v>135</v>
      </c>
      <c r="F65" s="100">
        <v>3</v>
      </c>
      <c r="G65" s="111" t="s">
        <v>136</v>
      </c>
      <c r="H65" s="112">
        <v>9</v>
      </c>
      <c r="I65" s="68"/>
      <c r="J65" s="69">
        <f>H65*I65</f>
        <v>0</v>
      </c>
      <c r="K65" s="70"/>
      <c r="L65" s="69">
        <f>ROUND(J65*K65+J65,2)</f>
        <v>0</v>
      </c>
      <c r="M65" s="92">
        <v>10</v>
      </c>
      <c r="N65" s="71"/>
      <c r="O65" s="72">
        <f>N65*M65</f>
        <v>0</v>
      </c>
      <c r="P65" s="70"/>
      <c r="Q65" s="103">
        <f>ROUND(O65+O65*P65,2)</f>
        <v>0</v>
      </c>
      <c r="R65" s="104">
        <v>10000</v>
      </c>
      <c r="S65" s="105">
        <v>12300</v>
      </c>
      <c r="T65" s="23">
        <f>J65+O65+R65</f>
        <v>10000</v>
      </c>
      <c r="U65" s="23">
        <f>L65+Q65+S65</f>
        <v>12300</v>
      </c>
    </row>
    <row r="68" spans="1:21">
      <c r="A68" s="10" t="s">
        <v>123</v>
      </c>
      <c r="B68" s="7"/>
      <c r="C68" s="73"/>
      <c r="D68" s="7"/>
      <c r="E68" s="7"/>
      <c r="F68" s="7"/>
      <c r="G68" s="7"/>
      <c r="H68" s="7"/>
      <c r="I68" s="7"/>
      <c r="J68" s="7"/>
      <c r="K68" s="7"/>
      <c r="L68" s="7"/>
      <c r="M68" s="10" t="str">
        <f>A68</f>
        <v>PAKIET NR 8</v>
      </c>
    </row>
    <row r="69" spans="1:21">
      <c r="A69" s="354" t="s">
        <v>0</v>
      </c>
      <c r="B69" s="355"/>
      <c r="C69" s="355"/>
      <c r="D69" s="355"/>
      <c r="E69" s="355"/>
      <c r="F69" s="355"/>
      <c r="G69" s="356"/>
      <c r="H69" s="354" t="s">
        <v>1</v>
      </c>
      <c r="I69" s="355"/>
      <c r="J69" s="355"/>
      <c r="K69" s="355"/>
      <c r="L69" s="356"/>
      <c r="M69" s="354" t="s">
        <v>2</v>
      </c>
      <c r="N69" s="355"/>
      <c r="O69" s="355"/>
      <c r="P69" s="355"/>
      <c r="Q69" s="355"/>
      <c r="R69" s="355"/>
      <c r="S69" s="356"/>
      <c r="T69" s="357" t="s">
        <v>3</v>
      </c>
      <c r="U69" s="358"/>
    </row>
    <row r="70" spans="1:21" ht="52.5">
      <c r="A70" s="54" t="s">
        <v>22</v>
      </c>
      <c r="B70" s="44" t="s">
        <v>23</v>
      </c>
      <c r="C70" s="45" t="s">
        <v>62</v>
      </c>
      <c r="D70" s="55" t="s">
        <v>50</v>
      </c>
      <c r="E70" s="55" t="s">
        <v>24</v>
      </c>
      <c r="F70" s="45" t="s">
        <v>59</v>
      </c>
      <c r="G70" s="45" t="s">
        <v>25</v>
      </c>
      <c r="H70" s="66" t="s">
        <v>26</v>
      </c>
      <c r="I70" s="46" t="s">
        <v>27</v>
      </c>
      <c r="J70" s="47" t="s">
        <v>28</v>
      </c>
      <c r="K70" s="48" t="s">
        <v>4</v>
      </c>
      <c r="L70" s="47" t="s">
        <v>29</v>
      </c>
      <c r="M70" s="49" t="s">
        <v>30</v>
      </c>
      <c r="N70" s="50" t="s">
        <v>31</v>
      </c>
      <c r="O70" s="49" t="s">
        <v>32</v>
      </c>
      <c r="P70" s="48" t="s">
        <v>4</v>
      </c>
      <c r="Q70" s="49" t="s">
        <v>33</v>
      </c>
      <c r="R70" s="49" t="s">
        <v>48</v>
      </c>
      <c r="S70" s="49" t="s">
        <v>49</v>
      </c>
      <c r="T70" s="51" t="s">
        <v>51</v>
      </c>
      <c r="U70" s="52" t="s">
        <v>52</v>
      </c>
    </row>
    <row r="71" spans="1:21" ht="13.5" thickBot="1">
      <c r="A71" s="45" t="s">
        <v>5</v>
      </c>
      <c r="B71" s="87" t="s">
        <v>6</v>
      </c>
      <c r="C71" s="87" t="s">
        <v>7</v>
      </c>
      <c r="D71" s="87" t="s">
        <v>8</v>
      </c>
      <c r="E71" s="96" t="s">
        <v>9</v>
      </c>
      <c r="F71" s="96" t="s">
        <v>10</v>
      </c>
      <c r="G71" s="107" t="s">
        <v>11</v>
      </c>
      <c r="H71" s="108" t="s">
        <v>34</v>
      </c>
      <c r="I71" s="109" t="s">
        <v>38</v>
      </c>
      <c r="J71" s="87" t="s">
        <v>39</v>
      </c>
      <c r="K71" s="98" t="s">
        <v>40</v>
      </c>
      <c r="L71" s="85" t="s">
        <v>41</v>
      </c>
      <c r="M71" s="85" t="s">
        <v>35</v>
      </c>
      <c r="N71" s="98" t="s">
        <v>42</v>
      </c>
      <c r="O71" s="85" t="s">
        <v>43</v>
      </c>
      <c r="P71" s="98" t="s">
        <v>44</v>
      </c>
      <c r="Q71" s="85" t="s">
        <v>45</v>
      </c>
      <c r="R71" s="99" t="s">
        <v>12</v>
      </c>
      <c r="S71" s="99" t="s">
        <v>13</v>
      </c>
      <c r="T71" s="99" t="s">
        <v>36</v>
      </c>
      <c r="U71" s="99" t="s">
        <v>46</v>
      </c>
    </row>
    <row r="72" spans="1:21" ht="34.5" thickBot="1">
      <c r="A72" s="85" t="s">
        <v>14</v>
      </c>
      <c r="B72" s="86" t="s">
        <v>137</v>
      </c>
      <c r="C72" s="88" t="s">
        <v>138</v>
      </c>
      <c r="D72" s="100">
        <v>2014</v>
      </c>
      <c r="E72" s="120" t="s">
        <v>139</v>
      </c>
      <c r="F72" s="101">
        <v>1</v>
      </c>
      <c r="G72" s="111" t="s">
        <v>140</v>
      </c>
      <c r="H72" s="102">
        <v>3</v>
      </c>
      <c r="I72" s="68"/>
      <c r="J72" s="69">
        <f>H72*I72</f>
        <v>0</v>
      </c>
      <c r="K72" s="70"/>
      <c r="L72" s="69">
        <f>ROUND(J72*K72+J72,2)</f>
        <v>0</v>
      </c>
      <c r="M72" s="92">
        <v>12</v>
      </c>
      <c r="N72" s="71"/>
      <c r="O72" s="72">
        <f>N72*M72</f>
        <v>0</v>
      </c>
      <c r="P72" s="70"/>
      <c r="Q72" s="103">
        <f>ROUND(O72+O72*P72,2)</f>
        <v>0</v>
      </c>
      <c r="R72" s="93">
        <v>16000</v>
      </c>
      <c r="S72" s="113">
        <v>19680</v>
      </c>
      <c r="T72" s="23">
        <f>J72+O72+R72</f>
        <v>16000</v>
      </c>
      <c r="U72" s="23">
        <f>L72+Q72+S72</f>
        <v>19680</v>
      </c>
    </row>
    <row r="73" spans="1:21">
      <c r="C73" s="106"/>
      <c r="I73" s="19"/>
      <c r="J73" s="20"/>
      <c r="K73" s="21"/>
      <c r="L73" s="20"/>
      <c r="M73" s="21"/>
      <c r="N73" s="21"/>
      <c r="O73" s="20"/>
      <c r="P73" s="21"/>
      <c r="Q73" s="20"/>
      <c r="R73" s="20"/>
      <c r="S73" s="20"/>
    </row>
    <row r="74" spans="1:21">
      <c r="C74" s="106"/>
    </row>
    <row r="75" spans="1:21">
      <c r="A75" s="10" t="s">
        <v>124</v>
      </c>
      <c r="B75" s="7"/>
      <c r="C75" s="73"/>
      <c r="D75" s="7"/>
      <c r="E75" s="7"/>
      <c r="F75" s="7"/>
      <c r="G75" s="7"/>
      <c r="H75" s="7"/>
      <c r="I75" s="7"/>
      <c r="J75" s="7"/>
      <c r="K75" s="7"/>
      <c r="L75" s="7"/>
      <c r="M75" s="10" t="str">
        <f>A75</f>
        <v>PAKIET NR 9</v>
      </c>
    </row>
    <row r="76" spans="1:21">
      <c r="A76" s="354" t="s">
        <v>0</v>
      </c>
      <c r="B76" s="355"/>
      <c r="C76" s="355"/>
      <c r="D76" s="355"/>
      <c r="E76" s="355"/>
      <c r="F76" s="355"/>
      <c r="G76" s="356"/>
      <c r="H76" s="354" t="s">
        <v>1</v>
      </c>
      <c r="I76" s="355"/>
      <c r="J76" s="355"/>
      <c r="K76" s="355"/>
      <c r="L76" s="356"/>
      <c r="M76" s="354" t="s">
        <v>2</v>
      </c>
      <c r="N76" s="355"/>
      <c r="O76" s="355"/>
      <c r="P76" s="355"/>
      <c r="Q76" s="355"/>
      <c r="R76" s="355"/>
      <c r="S76" s="356"/>
      <c r="T76" s="357" t="s">
        <v>3</v>
      </c>
      <c r="U76" s="358"/>
    </row>
    <row r="77" spans="1:21" ht="52.5">
      <c r="A77" s="54" t="s">
        <v>22</v>
      </c>
      <c r="B77" s="44" t="s">
        <v>23</v>
      </c>
      <c r="C77" s="45" t="s">
        <v>62</v>
      </c>
      <c r="D77" s="55" t="s">
        <v>50</v>
      </c>
      <c r="E77" s="55" t="s">
        <v>24</v>
      </c>
      <c r="F77" s="45" t="s">
        <v>59</v>
      </c>
      <c r="G77" s="45" t="s">
        <v>25</v>
      </c>
      <c r="H77" s="66" t="s">
        <v>26</v>
      </c>
      <c r="I77" s="46" t="s">
        <v>27</v>
      </c>
      <c r="J77" s="47" t="s">
        <v>28</v>
      </c>
      <c r="K77" s="48" t="s">
        <v>4</v>
      </c>
      <c r="L77" s="47" t="s">
        <v>29</v>
      </c>
      <c r="M77" s="49" t="s">
        <v>30</v>
      </c>
      <c r="N77" s="50" t="s">
        <v>31</v>
      </c>
      <c r="O77" s="49" t="s">
        <v>32</v>
      </c>
      <c r="P77" s="48" t="s">
        <v>4</v>
      </c>
      <c r="Q77" s="49" t="s">
        <v>33</v>
      </c>
      <c r="R77" s="49" t="s">
        <v>48</v>
      </c>
      <c r="S77" s="49" t="s">
        <v>49</v>
      </c>
      <c r="T77" s="51" t="s">
        <v>51</v>
      </c>
      <c r="U77" s="52" t="s">
        <v>52</v>
      </c>
    </row>
    <row r="78" spans="1:21" ht="13.5" thickBot="1">
      <c r="A78" s="45" t="s">
        <v>5</v>
      </c>
      <c r="B78" s="87" t="s">
        <v>6</v>
      </c>
      <c r="C78" s="87" t="s">
        <v>7</v>
      </c>
      <c r="D78" s="87" t="s">
        <v>8</v>
      </c>
      <c r="E78" s="87" t="s">
        <v>9</v>
      </c>
      <c r="F78" s="96" t="s">
        <v>10</v>
      </c>
      <c r="G78" s="107" t="s">
        <v>11</v>
      </c>
      <c r="H78" s="108" t="s">
        <v>34</v>
      </c>
      <c r="I78" s="109" t="s">
        <v>38</v>
      </c>
      <c r="J78" s="87" t="s">
        <v>39</v>
      </c>
      <c r="K78" s="98" t="s">
        <v>40</v>
      </c>
      <c r="L78" s="85" t="s">
        <v>41</v>
      </c>
      <c r="M78" s="85" t="s">
        <v>35</v>
      </c>
      <c r="N78" s="98" t="s">
        <v>42</v>
      </c>
      <c r="O78" s="85" t="s">
        <v>43</v>
      </c>
      <c r="P78" s="98" t="s">
        <v>44</v>
      </c>
      <c r="Q78" s="85" t="s">
        <v>45</v>
      </c>
      <c r="R78" s="99" t="s">
        <v>12</v>
      </c>
      <c r="S78" s="99" t="s">
        <v>13</v>
      </c>
      <c r="T78" s="99" t="s">
        <v>36</v>
      </c>
      <c r="U78" s="99" t="s">
        <v>46</v>
      </c>
    </row>
    <row r="79" spans="1:21" ht="45.75" thickBot="1">
      <c r="A79" s="85" t="s">
        <v>14</v>
      </c>
      <c r="B79" s="86" t="s">
        <v>141</v>
      </c>
      <c r="C79" s="88">
        <v>16718</v>
      </c>
      <c r="D79" s="88">
        <v>2020</v>
      </c>
      <c r="E79" s="88" t="s">
        <v>142</v>
      </c>
      <c r="F79" s="100">
        <v>1</v>
      </c>
      <c r="G79" s="114" t="s">
        <v>143</v>
      </c>
      <c r="H79" s="102">
        <v>3</v>
      </c>
      <c r="I79" s="68"/>
      <c r="J79" s="69">
        <f>H79*I79</f>
        <v>0</v>
      </c>
      <c r="K79" s="70"/>
      <c r="L79" s="69">
        <f>ROUND(J79*K79+J79,2)</f>
        <v>0</v>
      </c>
      <c r="M79" s="92">
        <v>5</v>
      </c>
      <c r="N79" s="71"/>
      <c r="O79" s="72">
        <f>N79*M79</f>
        <v>0</v>
      </c>
      <c r="P79" s="70"/>
      <c r="Q79" s="103">
        <f>ROUND(O79+O79*P79,2)</f>
        <v>0</v>
      </c>
      <c r="R79" s="93">
        <v>3000</v>
      </c>
      <c r="S79" s="113">
        <v>3690</v>
      </c>
      <c r="T79" s="23">
        <f>J79+O79+R79</f>
        <v>3000</v>
      </c>
      <c r="U79" s="23">
        <f>L79+Q79+S79</f>
        <v>3690</v>
      </c>
    </row>
    <row r="82" spans="1:21">
      <c r="A82" s="10" t="s">
        <v>289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" t="str">
        <f>A82</f>
        <v>PAKIET NR  10</v>
      </c>
    </row>
    <row r="83" spans="1:21">
      <c r="A83" s="354" t="s">
        <v>0</v>
      </c>
      <c r="B83" s="355"/>
      <c r="C83" s="355"/>
      <c r="D83" s="355"/>
      <c r="E83" s="355"/>
      <c r="F83" s="355"/>
      <c r="G83" s="356"/>
      <c r="H83" s="354" t="s">
        <v>1</v>
      </c>
      <c r="I83" s="355"/>
      <c r="J83" s="355"/>
      <c r="K83" s="355"/>
      <c r="L83" s="356"/>
      <c r="M83" s="354" t="s">
        <v>2</v>
      </c>
      <c r="N83" s="355"/>
      <c r="O83" s="355"/>
      <c r="P83" s="355"/>
      <c r="Q83" s="355"/>
      <c r="R83" s="355"/>
      <c r="S83" s="356"/>
      <c r="T83" s="357" t="s">
        <v>3</v>
      </c>
      <c r="U83" s="358"/>
    </row>
    <row r="84" spans="1:21" ht="52.5">
      <c r="A84" s="54" t="s">
        <v>22</v>
      </c>
      <c r="B84" s="44" t="s">
        <v>23</v>
      </c>
      <c r="C84" s="45" t="s">
        <v>62</v>
      </c>
      <c r="D84" s="45" t="s">
        <v>50</v>
      </c>
      <c r="E84" s="55" t="s">
        <v>24</v>
      </c>
      <c r="F84" s="45" t="s">
        <v>59</v>
      </c>
      <c r="G84" s="45" t="s">
        <v>25</v>
      </c>
      <c r="H84" s="45" t="s">
        <v>26</v>
      </c>
      <c r="I84" s="46" t="s">
        <v>27</v>
      </c>
      <c r="J84" s="47" t="s">
        <v>28</v>
      </c>
      <c r="K84" s="48" t="s">
        <v>4</v>
      </c>
      <c r="L84" s="47" t="s">
        <v>29</v>
      </c>
      <c r="M84" s="49" t="s">
        <v>30</v>
      </c>
      <c r="N84" s="50" t="s">
        <v>31</v>
      </c>
      <c r="O84" s="49" t="s">
        <v>32</v>
      </c>
      <c r="P84" s="48" t="s">
        <v>4</v>
      </c>
      <c r="Q84" s="49" t="s">
        <v>33</v>
      </c>
      <c r="R84" s="49" t="s">
        <v>48</v>
      </c>
      <c r="S84" s="49" t="s">
        <v>49</v>
      </c>
      <c r="T84" s="51" t="s">
        <v>51</v>
      </c>
      <c r="U84" s="52" t="s">
        <v>52</v>
      </c>
    </row>
    <row r="85" spans="1:21" ht="13.5" thickBot="1">
      <c r="A85" s="45" t="s">
        <v>5</v>
      </c>
      <c r="B85" s="87" t="s">
        <v>6</v>
      </c>
      <c r="C85" s="87" t="s">
        <v>7</v>
      </c>
      <c r="D85" s="87" t="s">
        <v>8</v>
      </c>
      <c r="E85" s="87" t="s">
        <v>9</v>
      </c>
      <c r="F85" s="96" t="s">
        <v>10</v>
      </c>
      <c r="G85" s="96" t="s">
        <v>11</v>
      </c>
      <c r="H85" s="96" t="s">
        <v>34</v>
      </c>
      <c r="I85" s="97" t="s">
        <v>38</v>
      </c>
      <c r="J85" s="87" t="s">
        <v>39</v>
      </c>
      <c r="K85" s="98" t="s">
        <v>40</v>
      </c>
      <c r="L85" s="85" t="s">
        <v>41</v>
      </c>
      <c r="M85" s="85" t="s">
        <v>35</v>
      </c>
      <c r="N85" s="98" t="s">
        <v>42</v>
      </c>
      <c r="O85" s="85" t="s">
        <v>43</v>
      </c>
      <c r="P85" s="98" t="s">
        <v>44</v>
      </c>
      <c r="Q85" s="85" t="s">
        <v>45</v>
      </c>
      <c r="R85" s="99" t="s">
        <v>12</v>
      </c>
      <c r="S85" s="99" t="s">
        <v>13</v>
      </c>
      <c r="T85" s="99" t="s">
        <v>36</v>
      </c>
      <c r="U85" s="99" t="s">
        <v>46</v>
      </c>
    </row>
    <row r="86" spans="1:21" ht="22.5" customHeight="1">
      <c r="A86" s="85" t="s">
        <v>14</v>
      </c>
      <c r="B86" s="86" t="s">
        <v>144</v>
      </c>
      <c r="C86" s="88" t="s">
        <v>145</v>
      </c>
      <c r="D86" s="88">
        <v>2020</v>
      </c>
      <c r="E86" s="87"/>
      <c r="F86" s="115">
        <v>1</v>
      </c>
      <c r="G86" s="370" t="s">
        <v>146</v>
      </c>
      <c r="H86" s="102">
        <v>3</v>
      </c>
      <c r="I86" s="68"/>
      <c r="J86" s="69">
        <f>H86*I86</f>
        <v>0</v>
      </c>
      <c r="K86" s="70"/>
      <c r="L86" s="69">
        <f>ROUND(J86*K86+J86,2)</f>
        <v>0</v>
      </c>
      <c r="M86" s="92">
        <v>6</v>
      </c>
      <c r="N86" s="71"/>
      <c r="O86" s="72">
        <f>N86*M86</f>
        <v>0</v>
      </c>
      <c r="P86" s="70"/>
      <c r="Q86" s="103">
        <f>ROUND(O86+O86*P86,2)</f>
        <v>0</v>
      </c>
      <c r="R86" s="104">
        <v>5000</v>
      </c>
      <c r="S86" s="113">
        <v>6150</v>
      </c>
      <c r="T86" s="318">
        <f>SUM(J88+O88+R88)</f>
        <v>10000</v>
      </c>
      <c r="U86" s="321">
        <f>SUM(L88+Q88+S88)</f>
        <v>12300</v>
      </c>
    </row>
    <row r="87" spans="1:21" ht="30" customHeight="1" thickBot="1">
      <c r="A87" s="85" t="s">
        <v>15</v>
      </c>
      <c r="B87" s="86" t="s">
        <v>147</v>
      </c>
      <c r="C87" s="88" t="s">
        <v>148</v>
      </c>
      <c r="D87" s="88">
        <v>2016</v>
      </c>
      <c r="E87" s="87" t="s">
        <v>149</v>
      </c>
      <c r="F87" s="115">
        <v>1</v>
      </c>
      <c r="G87" s="370"/>
      <c r="H87" s="116">
        <v>3</v>
      </c>
      <c r="I87" s="68"/>
      <c r="J87" s="69">
        <f t="shared" ref="J87" si="8">H87*I87</f>
        <v>0</v>
      </c>
      <c r="K87" s="70"/>
      <c r="L87" s="69">
        <f t="shared" ref="L87" si="9">ROUND(J87*K87+J87,2)</f>
        <v>0</v>
      </c>
      <c r="M87" s="92">
        <v>6</v>
      </c>
      <c r="N87" s="71"/>
      <c r="O87" s="72">
        <f t="shared" ref="O87" si="10">N87*M87</f>
        <v>0</v>
      </c>
      <c r="P87" s="70"/>
      <c r="Q87" s="103">
        <f t="shared" ref="Q87" si="11">ROUND(O87+O87*P87,2)</f>
        <v>0</v>
      </c>
      <c r="R87" s="104">
        <v>5000</v>
      </c>
      <c r="S87" s="113">
        <v>6150</v>
      </c>
      <c r="T87" s="320"/>
      <c r="U87" s="323"/>
    </row>
    <row r="88" spans="1:21">
      <c r="B88" s="1"/>
      <c r="I88" s="117" t="s">
        <v>21</v>
      </c>
      <c r="J88" s="118">
        <f>SUM(J86:J87)</f>
        <v>0</v>
      </c>
      <c r="K88" s="9"/>
      <c r="L88" s="118">
        <f>SUM(L86:L87)</f>
        <v>0</v>
      </c>
      <c r="M88" s="9"/>
      <c r="N88" s="9"/>
      <c r="O88" s="118">
        <f>SUM(O86:O87)</f>
        <v>0</v>
      </c>
      <c r="P88" s="9"/>
      <c r="Q88" s="118">
        <f>SUM(Q86:Q87)</f>
        <v>0</v>
      </c>
      <c r="R88" s="118">
        <f>SUM(R86:R87)</f>
        <v>10000</v>
      </c>
      <c r="S88" s="118">
        <f>SUM(S86:S87)</f>
        <v>12300</v>
      </c>
    </row>
    <row r="90" spans="1:21">
      <c r="A90" s="10" t="s">
        <v>290</v>
      </c>
      <c r="B90" s="7"/>
      <c r="C90" s="73"/>
      <c r="D90" s="7"/>
      <c r="E90" s="7"/>
      <c r="F90" s="7"/>
      <c r="G90" s="7"/>
      <c r="H90" s="7"/>
      <c r="I90" s="7"/>
      <c r="J90" s="7"/>
      <c r="K90" s="7"/>
      <c r="L90" s="7"/>
      <c r="M90" s="10" t="str">
        <f>A90</f>
        <v>PAKIET NR 11</v>
      </c>
    </row>
    <row r="91" spans="1:21">
      <c r="A91" s="354" t="s">
        <v>0</v>
      </c>
      <c r="B91" s="355"/>
      <c r="C91" s="355"/>
      <c r="D91" s="355"/>
      <c r="E91" s="355"/>
      <c r="F91" s="355"/>
      <c r="G91" s="356"/>
      <c r="H91" s="354" t="s">
        <v>1</v>
      </c>
      <c r="I91" s="355"/>
      <c r="J91" s="355"/>
      <c r="K91" s="355"/>
      <c r="L91" s="356"/>
      <c r="M91" s="354" t="s">
        <v>2</v>
      </c>
      <c r="N91" s="355"/>
      <c r="O91" s="355"/>
      <c r="P91" s="355"/>
      <c r="Q91" s="355"/>
      <c r="R91" s="355"/>
      <c r="S91" s="356"/>
      <c r="T91" s="357" t="s">
        <v>3</v>
      </c>
      <c r="U91" s="358"/>
    </row>
    <row r="92" spans="1:21" ht="52.5">
      <c r="A92" s="54" t="s">
        <v>22</v>
      </c>
      <c r="B92" s="44" t="s">
        <v>23</v>
      </c>
      <c r="C92" s="45" t="s">
        <v>62</v>
      </c>
      <c r="D92" s="55" t="s">
        <v>50</v>
      </c>
      <c r="E92" s="55" t="s">
        <v>24</v>
      </c>
      <c r="F92" s="45" t="s">
        <v>59</v>
      </c>
      <c r="G92" s="45" t="s">
        <v>25</v>
      </c>
      <c r="H92" s="66" t="s">
        <v>26</v>
      </c>
      <c r="I92" s="46" t="s">
        <v>27</v>
      </c>
      <c r="J92" s="47" t="s">
        <v>28</v>
      </c>
      <c r="K92" s="48" t="s">
        <v>4</v>
      </c>
      <c r="L92" s="47" t="s">
        <v>29</v>
      </c>
      <c r="M92" s="49" t="s">
        <v>30</v>
      </c>
      <c r="N92" s="50" t="s">
        <v>31</v>
      </c>
      <c r="O92" s="49" t="s">
        <v>32</v>
      </c>
      <c r="P92" s="48" t="s">
        <v>4</v>
      </c>
      <c r="Q92" s="49" t="s">
        <v>33</v>
      </c>
      <c r="R92" s="49" t="s">
        <v>48</v>
      </c>
      <c r="S92" s="49" t="s">
        <v>49</v>
      </c>
      <c r="T92" s="51" t="s">
        <v>51</v>
      </c>
      <c r="U92" s="52" t="s">
        <v>52</v>
      </c>
    </row>
    <row r="93" spans="1:21" ht="13.5" thickBot="1">
      <c r="A93" s="45" t="s">
        <v>5</v>
      </c>
      <c r="B93" s="87" t="s">
        <v>6</v>
      </c>
      <c r="C93" s="87" t="s">
        <v>7</v>
      </c>
      <c r="D93" s="87" t="s">
        <v>8</v>
      </c>
      <c r="E93" s="87" t="s">
        <v>9</v>
      </c>
      <c r="F93" s="96" t="s">
        <v>10</v>
      </c>
      <c r="G93" s="107" t="s">
        <v>11</v>
      </c>
      <c r="H93" s="108" t="s">
        <v>34</v>
      </c>
      <c r="I93" s="109" t="s">
        <v>38</v>
      </c>
      <c r="J93" s="87" t="s">
        <v>39</v>
      </c>
      <c r="K93" s="98" t="s">
        <v>40</v>
      </c>
      <c r="L93" s="85" t="s">
        <v>41</v>
      </c>
      <c r="M93" s="85" t="s">
        <v>35</v>
      </c>
      <c r="N93" s="98" t="s">
        <v>42</v>
      </c>
      <c r="O93" s="85" t="s">
        <v>43</v>
      </c>
      <c r="P93" s="98" t="s">
        <v>44</v>
      </c>
      <c r="Q93" s="85" t="s">
        <v>45</v>
      </c>
      <c r="R93" s="99" t="s">
        <v>12</v>
      </c>
      <c r="S93" s="99" t="s">
        <v>13</v>
      </c>
      <c r="T93" s="99" t="s">
        <v>36</v>
      </c>
      <c r="U93" s="99" t="s">
        <v>46</v>
      </c>
    </row>
    <row r="94" spans="1:21" ht="23.25" thickBot="1">
      <c r="A94" s="85" t="s">
        <v>14</v>
      </c>
      <c r="B94" s="86" t="s">
        <v>150</v>
      </c>
      <c r="C94" s="88" t="s">
        <v>151</v>
      </c>
      <c r="D94" s="88">
        <v>2019</v>
      </c>
      <c r="E94" s="88" t="s">
        <v>152</v>
      </c>
      <c r="F94" s="100">
        <v>2</v>
      </c>
      <c r="G94" s="114" t="s">
        <v>94</v>
      </c>
      <c r="H94" s="102">
        <v>6</v>
      </c>
      <c r="I94" s="68"/>
      <c r="J94" s="69">
        <f>H94*I94</f>
        <v>0</v>
      </c>
      <c r="K94" s="70"/>
      <c r="L94" s="69">
        <f>ROUND(J94*K94+J94,2)</f>
        <v>0</v>
      </c>
      <c r="M94" s="92">
        <v>12</v>
      </c>
      <c r="N94" s="71"/>
      <c r="O94" s="72">
        <f>N94*M94</f>
        <v>0</v>
      </c>
      <c r="P94" s="70"/>
      <c r="Q94" s="103">
        <f>ROUND(O94+O94*P94,2)</f>
        <v>0</v>
      </c>
      <c r="R94" s="93">
        <v>3000</v>
      </c>
      <c r="S94" s="113">
        <v>3690</v>
      </c>
      <c r="T94" s="23">
        <f>J94+O94+R94</f>
        <v>3000</v>
      </c>
      <c r="U94" s="23">
        <f>L94+Q94+S94</f>
        <v>3690</v>
      </c>
    </row>
    <row r="97" spans="1:21">
      <c r="A97" s="10" t="s">
        <v>193</v>
      </c>
      <c r="B97" s="7"/>
      <c r="C97" s="73"/>
      <c r="D97" s="7"/>
      <c r="E97" s="7"/>
      <c r="F97" s="7"/>
      <c r="G97" s="7"/>
      <c r="H97" s="7"/>
      <c r="I97" s="7"/>
      <c r="J97" s="7"/>
      <c r="K97" s="7"/>
      <c r="L97" s="7"/>
      <c r="M97" s="10" t="str">
        <f>A97</f>
        <v>PAKIET NR 12</v>
      </c>
    </row>
    <row r="98" spans="1:21">
      <c r="A98" s="354" t="s">
        <v>0</v>
      </c>
      <c r="B98" s="355"/>
      <c r="C98" s="355"/>
      <c r="D98" s="355"/>
      <c r="E98" s="355"/>
      <c r="F98" s="355"/>
      <c r="G98" s="356"/>
      <c r="H98" s="354" t="s">
        <v>1</v>
      </c>
      <c r="I98" s="355"/>
      <c r="J98" s="355"/>
      <c r="K98" s="355"/>
      <c r="L98" s="356"/>
      <c r="M98" s="354" t="s">
        <v>2</v>
      </c>
      <c r="N98" s="355"/>
      <c r="O98" s="355"/>
      <c r="P98" s="355"/>
      <c r="Q98" s="355"/>
      <c r="R98" s="355"/>
      <c r="S98" s="356"/>
      <c r="T98" s="357" t="s">
        <v>3</v>
      </c>
      <c r="U98" s="358"/>
    </row>
    <row r="99" spans="1:21" ht="52.5">
      <c r="A99" s="54" t="s">
        <v>22</v>
      </c>
      <c r="B99" s="44" t="s">
        <v>23</v>
      </c>
      <c r="C99" s="45" t="s">
        <v>62</v>
      </c>
      <c r="D99" s="55" t="s">
        <v>50</v>
      </c>
      <c r="E99" s="55" t="s">
        <v>24</v>
      </c>
      <c r="F99" s="45" t="s">
        <v>59</v>
      </c>
      <c r="G99" s="45" t="s">
        <v>25</v>
      </c>
      <c r="H99" s="66" t="s">
        <v>26</v>
      </c>
      <c r="I99" s="46" t="s">
        <v>27</v>
      </c>
      <c r="J99" s="47" t="s">
        <v>28</v>
      </c>
      <c r="K99" s="48" t="s">
        <v>4</v>
      </c>
      <c r="L99" s="47" t="s">
        <v>29</v>
      </c>
      <c r="M99" s="49" t="s">
        <v>30</v>
      </c>
      <c r="N99" s="50" t="s">
        <v>31</v>
      </c>
      <c r="O99" s="49" t="s">
        <v>32</v>
      </c>
      <c r="P99" s="48" t="s">
        <v>4</v>
      </c>
      <c r="Q99" s="49" t="s">
        <v>33</v>
      </c>
      <c r="R99" s="49" t="s">
        <v>48</v>
      </c>
      <c r="S99" s="49" t="s">
        <v>49</v>
      </c>
      <c r="T99" s="51" t="s">
        <v>51</v>
      </c>
      <c r="U99" s="52" t="s">
        <v>52</v>
      </c>
    </row>
    <row r="100" spans="1:21" ht="13.5" thickBot="1">
      <c r="A100" s="45" t="s">
        <v>5</v>
      </c>
      <c r="B100" s="87" t="s">
        <v>6</v>
      </c>
      <c r="C100" s="87" t="s">
        <v>7</v>
      </c>
      <c r="D100" s="87" t="s">
        <v>8</v>
      </c>
      <c r="E100" s="87" t="s">
        <v>9</v>
      </c>
      <c r="F100" s="96" t="s">
        <v>10</v>
      </c>
      <c r="G100" s="107" t="s">
        <v>11</v>
      </c>
      <c r="H100" s="108" t="s">
        <v>34</v>
      </c>
      <c r="I100" s="109" t="s">
        <v>38</v>
      </c>
      <c r="J100" s="87" t="s">
        <v>39</v>
      </c>
      <c r="K100" s="98" t="s">
        <v>40</v>
      </c>
      <c r="L100" s="85" t="s">
        <v>41</v>
      </c>
      <c r="M100" s="85" t="s">
        <v>35</v>
      </c>
      <c r="N100" s="98" t="s">
        <v>42</v>
      </c>
      <c r="O100" s="85" t="s">
        <v>43</v>
      </c>
      <c r="P100" s="98" t="s">
        <v>44</v>
      </c>
      <c r="Q100" s="85" t="s">
        <v>45</v>
      </c>
      <c r="R100" s="99" t="s">
        <v>12</v>
      </c>
      <c r="S100" s="99" t="s">
        <v>13</v>
      </c>
      <c r="T100" s="99" t="s">
        <v>36</v>
      </c>
      <c r="U100" s="99" t="s">
        <v>46</v>
      </c>
    </row>
    <row r="101" spans="1:21" ht="23.25" thickBot="1">
      <c r="A101" s="85" t="s">
        <v>14</v>
      </c>
      <c r="B101" s="86" t="s">
        <v>153</v>
      </c>
      <c r="C101" s="88" t="s">
        <v>154</v>
      </c>
      <c r="D101" s="88" t="s">
        <v>127</v>
      </c>
      <c r="E101" s="88" t="s">
        <v>155</v>
      </c>
      <c r="F101" s="100">
        <v>27</v>
      </c>
      <c r="G101" s="114" t="s">
        <v>156</v>
      </c>
      <c r="H101" s="102">
        <v>81</v>
      </c>
      <c r="I101" s="68"/>
      <c r="J101" s="69">
        <f>H101*I101</f>
        <v>0</v>
      </c>
      <c r="K101" s="70"/>
      <c r="L101" s="69">
        <f>ROUND(J101*K101+J101,2)</f>
        <v>0</v>
      </c>
      <c r="M101" s="92">
        <v>27</v>
      </c>
      <c r="N101" s="71"/>
      <c r="O101" s="72">
        <f>N101*M101</f>
        <v>0</v>
      </c>
      <c r="P101" s="70"/>
      <c r="Q101" s="103">
        <f>ROUND(O101+O101*P101,2)</f>
        <v>0</v>
      </c>
      <c r="R101" s="93">
        <v>21600</v>
      </c>
      <c r="S101" s="113">
        <v>26568</v>
      </c>
      <c r="T101" s="23">
        <f>J101+O101+R101</f>
        <v>21600</v>
      </c>
      <c r="U101" s="23">
        <f>L101+Q101+S101</f>
        <v>26568</v>
      </c>
    </row>
    <row r="103" spans="1:21">
      <c r="A103" s="10" t="s">
        <v>125</v>
      </c>
      <c r="B103" s="7"/>
      <c r="C103" s="73"/>
      <c r="D103" s="7"/>
      <c r="E103" s="7"/>
      <c r="F103" s="7"/>
      <c r="G103" s="7"/>
      <c r="H103" s="7"/>
      <c r="I103" s="7"/>
      <c r="J103" s="7"/>
      <c r="K103" s="7"/>
      <c r="L103" s="7"/>
      <c r="M103" s="10" t="str">
        <f>A103</f>
        <v>PAKIET NR 13</v>
      </c>
    </row>
    <row r="104" spans="1:21">
      <c r="A104" s="354" t="s">
        <v>0</v>
      </c>
      <c r="B104" s="355"/>
      <c r="C104" s="355"/>
      <c r="D104" s="355"/>
      <c r="E104" s="355"/>
      <c r="F104" s="355"/>
      <c r="G104" s="356"/>
      <c r="H104" s="354" t="s">
        <v>1</v>
      </c>
      <c r="I104" s="355"/>
      <c r="J104" s="355"/>
      <c r="K104" s="355"/>
      <c r="L104" s="356"/>
      <c r="M104" s="354" t="s">
        <v>2</v>
      </c>
      <c r="N104" s="355"/>
      <c r="O104" s="355"/>
      <c r="P104" s="355"/>
      <c r="Q104" s="355"/>
      <c r="R104" s="355"/>
      <c r="S104" s="356"/>
      <c r="T104" s="357" t="s">
        <v>3</v>
      </c>
      <c r="U104" s="358"/>
    </row>
    <row r="105" spans="1:21" ht="52.5">
      <c r="A105" s="54" t="s">
        <v>22</v>
      </c>
      <c r="B105" s="44" t="s">
        <v>23</v>
      </c>
      <c r="C105" s="45" t="s">
        <v>62</v>
      </c>
      <c r="D105" s="55" t="s">
        <v>50</v>
      </c>
      <c r="E105" s="55" t="s">
        <v>24</v>
      </c>
      <c r="F105" s="45" t="s">
        <v>59</v>
      </c>
      <c r="G105" s="45" t="s">
        <v>25</v>
      </c>
      <c r="H105" s="66" t="s">
        <v>26</v>
      </c>
      <c r="I105" s="46" t="s">
        <v>27</v>
      </c>
      <c r="J105" s="47" t="s">
        <v>28</v>
      </c>
      <c r="K105" s="48" t="s">
        <v>4</v>
      </c>
      <c r="L105" s="47" t="s">
        <v>29</v>
      </c>
      <c r="M105" s="49" t="s">
        <v>30</v>
      </c>
      <c r="N105" s="50" t="s">
        <v>31</v>
      </c>
      <c r="O105" s="49" t="s">
        <v>32</v>
      </c>
      <c r="P105" s="48" t="s">
        <v>4</v>
      </c>
      <c r="Q105" s="49" t="s">
        <v>33</v>
      </c>
      <c r="R105" s="49" t="s">
        <v>48</v>
      </c>
      <c r="S105" s="49" t="s">
        <v>49</v>
      </c>
      <c r="T105" s="51" t="s">
        <v>51</v>
      </c>
      <c r="U105" s="52" t="s">
        <v>52</v>
      </c>
    </row>
    <row r="106" spans="1:21" ht="13.5" thickBot="1">
      <c r="A106" s="45" t="s">
        <v>5</v>
      </c>
      <c r="B106" s="87" t="s">
        <v>6</v>
      </c>
      <c r="C106" s="87" t="s">
        <v>7</v>
      </c>
      <c r="D106" s="87" t="s">
        <v>8</v>
      </c>
      <c r="E106" s="87" t="s">
        <v>9</v>
      </c>
      <c r="F106" s="96" t="s">
        <v>10</v>
      </c>
      <c r="G106" s="107" t="s">
        <v>11</v>
      </c>
      <c r="H106" s="108" t="s">
        <v>34</v>
      </c>
      <c r="I106" s="109" t="s">
        <v>38</v>
      </c>
      <c r="J106" s="87" t="s">
        <v>39</v>
      </c>
      <c r="K106" s="98" t="s">
        <v>40</v>
      </c>
      <c r="L106" s="85" t="s">
        <v>41</v>
      </c>
      <c r="M106" s="85" t="s">
        <v>35</v>
      </c>
      <c r="N106" s="98" t="s">
        <v>42</v>
      </c>
      <c r="O106" s="85" t="s">
        <v>43</v>
      </c>
      <c r="P106" s="98" t="s">
        <v>44</v>
      </c>
      <c r="Q106" s="85" t="s">
        <v>45</v>
      </c>
      <c r="R106" s="99" t="s">
        <v>12</v>
      </c>
      <c r="S106" s="99" t="s">
        <v>13</v>
      </c>
      <c r="T106" s="99" t="s">
        <v>36</v>
      </c>
      <c r="U106" s="99" t="s">
        <v>46</v>
      </c>
    </row>
    <row r="107" spans="1:21" ht="23.25" thickBot="1">
      <c r="A107" s="85" t="s">
        <v>14</v>
      </c>
      <c r="B107" s="86" t="s">
        <v>157</v>
      </c>
      <c r="C107" s="88" t="s">
        <v>158</v>
      </c>
      <c r="D107" s="88">
        <v>2021</v>
      </c>
      <c r="E107" s="88" t="s">
        <v>159</v>
      </c>
      <c r="F107" s="100">
        <v>2</v>
      </c>
      <c r="G107" s="114" t="s">
        <v>160</v>
      </c>
      <c r="H107" s="102">
        <v>6</v>
      </c>
      <c r="I107" s="68"/>
      <c r="J107" s="69">
        <f>H107*I107</f>
        <v>0</v>
      </c>
      <c r="K107" s="70"/>
      <c r="L107" s="69">
        <f>ROUND(J107*K107+J107,2)</f>
        <v>0</v>
      </c>
      <c r="M107" s="92">
        <v>8</v>
      </c>
      <c r="N107" s="71"/>
      <c r="O107" s="72">
        <f>N107*M107</f>
        <v>0</v>
      </c>
      <c r="P107" s="70"/>
      <c r="Q107" s="103">
        <f>ROUND(O107+O107*P107,2)</f>
        <v>0</v>
      </c>
      <c r="R107" s="93">
        <v>30000</v>
      </c>
      <c r="S107" s="113">
        <v>36900</v>
      </c>
      <c r="T107" s="23">
        <f>J107+O107+R107</f>
        <v>30000</v>
      </c>
      <c r="U107" s="23">
        <f>L107+Q107+S107</f>
        <v>36900</v>
      </c>
    </row>
    <row r="109" spans="1:21">
      <c r="A109" s="10" t="s">
        <v>194</v>
      </c>
      <c r="B109" s="7"/>
      <c r="C109" s="73"/>
      <c r="D109" s="7"/>
      <c r="E109" s="7"/>
      <c r="F109" s="7"/>
      <c r="G109" s="7"/>
      <c r="H109" s="7"/>
      <c r="I109" s="7"/>
      <c r="J109" s="7"/>
      <c r="K109" s="7"/>
      <c r="L109" s="7"/>
      <c r="M109" s="10" t="str">
        <f>A109</f>
        <v>PAKIET NR 14</v>
      </c>
    </row>
    <row r="110" spans="1:21">
      <c r="A110" s="354" t="s">
        <v>0</v>
      </c>
      <c r="B110" s="355"/>
      <c r="C110" s="355"/>
      <c r="D110" s="355"/>
      <c r="E110" s="355"/>
      <c r="F110" s="355"/>
      <c r="G110" s="356"/>
      <c r="H110" s="354" t="s">
        <v>1</v>
      </c>
      <c r="I110" s="355"/>
      <c r="J110" s="355"/>
      <c r="K110" s="355"/>
      <c r="L110" s="356"/>
      <c r="M110" s="354" t="s">
        <v>2</v>
      </c>
      <c r="N110" s="355"/>
      <c r="O110" s="355"/>
      <c r="P110" s="355"/>
      <c r="Q110" s="355"/>
      <c r="R110" s="355"/>
      <c r="S110" s="356"/>
      <c r="T110" s="357" t="s">
        <v>3</v>
      </c>
      <c r="U110" s="358"/>
    </row>
    <row r="111" spans="1:21" ht="52.5">
      <c r="A111" s="54" t="s">
        <v>22</v>
      </c>
      <c r="B111" s="44" t="s">
        <v>23</v>
      </c>
      <c r="C111" s="45" t="s">
        <v>62</v>
      </c>
      <c r="D111" s="55" t="s">
        <v>50</v>
      </c>
      <c r="E111" s="55" t="s">
        <v>24</v>
      </c>
      <c r="F111" s="45" t="s">
        <v>59</v>
      </c>
      <c r="G111" s="45" t="s">
        <v>25</v>
      </c>
      <c r="H111" s="66" t="s">
        <v>26</v>
      </c>
      <c r="I111" s="46" t="s">
        <v>27</v>
      </c>
      <c r="J111" s="47" t="s">
        <v>28</v>
      </c>
      <c r="K111" s="48" t="s">
        <v>4</v>
      </c>
      <c r="L111" s="47" t="s">
        <v>29</v>
      </c>
      <c r="M111" s="49" t="s">
        <v>30</v>
      </c>
      <c r="N111" s="50" t="s">
        <v>31</v>
      </c>
      <c r="O111" s="49" t="s">
        <v>32</v>
      </c>
      <c r="P111" s="48" t="s">
        <v>4</v>
      </c>
      <c r="Q111" s="49" t="s">
        <v>33</v>
      </c>
      <c r="R111" s="49" t="s">
        <v>48</v>
      </c>
      <c r="S111" s="49" t="s">
        <v>49</v>
      </c>
      <c r="T111" s="51" t="s">
        <v>51</v>
      </c>
      <c r="U111" s="52" t="s">
        <v>52</v>
      </c>
    </row>
    <row r="112" spans="1:21" ht="13.5" thickBot="1">
      <c r="A112" s="45" t="s">
        <v>5</v>
      </c>
      <c r="B112" s="87" t="s">
        <v>6</v>
      </c>
      <c r="C112" s="87" t="s">
        <v>7</v>
      </c>
      <c r="D112" s="87" t="s">
        <v>8</v>
      </c>
      <c r="E112" s="87" t="s">
        <v>9</v>
      </c>
      <c r="F112" s="96" t="s">
        <v>10</v>
      </c>
      <c r="G112" s="107" t="s">
        <v>11</v>
      </c>
      <c r="H112" s="108" t="s">
        <v>34</v>
      </c>
      <c r="I112" s="109" t="s">
        <v>38</v>
      </c>
      <c r="J112" s="87" t="s">
        <v>39</v>
      </c>
      <c r="K112" s="98" t="s">
        <v>40</v>
      </c>
      <c r="L112" s="85" t="s">
        <v>41</v>
      </c>
      <c r="M112" s="85" t="s">
        <v>35</v>
      </c>
      <c r="N112" s="98" t="s">
        <v>42</v>
      </c>
      <c r="O112" s="85" t="s">
        <v>43</v>
      </c>
      <c r="P112" s="98" t="s">
        <v>44</v>
      </c>
      <c r="Q112" s="85" t="s">
        <v>45</v>
      </c>
      <c r="R112" s="99" t="s">
        <v>12</v>
      </c>
      <c r="S112" s="99" t="s">
        <v>13</v>
      </c>
      <c r="T112" s="99" t="s">
        <v>36</v>
      </c>
      <c r="U112" s="99" t="s">
        <v>46</v>
      </c>
    </row>
    <row r="113" spans="1:21" ht="57" thickBot="1">
      <c r="A113" s="85" t="s">
        <v>14</v>
      </c>
      <c r="B113" s="86" t="s">
        <v>157</v>
      </c>
      <c r="C113" s="88" t="s">
        <v>161</v>
      </c>
      <c r="D113" s="88" t="s">
        <v>162</v>
      </c>
      <c r="E113" s="88" t="s">
        <v>163</v>
      </c>
      <c r="F113" s="100">
        <v>9</v>
      </c>
      <c r="G113" s="114" t="s">
        <v>160</v>
      </c>
      <c r="H113" s="102">
        <v>18</v>
      </c>
      <c r="I113" s="68"/>
      <c r="J113" s="69">
        <f>H113*I113</f>
        <v>0</v>
      </c>
      <c r="K113" s="70"/>
      <c r="L113" s="69">
        <f>ROUND(J113*K113+J113,2)</f>
        <v>0</v>
      </c>
      <c r="M113" s="92">
        <v>10</v>
      </c>
      <c r="N113" s="71"/>
      <c r="O113" s="72">
        <f>N113*M113</f>
        <v>0</v>
      </c>
      <c r="P113" s="70"/>
      <c r="Q113" s="103">
        <f>ROUND(O113+O113*P113,2)</f>
        <v>0</v>
      </c>
      <c r="R113" s="93">
        <v>7000</v>
      </c>
      <c r="S113" s="113">
        <v>8610</v>
      </c>
      <c r="T113" s="23">
        <f>J113+O113+R113</f>
        <v>7000</v>
      </c>
      <c r="U113" s="23">
        <f>L113+Q113+S113</f>
        <v>8610</v>
      </c>
    </row>
    <row r="116" spans="1:21">
      <c r="A116" s="10" t="s">
        <v>126</v>
      </c>
      <c r="B116" s="7"/>
      <c r="C116" s="73"/>
      <c r="D116" s="7"/>
      <c r="E116" s="7"/>
      <c r="F116" s="7"/>
      <c r="G116" s="7"/>
      <c r="H116" s="7"/>
      <c r="I116" s="7"/>
      <c r="J116" s="7"/>
      <c r="K116" s="7"/>
      <c r="L116" s="7"/>
      <c r="M116" s="10" t="str">
        <f>A116</f>
        <v>PAKIET NR 15</v>
      </c>
    </row>
    <row r="117" spans="1:21">
      <c r="A117" s="354" t="s">
        <v>0</v>
      </c>
      <c r="B117" s="355"/>
      <c r="C117" s="355"/>
      <c r="D117" s="355"/>
      <c r="E117" s="355"/>
      <c r="F117" s="355"/>
      <c r="G117" s="356"/>
      <c r="H117" s="354" t="s">
        <v>1</v>
      </c>
      <c r="I117" s="355"/>
      <c r="J117" s="355"/>
      <c r="K117" s="355"/>
      <c r="L117" s="356"/>
      <c r="M117" s="354" t="s">
        <v>2</v>
      </c>
      <c r="N117" s="355"/>
      <c r="O117" s="355"/>
      <c r="P117" s="355"/>
      <c r="Q117" s="355"/>
      <c r="R117" s="355"/>
      <c r="S117" s="356"/>
      <c r="T117" s="357" t="s">
        <v>3</v>
      </c>
      <c r="U117" s="358"/>
    </row>
    <row r="118" spans="1:21" ht="52.5">
      <c r="A118" s="54" t="s">
        <v>22</v>
      </c>
      <c r="B118" s="44" t="s">
        <v>23</v>
      </c>
      <c r="C118" s="45" t="s">
        <v>62</v>
      </c>
      <c r="D118" s="55" t="s">
        <v>50</v>
      </c>
      <c r="E118" s="55" t="s">
        <v>24</v>
      </c>
      <c r="F118" s="45" t="s">
        <v>59</v>
      </c>
      <c r="G118" s="45" t="s">
        <v>25</v>
      </c>
      <c r="H118" s="67" t="s">
        <v>26</v>
      </c>
      <c r="I118" s="46" t="s">
        <v>27</v>
      </c>
      <c r="J118" s="47" t="s">
        <v>28</v>
      </c>
      <c r="K118" s="48" t="s">
        <v>4</v>
      </c>
      <c r="L118" s="47" t="s">
        <v>29</v>
      </c>
      <c r="M118" s="49" t="s">
        <v>30</v>
      </c>
      <c r="N118" s="50" t="s">
        <v>31</v>
      </c>
      <c r="O118" s="49" t="s">
        <v>32</v>
      </c>
      <c r="P118" s="48" t="s">
        <v>4</v>
      </c>
      <c r="Q118" s="49" t="s">
        <v>33</v>
      </c>
      <c r="R118" s="49" t="s">
        <v>48</v>
      </c>
      <c r="S118" s="49" t="s">
        <v>49</v>
      </c>
      <c r="T118" s="51" t="s">
        <v>51</v>
      </c>
      <c r="U118" s="52" t="s">
        <v>52</v>
      </c>
    </row>
    <row r="119" spans="1:21" ht="13.5" thickBot="1">
      <c r="A119" s="45" t="s">
        <v>5</v>
      </c>
      <c r="B119" s="87" t="s">
        <v>6</v>
      </c>
      <c r="C119" s="87" t="s">
        <v>7</v>
      </c>
      <c r="D119" s="87" t="s">
        <v>8</v>
      </c>
      <c r="E119" s="87" t="s">
        <v>9</v>
      </c>
      <c r="F119" s="96" t="s">
        <v>10</v>
      </c>
      <c r="G119" s="107" t="s">
        <v>11</v>
      </c>
      <c r="H119" s="108" t="s">
        <v>34</v>
      </c>
      <c r="I119" s="109" t="s">
        <v>38</v>
      </c>
      <c r="J119" s="87" t="s">
        <v>39</v>
      </c>
      <c r="K119" s="98" t="s">
        <v>40</v>
      </c>
      <c r="L119" s="85" t="s">
        <v>41</v>
      </c>
      <c r="M119" s="85" t="s">
        <v>35</v>
      </c>
      <c r="N119" s="98" t="s">
        <v>42</v>
      </c>
      <c r="O119" s="85" t="s">
        <v>43</v>
      </c>
      <c r="P119" s="98" t="s">
        <v>44</v>
      </c>
      <c r="Q119" s="85" t="s">
        <v>45</v>
      </c>
      <c r="R119" s="99" t="s">
        <v>12</v>
      </c>
      <c r="S119" s="99" t="s">
        <v>13</v>
      </c>
      <c r="T119" s="99" t="s">
        <v>36</v>
      </c>
      <c r="U119" s="99" t="s">
        <v>46</v>
      </c>
    </row>
    <row r="120" spans="1:21" ht="13.5" thickBot="1">
      <c r="A120" s="85" t="s">
        <v>14</v>
      </c>
      <c r="B120" s="86" t="s">
        <v>164</v>
      </c>
      <c r="C120" s="88" t="s">
        <v>165</v>
      </c>
      <c r="D120" s="88" t="s">
        <v>166</v>
      </c>
      <c r="E120" s="88" t="s">
        <v>167</v>
      </c>
      <c r="F120" s="100">
        <v>3</v>
      </c>
      <c r="G120" s="114" t="s">
        <v>160</v>
      </c>
      <c r="H120" s="102">
        <v>9</v>
      </c>
      <c r="I120" s="68"/>
      <c r="J120" s="69">
        <f>H120*I120</f>
        <v>0</v>
      </c>
      <c r="K120" s="70"/>
      <c r="L120" s="69">
        <f>ROUND(J120*K120+J120,2)</f>
        <v>0</v>
      </c>
      <c r="M120" s="92">
        <v>12</v>
      </c>
      <c r="N120" s="71"/>
      <c r="O120" s="72">
        <f>N120*M120</f>
        <v>0</v>
      </c>
      <c r="P120" s="70"/>
      <c r="Q120" s="103">
        <f>ROUND(O120+O120*P120,2)</f>
        <v>0</v>
      </c>
      <c r="R120" s="93">
        <v>30000</v>
      </c>
      <c r="S120" s="113">
        <v>36900</v>
      </c>
      <c r="T120" s="23">
        <f>J120+O120+R120</f>
        <v>30000</v>
      </c>
      <c r="U120" s="23">
        <f>L120+Q120+S120</f>
        <v>36900</v>
      </c>
    </row>
    <row r="122" spans="1:21">
      <c r="B122" s="1"/>
    </row>
    <row r="123" spans="1:21">
      <c r="A123" s="10" t="s">
        <v>128</v>
      </c>
      <c r="B123" s="181"/>
      <c r="M123" s="122" t="str">
        <f>A123</f>
        <v>PAKIET NR 16</v>
      </c>
    </row>
    <row r="124" spans="1:21">
      <c r="A124" s="340" t="s">
        <v>0</v>
      </c>
      <c r="B124" s="335"/>
      <c r="C124" s="335"/>
      <c r="D124" s="335"/>
      <c r="E124" s="335"/>
      <c r="F124" s="335"/>
      <c r="G124" s="336"/>
      <c r="H124" s="340" t="s">
        <v>1</v>
      </c>
      <c r="I124" s="335"/>
      <c r="J124" s="335"/>
      <c r="K124" s="335"/>
      <c r="L124" s="336"/>
      <c r="M124" s="311" t="s">
        <v>2</v>
      </c>
      <c r="N124" s="311"/>
      <c r="O124" s="311"/>
      <c r="P124" s="311"/>
      <c r="Q124" s="311"/>
      <c r="R124" s="311"/>
      <c r="S124" s="311"/>
      <c r="T124" s="311" t="s">
        <v>3</v>
      </c>
      <c r="U124" s="311"/>
    </row>
    <row r="125" spans="1:21" ht="63.75">
      <c r="A125" s="135" t="s">
        <v>22</v>
      </c>
      <c r="B125" s="135" t="s">
        <v>23</v>
      </c>
      <c r="C125" s="135" t="s">
        <v>57</v>
      </c>
      <c r="D125" s="135" t="s">
        <v>24</v>
      </c>
      <c r="E125" s="135" t="s">
        <v>101</v>
      </c>
      <c r="F125" s="135" t="s">
        <v>50</v>
      </c>
      <c r="G125" s="135" t="s">
        <v>25</v>
      </c>
      <c r="H125" s="135" t="s">
        <v>26</v>
      </c>
      <c r="I125" s="123" t="s">
        <v>27</v>
      </c>
      <c r="J125" s="47" t="s">
        <v>28</v>
      </c>
      <c r="K125" s="124" t="s">
        <v>4</v>
      </c>
      <c r="L125" s="125" t="s">
        <v>29</v>
      </c>
      <c r="M125" s="49" t="s">
        <v>30</v>
      </c>
      <c r="N125" s="126" t="s">
        <v>31</v>
      </c>
      <c r="O125" s="127" t="s">
        <v>32</v>
      </c>
      <c r="P125" s="138" t="s">
        <v>4</v>
      </c>
      <c r="Q125" s="165" t="s">
        <v>33</v>
      </c>
      <c r="R125" s="127" t="s">
        <v>48</v>
      </c>
      <c r="S125" s="127" t="s">
        <v>49</v>
      </c>
      <c r="T125" s="51" t="s">
        <v>51</v>
      </c>
      <c r="U125" s="52" t="s">
        <v>52</v>
      </c>
    </row>
    <row r="126" spans="1:21" ht="13.5" thickBot="1">
      <c r="A126" s="45" t="s">
        <v>5</v>
      </c>
      <c r="B126" s="128" t="s">
        <v>6</v>
      </c>
      <c r="C126" s="128" t="s">
        <v>7</v>
      </c>
      <c r="D126" s="128" t="s">
        <v>8</v>
      </c>
      <c r="E126" s="128" t="s">
        <v>9</v>
      </c>
      <c r="F126" s="152" t="s">
        <v>10</v>
      </c>
      <c r="G126" s="153" t="s">
        <v>11</v>
      </c>
      <c r="H126" s="108" t="s">
        <v>34</v>
      </c>
      <c r="I126" s="109" t="s">
        <v>38</v>
      </c>
      <c r="J126" s="128" t="s">
        <v>39</v>
      </c>
      <c r="K126" s="129" t="s">
        <v>40</v>
      </c>
      <c r="L126" s="130" t="s">
        <v>41</v>
      </c>
      <c r="M126" s="130" t="s">
        <v>35</v>
      </c>
      <c r="N126" s="129" t="s">
        <v>42</v>
      </c>
      <c r="O126" s="130" t="s">
        <v>43</v>
      </c>
      <c r="P126" s="129" t="s">
        <v>44</v>
      </c>
      <c r="Q126" s="130" t="s">
        <v>45</v>
      </c>
      <c r="R126" s="156" t="s">
        <v>12</v>
      </c>
      <c r="S126" s="156" t="s">
        <v>13</v>
      </c>
      <c r="T126" s="156" t="s">
        <v>36</v>
      </c>
      <c r="U126" s="156" t="s">
        <v>46</v>
      </c>
    </row>
    <row r="127" spans="1:21" ht="23.1" customHeight="1">
      <c r="A127" s="373" t="s">
        <v>14</v>
      </c>
      <c r="B127" s="166" t="s">
        <v>183</v>
      </c>
      <c r="C127" s="167" t="s">
        <v>184</v>
      </c>
      <c r="D127" s="168" t="s">
        <v>185</v>
      </c>
      <c r="E127" s="157">
        <v>200662</v>
      </c>
      <c r="F127" s="169">
        <v>2020</v>
      </c>
      <c r="G127" s="114" t="s">
        <v>180</v>
      </c>
      <c r="H127" s="374">
        <v>2</v>
      </c>
      <c r="I127" s="170"/>
      <c r="J127" s="171"/>
      <c r="K127" s="172"/>
      <c r="L127" s="173"/>
      <c r="M127" s="377">
        <v>20</v>
      </c>
      <c r="N127" s="380"/>
      <c r="O127" s="383">
        <f>N127*M127</f>
        <v>0</v>
      </c>
      <c r="P127" s="386"/>
      <c r="Q127" s="383">
        <f>ROUND(O127+O127*P127,2)</f>
        <v>0</v>
      </c>
      <c r="R127" s="389">
        <v>20000</v>
      </c>
      <c r="S127" s="390">
        <v>24600</v>
      </c>
      <c r="T127" s="391">
        <f>J133+O133+R127</f>
        <v>20000</v>
      </c>
      <c r="U127" s="394">
        <f>L133+Q133+S127</f>
        <v>24600</v>
      </c>
    </row>
    <row r="128" spans="1:21" ht="23.1" customHeight="1">
      <c r="A128" s="373"/>
      <c r="B128" s="397" t="s">
        <v>181</v>
      </c>
      <c r="C128" s="397"/>
      <c r="D128" s="397"/>
      <c r="E128" s="397"/>
      <c r="F128" s="397"/>
      <c r="G128" s="397"/>
      <c r="H128" s="375"/>
      <c r="I128" s="174"/>
      <c r="J128" s="175">
        <f>I128*H127</f>
        <v>0</v>
      </c>
      <c r="K128" s="176"/>
      <c r="L128" s="177">
        <f>ROUND(J128*K128+J128,2)</f>
        <v>0</v>
      </c>
      <c r="M128" s="378"/>
      <c r="N128" s="381"/>
      <c r="O128" s="384"/>
      <c r="P128" s="387"/>
      <c r="Q128" s="384"/>
      <c r="R128" s="389"/>
      <c r="S128" s="390"/>
      <c r="T128" s="392"/>
      <c r="U128" s="395"/>
    </row>
    <row r="129" spans="1:21" ht="23.1" customHeight="1">
      <c r="A129" s="373"/>
      <c r="B129" s="397" t="s">
        <v>182</v>
      </c>
      <c r="C129" s="397"/>
      <c r="D129" s="397"/>
      <c r="E129" s="397"/>
      <c r="F129" s="397"/>
      <c r="G129" s="397"/>
      <c r="H129" s="376"/>
      <c r="I129" s="174"/>
      <c r="J129" s="175">
        <f>I129*H127</f>
        <v>0</v>
      </c>
      <c r="K129" s="176"/>
      <c r="L129" s="177">
        <f t="shared" ref="L129" si="12">ROUND(J129*K129+J129,2)</f>
        <v>0</v>
      </c>
      <c r="M129" s="379"/>
      <c r="N129" s="382"/>
      <c r="O129" s="385"/>
      <c r="P129" s="388"/>
      <c r="Q129" s="385"/>
      <c r="R129" s="389"/>
      <c r="S129" s="390"/>
      <c r="T129" s="392"/>
      <c r="U129" s="395"/>
    </row>
    <row r="130" spans="1:21" ht="23.1" customHeight="1">
      <c r="A130" s="373" t="s">
        <v>15</v>
      </c>
      <c r="B130" s="166" t="s">
        <v>186</v>
      </c>
      <c r="C130" s="167" t="s">
        <v>187</v>
      </c>
      <c r="D130" s="168" t="s">
        <v>185</v>
      </c>
      <c r="E130" s="164" t="s">
        <v>188</v>
      </c>
      <c r="F130" s="169">
        <v>2020</v>
      </c>
      <c r="G130" s="114" t="s">
        <v>180</v>
      </c>
      <c r="H130" s="374">
        <v>2</v>
      </c>
      <c r="I130" s="170"/>
      <c r="J130" s="171"/>
      <c r="K130" s="172"/>
      <c r="L130" s="173"/>
      <c r="M130" s="377">
        <v>20</v>
      </c>
      <c r="N130" s="380"/>
      <c r="O130" s="383">
        <f>N130*M130</f>
        <v>0</v>
      </c>
      <c r="P130" s="386"/>
      <c r="Q130" s="383">
        <f>ROUND(O130+O130*P130,2)</f>
        <v>0</v>
      </c>
      <c r="R130" s="389"/>
      <c r="S130" s="390"/>
      <c r="T130" s="392"/>
      <c r="U130" s="395"/>
    </row>
    <row r="131" spans="1:21" ht="23.1" customHeight="1">
      <c r="A131" s="373"/>
      <c r="B131" s="397" t="s">
        <v>181</v>
      </c>
      <c r="C131" s="397"/>
      <c r="D131" s="397"/>
      <c r="E131" s="397"/>
      <c r="F131" s="397"/>
      <c r="G131" s="397"/>
      <c r="H131" s="375"/>
      <c r="I131" s="174"/>
      <c r="J131" s="175">
        <f t="shared" ref="J131" si="13">I131*H130</f>
        <v>0</v>
      </c>
      <c r="K131" s="176"/>
      <c r="L131" s="177">
        <f t="shared" ref="L131:L132" si="14">ROUND(J131*K131+J131,2)</f>
        <v>0</v>
      </c>
      <c r="M131" s="378"/>
      <c r="N131" s="381"/>
      <c r="O131" s="384"/>
      <c r="P131" s="387"/>
      <c r="Q131" s="384"/>
      <c r="R131" s="389"/>
      <c r="S131" s="390"/>
      <c r="T131" s="392"/>
      <c r="U131" s="395"/>
    </row>
    <row r="132" spans="1:21" ht="23.1" customHeight="1" thickBot="1">
      <c r="A132" s="373"/>
      <c r="B132" s="397" t="s">
        <v>182</v>
      </c>
      <c r="C132" s="397"/>
      <c r="D132" s="397"/>
      <c r="E132" s="397"/>
      <c r="F132" s="397"/>
      <c r="G132" s="397"/>
      <c r="H132" s="376"/>
      <c r="I132" s="174"/>
      <c r="J132" s="175">
        <f>I132*H130</f>
        <v>0</v>
      </c>
      <c r="K132" s="176"/>
      <c r="L132" s="177">
        <f t="shared" si="14"/>
        <v>0</v>
      </c>
      <c r="M132" s="379"/>
      <c r="N132" s="382"/>
      <c r="O132" s="385"/>
      <c r="P132" s="388"/>
      <c r="Q132" s="385"/>
      <c r="R132" s="389"/>
      <c r="S132" s="390"/>
      <c r="T132" s="393"/>
      <c r="U132" s="396"/>
    </row>
    <row r="133" spans="1:21">
      <c r="A133" s="13"/>
      <c r="B133" s="151"/>
      <c r="C133" s="13"/>
      <c r="D133" s="13"/>
      <c r="E133" s="13"/>
      <c r="F133" s="13"/>
      <c r="G133" s="13"/>
      <c r="H133" s="13"/>
      <c r="I133" s="178" t="s">
        <v>21</v>
      </c>
      <c r="J133" s="179">
        <f>SUM(J127:J132)</f>
        <v>0</v>
      </c>
      <c r="K133" s="180"/>
      <c r="L133" s="179">
        <f t="shared" ref="L133" si="15">SUM(L127:L132)</f>
        <v>0</v>
      </c>
      <c r="M133" s="180"/>
      <c r="N133" s="180"/>
      <c r="O133" s="179">
        <f t="shared" ref="O133" si="16">SUM(O127:O132)</f>
        <v>0</v>
      </c>
      <c r="P133" s="180"/>
      <c r="Q133" s="179">
        <f t="shared" ref="Q133" si="17">SUM(Q127:Q132)</f>
        <v>0</v>
      </c>
      <c r="R133" s="13"/>
      <c r="S133" s="13"/>
      <c r="T133" s="13"/>
      <c r="U133" s="13"/>
    </row>
    <row r="134" spans="1:21">
      <c r="B134" s="1"/>
      <c r="C134" s="182" t="s">
        <v>189</v>
      </c>
      <c r="D134" s="372" t="s">
        <v>190</v>
      </c>
      <c r="E134" s="372"/>
    </row>
    <row r="135" spans="1:21">
      <c r="C135" s="182" t="s">
        <v>191</v>
      </c>
      <c r="D135" s="372" t="s">
        <v>192</v>
      </c>
      <c r="E135" s="372"/>
    </row>
    <row r="137" spans="1:21">
      <c r="A137" s="10" t="s">
        <v>291</v>
      </c>
      <c r="B137" s="181"/>
      <c r="M137" s="122" t="str">
        <f>A137</f>
        <v>PAKIET NR 17</v>
      </c>
    </row>
    <row r="138" spans="1:21">
      <c r="A138" s="308" t="s">
        <v>0</v>
      </c>
      <c r="B138" s="335"/>
      <c r="C138" s="335"/>
      <c r="D138" s="335"/>
      <c r="E138" s="335"/>
      <c r="F138" s="335"/>
      <c r="G138" s="336"/>
      <c r="H138" s="308" t="s">
        <v>1</v>
      </c>
      <c r="I138" s="335"/>
      <c r="J138" s="335"/>
      <c r="K138" s="335"/>
      <c r="L138" s="336"/>
      <c r="M138" s="371" t="s">
        <v>2</v>
      </c>
      <c r="N138" s="371"/>
      <c r="O138" s="371"/>
      <c r="P138" s="371"/>
      <c r="Q138" s="371"/>
      <c r="R138" s="371"/>
      <c r="S138" s="371"/>
      <c r="T138" s="371" t="s">
        <v>3</v>
      </c>
      <c r="U138" s="371"/>
    </row>
    <row r="139" spans="1:21" ht="52.5">
      <c r="A139" s="148" t="s">
        <v>22</v>
      </c>
      <c r="B139" s="148" t="s">
        <v>23</v>
      </c>
      <c r="C139" s="148" t="s">
        <v>62</v>
      </c>
      <c r="D139" s="148" t="s">
        <v>195</v>
      </c>
      <c r="E139" s="149" t="s">
        <v>24</v>
      </c>
      <c r="F139" s="148" t="s">
        <v>59</v>
      </c>
      <c r="G139" s="148" t="s">
        <v>25</v>
      </c>
      <c r="H139" s="148" t="s">
        <v>26</v>
      </c>
      <c r="I139" s="184" t="s">
        <v>196</v>
      </c>
      <c r="J139" s="185" t="s">
        <v>28</v>
      </c>
      <c r="K139" s="150" t="s">
        <v>4</v>
      </c>
      <c r="L139" s="185" t="s">
        <v>29</v>
      </c>
      <c r="M139" s="186" t="s">
        <v>30</v>
      </c>
      <c r="N139" s="187" t="s">
        <v>31</v>
      </c>
      <c r="O139" s="186" t="s">
        <v>32</v>
      </c>
      <c r="P139" s="150" t="s">
        <v>4</v>
      </c>
      <c r="Q139" s="186" t="s">
        <v>33</v>
      </c>
      <c r="R139" s="186" t="s">
        <v>48</v>
      </c>
      <c r="S139" s="186" t="s">
        <v>49</v>
      </c>
      <c r="T139" s="188" t="s">
        <v>51</v>
      </c>
      <c r="U139" s="189" t="s">
        <v>52</v>
      </c>
    </row>
    <row r="140" spans="1:21" ht="13.5" thickBot="1">
      <c r="A140" s="45" t="s">
        <v>5</v>
      </c>
      <c r="B140" s="45" t="s">
        <v>6</v>
      </c>
      <c r="C140" s="45" t="s">
        <v>7</v>
      </c>
      <c r="D140" s="45" t="s">
        <v>8</v>
      </c>
      <c r="E140" s="45" t="s">
        <v>9</v>
      </c>
      <c r="F140" s="121" t="s">
        <v>10</v>
      </c>
      <c r="G140" s="143" t="s">
        <v>11</v>
      </c>
      <c r="H140" s="144" t="s">
        <v>34</v>
      </c>
      <c r="I140" s="145" t="s">
        <v>38</v>
      </c>
      <c r="J140" s="45" t="s">
        <v>39</v>
      </c>
      <c r="K140" s="83" t="s">
        <v>40</v>
      </c>
      <c r="L140" s="84" t="s">
        <v>41</v>
      </c>
      <c r="M140" s="84" t="s">
        <v>35</v>
      </c>
      <c r="N140" s="83" t="s">
        <v>42</v>
      </c>
      <c r="O140" s="84" t="s">
        <v>43</v>
      </c>
      <c r="P140" s="83" t="s">
        <v>44</v>
      </c>
      <c r="Q140" s="84" t="s">
        <v>45</v>
      </c>
      <c r="R140" s="65" t="s">
        <v>12</v>
      </c>
      <c r="S140" s="65" t="s">
        <v>13</v>
      </c>
      <c r="T140" s="65" t="s">
        <v>36</v>
      </c>
      <c r="U140" s="65" t="s">
        <v>46</v>
      </c>
    </row>
    <row r="141" spans="1:21" ht="45.75" thickBot="1">
      <c r="A141" s="155" t="s">
        <v>14</v>
      </c>
      <c r="B141" s="190" t="s">
        <v>197</v>
      </c>
      <c r="C141" s="157" t="s">
        <v>198</v>
      </c>
      <c r="D141" s="157">
        <v>2021</v>
      </c>
      <c r="E141" s="157" t="s">
        <v>199</v>
      </c>
      <c r="F141" s="164">
        <v>1</v>
      </c>
      <c r="G141" s="183" t="s">
        <v>200</v>
      </c>
      <c r="H141" s="191">
        <v>3</v>
      </c>
      <c r="I141" s="68"/>
      <c r="J141" s="131">
        <f>H141*I141</f>
        <v>0</v>
      </c>
      <c r="K141" s="132"/>
      <c r="L141" s="131">
        <f>ROUND(J141*K141+J141,2)</f>
        <v>0</v>
      </c>
      <c r="M141" s="147">
        <v>10</v>
      </c>
      <c r="N141" s="133"/>
      <c r="O141" s="134">
        <f>N141*M141</f>
        <v>0</v>
      </c>
      <c r="P141" s="132"/>
      <c r="Q141" s="103">
        <f>ROUND(O141+O141*P141,2)</f>
        <v>0</v>
      </c>
      <c r="R141" s="93">
        <v>2000</v>
      </c>
      <c r="S141" s="113">
        <v>2460</v>
      </c>
      <c r="T141" s="23">
        <f>J141+O141+R141</f>
        <v>2000</v>
      </c>
      <c r="U141" s="23">
        <f>L141+Q141+S141</f>
        <v>2460</v>
      </c>
    </row>
    <row r="142" spans="1:21">
      <c r="B142" s="1"/>
    </row>
    <row r="143" spans="1:21">
      <c r="A143" s="10" t="s">
        <v>292</v>
      </c>
      <c r="B143" s="181"/>
      <c r="M143" s="122" t="str">
        <f>A143</f>
        <v>PAKIET NR  18</v>
      </c>
    </row>
    <row r="144" spans="1:21">
      <c r="A144" s="340" t="s">
        <v>0</v>
      </c>
      <c r="B144" s="341"/>
      <c r="C144" s="341"/>
      <c r="D144" s="341"/>
      <c r="E144" s="341"/>
      <c r="F144" s="341"/>
      <c r="G144" s="342"/>
      <c r="H144" s="340" t="s">
        <v>1</v>
      </c>
      <c r="I144" s="341"/>
      <c r="J144" s="341"/>
      <c r="K144" s="341"/>
      <c r="L144" s="342"/>
      <c r="M144" s="311" t="s">
        <v>2</v>
      </c>
      <c r="N144" s="311"/>
      <c r="O144" s="311"/>
      <c r="P144" s="311"/>
      <c r="Q144" s="311"/>
      <c r="R144" s="311"/>
      <c r="S144" s="311"/>
      <c r="T144" s="311" t="s">
        <v>3</v>
      </c>
      <c r="U144" s="311"/>
    </row>
    <row r="145" spans="1:21" ht="52.5">
      <c r="A145" s="108" t="s">
        <v>22</v>
      </c>
      <c r="B145" s="108" t="s">
        <v>23</v>
      </c>
      <c r="C145" s="108" t="s">
        <v>62</v>
      </c>
      <c r="D145" s="108" t="s">
        <v>195</v>
      </c>
      <c r="E145" s="135" t="s">
        <v>24</v>
      </c>
      <c r="F145" s="108" t="s">
        <v>59</v>
      </c>
      <c r="G145" s="108" t="s">
        <v>25</v>
      </c>
      <c r="H145" s="108" t="s">
        <v>26</v>
      </c>
      <c r="I145" s="136" t="s">
        <v>196</v>
      </c>
      <c r="J145" s="137" t="s">
        <v>28</v>
      </c>
      <c r="K145" s="138" t="s">
        <v>4</v>
      </c>
      <c r="L145" s="137" t="s">
        <v>29</v>
      </c>
      <c r="M145" s="139" t="s">
        <v>30</v>
      </c>
      <c r="N145" s="140" t="s">
        <v>31</v>
      </c>
      <c r="O145" s="139" t="s">
        <v>32</v>
      </c>
      <c r="P145" s="138" t="s">
        <v>4</v>
      </c>
      <c r="Q145" s="139" t="s">
        <v>33</v>
      </c>
      <c r="R145" s="139" t="s">
        <v>48</v>
      </c>
      <c r="S145" s="139" t="s">
        <v>49</v>
      </c>
      <c r="T145" s="141" t="s">
        <v>51</v>
      </c>
      <c r="U145" s="142" t="s">
        <v>52</v>
      </c>
    </row>
    <row r="146" spans="1:21" ht="13.5" thickBot="1">
      <c r="A146" s="45" t="s">
        <v>5</v>
      </c>
      <c r="B146" s="45" t="s">
        <v>6</v>
      </c>
      <c r="C146" s="45" t="s">
        <v>7</v>
      </c>
      <c r="D146" s="45" t="s">
        <v>8</v>
      </c>
      <c r="E146" s="45" t="s">
        <v>9</v>
      </c>
      <c r="F146" s="121" t="s">
        <v>10</v>
      </c>
      <c r="G146" s="143" t="s">
        <v>11</v>
      </c>
      <c r="H146" s="144" t="s">
        <v>34</v>
      </c>
      <c r="I146" s="145" t="s">
        <v>38</v>
      </c>
      <c r="J146" s="45" t="s">
        <v>39</v>
      </c>
      <c r="K146" s="83" t="s">
        <v>40</v>
      </c>
      <c r="L146" s="84" t="s">
        <v>41</v>
      </c>
      <c r="M146" s="84" t="s">
        <v>35</v>
      </c>
      <c r="N146" s="83" t="s">
        <v>42</v>
      </c>
      <c r="O146" s="84" t="s">
        <v>43</v>
      </c>
      <c r="P146" s="83" t="s">
        <v>44</v>
      </c>
      <c r="Q146" s="84" t="s">
        <v>45</v>
      </c>
      <c r="R146" s="65" t="s">
        <v>12</v>
      </c>
      <c r="S146" s="65" t="s">
        <v>13</v>
      </c>
      <c r="T146" s="65" t="s">
        <v>36</v>
      </c>
      <c r="U146" s="65" t="s">
        <v>46</v>
      </c>
    </row>
    <row r="147" spans="1:21" ht="34.5" thickBot="1">
      <c r="A147" s="130" t="s">
        <v>14</v>
      </c>
      <c r="B147" s="146" t="s">
        <v>197</v>
      </c>
      <c r="C147" s="120" t="s">
        <v>202</v>
      </c>
      <c r="D147" s="120">
        <v>2021</v>
      </c>
      <c r="E147" s="120" t="s">
        <v>199</v>
      </c>
      <c r="F147" s="100">
        <v>1</v>
      </c>
      <c r="G147" s="114" t="s">
        <v>203</v>
      </c>
      <c r="H147" s="102">
        <v>3</v>
      </c>
      <c r="I147" s="68"/>
      <c r="J147" s="131">
        <f>H147*I147</f>
        <v>0</v>
      </c>
      <c r="K147" s="132"/>
      <c r="L147" s="131">
        <f>ROUND(J147*K147+J147,2)</f>
        <v>0</v>
      </c>
      <c r="M147" s="147">
        <v>10</v>
      </c>
      <c r="N147" s="133"/>
      <c r="O147" s="134">
        <f>N147*M147</f>
        <v>0</v>
      </c>
      <c r="P147" s="132"/>
      <c r="Q147" s="103">
        <f>ROUND(O147+O147*P147,2)</f>
        <v>0</v>
      </c>
      <c r="R147" s="93">
        <v>2000</v>
      </c>
      <c r="S147" s="113">
        <v>2460</v>
      </c>
      <c r="T147" s="23">
        <f>J147+O147+R147</f>
        <v>2000</v>
      </c>
      <c r="U147" s="23">
        <f>L147+Q147+S147</f>
        <v>2460</v>
      </c>
    </row>
    <row r="148" spans="1:21">
      <c r="B148" s="1"/>
    </row>
    <row r="149" spans="1:21">
      <c r="A149" s="10" t="s">
        <v>293</v>
      </c>
      <c r="B149" s="181"/>
      <c r="M149" s="122" t="str">
        <f>A149</f>
        <v>PAKIET NR  19</v>
      </c>
    </row>
    <row r="150" spans="1:21">
      <c r="A150" s="340" t="s">
        <v>0</v>
      </c>
      <c r="B150" s="341"/>
      <c r="C150" s="341"/>
      <c r="D150" s="341"/>
      <c r="E150" s="341"/>
      <c r="F150" s="341"/>
      <c r="G150" s="342"/>
      <c r="H150" s="340" t="s">
        <v>1</v>
      </c>
      <c r="I150" s="341"/>
      <c r="J150" s="341"/>
      <c r="K150" s="341"/>
      <c r="L150" s="342"/>
      <c r="M150" s="311" t="s">
        <v>2</v>
      </c>
      <c r="N150" s="311"/>
      <c r="O150" s="311"/>
      <c r="P150" s="311"/>
      <c r="Q150" s="311"/>
      <c r="R150" s="311"/>
      <c r="S150" s="311"/>
      <c r="T150" s="311" t="s">
        <v>3</v>
      </c>
      <c r="U150" s="311"/>
    </row>
    <row r="151" spans="1:21" ht="52.5">
      <c r="A151" s="108" t="s">
        <v>22</v>
      </c>
      <c r="B151" s="108" t="s">
        <v>23</v>
      </c>
      <c r="C151" s="108" t="s">
        <v>62</v>
      </c>
      <c r="D151" s="108" t="s">
        <v>195</v>
      </c>
      <c r="E151" s="135" t="s">
        <v>24</v>
      </c>
      <c r="F151" s="108" t="s">
        <v>59</v>
      </c>
      <c r="G151" s="108" t="s">
        <v>25</v>
      </c>
      <c r="H151" s="108" t="s">
        <v>26</v>
      </c>
      <c r="I151" s="136" t="s">
        <v>196</v>
      </c>
      <c r="J151" s="137" t="s">
        <v>28</v>
      </c>
      <c r="K151" s="138" t="s">
        <v>4</v>
      </c>
      <c r="L151" s="137" t="s">
        <v>29</v>
      </c>
      <c r="M151" s="139" t="s">
        <v>30</v>
      </c>
      <c r="N151" s="140" t="s">
        <v>31</v>
      </c>
      <c r="O151" s="139" t="s">
        <v>32</v>
      </c>
      <c r="P151" s="138" t="s">
        <v>4</v>
      </c>
      <c r="Q151" s="139" t="s">
        <v>33</v>
      </c>
      <c r="R151" s="139" t="s">
        <v>48</v>
      </c>
      <c r="S151" s="139" t="s">
        <v>49</v>
      </c>
      <c r="T151" s="141" t="s">
        <v>51</v>
      </c>
      <c r="U151" s="142" t="s">
        <v>52</v>
      </c>
    </row>
    <row r="152" spans="1:21" ht="13.5" thickBot="1">
      <c r="A152" s="45" t="s">
        <v>5</v>
      </c>
      <c r="B152" s="45" t="s">
        <v>6</v>
      </c>
      <c r="C152" s="45" t="s">
        <v>7</v>
      </c>
      <c r="D152" s="45" t="s">
        <v>8</v>
      </c>
      <c r="E152" s="45" t="s">
        <v>9</v>
      </c>
      <c r="F152" s="121" t="s">
        <v>10</v>
      </c>
      <c r="G152" s="143" t="s">
        <v>11</v>
      </c>
      <c r="H152" s="144" t="s">
        <v>34</v>
      </c>
      <c r="I152" s="145" t="s">
        <v>38</v>
      </c>
      <c r="J152" s="45" t="s">
        <v>39</v>
      </c>
      <c r="K152" s="83" t="s">
        <v>40</v>
      </c>
      <c r="L152" s="84" t="s">
        <v>41</v>
      </c>
      <c r="M152" s="84" t="s">
        <v>35</v>
      </c>
      <c r="N152" s="83" t="s">
        <v>42</v>
      </c>
      <c r="O152" s="84" t="s">
        <v>43</v>
      </c>
      <c r="P152" s="83" t="s">
        <v>44</v>
      </c>
      <c r="Q152" s="84" t="s">
        <v>45</v>
      </c>
      <c r="R152" s="65" t="s">
        <v>12</v>
      </c>
      <c r="S152" s="65" t="s">
        <v>13</v>
      </c>
      <c r="T152" s="65" t="s">
        <v>36</v>
      </c>
      <c r="U152" s="65" t="s">
        <v>46</v>
      </c>
    </row>
    <row r="153" spans="1:21" ht="34.5" thickBot="1">
      <c r="A153" s="130" t="s">
        <v>14</v>
      </c>
      <c r="B153" s="146" t="s">
        <v>205</v>
      </c>
      <c r="C153" s="120" t="s">
        <v>206</v>
      </c>
      <c r="D153" s="120">
        <v>2021</v>
      </c>
      <c r="E153" s="120" t="s">
        <v>199</v>
      </c>
      <c r="F153" s="100">
        <v>1</v>
      </c>
      <c r="G153" s="114" t="s">
        <v>203</v>
      </c>
      <c r="H153" s="102">
        <v>3</v>
      </c>
      <c r="I153" s="68"/>
      <c r="J153" s="131">
        <f>H153*I153</f>
        <v>0</v>
      </c>
      <c r="K153" s="132"/>
      <c r="L153" s="131">
        <f>ROUND(J153*K153+J153,2)</f>
        <v>0</v>
      </c>
      <c r="M153" s="147">
        <v>10</v>
      </c>
      <c r="N153" s="133"/>
      <c r="O153" s="134">
        <f>N153*M153</f>
        <v>0</v>
      </c>
      <c r="P153" s="132"/>
      <c r="Q153" s="103">
        <f>ROUND(O153+O153*P153,2)</f>
        <v>0</v>
      </c>
      <c r="R153" s="93">
        <v>10000</v>
      </c>
      <c r="S153" s="113">
        <v>12300</v>
      </c>
      <c r="T153" s="23">
        <f>J153+O153+R153</f>
        <v>10000</v>
      </c>
      <c r="U153" s="23">
        <f>L153+Q153+S153</f>
        <v>12300</v>
      </c>
    </row>
    <row r="154" spans="1:21">
      <c r="B154" s="1"/>
    </row>
    <row r="155" spans="1:21">
      <c r="B155" s="1"/>
    </row>
    <row r="156" spans="1:21">
      <c r="A156" s="10" t="s">
        <v>294</v>
      </c>
      <c r="B156" s="181"/>
      <c r="M156" s="122" t="str">
        <f>A156</f>
        <v>PAKIET NR  20</v>
      </c>
    </row>
    <row r="157" spans="1:21">
      <c r="A157" s="340" t="s">
        <v>0</v>
      </c>
      <c r="B157" s="341"/>
      <c r="C157" s="341"/>
      <c r="D157" s="341"/>
      <c r="E157" s="341"/>
      <c r="F157" s="341"/>
      <c r="G157" s="342"/>
      <c r="H157" s="340" t="s">
        <v>1</v>
      </c>
      <c r="I157" s="341"/>
      <c r="J157" s="341"/>
      <c r="K157" s="341"/>
      <c r="L157" s="342"/>
      <c r="M157" s="311" t="s">
        <v>2</v>
      </c>
      <c r="N157" s="311"/>
      <c r="O157" s="311"/>
      <c r="P157" s="311"/>
      <c r="Q157" s="311"/>
      <c r="R157" s="311"/>
      <c r="S157" s="311"/>
      <c r="T157" s="311" t="s">
        <v>3</v>
      </c>
      <c r="U157" s="311"/>
    </row>
    <row r="158" spans="1:21" ht="52.5">
      <c r="A158" s="108" t="s">
        <v>22</v>
      </c>
      <c r="B158" s="108" t="s">
        <v>23</v>
      </c>
      <c r="C158" s="108" t="s">
        <v>62</v>
      </c>
      <c r="D158" s="108" t="s">
        <v>195</v>
      </c>
      <c r="E158" s="135" t="s">
        <v>24</v>
      </c>
      <c r="F158" s="108" t="s">
        <v>59</v>
      </c>
      <c r="G158" s="108" t="s">
        <v>25</v>
      </c>
      <c r="H158" s="108" t="s">
        <v>26</v>
      </c>
      <c r="I158" s="136" t="s">
        <v>196</v>
      </c>
      <c r="J158" s="137" t="s">
        <v>28</v>
      </c>
      <c r="K158" s="138" t="s">
        <v>4</v>
      </c>
      <c r="L158" s="137" t="s">
        <v>29</v>
      </c>
      <c r="M158" s="139" t="s">
        <v>30</v>
      </c>
      <c r="N158" s="140" t="s">
        <v>31</v>
      </c>
      <c r="O158" s="139" t="s">
        <v>32</v>
      </c>
      <c r="P158" s="138" t="s">
        <v>4</v>
      </c>
      <c r="Q158" s="139" t="s">
        <v>33</v>
      </c>
      <c r="R158" s="139" t="s">
        <v>48</v>
      </c>
      <c r="S158" s="139" t="s">
        <v>49</v>
      </c>
      <c r="T158" s="141" t="s">
        <v>51</v>
      </c>
      <c r="U158" s="142" t="s">
        <v>52</v>
      </c>
    </row>
    <row r="159" spans="1:21" ht="13.5" thickBot="1">
      <c r="A159" s="45" t="s">
        <v>5</v>
      </c>
      <c r="B159" s="45" t="s">
        <v>6</v>
      </c>
      <c r="C159" s="45" t="s">
        <v>7</v>
      </c>
      <c r="D159" s="45" t="s">
        <v>8</v>
      </c>
      <c r="E159" s="45" t="s">
        <v>9</v>
      </c>
      <c r="F159" s="121" t="s">
        <v>10</v>
      </c>
      <c r="G159" s="143" t="s">
        <v>11</v>
      </c>
      <c r="H159" s="144" t="s">
        <v>34</v>
      </c>
      <c r="I159" s="145" t="s">
        <v>38</v>
      </c>
      <c r="J159" s="45" t="s">
        <v>39</v>
      </c>
      <c r="K159" s="83" t="s">
        <v>40</v>
      </c>
      <c r="L159" s="84" t="s">
        <v>41</v>
      </c>
      <c r="M159" s="84" t="s">
        <v>35</v>
      </c>
      <c r="N159" s="83" t="s">
        <v>42</v>
      </c>
      <c r="O159" s="84" t="s">
        <v>43</v>
      </c>
      <c r="P159" s="83" t="s">
        <v>44</v>
      </c>
      <c r="Q159" s="84" t="s">
        <v>45</v>
      </c>
      <c r="R159" s="65" t="s">
        <v>12</v>
      </c>
      <c r="S159" s="65" t="s">
        <v>13</v>
      </c>
      <c r="T159" s="65" t="s">
        <v>36</v>
      </c>
      <c r="U159" s="65" t="s">
        <v>46</v>
      </c>
    </row>
    <row r="160" spans="1:21" ht="34.5" thickBot="1">
      <c r="A160" s="130" t="s">
        <v>14</v>
      </c>
      <c r="B160" s="146" t="s">
        <v>209</v>
      </c>
      <c r="C160" s="120" t="s">
        <v>210</v>
      </c>
      <c r="D160" s="120">
        <v>2020</v>
      </c>
      <c r="E160" s="120" t="s">
        <v>211</v>
      </c>
      <c r="F160" s="100">
        <v>1</v>
      </c>
      <c r="G160" s="114" t="s">
        <v>170</v>
      </c>
      <c r="H160" s="102">
        <v>3</v>
      </c>
      <c r="I160" s="68"/>
      <c r="J160" s="131">
        <f>H160*I160</f>
        <v>0</v>
      </c>
      <c r="K160" s="132"/>
      <c r="L160" s="131">
        <f>ROUND(J160*K160+J160,2)</f>
        <v>0</v>
      </c>
      <c r="M160" s="147">
        <v>10</v>
      </c>
      <c r="N160" s="133"/>
      <c r="O160" s="134">
        <f>N160*M160</f>
        <v>0</v>
      </c>
      <c r="P160" s="132"/>
      <c r="Q160" s="103">
        <f>ROUND(O160+O160*P160,2)</f>
        <v>0</v>
      </c>
      <c r="R160" s="93">
        <v>80000</v>
      </c>
      <c r="S160" s="113">
        <v>98400</v>
      </c>
      <c r="T160" s="23">
        <f>J160+O160+R160</f>
        <v>80000</v>
      </c>
      <c r="U160" s="23">
        <f>L160+Q160+S160</f>
        <v>98400</v>
      </c>
    </row>
    <row r="161" spans="1:21">
      <c r="B161" s="194" t="s">
        <v>288</v>
      </c>
    </row>
    <row r="162" spans="1:21">
      <c r="B162" s="194"/>
      <c r="C162" s="119"/>
      <c r="D162" s="119"/>
      <c r="E162" s="119"/>
    </row>
    <row r="163" spans="1:21">
      <c r="A163" s="10" t="s">
        <v>295</v>
      </c>
      <c r="B163" s="181"/>
      <c r="M163" s="122" t="str">
        <f>A163</f>
        <v>PAKIET NR  21</v>
      </c>
    </row>
    <row r="164" spans="1:21">
      <c r="A164" s="340" t="s">
        <v>0</v>
      </c>
      <c r="B164" s="341"/>
      <c r="C164" s="341"/>
      <c r="D164" s="341"/>
      <c r="E164" s="341"/>
      <c r="F164" s="341"/>
      <c r="G164" s="342"/>
      <c r="H164" s="340" t="s">
        <v>1</v>
      </c>
      <c r="I164" s="341"/>
      <c r="J164" s="341"/>
      <c r="K164" s="341"/>
      <c r="L164" s="342"/>
      <c r="M164" s="311" t="s">
        <v>2</v>
      </c>
      <c r="N164" s="311"/>
      <c r="O164" s="311"/>
      <c r="P164" s="311"/>
      <c r="Q164" s="311"/>
      <c r="R164" s="311"/>
      <c r="S164" s="311"/>
      <c r="T164" s="311" t="s">
        <v>3</v>
      </c>
      <c r="U164" s="311"/>
    </row>
    <row r="165" spans="1:21" ht="52.5">
      <c r="A165" s="108" t="s">
        <v>22</v>
      </c>
      <c r="B165" s="108" t="s">
        <v>23</v>
      </c>
      <c r="C165" s="108" t="s">
        <v>62</v>
      </c>
      <c r="D165" s="108" t="s">
        <v>50</v>
      </c>
      <c r="E165" s="135" t="s">
        <v>24</v>
      </c>
      <c r="F165" s="108" t="s">
        <v>59</v>
      </c>
      <c r="G165" s="108" t="s">
        <v>25</v>
      </c>
      <c r="H165" s="108" t="s">
        <v>26</v>
      </c>
      <c r="I165" s="136" t="s">
        <v>27</v>
      </c>
      <c r="J165" s="137" t="s">
        <v>28</v>
      </c>
      <c r="K165" s="138" t="s">
        <v>4</v>
      </c>
      <c r="L165" s="137" t="s">
        <v>29</v>
      </c>
      <c r="M165" s="139" t="s">
        <v>30</v>
      </c>
      <c r="N165" s="140" t="s">
        <v>31</v>
      </c>
      <c r="O165" s="139" t="s">
        <v>32</v>
      </c>
      <c r="P165" s="138" t="s">
        <v>4</v>
      </c>
      <c r="Q165" s="139" t="s">
        <v>33</v>
      </c>
      <c r="R165" s="139" t="s">
        <v>48</v>
      </c>
      <c r="S165" s="139" t="s">
        <v>49</v>
      </c>
      <c r="T165" s="141" t="s">
        <v>51</v>
      </c>
      <c r="U165" s="142" t="s">
        <v>52</v>
      </c>
    </row>
    <row r="166" spans="1:21" ht="13.5" thickBot="1">
      <c r="A166" s="45" t="s">
        <v>5</v>
      </c>
      <c r="B166" s="45" t="s">
        <v>6</v>
      </c>
      <c r="C166" s="45" t="s">
        <v>7</v>
      </c>
      <c r="D166" s="45" t="s">
        <v>8</v>
      </c>
      <c r="E166" s="45" t="s">
        <v>9</v>
      </c>
      <c r="F166" s="121" t="s">
        <v>10</v>
      </c>
      <c r="G166" s="121" t="s">
        <v>11</v>
      </c>
      <c r="H166" s="121" t="s">
        <v>34</v>
      </c>
      <c r="I166" s="82" t="s">
        <v>38</v>
      </c>
      <c r="J166" s="45" t="s">
        <v>39</v>
      </c>
      <c r="K166" s="83" t="s">
        <v>40</v>
      </c>
      <c r="L166" s="84" t="s">
        <v>41</v>
      </c>
      <c r="M166" s="84" t="s">
        <v>35</v>
      </c>
      <c r="N166" s="83" t="s">
        <v>42</v>
      </c>
      <c r="O166" s="84" t="s">
        <v>43</v>
      </c>
      <c r="P166" s="83" t="s">
        <v>44</v>
      </c>
      <c r="Q166" s="84" t="s">
        <v>45</v>
      </c>
      <c r="R166" s="65" t="s">
        <v>12</v>
      </c>
      <c r="S166" s="65" t="s">
        <v>13</v>
      </c>
      <c r="T166" s="65" t="s">
        <v>36</v>
      </c>
      <c r="U166" s="65" t="s">
        <v>46</v>
      </c>
    </row>
    <row r="167" spans="1:21" ht="81.75" customHeight="1">
      <c r="A167" s="130" t="s">
        <v>14</v>
      </c>
      <c r="B167" s="146" t="s">
        <v>213</v>
      </c>
      <c r="C167" s="120" t="s">
        <v>214</v>
      </c>
      <c r="D167" s="120">
        <v>2021</v>
      </c>
      <c r="E167" s="128" t="s">
        <v>215</v>
      </c>
      <c r="F167" s="115">
        <v>1</v>
      </c>
      <c r="G167" s="114" t="s">
        <v>216</v>
      </c>
      <c r="H167" s="102">
        <v>3</v>
      </c>
      <c r="I167" s="68"/>
      <c r="J167" s="131">
        <f>H167*I167</f>
        <v>0</v>
      </c>
      <c r="K167" s="132"/>
      <c r="L167" s="131">
        <f>ROUND(J167*K167+J167,2)</f>
        <v>0</v>
      </c>
      <c r="M167" s="147">
        <v>10</v>
      </c>
      <c r="N167" s="133"/>
      <c r="O167" s="134">
        <f>N167*M167</f>
        <v>0</v>
      </c>
      <c r="P167" s="132"/>
      <c r="Q167" s="103">
        <f t="shared" ref="Q167:Q168" si="18">ROUND(O167+O167*P167,2)</f>
        <v>0</v>
      </c>
      <c r="R167" s="104">
        <v>9259.26</v>
      </c>
      <c r="S167" s="113">
        <v>10000</v>
      </c>
      <c r="T167" s="318">
        <f>SUM(J169+O169+R169)</f>
        <v>18518.52</v>
      </c>
      <c r="U167" s="321">
        <f>SUM(L169+Q169+S169)</f>
        <v>20000</v>
      </c>
    </row>
    <row r="168" spans="1:21" ht="47.25" customHeight="1" thickBot="1">
      <c r="A168" s="130">
        <v>2</v>
      </c>
      <c r="B168" s="146" t="s">
        <v>217</v>
      </c>
      <c r="C168" s="120" t="s">
        <v>214</v>
      </c>
      <c r="D168" s="120">
        <v>2022</v>
      </c>
      <c r="E168" s="128" t="s">
        <v>215</v>
      </c>
      <c r="F168" s="115">
        <v>1</v>
      </c>
      <c r="G168" s="114" t="s">
        <v>218</v>
      </c>
      <c r="H168" s="116">
        <v>3</v>
      </c>
      <c r="I168" s="68"/>
      <c r="J168" s="131">
        <f t="shared" ref="J168" si="19">H168*I168</f>
        <v>0</v>
      </c>
      <c r="K168" s="132"/>
      <c r="L168" s="131">
        <f t="shared" ref="L168" si="20">ROUND(J168*K168+J168,2)</f>
        <v>0</v>
      </c>
      <c r="M168" s="147">
        <v>10</v>
      </c>
      <c r="N168" s="133"/>
      <c r="O168" s="134">
        <f t="shared" ref="O168" si="21">N168*M168</f>
        <v>0</v>
      </c>
      <c r="P168" s="132"/>
      <c r="Q168" s="103">
        <f t="shared" si="18"/>
        <v>0</v>
      </c>
      <c r="R168" s="104">
        <v>9259.26</v>
      </c>
      <c r="S168" s="113">
        <v>10000</v>
      </c>
      <c r="T168" s="320"/>
      <c r="U168" s="323"/>
    </row>
    <row r="169" spans="1:21">
      <c r="B169" s="1"/>
      <c r="I169" s="117" t="s">
        <v>21</v>
      </c>
      <c r="J169" s="118">
        <f>SUM(J167:J168)</f>
        <v>0</v>
      </c>
      <c r="K169" s="9"/>
      <c r="L169" s="118">
        <f>SUM(L167:L168)</f>
        <v>0</v>
      </c>
      <c r="M169" s="9"/>
      <c r="N169" s="9"/>
      <c r="O169" s="118">
        <f>SUM(O167:O168)</f>
        <v>0</v>
      </c>
      <c r="P169" s="9"/>
      <c r="Q169" s="118">
        <f>SUM(Q167:Q168)</f>
        <v>0</v>
      </c>
      <c r="R169" s="118">
        <f>SUM(R167:R168)</f>
        <v>18518.52</v>
      </c>
      <c r="S169" s="118">
        <f>SUM(S167:S168)</f>
        <v>20000</v>
      </c>
    </row>
    <row r="171" spans="1:21">
      <c r="A171" s="10" t="s">
        <v>296</v>
      </c>
      <c r="B171" s="1"/>
      <c r="M171" s="122" t="str">
        <f>A171</f>
        <v>PAKIET NR  22</v>
      </c>
    </row>
    <row r="172" spans="1:21">
      <c r="A172" s="340" t="s">
        <v>0</v>
      </c>
      <c r="B172" s="341"/>
      <c r="C172" s="341"/>
      <c r="D172" s="341"/>
      <c r="E172" s="341"/>
      <c r="F172" s="341"/>
      <c r="G172" s="342"/>
      <c r="H172" s="340" t="s">
        <v>1</v>
      </c>
      <c r="I172" s="341"/>
      <c r="J172" s="341"/>
      <c r="K172" s="341"/>
      <c r="L172" s="342"/>
      <c r="M172" s="311" t="s">
        <v>2</v>
      </c>
      <c r="N172" s="311"/>
      <c r="O172" s="311"/>
      <c r="P172" s="311"/>
      <c r="Q172" s="311"/>
      <c r="R172" s="311"/>
      <c r="S172" s="311"/>
      <c r="T172" s="311" t="s">
        <v>3</v>
      </c>
      <c r="U172" s="311"/>
    </row>
    <row r="173" spans="1:21" ht="52.5">
      <c r="A173" s="108" t="s">
        <v>22</v>
      </c>
      <c r="B173" s="108" t="s">
        <v>23</v>
      </c>
      <c r="C173" s="108" t="s">
        <v>57</v>
      </c>
      <c r="D173" s="108" t="s">
        <v>24</v>
      </c>
      <c r="E173" s="135" t="s">
        <v>101</v>
      </c>
      <c r="F173" s="108" t="s">
        <v>50</v>
      </c>
      <c r="G173" s="108" t="s">
        <v>25</v>
      </c>
      <c r="H173" s="108" t="s">
        <v>26</v>
      </c>
      <c r="I173" s="136" t="s">
        <v>27</v>
      </c>
      <c r="J173" s="137" t="s">
        <v>28</v>
      </c>
      <c r="K173" s="138" t="s">
        <v>4</v>
      </c>
      <c r="L173" s="137" t="s">
        <v>29</v>
      </c>
      <c r="M173" s="139" t="s">
        <v>30</v>
      </c>
      <c r="N173" s="140" t="s">
        <v>31</v>
      </c>
      <c r="O173" s="139" t="s">
        <v>32</v>
      </c>
      <c r="P173" s="138" t="s">
        <v>4</v>
      </c>
      <c r="Q173" s="139" t="s">
        <v>33</v>
      </c>
      <c r="R173" s="139" t="s">
        <v>48</v>
      </c>
      <c r="S173" s="139" t="s">
        <v>49</v>
      </c>
      <c r="T173" s="141" t="s">
        <v>51</v>
      </c>
      <c r="U173" s="142" t="s">
        <v>52</v>
      </c>
    </row>
    <row r="174" spans="1:21" ht="13.5" thickBot="1">
      <c r="A174" s="45" t="s">
        <v>5</v>
      </c>
      <c r="B174" s="45" t="s">
        <v>6</v>
      </c>
      <c r="C174" s="45" t="s">
        <v>7</v>
      </c>
      <c r="D174" s="45" t="s">
        <v>8</v>
      </c>
      <c r="E174" s="45" t="s">
        <v>9</v>
      </c>
      <c r="F174" s="121" t="s">
        <v>10</v>
      </c>
      <c r="G174" s="121" t="s">
        <v>11</v>
      </c>
      <c r="H174" s="121" t="s">
        <v>34</v>
      </c>
      <c r="I174" s="82" t="s">
        <v>38</v>
      </c>
      <c r="J174" s="45" t="s">
        <v>39</v>
      </c>
      <c r="K174" s="83" t="s">
        <v>40</v>
      </c>
      <c r="L174" s="84" t="s">
        <v>41</v>
      </c>
      <c r="M174" s="84" t="s">
        <v>35</v>
      </c>
      <c r="N174" s="83" t="s">
        <v>42</v>
      </c>
      <c r="O174" s="84" t="s">
        <v>43</v>
      </c>
      <c r="P174" s="83" t="s">
        <v>44</v>
      </c>
      <c r="Q174" s="84" t="s">
        <v>45</v>
      </c>
      <c r="R174" s="65" t="s">
        <v>12</v>
      </c>
      <c r="S174" s="65" t="s">
        <v>13</v>
      </c>
      <c r="T174" s="65" t="s">
        <v>36</v>
      </c>
      <c r="U174" s="65" t="s">
        <v>46</v>
      </c>
    </row>
    <row r="175" spans="1:21" ht="33.75">
      <c r="A175" s="130" t="s">
        <v>14</v>
      </c>
      <c r="B175" s="146" t="s">
        <v>220</v>
      </c>
      <c r="C175" s="120" t="s">
        <v>221</v>
      </c>
      <c r="D175" s="120" t="s">
        <v>222</v>
      </c>
      <c r="E175" s="128">
        <v>1908330</v>
      </c>
      <c r="F175" s="115">
        <v>2021</v>
      </c>
      <c r="G175" s="114" t="s">
        <v>223</v>
      </c>
      <c r="H175" s="102">
        <v>2</v>
      </c>
      <c r="I175" s="68"/>
      <c r="J175" s="131">
        <f>H175*I175</f>
        <v>0</v>
      </c>
      <c r="K175" s="132"/>
      <c r="L175" s="131">
        <f>ROUND(J175*K175+J175,2)</f>
        <v>0</v>
      </c>
      <c r="M175" s="147">
        <v>9</v>
      </c>
      <c r="N175" s="133"/>
      <c r="O175" s="134">
        <f>N175*M175</f>
        <v>0</v>
      </c>
      <c r="P175" s="132"/>
      <c r="Q175" s="103">
        <f t="shared" ref="Q175:Q184" si="22">ROUND(O175+O175*P175,2)</f>
        <v>0</v>
      </c>
      <c r="R175" s="104">
        <v>2000</v>
      </c>
      <c r="S175" s="113">
        <v>2160</v>
      </c>
      <c r="T175" s="318">
        <f>SUM(J185+O185+R185)</f>
        <v>20000</v>
      </c>
      <c r="U175" s="321">
        <f>SUM(L185+Q185+S185)</f>
        <v>21600</v>
      </c>
    </row>
    <row r="176" spans="1:21" ht="22.5">
      <c r="A176" s="130" t="s">
        <v>15</v>
      </c>
      <c r="B176" s="146" t="s">
        <v>220</v>
      </c>
      <c r="C176" s="120" t="s">
        <v>221</v>
      </c>
      <c r="D176" s="120" t="s">
        <v>222</v>
      </c>
      <c r="E176" s="128">
        <v>1908331</v>
      </c>
      <c r="F176" s="115">
        <v>2021</v>
      </c>
      <c r="G176" s="192" t="s">
        <v>224</v>
      </c>
      <c r="H176" s="193">
        <v>2</v>
      </c>
      <c r="I176" s="68"/>
      <c r="J176" s="131">
        <f t="shared" ref="J176:J184" si="23">H176*I176</f>
        <v>0</v>
      </c>
      <c r="K176" s="132"/>
      <c r="L176" s="131">
        <f t="shared" ref="L176:L184" si="24">ROUND(J176*K176+J176,2)</f>
        <v>0</v>
      </c>
      <c r="M176" s="147">
        <v>9</v>
      </c>
      <c r="N176" s="133"/>
      <c r="O176" s="134">
        <f t="shared" ref="O176:O184" si="25">N176*M176</f>
        <v>0</v>
      </c>
      <c r="P176" s="132"/>
      <c r="Q176" s="103">
        <f t="shared" si="22"/>
        <v>0</v>
      </c>
      <c r="R176" s="104">
        <v>2000</v>
      </c>
      <c r="S176" s="113">
        <v>2160</v>
      </c>
      <c r="T176" s="319"/>
      <c r="U176" s="322"/>
    </row>
    <row r="177" spans="1:21" ht="22.5">
      <c r="A177" s="130" t="s">
        <v>16</v>
      </c>
      <c r="B177" s="146" t="s">
        <v>220</v>
      </c>
      <c r="C177" s="120" t="s">
        <v>221</v>
      </c>
      <c r="D177" s="120" t="s">
        <v>222</v>
      </c>
      <c r="E177" s="128">
        <v>1908337</v>
      </c>
      <c r="F177" s="115">
        <v>2021</v>
      </c>
      <c r="G177" s="114" t="s">
        <v>224</v>
      </c>
      <c r="H177" s="102">
        <v>2</v>
      </c>
      <c r="I177" s="68"/>
      <c r="J177" s="131">
        <f t="shared" si="23"/>
        <v>0</v>
      </c>
      <c r="K177" s="132"/>
      <c r="L177" s="131">
        <f t="shared" si="24"/>
        <v>0</v>
      </c>
      <c r="M177" s="147">
        <v>9</v>
      </c>
      <c r="N177" s="133"/>
      <c r="O177" s="134">
        <f t="shared" si="25"/>
        <v>0</v>
      </c>
      <c r="P177" s="132"/>
      <c r="Q177" s="103">
        <f t="shared" si="22"/>
        <v>0</v>
      </c>
      <c r="R177" s="104">
        <v>2000</v>
      </c>
      <c r="S177" s="113">
        <v>2160</v>
      </c>
      <c r="T177" s="319"/>
      <c r="U177" s="322"/>
    </row>
    <row r="178" spans="1:21" ht="33.75">
      <c r="A178" s="130" t="s">
        <v>17</v>
      </c>
      <c r="B178" s="146" t="s">
        <v>220</v>
      </c>
      <c r="C178" s="120" t="s">
        <v>221</v>
      </c>
      <c r="D178" s="120" t="s">
        <v>222</v>
      </c>
      <c r="E178" s="128">
        <v>1908338</v>
      </c>
      <c r="F178" s="115">
        <v>2021</v>
      </c>
      <c r="G178" s="114" t="s">
        <v>223</v>
      </c>
      <c r="H178" s="102">
        <v>2</v>
      </c>
      <c r="I178" s="68"/>
      <c r="J178" s="131">
        <f t="shared" si="23"/>
        <v>0</v>
      </c>
      <c r="K178" s="132"/>
      <c r="L178" s="131">
        <f t="shared" si="24"/>
        <v>0</v>
      </c>
      <c r="M178" s="147">
        <v>9</v>
      </c>
      <c r="N178" s="133"/>
      <c r="O178" s="134">
        <f t="shared" si="25"/>
        <v>0</v>
      </c>
      <c r="P178" s="132"/>
      <c r="Q178" s="103">
        <f t="shared" si="22"/>
        <v>0</v>
      </c>
      <c r="R178" s="104">
        <v>2000</v>
      </c>
      <c r="S178" s="113">
        <v>2160</v>
      </c>
      <c r="T178" s="319"/>
      <c r="U178" s="322"/>
    </row>
    <row r="179" spans="1:21" ht="52.5" customHeight="1">
      <c r="A179" s="130" t="s">
        <v>53</v>
      </c>
      <c r="B179" s="146" t="s">
        <v>220</v>
      </c>
      <c r="C179" s="120" t="s">
        <v>221</v>
      </c>
      <c r="D179" s="120" t="s">
        <v>222</v>
      </c>
      <c r="E179" s="128">
        <v>1908342</v>
      </c>
      <c r="F179" s="115">
        <v>2021</v>
      </c>
      <c r="G179" s="114" t="s">
        <v>225</v>
      </c>
      <c r="H179" s="102">
        <v>2</v>
      </c>
      <c r="I179" s="68"/>
      <c r="J179" s="131">
        <f t="shared" si="23"/>
        <v>0</v>
      </c>
      <c r="K179" s="132"/>
      <c r="L179" s="131">
        <f t="shared" si="24"/>
        <v>0</v>
      </c>
      <c r="M179" s="147">
        <v>9</v>
      </c>
      <c r="N179" s="133"/>
      <c r="O179" s="134">
        <f t="shared" si="25"/>
        <v>0</v>
      </c>
      <c r="P179" s="132"/>
      <c r="Q179" s="103">
        <f t="shared" si="22"/>
        <v>0</v>
      </c>
      <c r="R179" s="104">
        <v>2000</v>
      </c>
      <c r="S179" s="113">
        <v>2160</v>
      </c>
      <c r="T179" s="319"/>
      <c r="U179" s="322"/>
    </row>
    <row r="180" spans="1:21">
      <c r="A180" s="130" t="s">
        <v>54</v>
      </c>
      <c r="B180" s="146" t="s">
        <v>220</v>
      </c>
      <c r="C180" s="120" t="s">
        <v>221</v>
      </c>
      <c r="D180" s="120" t="s">
        <v>222</v>
      </c>
      <c r="E180" s="128">
        <v>1857050</v>
      </c>
      <c r="F180" s="115">
        <v>2021</v>
      </c>
      <c r="G180" s="351" t="s">
        <v>226</v>
      </c>
      <c r="H180" s="102">
        <v>2</v>
      </c>
      <c r="I180" s="68"/>
      <c r="J180" s="131">
        <f t="shared" si="23"/>
        <v>0</v>
      </c>
      <c r="K180" s="132"/>
      <c r="L180" s="131">
        <f t="shared" si="24"/>
        <v>0</v>
      </c>
      <c r="M180" s="147">
        <v>9</v>
      </c>
      <c r="N180" s="133"/>
      <c r="O180" s="134">
        <f t="shared" si="25"/>
        <v>0</v>
      </c>
      <c r="P180" s="132"/>
      <c r="Q180" s="103">
        <f t="shared" si="22"/>
        <v>0</v>
      </c>
      <c r="R180" s="104">
        <v>2000</v>
      </c>
      <c r="S180" s="113">
        <v>2160</v>
      </c>
      <c r="T180" s="319"/>
      <c r="U180" s="322"/>
    </row>
    <row r="181" spans="1:21">
      <c r="A181" s="130" t="s">
        <v>55</v>
      </c>
      <c r="B181" s="146" t="s">
        <v>220</v>
      </c>
      <c r="C181" s="120" t="s">
        <v>221</v>
      </c>
      <c r="D181" s="120" t="s">
        <v>222</v>
      </c>
      <c r="E181" s="128">
        <v>1857042</v>
      </c>
      <c r="F181" s="115">
        <v>2021</v>
      </c>
      <c r="G181" s="352"/>
      <c r="H181" s="102">
        <v>2</v>
      </c>
      <c r="I181" s="68"/>
      <c r="J181" s="131">
        <f t="shared" si="23"/>
        <v>0</v>
      </c>
      <c r="K181" s="132"/>
      <c r="L181" s="131">
        <f t="shared" si="24"/>
        <v>0</v>
      </c>
      <c r="M181" s="147">
        <v>9</v>
      </c>
      <c r="N181" s="133"/>
      <c r="O181" s="134">
        <f t="shared" si="25"/>
        <v>0</v>
      </c>
      <c r="P181" s="132"/>
      <c r="Q181" s="103">
        <f t="shared" si="22"/>
        <v>0</v>
      </c>
      <c r="R181" s="104">
        <v>2000</v>
      </c>
      <c r="S181" s="113">
        <v>2160</v>
      </c>
      <c r="T181" s="319"/>
      <c r="U181" s="322"/>
    </row>
    <row r="182" spans="1:21">
      <c r="A182" s="130" t="s">
        <v>56</v>
      </c>
      <c r="B182" s="146" t="s">
        <v>220</v>
      </c>
      <c r="C182" s="120" t="s">
        <v>221</v>
      </c>
      <c r="D182" s="120" t="s">
        <v>222</v>
      </c>
      <c r="E182" s="128">
        <v>1908336</v>
      </c>
      <c r="F182" s="115">
        <v>2021</v>
      </c>
      <c r="G182" s="352"/>
      <c r="H182" s="102">
        <v>2</v>
      </c>
      <c r="I182" s="68"/>
      <c r="J182" s="131">
        <f t="shared" si="23"/>
        <v>0</v>
      </c>
      <c r="K182" s="132"/>
      <c r="L182" s="131">
        <f t="shared" si="24"/>
        <v>0</v>
      </c>
      <c r="M182" s="147">
        <v>9</v>
      </c>
      <c r="N182" s="133"/>
      <c r="O182" s="134">
        <f t="shared" si="25"/>
        <v>0</v>
      </c>
      <c r="P182" s="132"/>
      <c r="Q182" s="103">
        <f t="shared" si="22"/>
        <v>0</v>
      </c>
      <c r="R182" s="104">
        <v>2000</v>
      </c>
      <c r="S182" s="113">
        <v>2160</v>
      </c>
      <c r="T182" s="319"/>
      <c r="U182" s="322"/>
    </row>
    <row r="183" spans="1:21">
      <c r="A183" s="130" t="s">
        <v>171</v>
      </c>
      <c r="B183" s="146" t="s">
        <v>220</v>
      </c>
      <c r="C183" s="120" t="s">
        <v>221</v>
      </c>
      <c r="D183" s="120" t="s">
        <v>222</v>
      </c>
      <c r="E183" s="128">
        <v>1908335</v>
      </c>
      <c r="F183" s="115">
        <v>2021</v>
      </c>
      <c r="G183" s="352"/>
      <c r="H183" s="102">
        <v>2</v>
      </c>
      <c r="I183" s="68"/>
      <c r="J183" s="131">
        <f t="shared" si="23"/>
        <v>0</v>
      </c>
      <c r="K183" s="132"/>
      <c r="L183" s="131">
        <f t="shared" si="24"/>
        <v>0</v>
      </c>
      <c r="M183" s="147">
        <v>9</v>
      </c>
      <c r="N183" s="133"/>
      <c r="O183" s="134">
        <f t="shared" si="25"/>
        <v>0</v>
      </c>
      <c r="P183" s="132"/>
      <c r="Q183" s="103">
        <f t="shared" si="22"/>
        <v>0</v>
      </c>
      <c r="R183" s="104">
        <v>2000</v>
      </c>
      <c r="S183" s="113">
        <v>2160</v>
      </c>
      <c r="T183" s="319"/>
      <c r="U183" s="322"/>
    </row>
    <row r="184" spans="1:21" ht="13.5" thickBot="1">
      <c r="A184" s="130" t="s">
        <v>172</v>
      </c>
      <c r="B184" s="146" t="s">
        <v>220</v>
      </c>
      <c r="C184" s="120" t="s">
        <v>221</v>
      </c>
      <c r="D184" s="120" t="s">
        <v>222</v>
      </c>
      <c r="E184" s="128">
        <v>1857045</v>
      </c>
      <c r="F184" s="115">
        <v>2021</v>
      </c>
      <c r="G184" s="353"/>
      <c r="H184" s="116">
        <v>2</v>
      </c>
      <c r="I184" s="68"/>
      <c r="J184" s="131">
        <f t="shared" si="23"/>
        <v>0</v>
      </c>
      <c r="K184" s="132"/>
      <c r="L184" s="131">
        <f t="shared" si="24"/>
        <v>0</v>
      </c>
      <c r="M184" s="147">
        <v>9</v>
      </c>
      <c r="N184" s="133"/>
      <c r="O184" s="134">
        <f t="shared" si="25"/>
        <v>0</v>
      </c>
      <c r="P184" s="132"/>
      <c r="Q184" s="103">
        <f t="shared" si="22"/>
        <v>0</v>
      </c>
      <c r="R184" s="104">
        <v>2000</v>
      </c>
      <c r="S184" s="113">
        <v>2160</v>
      </c>
      <c r="T184" s="320"/>
      <c r="U184" s="323"/>
    </row>
    <row r="185" spans="1:21">
      <c r="B185" s="1"/>
      <c r="I185" s="117" t="s">
        <v>21</v>
      </c>
      <c r="J185" s="118">
        <f>SUM(J175:J184)</f>
        <v>0</v>
      </c>
      <c r="K185" s="9"/>
      <c r="L185" s="118">
        <f>SUM(L175:L184)</f>
        <v>0</v>
      </c>
      <c r="M185" s="9"/>
      <c r="N185" s="9"/>
      <c r="O185" s="118">
        <f>SUM(O175:O184)</f>
        <v>0</v>
      </c>
      <c r="P185" s="9"/>
      <c r="Q185" s="118">
        <f>SUM(Q175:Q184)</f>
        <v>0</v>
      </c>
      <c r="R185" s="118">
        <f>SUM(R175:R184)</f>
        <v>20000</v>
      </c>
      <c r="S185" s="118">
        <f>SUM(S175:S184)</f>
        <v>21600</v>
      </c>
    </row>
    <row r="186" spans="1:21">
      <c r="B186" s="1"/>
    </row>
    <row r="187" spans="1:21">
      <c r="A187" s="10" t="s">
        <v>201</v>
      </c>
      <c r="B187" s="181"/>
      <c r="M187" s="122" t="str">
        <f>A187</f>
        <v>PAKIET NR  23</v>
      </c>
    </row>
    <row r="188" spans="1:21">
      <c r="A188" s="340" t="s">
        <v>0</v>
      </c>
      <c r="B188" s="341"/>
      <c r="C188" s="341"/>
      <c r="D188" s="341"/>
      <c r="E188" s="341"/>
      <c r="F188" s="341"/>
      <c r="G188" s="342"/>
      <c r="H188" s="340" t="s">
        <v>1</v>
      </c>
      <c r="I188" s="341"/>
      <c r="J188" s="341"/>
      <c r="K188" s="341"/>
      <c r="L188" s="342"/>
      <c r="M188" s="311" t="s">
        <v>2</v>
      </c>
      <c r="N188" s="311"/>
      <c r="O188" s="311"/>
      <c r="P188" s="311"/>
      <c r="Q188" s="311"/>
      <c r="R188" s="311"/>
      <c r="S188" s="311"/>
      <c r="T188" s="311" t="s">
        <v>3</v>
      </c>
      <c r="U188" s="311"/>
    </row>
    <row r="189" spans="1:21" ht="52.5">
      <c r="A189" s="108" t="s">
        <v>22</v>
      </c>
      <c r="B189" s="108" t="s">
        <v>23</v>
      </c>
      <c r="C189" s="108" t="s">
        <v>228</v>
      </c>
      <c r="D189" s="108" t="s">
        <v>24</v>
      </c>
      <c r="E189" s="135" t="s">
        <v>101</v>
      </c>
      <c r="F189" s="108" t="s">
        <v>50</v>
      </c>
      <c r="G189" s="108" t="s">
        <v>25</v>
      </c>
      <c r="H189" s="108" t="s">
        <v>26</v>
      </c>
      <c r="I189" s="136" t="s">
        <v>27</v>
      </c>
      <c r="J189" s="137" t="s">
        <v>28</v>
      </c>
      <c r="K189" s="138" t="s">
        <v>4</v>
      </c>
      <c r="L189" s="137" t="s">
        <v>29</v>
      </c>
      <c r="M189" s="139" t="s">
        <v>30</v>
      </c>
      <c r="N189" s="140" t="s">
        <v>31</v>
      </c>
      <c r="O189" s="139" t="s">
        <v>32</v>
      </c>
      <c r="P189" s="138" t="s">
        <v>4</v>
      </c>
      <c r="Q189" s="139" t="s">
        <v>33</v>
      </c>
      <c r="R189" s="139" t="s">
        <v>48</v>
      </c>
      <c r="S189" s="139" t="s">
        <v>49</v>
      </c>
      <c r="T189" s="141" t="s">
        <v>51</v>
      </c>
      <c r="U189" s="142" t="s">
        <v>52</v>
      </c>
    </row>
    <row r="190" spans="1:21" ht="13.5" thickBot="1">
      <c r="A190" s="45" t="s">
        <v>5</v>
      </c>
      <c r="B190" s="45" t="s">
        <v>6</v>
      </c>
      <c r="C190" s="45" t="s">
        <v>7</v>
      </c>
      <c r="D190" s="45" t="s">
        <v>8</v>
      </c>
      <c r="E190" s="45" t="s">
        <v>9</v>
      </c>
      <c r="F190" s="121" t="s">
        <v>10</v>
      </c>
      <c r="G190" s="121" t="s">
        <v>11</v>
      </c>
      <c r="H190" s="121" t="s">
        <v>34</v>
      </c>
      <c r="I190" s="82" t="s">
        <v>38</v>
      </c>
      <c r="J190" s="45" t="s">
        <v>39</v>
      </c>
      <c r="K190" s="83" t="s">
        <v>40</v>
      </c>
      <c r="L190" s="84" t="s">
        <v>41</v>
      </c>
      <c r="M190" s="84" t="s">
        <v>35</v>
      </c>
      <c r="N190" s="83" t="s">
        <v>42</v>
      </c>
      <c r="O190" s="84" t="s">
        <v>43</v>
      </c>
      <c r="P190" s="83" t="s">
        <v>44</v>
      </c>
      <c r="Q190" s="84" t="s">
        <v>45</v>
      </c>
      <c r="R190" s="65" t="s">
        <v>12</v>
      </c>
      <c r="S190" s="65" t="s">
        <v>13</v>
      </c>
      <c r="T190" s="65" t="s">
        <v>36</v>
      </c>
      <c r="U190" s="65" t="s">
        <v>46</v>
      </c>
    </row>
    <row r="191" spans="1:21" ht="22.5">
      <c r="A191" s="130" t="s">
        <v>14</v>
      </c>
      <c r="B191" s="146" t="s">
        <v>229</v>
      </c>
      <c r="C191" s="120" t="s">
        <v>230</v>
      </c>
      <c r="D191" s="120" t="s">
        <v>231</v>
      </c>
      <c r="E191" s="128" t="s">
        <v>232</v>
      </c>
      <c r="F191" s="115">
        <v>2013</v>
      </c>
      <c r="G191" s="351" t="s">
        <v>233</v>
      </c>
      <c r="H191" s="102">
        <v>3</v>
      </c>
      <c r="I191" s="68"/>
      <c r="J191" s="131">
        <f>H191*I191</f>
        <v>0</v>
      </c>
      <c r="K191" s="132"/>
      <c r="L191" s="131">
        <f>ROUND(J191*K191+J191,2)</f>
        <v>0</v>
      </c>
      <c r="M191" s="147">
        <v>9</v>
      </c>
      <c r="N191" s="133"/>
      <c r="O191" s="134">
        <f>N191*M191</f>
        <v>0</v>
      </c>
      <c r="P191" s="132"/>
      <c r="Q191" s="103">
        <f t="shared" ref="Q191:Q216" si="26">ROUND(O191+O191*P191,2)</f>
        <v>0</v>
      </c>
      <c r="R191" s="93">
        <v>3000</v>
      </c>
      <c r="S191" s="93">
        <v>3240</v>
      </c>
      <c r="T191" s="318">
        <f>SUM(J217+O217+R217)</f>
        <v>78000</v>
      </c>
      <c r="U191" s="321">
        <f>SUM(L217+Q217+S217)</f>
        <v>84240</v>
      </c>
    </row>
    <row r="192" spans="1:21" ht="22.5">
      <c r="A192" s="130" t="s">
        <v>15</v>
      </c>
      <c r="B192" s="146" t="s">
        <v>229</v>
      </c>
      <c r="C192" s="120" t="s">
        <v>230</v>
      </c>
      <c r="D192" s="120" t="s">
        <v>231</v>
      </c>
      <c r="E192" s="128" t="s">
        <v>234</v>
      </c>
      <c r="F192" s="115">
        <v>2013</v>
      </c>
      <c r="G192" s="352"/>
      <c r="H192" s="193">
        <v>3</v>
      </c>
      <c r="I192" s="68"/>
      <c r="J192" s="131">
        <f t="shared" ref="J192:J216" si="27">H192*I192</f>
        <v>0</v>
      </c>
      <c r="K192" s="132"/>
      <c r="L192" s="131">
        <f t="shared" ref="L192:L216" si="28">ROUND(J192*K192+J192,2)</f>
        <v>0</v>
      </c>
      <c r="M192" s="147">
        <v>9</v>
      </c>
      <c r="N192" s="133"/>
      <c r="O192" s="134">
        <f t="shared" ref="O192:O216" si="29">N192*M192</f>
        <v>0</v>
      </c>
      <c r="P192" s="132"/>
      <c r="Q192" s="103">
        <f t="shared" si="26"/>
        <v>0</v>
      </c>
      <c r="R192" s="93">
        <v>3000</v>
      </c>
      <c r="S192" s="93">
        <v>3240</v>
      </c>
      <c r="T192" s="319"/>
      <c r="U192" s="322"/>
    </row>
    <row r="193" spans="1:21" ht="22.5">
      <c r="A193" s="130" t="s">
        <v>16</v>
      </c>
      <c r="B193" s="146" t="s">
        <v>229</v>
      </c>
      <c r="C193" s="120" t="s">
        <v>230</v>
      </c>
      <c r="D193" s="120" t="s">
        <v>231</v>
      </c>
      <c r="E193" s="128" t="s">
        <v>235</v>
      </c>
      <c r="F193" s="115">
        <v>2013</v>
      </c>
      <c r="G193" s="352"/>
      <c r="H193" s="102">
        <v>3</v>
      </c>
      <c r="I193" s="68"/>
      <c r="J193" s="131">
        <f t="shared" si="27"/>
        <v>0</v>
      </c>
      <c r="K193" s="132"/>
      <c r="L193" s="131">
        <f t="shared" si="28"/>
        <v>0</v>
      </c>
      <c r="M193" s="147">
        <v>9</v>
      </c>
      <c r="N193" s="133"/>
      <c r="O193" s="134">
        <f t="shared" si="29"/>
        <v>0</v>
      </c>
      <c r="P193" s="132"/>
      <c r="Q193" s="103">
        <f t="shared" si="26"/>
        <v>0</v>
      </c>
      <c r="R193" s="93">
        <v>3000</v>
      </c>
      <c r="S193" s="93">
        <v>3240</v>
      </c>
      <c r="T193" s="319"/>
      <c r="U193" s="322"/>
    </row>
    <row r="194" spans="1:21" ht="22.5">
      <c r="A194" s="130" t="s">
        <v>17</v>
      </c>
      <c r="B194" s="146" t="s">
        <v>229</v>
      </c>
      <c r="C194" s="120" t="s">
        <v>230</v>
      </c>
      <c r="D194" s="120" t="s">
        <v>231</v>
      </c>
      <c r="E194" s="128" t="s">
        <v>236</v>
      </c>
      <c r="F194" s="115">
        <v>2013</v>
      </c>
      <c r="G194" s="352"/>
      <c r="H194" s="102">
        <v>3</v>
      </c>
      <c r="I194" s="68"/>
      <c r="J194" s="131">
        <f t="shared" si="27"/>
        <v>0</v>
      </c>
      <c r="K194" s="132"/>
      <c r="L194" s="131">
        <f t="shared" si="28"/>
        <v>0</v>
      </c>
      <c r="M194" s="147">
        <v>9</v>
      </c>
      <c r="N194" s="133"/>
      <c r="O194" s="134">
        <f t="shared" si="29"/>
        <v>0</v>
      </c>
      <c r="P194" s="132"/>
      <c r="Q194" s="103">
        <f t="shared" si="26"/>
        <v>0</v>
      </c>
      <c r="R194" s="93">
        <v>3000</v>
      </c>
      <c r="S194" s="93">
        <v>3240</v>
      </c>
      <c r="T194" s="319"/>
      <c r="U194" s="322"/>
    </row>
    <row r="195" spans="1:21" ht="22.5">
      <c r="A195" s="130" t="s">
        <v>53</v>
      </c>
      <c r="B195" s="146" t="s">
        <v>229</v>
      </c>
      <c r="C195" s="120" t="s">
        <v>230</v>
      </c>
      <c r="D195" s="120" t="s">
        <v>231</v>
      </c>
      <c r="E195" s="128" t="s">
        <v>237</v>
      </c>
      <c r="F195" s="115">
        <v>2013</v>
      </c>
      <c r="G195" s="352"/>
      <c r="H195" s="102">
        <v>3</v>
      </c>
      <c r="I195" s="68"/>
      <c r="J195" s="131">
        <f t="shared" si="27"/>
        <v>0</v>
      </c>
      <c r="K195" s="132"/>
      <c r="L195" s="131">
        <f t="shared" si="28"/>
        <v>0</v>
      </c>
      <c r="M195" s="147">
        <v>9</v>
      </c>
      <c r="N195" s="133"/>
      <c r="O195" s="134">
        <f t="shared" si="29"/>
        <v>0</v>
      </c>
      <c r="P195" s="132"/>
      <c r="Q195" s="103">
        <f t="shared" si="26"/>
        <v>0</v>
      </c>
      <c r="R195" s="93">
        <v>3000</v>
      </c>
      <c r="S195" s="93">
        <v>3240</v>
      </c>
      <c r="T195" s="319"/>
      <c r="U195" s="322"/>
    </row>
    <row r="196" spans="1:21" ht="22.5">
      <c r="A196" s="130" t="s">
        <v>54</v>
      </c>
      <c r="B196" s="146" t="s">
        <v>229</v>
      </c>
      <c r="C196" s="120" t="s">
        <v>230</v>
      </c>
      <c r="D196" s="120" t="s">
        <v>231</v>
      </c>
      <c r="E196" s="128" t="s">
        <v>238</v>
      </c>
      <c r="F196" s="115">
        <v>2010</v>
      </c>
      <c r="G196" s="352"/>
      <c r="H196" s="102">
        <v>3</v>
      </c>
      <c r="I196" s="68"/>
      <c r="J196" s="131">
        <f t="shared" si="27"/>
        <v>0</v>
      </c>
      <c r="K196" s="132"/>
      <c r="L196" s="131">
        <f t="shared" si="28"/>
        <v>0</v>
      </c>
      <c r="M196" s="147">
        <v>9</v>
      </c>
      <c r="N196" s="133"/>
      <c r="O196" s="134">
        <f t="shared" si="29"/>
        <v>0</v>
      </c>
      <c r="P196" s="132"/>
      <c r="Q196" s="103">
        <f t="shared" si="26"/>
        <v>0</v>
      </c>
      <c r="R196" s="93">
        <v>3000</v>
      </c>
      <c r="S196" s="93">
        <v>3240</v>
      </c>
      <c r="T196" s="319"/>
      <c r="U196" s="322"/>
    </row>
    <row r="197" spans="1:21" ht="22.5">
      <c r="A197" s="130" t="s">
        <v>55</v>
      </c>
      <c r="B197" s="146" t="s">
        <v>229</v>
      </c>
      <c r="C197" s="120" t="s">
        <v>230</v>
      </c>
      <c r="D197" s="120" t="s">
        <v>231</v>
      </c>
      <c r="E197" s="128" t="s">
        <v>239</v>
      </c>
      <c r="F197" s="115">
        <v>2010</v>
      </c>
      <c r="G197" s="352"/>
      <c r="H197" s="102">
        <v>3</v>
      </c>
      <c r="I197" s="68"/>
      <c r="J197" s="131">
        <f t="shared" si="27"/>
        <v>0</v>
      </c>
      <c r="K197" s="132"/>
      <c r="L197" s="131">
        <f t="shared" si="28"/>
        <v>0</v>
      </c>
      <c r="M197" s="147">
        <v>9</v>
      </c>
      <c r="N197" s="133"/>
      <c r="O197" s="134">
        <f t="shared" si="29"/>
        <v>0</v>
      </c>
      <c r="P197" s="132"/>
      <c r="Q197" s="103">
        <f t="shared" si="26"/>
        <v>0</v>
      </c>
      <c r="R197" s="93">
        <v>3000</v>
      </c>
      <c r="S197" s="93">
        <v>3240</v>
      </c>
      <c r="T197" s="319"/>
      <c r="U197" s="322"/>
    </row>
    <row r="198" spans="1:21" ht="22.5">
      <c r="A198" s="130" t="s">
        <v>56</v>
      </c>
      <c r="B198" s="146" t="s">
        <v>229</v>
      </c>
      <c r="C198" s="120" t="s">
        <v>230</v>
      </c>
      <c r="D198" s="120" t="s">
        <v>231</v>
      </c>
      <c r="E198" s="128" t="s">
        <v>240</v>
      </c>
      <c r="F198" s="115">
        <v>2014</v>
      </c>
      <c r="G198" s="352"/>
      <c r="H198" s="102">
        <v>3</v>
      </c>
      <c r="I198" s="68"/>
      <c r="J198" s="131">
        <f t="shared" si="27"/>
        <v>0</v>
      </c>
      <c r="K198" s="132"/>
      <c r="L198" s="131">
        <f t="shared" si="28"/>
        <v>0</v>
      </c>
      <c r="M198" s="147">
        <v>9</v>
      </c>
      <c r="N198" s="133"/>
      <c r="O198" s="134">
        <f t="shared" si="29"/>
        <v>0</v>
      </c>
      <c r="P198" s="132"/>
      <c r="Q198" s="103">
        <f t="shared" si="26"/>
        <v>0</v>
      </c>
      <c r="R198" s="93">
        <v>3000</v>
      </c>
      <c r="S198" s="93">
        <v>3240</v>
      </c>
      <c r="T198" s="319"/>
      <c r="U198" s="322"/>
    </row>
    <row r="199" spans="1:21" ht="22.5">
      <c r="A199" s="130" t="s">
        <v>171</v>
      </c>
      <c r="B199" s="146" t="s">
        <v>229</v>
      </c>
      <c r="C199" s="120" t="s">
        <v>230</v>
      </c>
      <c r="D199" s="120" t="s">
        <v>231</v>
      </c>
      <c r="E199" s="128">
        <v>1524002</v>
      </c>
      <c r="F199" s="115">
        <v>2014</v>
      </c>
      <c r="G199" s="352"/>
      <c r="H199" s="102">
        <v>3</v>
      </c>
      <c r="I199" s="68"/>
      <c r="J199" s="131">
        <f t="shared" si="27"/>
        <v>0</v>
      </c>
      <c r="K199" s="132"/>
      <c r="L199" s="131">
        <f t="shared" si="28"/>
        <v>0</v>
      </c>
      <c r="M199" s="147">
        <v>9</v>
      </c>
      <c r="N199" s="133"/>
      <c r="O199" s="134">
        <f t="shared" si="29"/>
        <v>0</v>
      </c>
      <c r="P199" s="132"/>
      <c r="Q199" s="103">
        <f t="shared" si="26"/>
        <v>0</v>
      </c>
      <c r="R199" s="93">
        <v>3000</v>
      </c>
      <c r="S199" s="93">
        <v>3240</v>
      </c>
      <c r="T199" s="319"/>
      <c r="U199" s="322"/>
    </row>
    <row r="200" spans="1:21" ht="22.5">
      <c r="A200" s="130" t="s">
        <v>172</v>
      </c>
      <c r="B200" s="146" t="s">
        <v>229</v>
      </c>
      <c r="C200" s="120" t="s">
        <v>230</v>
      </c>
      <c r="D200" s="120" t="s">
        <v>231</v>
      </c>
      <c r="E200" s="128" t="s">
        <v>241</v>
      </c>
      <c r="F200" s="115">
        <v>2014</v>
      </c>
      <c r="G200" s="352"/>
      <c r="H200" s="102">
        <v>3</v>
      </c>
      <c r="I200" s="68"/>
      <c r="J200" s="131">
        <f t="shared" si="27"/>
        <v>0</v>
      </c>
      <c r="K200" s="132"/>
      <c r="L200" s="131">
        <f t="shared" si="28"/>
        <v>0</v>
      </c>
      <c r="M200" s="147">
        <v>9</v>
      </c>
      <c r="N200" s="133"/>
      <c r="O200" s="134">
        <f t="shared" si="29"/>
        <v>0</v>
      </c>
      <c r="P200" s="132"/>
      <c r="Q200" s="103">
        <f t="shared" si="26"/>
        <v>0</v>
      </c>
      <c r="R200" s="93">
        <v>3000</v>
      </c>
      <c r="S200" s="93">
        <v>3240</v>
      </c>
      <c r="T200" s="319"/>
      <c r="U200" s="322"/>
    </row>
    <row r="201" spans="1:21" ht="22.5">
      <c r="A201" s="130" t="s">
        <v>173</v>
      </c>
      <c r="B201" s="146" t="s">
        <v>229</v>
      </c>
      <c r="C201" s="120" t="s">
        <v>230</v>
      </c>
      <c r="D201" s="120" t="s">
        <v>231</v>
      </c>
      <c r="E201" s="128" t="s">
        <v>242</v>
      </c>
      <c r="F201" s="115">
        <v>2014</v>
      </c>
      <c r="G201" s="352"/>
      <c r="H201" s="102">
        <v>3</v>
      </c>
      <c r="I201" s="68"/>
      <c r="J201" s="131">
        <f t="shared" si="27"/>
        <v>0</v>
      </c>
      <c r="K201" s="132"/>
      <c r="L201" s="131">
        <f t="shared" si="28"/>
        <v>0</v>
      </c>
      <c r="M201" s="147">
        <v>9</v>
      </c>
      <c r="N201" s="133"/>
      <c r="O201" s="134">
        <f t="shared" si="29"/>
        <v>0</v>
      </c>
      <c r="P201" s="132"/>
      <c r="Q201" s="103">
        <f t="shared" si="26"/>
        <v>0</v>
      </c>
      <c r="R201" s="93">
        <v>3000</v>
      </c>
      <c r="S201" s="93">
        <v>3240</v>
      </c>
      <c r="T201" s="319"/>
      <c r="U201" s="322"/>
    </row>
    <row r="202" spans="1:21" ht="22.5">
      <c r="A202" s="130" t="s">
        <v>174</v>
      </c>
      <c r="B202" s="146" t="s">
        <v>229</v>
      </c>
      <c r="C202" s="120" t="s">
        <v>230</v>
      </c>
      <c r="D202" s="120" t="s">
        <v>231</v>
      </c>
      <c r="E202" s="128" t="s">
        <v>243</v>
      </c>
      <c r="F202" s="115">
        <v>2015</v>
      </c>
      <c r="G202" s="352"/>
      <c r="H202" s="102">
        <v>3</v>
      </c>
      <c r="I202" s="68"/>
      <c r="J202" s="131">
        <f t="shared" si="27"/>
        <v>0</v>
      </c>
      <c r="K202" s="132"/>
      <c r="L202" s="131">
        <f t="shared" si="28"/>
        <v>0</v>
      </c>
      <c r="M202" s="147">
        <v>9</v>
      </c>
      <c r="N202" s="133"/>
      <c r="O202" s="134">
        <f t="shared" si="29"/>
        <v>0</v>
      </c>
      <c r="P202" s="132"/>
      <c r="Q202" s="103">
        <f t="shared" si="26"/>
        <v>0</v>
      </c>
      <c r="R202" s="93">
        <v>3000</v>
      </c>
      <c r="S202" s="93">
        <v>3240</v>
      </c>
      <c r="T202" s="319"/>
      <c r="U202" s="322"/>
    </row>
    <row r="203" spans="1:21" ht="22.5">
      <c r="A203" s="130" t="s">
        <v>175</v>
      </c>
      <c r="B203" s="146" t="s">
        <v>229</v>
      </c>
      <c r="C203" s="120" t="s">
        <v>230</v>
      </c>
      <c r="D203" s="120" t="s">
        <v>231</v>
      </c>
      <c r="E203" s="128" t="s">
        <v>244</v>
      </c>
      <c r="F203" s="115">
        <v>2015</v>
      </c>
      <c r="G203" s="352"/>
      <c r="H203" s="102">
        <v>3</v>
      </c>
      <c r="I203" s="68"/>
      <c r="J203" s="131">
        <f t="shared" si="27"/>
        <v>0</v>
      </c>
      <c r="K203" s="132"/>
      <c r="L203" s="131">
        <f t="shared" si="28"/>
        <v>0</v>
      </c>
      <c r="M203" s="147">
        <v>9</v>
      </c>
      <c r="N203" s="133"/>
      <c r="O203" s="134">
        <f t="shared" si="29"/>
        <v>0</v>
      </c>
      <c r="P203" s="132"/>
      <c r="Q203" s="103">
        <f t="shared" si="26"/>
        <v>0</v>
      </c>
      <c r="R203" s="93">
        <v>3000</v>
      </c>
      <c r="S203" s="93">
        <v>3240</v>
      </c>
      <c r="T203" s="319"/>
      <c r="U203" s="322"/>
    </row>
    <row r="204" spans="1:21" ht="22.5">
      <c r="A204" s="130" t="s">
        <v>176</v>
      </c>
      <c r="B204" s="146" t="s">
        <v>229</v>
      </c>
      <c r="C204" s="120" t="s">
        <v>230</v>
      </c>
      <c r="D204" s="120" t="s">
        <v>231</v>
      </c>
      <c r="E204" s="128" t="s">
        <v>245</v>
      </c>
      <c r="F204" s="115">
        <v>2015</v>
      </c>
      <c r="G204" s="352"/>
      <c r="H204" s="102">
        <v>3</v>
      </c>
      <c r="I204" s="68"/>
      <c r="J204" s="131">
        <f t="shared" si="27"/>
        <v>0</v>
      </c>
      <c r="K204" s="132"/>
      <c r="L204" s="131">
        <f t="shared" si="28"/>
        <v>0</v>
      </c>
      <c r="M204" s="147">
        <v>9</v>
      </c>
      <c r="N204" s="133"/>
      <c r="O204" s="134">
        <f t="shared" si="29"/>
        <v>0</v>
      </c>
      <c r="P204" s="132"/>
      <c r="Q204" s="103">
        <f t="shared" si="26"/>
        <v>0</v>
      </c>
      <c r="R204" s="93">
        <v>3000</v>
      </c>
      <c r="S204" s="93">
        <v>3240</v>
      </c>
      <c r="T204" s="319"/>
      <c r="U204" s="322"/>
    </row>
    <row r="205" spans="1:21" ht="22.5">
      <c r="A205" s="130" t="s">
        <v>177</v>
      </c>
      <c r="B205" s="146" t="s">
        <v>229</v>
      </c>
      <c r="C205" s="120" t="s">
        <v>230</v>
      </c>
      <c r="D205" s="120" t="s">
        <v>231</v>
      </c>
      <c r="E205" s="128" t="s">
        <v>246</v>
      </c>
      <c r="F205" s="115">
        <v>2015</v>
      </c>
      <c r="G205" s="352"/>
      <c r="H205" s="102">
        <v>3</v>
      </c>
      <c r="I205" s="68"/>
      <c r="J205" s="131">
        <f t="shared" si="27"/>
        <v>0</v>
      </c>
      <c r="K205" s="132"/>
      <c r="L205" s="131">
        <f t="shared" si="28"/>
        <v>0</v>
      </c>
      <c r="M205" s="147">
        <v>9</v>
      </c>
      <c r="N205" s="133"/>
      <c r="O205" s="134">
        <f t="shared" si="29"/>
        <v>0</v>
      </c>
      <c r="P205" s="132"/>
      <c r="Q205" s="103">
        <f t="shared" si="26"/>
        <v>0</v>
      </c>
      <c r="R205" s="93">
        <v>3000</v>
      </c>
      <c r="S205" s="93">
        <v>3240</v>
      </c>
      <c r="T205" s="319"/>
      <c r="U205" s="322"/>
    </row>
    <row r="206" spans="1:21" ht="22.5">
      <c r="A206" s="130" t="s">
        <v>178</v>
      </c>
      <c r="B206" s="146" t="s">
        <v>229</v>
      </c>
      <c r="C206" s="120" t="s">
        <v>230</v>
      </c>
      <c r="D206" s="120" t="s">
        <v>231</v>
      </c>
      <c r="E206" s="128" t="s">
        <v>247</v>
      </c>
      <c r="F206" s="115">
        <v>2015</v>
      </c>
      <c r="G206" s="352"/>
      <c r="H206" s="102">
        <v>3</v>
      </c>
      <c r="I206" s="68"/>
      <c r="J206" s="131">
        <f t="shared" si="27"/>
        <v>0</v>
      </c>
      <c r="K206" s="132"/>
      <c r="L206" s="131">
        <f t="shared" si="28"/>
        <v>0</v>
      </c>
      <c r="M206" s="147">
        <v>9</v>
      </c>
      <c r="N206" s="133"/>
      <c r="O206" s="134">
        <f t="shared" si="29"/>
        <v>0</v>
      </c>
      <c r="P206" s="132"/>
      <c r="Q206" s="103">
        <f t="shared" si="26"/>
        <v>0</v>
      </c>
      <c r="R206" s="93">
        <v>3000</v>
      </c>
      <c r="S206" s="93">
        <v>3240</v>
      </c>
      <c r="T206" s="319"/>
      <c r="U206" s="322"/>
    </row>
    <row r="207" spans="1:21" ht="22.5">
      <c r="A207" s="130" t="s">
        <v>179</v>
      </c>
      <c r="B207" s="146" t="s">
        <v>229</v>
      </c>
      <c r="C207" s="120" t="s">
        <v>230</v>
      </c>
      <c r="D207" s="120" t="s">
        <v>231</v>
      </c>
      <c r="E207" s="128" t="s">
        <v>248</v>
      </c>
      <c r="F207" s="115">
        <v>2016</v>
      </c>
      <c r="G207" s="352"/>
      <c r="H207" s="102">
        <v>3</v>
      </c>
      <c r="I207" s="68"/>
      <c r="J207" s="131">
        <f t="shared" si="27"/>
        <v>0</v>
      </c>
      <c r="K207" s="132"/>
      <c r="L207" s="131">
        <f t="shared" si="28"/>
        <v>0</v>
      </c>
      <c r="M207" s="147">
        <v>9</v>
      </c>
      <c r="N207" s="133"/>
      <c r="O207" s="134">
        <f t="shared" si="29"/>
        <v>0</v>
      </c>
      <c r="P207" s="132"/>
      <c r="Q207" s="103">
        <f t="shared" si="26"/>
        <v>0</v>
      </c>
      <c r="R207" s="93">
        <v>3000</v>
      </c>
      <c r="S207" s="93">
        <v>3240</v>
      </c>
      <c r="T207" s="319"/>
      <c r="U207" s="322"/>
    </row>
    <row r="208" spans="1:21" ht="22.5">
      <c r="A208" s="130" t="s">
        <v>249</v>
      </c>
      <c r="B208" s="146" t="s">
        <v>229</v>
      </c>
      <c r="C208" s="120" t="s">
        <v>230</v>
      </c>
      <c r="D208" s="120" t="s">
        <v>231</v>
      </c>
      <c r="E208" s="128" t="s">
        <v>250</v>
      </c>
      <c r="F208" s="115">
        <v>2016</v>
      </c>
      <c r="G208" s="352"/>
      <c r="H208" s="102">
        <v>3</v>
      </c>
      <c r="I208" s="68"/>
      <c r="J208" s="131">
        <f t="shared" si="27"/>
        <v>0</v>
      </c>
      <c r="K208" s="132"/>
      <c r="L208" s="131">
        <f t="shared" si="28"/>
        <v>0</v>
      </c>
      <c r="M208" s="147">
        <v>9</v>
      </c>
      <c r="N208" s="133"/>
      <c r="O208" s="134">
        <f t="shared" si="29"/>
        <v>0</v>
      </c>
      <c r="P208" s="132"/>
      <c r="Q208" s="103">
        <f t="shared" si="26"/>
        <v>0</v>
      </c>
      <c r="R208" s="93">
        <v>3000</v>
      </c>
      <c r="S208" s="93">
        <v>3240</v>
      </c>
      <c r="T208" s="319"/>
      <c r="U208" s="322"/>
    </row>
    <row r="209" spans="1:21" ht="22.5">
      <c r="A209" s="130" t="s">
        <v>251</v>
      </c>
      <c r="B209" s="146" t="s">
        <v>229</v>
      </c>
      <c r="C209" s="120" t="s">
        <v>230</v>
      </c>
      <c r="D209" s="120" t="s">
        <v>231</v>
      </c>
      <c r="E209" s="128" t="s">
        <v>252</v>
      </c>
      <c r="F209" s="115">
        <v>2016</v>
      </c>
      <c r="G209" s="352"/>
      <c r="H209" s="102">
        <v>3</v>
      </c>
      <c r="I209" s="68"/>
      <c r="J209" s="131">
        <f t="shared" si="27"/>
        <v>0</v>
      </c>
      <c r="K209" s="132"/>
      <c r="L209" s="131">
        <f t="shared" si="28"/>
        <v>0</v>
      </c>
      <c r="M209" s="147">
        <v>9</v>
      </c>
      <c r="N209" s="133"/>
      <c r="O209" s="134">
        <f t="shared" si="29"/>
        <v>0</v>
      </c>
      <c r="P209" s="132"/>
      <c r="Q209" s="103">
        <f t="shared" si="26"/>
        <v>0</v>
      </c>
      <c r="R209" s="93">
        <v>3000</v>
      </c>
      <c r="S209" s="93">
        <v>3240</v>
      </c>
      <c r="T209" s="319"/>
      <c r="U209" s="322"/>
    </row>
    <row r="210" spans="1:21" ht="22.5">
      <c r="A210" s="130" t="s">
        <v>253</v>
      </c>
      <c r="B210" s="146" t="s">
        <v>229</v>
      </c>
      <c r="C210" s="120" t="s">
        <v>230</v>
      </c>
      <c r="D210" s="120" t="s">
        <v>231</v>
      </c>
      <c r="E210" s="128" t="s">
        <v>254</v>
      </c>
      <c r="F210" s="115">
        <v>2016</v>
      </c>
      <c r="G210" s="352"/>
      <c r="H210" s="102">
        <v>3</v>
      </c>
      <c r="I210" s="68"/>
      <c r="J210" s="131">
        <f t="shared" si="27"/>
        <v>0</v>
      </c>
      <c r="K210" s="132"/>
      <c r="L210" s="131">
        <f t="shared" si="28"/>
        <v>0</v>
      </c>
      <c r="M210" s="147">
        <v>9</v>
      </c>
      <c r="N210" s="133"/>
      <c r="O210" s="134">
        <f t="shared" si="29"/>
        <v>0</v>
      </c>
      <c r="P210" s="132"/>
      <c r="Q210" s="103">
        <f t="shared" si="26"/>
        <v>0</v>
      </c>
      <c r="R210" s="93">
        <v>3000</v>
      </c>
      <c r="S210" s="93">
        <v>3240</v>
      </c>
      <c r="T210" s="319"/>
      <c r="U210" s="322"/>
    </row>
    <row r="211" spans="1:21" ht="22.5">
      <c r="A211" s="130" t="s">
        <v>255</v>
      </c>
      <c r="B211" s="146" t="s">
        <v>229</v>
      </c>
      <c r="C211" s="120" t="s">
        <v>230</v>
      </c>
      <c r="D211" s="120" t="s">
        <v>231</v>
      </c>
      <c r="E211" s="128" t="s">
        <v>256</v>
      </c>
      <c r="F211" s="115">
        <v>2016</v>
      </c>
      <c r="G211" s="352"/>
      <c r="H211" s="102">
        <v>3</v>
      </c>
      <c r="I211" s="68"/>
      <c r="J211" s="131">
        <f t="shared" si="27"/>
        <v>0</v>
      </c>
      <c r="K211" s="132"/>
      <c r="L211" s="131">
        <f t="shared" si="28"/>
        <v>0</v>
      </c>
      <c r="M211" s="147">
        <v>9</v>
      </c>
      <c r="N211" s="133"/>
      <c r="O211" s="134">
        <f t="shared" si="29"/>
        <v>0</v>
      </c>
      <c r="P211" s="132"/>
      <c r="Q211" s="103">
        <f t="shared" si="26"/>
        <v>0</v>
      </c>
      <c r="R211" s="93">
        <v>3000</v>
      </c>
      <c r="S211" s="93">
        <v>3240</v>
      </c>
      <c r="T211" s="319"/>
      <c r="U211" s="322"/>
    </row>
    <row r="212" spans="1:21" ht="22.5">
      <c r="A212" s="130" t="s">
        <v>257</v>
      </c>
      <c r="B212" s="146" t="s">
        <v>229</v>
      </c>
      <c r="C212" s="120" t="s">
        <v>230</v>
      </c>
      <c r="D212" s="120" t="s">
        <v>231</v>
      </c>
      <c r="E212" s="128" t="s">
        <v>258</v>
      </c>
      <c r="F212" s="115">
        <v>2018</v>
      </c>
      <c r="G212" s="352"/>
      <c r="H212" s="102">
        <v>3</v>
      </c>
      <c r="I212" s="68"/>
      <c r="J212" s="131">
        <f t="shared" si="27"/>
        <v>0</v>
      </c>
      <c r="K212" s="132"/>
      <c r="L212" s="131">
        <f t="shared" si="28"/>
        <v>0</v>
      </c>
      <c r="M212" s="147">
        <v>9</v>
      </c>
      <c r="N212" s="133"/>
      <c r="O212" s="134">
        <f t="shared" si="29"/>
        <v>0</v>
      </c>
      <c r="P212" s="132"/>
      <c r="Q212" s="103">
        <f t="shared" si="26"/>
        <v>0</v>
      </c>
      <c r="R212" s="93">
        <v>3000</v>
      </c>
      <c r="S212" s="93">
        <v>3240</v>
      </c>
      <c r="T212" s="319"/>
      <c r="U212" s="322"/>
    </row>
    <row r="213" spans="1:21" ht="22.5">
      <c r="A213" s="130" t="s">
        <v>259</v>
      </c>
      <c r="B213" s="146" t="s">
        <v>229</v>
      </c>
      <c r="C213" s="120" t="s">
        <v>230</v>
      </c>
      <c r="D213" s="120" t="s">
        <v>231</v>
      </c>
      <c r="E213" s="128" t="s">
        <v>260</v>
      </c>
      <c r="F213" s="115">
        <v>2018</v>
      </c>
      <c r="G213" s="352"/>
      <c r="H213" s="102">
        <v>3</v>
      </c>
      <c r="I213" s="68"/>
      <c r="J213" s="131">
        <f t="shared" si="27"/>
        <v>0</v>
      </c>
      <c r="K213" s="132"/>
      <c r="L213" s="131">
        <f t="shared" si="28"/>
        <v>0</v>
      </c>
      <c r="M213" s="147">
        <v>9</v>
      </c>
      <c r="N213" s="133"/>
      <c r="O213" s="134">
        <f t="shared" si="29"/>
        <v>0</v>
      </c>
      <c r="P213" s="132"/>
      <c r="Q213" s="103">
        <f t="shared" si="26"/>
        <v>0</v>
      </c>
      <c r="R213" s="93">
        <v>3000</v>
      </c>
      <c r="S213" s="93">
        <v>3240</v>
      </c>
      <c r="T213" s="319"/>
      <c r="U213" s="322"/>
    </row>
    <row r="214" spans="1:21" ht="22.5">
      <c r="A214" s="130" t="s">
        <v>261</v>
      </c>
      <c r="B214" s="146" t="s">
        <v>229</v>
      </c>
      <c r="C214" s="120" t="s">
        <v>230</v>
      </c>
      <c r="D214" s="120" t="s">
        <v>231</v>
      </c>
      <c r="E214" s="128" t="s">
        <v>262</v>
      </c>
      <c r="F214" s="115">
        <v>2018</v>
      </c>
      <c r="G214" s="352"/>
      <c r="H214" s="102">
        <v>3</v>
      </c>
      <c r="I214" s="68"/>
      <c r="J214" s="131">
        <f t="shared" si="27"/>
        <v>0</v>
      </c>
      <c r="K214" s="132"/>
      <c r="L214" s="131">
        <f t="shared" si="28"/>
        <v>0</v>
      </c>
      <c r="M214" s="147">
        <v>9</v>
      </c>
      <c r="N214" s="133"/>
      <c r="O214" s="134">
        <f t="shared" si="29"/>
        <v>0</v>
      </c>
      <c r="P214" s="132"/>
      <c r="Q214" s="103">
        <f t="shared" si="26"/>
        <v>0</v>
      </c>
      <c r="R214" s="93">
        <v>3000</v>
      </c>
      <c r="S214" s="93">
        <v>3240</v>
      </c>
      <c r="T214" s="319"/>
      <c r="U214" s="322"/>
    </row>
    <row r="215" spans="1:21" ht="22.5">
      <c r="A215" s="130" t="s">
        <v>263</v>
      </c>
      <c r="B215" s="146" t="s">
        <v>229</v>
      </c>
      <c r="C215" s="120" t="s">
        <v>230</v>
      </c>
      <c r="D215" s="120" t="s">
        <v>231</v>
      </c>
      <c r="E215" s="128" t="s">
        <v>264</v>
      </c>
      <c r="F215" s="115">
        <v>2018</v>
      </c>
      <c r="G215" s="352"/>
      <c r="H215" s="102">
        <v>3</v>
      </c>
      <c r="I215" s="68"/>
      <c r="J215" s="131">
        <f t="shared" si="27"/>
        <v>0</v>
      </c>
      <c r="K215" s="132"/>
      <c r="L215" s="131">
        <f t="shared" si="28"/>
        <v>0</v>
      </c>
      <c r="M215" s="147">
        <v>9</v>
      </c>
      <c r="N215" s="133"/>
      <c r="O215" s="134">
        <f t="shared" si="29"/>
        <v>0</v>
      </c>
      <c r="P215" s="132"/>
      <c r="Q215" s="103">
        <f t="shared" si="26"/>
        <v>0</v>
      </c>
      <c r="R215" s="93">
        <v>3000</v>
      </c>
      <c r="S215" s="93">
        <v>3240</v>
      </c>
      <c r="T215" s="319"/>
      <c r="U215" s="322"/>
    </row>
    <row r="216" spans="1:21" ht="23.25" thickBot="1">
      <c r="A216" s="130" t="s">
        <v>265</v>
      </c>
      <c r="B216" s="146" t="s">
        <v>229</v>
      </c>
      <c r="C216" s="120" t="s">
        <v>230</v>
      </c>
      <c r="D216" s="120" t="s">
        <v>231</v>
      </c>
      <c r="E216" s="128" t="s">
        <v>266</v>
      </c>
      <c r="F216" s="115">
        <v>2018</v>
      </c>
      <c r="G216" s="353"/>
      <c r="H216" s="116">
        <v>3</v>
      </c>
      <c r="I216" s="68"/>
      <c r="J216" s="131">
        <f t="shared" si="27"/>
        <v>0</v>
      </c>
      <c r="K216" s="132"/>
      <c r="L216" s="131">
        <f t="shared" si="28"/>
        <v>0</v>
      </c>
      <c r="M216" s="147">
        <v>9</v>
      </c>
      <c r="N216" s="133"/>
      <c r="O216" s="134">
        <f t="shared" si="29"/>
        <v>0</v>
      </c>
      <c r="P216" s="132"/>
      <c r="Q216" s="103">
        <f t="shared" si="26"/>
        <v>0</v>
      </c>
      <c r="R216" s="93">
        <v>3000</v>
      </c>
      <c r="S216" s="93">
        <v>3240</v>
      </c>
      <c r="T216" s="320"/>
      <c r="U216" s="323"/>
    </row>
    <row r="217" spans="1:21">
      <c r="B217" s="1"/>
      <c r="I217" s="117" t="s">
        <v>21</v>
      </c>
      <c r="J217" s="118">
        <f>SUM(J191:J216)</f>
        <v>0</v>
      </c>
      <c r="K217" s="9"/>
      <c r="L217" s="118">
        <f>SUM(L191:L216)</f>
        <v>0</v>
      </c>
      <c r="M217" s="9"/>
      <c r="N217" s="9"/>
      <c r="O217" s="118">
        <f>SUM(O191:O216)</f>
        <v>0</v>
      </c>
      <c r="P217" s="9"/>
      <c r="Q217" s="118">
        <f>SUM(Q191:Q216)</f>
        <v>0</v>
      </c>
      <c r="R217" s="118">
        <f>SUM(R191:R216)</f>
        <v>78000</v>
      </c>
      <c r="S217" s="118">
        <f>SUM(S191:S216)</f>
        <v>84240</v>
      </c>
    </row>
    <row r="218" spans="1:21">
      <c r="B218" s="1"/>
    </row>
    <row r="220" spans="1:21">
      <c r="A220" s="10" t="s">
        <v>204</v>
      </c>
      <c r="B220" s="181"/>
      <c r="M220" s="122" t="str">
        <f>A220</f>
        <v>PAKIET NR  24</v>
      </c>
    </row>
    <row r="221" spans="1:21">
      <c r="A221" s="340" t="s">
        <v>0</v>
      </c>
      <c r="B221" s="341"/>
      <c r="C221" s="341"/>
      <c r="D221" s="341"/>
      <c r="E221" s="341"/>
      <c r="F221" s="341"/>
      <c r="G221" s="342"/>
      <c r="H221" s="340" t="s">
        <v>1</v>
      </c>
      <c r="I221" s="341"/>
      <c r="J221" s="341"/>
      <c r="K221" s="341"/>
      <c r="L221" s="342"/>
      <c r="M221" s="311" t="s">
        <v>2</v>
      </c>
      <c r="N221" s="311"/>
      <c r="O221" s="311"/>
      <c r="P221" s="311"/>
      <c r="Q221" s="311"/>
      <c r="R221" s="311"/>
      <c r="S221" s="311"/>
      <c r="T221" s="311" t="s">
        <v>3</v>
      </c>
      <c r="U221" s="311"/>
    </row>
    <row r="222" spans="1:21" ht="52.5">
      <c r="A222" s="108" t="s">
        <v>22</v>
      </c>
      <c r="B222" s="108" t="s">
        <v>23</v>
      </c>
      <c r="C222" s="108" t="s">
        <v>271</v>
      </c>
      <c r="D222" s="108" t="s">
        <v>50</v>
      </c>
      <c r="E222" s="135" t="s">
        <v>24</v>
      </c>
      <c r="F222" s="108" t="s">
        <v>272</v>
      </c>
      <c r="G222" s="108" t="s">
        <v>25</v>
      </c>
      <c r="H222" s="108" t="s">
        <v>26</v>
      </c>
      <c r="I222" s="136" t="s">
        <v>27</v>
      </c>
      <c r="J222" s="137" t="s">
        <v>28</v>
      </c>
      <c r="K222" s="138" t="s">
        <v>4</v>
      </c>
      <c r="L222" s="137" t="s">
        <v>29</v>
      </c>
      <c r="M222" s="139" t="s">
        <v>30</v>
      </c>
      <c r="N222" s="140" t="s">
        <v>31</v>
      </c>
      <c r="O222" s="139" t="s">
        <v>32</v>
      </c>
      <c r="P222" s="138" t="s">
        <v>4</v>
      </c>
      <c r="Q222" s="139" t="s">
        <v>33</v>
      </c>
      <c r="R222" s="139" t="s">
        <v>48</v>
      </c>
      <c r="S222" s="139" t="s">
        <v>49</v>
      </c>
      <c r="T222" s="141" t="s">
        <v>51</v>
      </c>
      <c r="U222" s="142" t="s">
        <v>52</v>
      </c>
    </row>
    <row r="223" spans="1:21" ht="13.5" thickBot="1">
      <c r="A223" s="45" t="s">
        <v>5</v>
      </c>
      <c r="B223" s="45" t="s">
        <v>6</v>
      </c>
      <c r="C223" s="45" t="s">
        <v>7</v>
      </c>
      <c r="D223" s="45" t="s">
        <v>8</v>
      </c>
      <c r="E223" s="45" t="s">
        <v>9</v>
      </c>
      <c r="F223" s="121" t="s">
        <v>10</v>
      </c>
      <c r="G223" s="121" t="s">
        <v>11</v>
      </c>
      <c r="H223" s="121" t="s">
        <v>34</v>
      </c>
      <c r="I223" s="82" t="s">
        <v>38</v>
      </c>
      <c r="J223" s="45" t="s">
        <v>39</v>
      </c>
      <c r="K223" s="83" t="s">
        <v>40</v>
      </c>
      <c r="L223" s="84" t="s">
        <v>41</v>
      </c>
      <c r="M223" s="84" t="s">
        <v>35</v>
      </c>
      <c r="N223" s="83" t="s">
        <v>42</v>
      </c>
      <c r="O223" s="84" t="s">
        <v>43</v>
      </c>
      <c r="P223" s="83" t="s">
        <v>44</v>
      </c>
      <c r="Q223" s="84" t="s">
        <v>45</v>
      </c>
      <c r="R223" s="65" t="s">
        <v>12</v>
      </c>
      <c r="S223" s="65" t="s">
        <v>13</v>
      </c>
      <c r="T223" s="65" t="s">
        <v>36</v>
      </c>
      <c r="U223" s="65" t="s">
        <v>46</v>
      </c>
    </row>
    <row r="224" spans="1:21" ht="33.75">
      <c r="A224" s="130" t="s">
        <v>14</v>
      </c>
      <c r="B224" s="146" t="s">
        <v>273</v>
      </c>
      <c r="C224" s="120" t="s">
        <v>274</v>
      </c>
      <c r="D224" s="120" t="s">
        <v>275</v>
      </c>
      <c r="E224" s="128" t="s">
        <v>276</v>
      </c>
      <c r="F224" s="115" t="s">
        <v>277</v>
      </c>
      <c r="G224" s="114" t="s">
        <v>278</v>
      </c>
      <c r="H224" s="102">
        <v>3</v>
      </c>
      <c r="I224" s="68"/>
      <c r="J224" s="131">
        <f>H224*I224</f>
        <v>0</v>
      </c>
      <c r="K224" s="132"/>
      <c r="L224" s="131">
        <f>ROUND(J224*K224+J224,2)</f>
        <v>0</v>
      </c>
      <c r="M224" s="147">
        <v>20</v>
      </c>
      <c r="N224" s="133"/>
      <c r="O224" s="134">
        <f>N224*M224</f>
        <v>0</v>
      </c>
      <c r="P224" s="132"/>
      <c r="Q224" s="103">
        <f t="shared" ref="Q224:Q226" si="30">ROUND(O224+O224*P224,2)</f>
        <v>0</v>
      </c>
      <c r="R224" s="104">
        <v>50000</v>
      </c>
      <c r="S224" s="113">
        <v>61500</v>
      </c>
      <c r="T224" s="318">
        <f>SUM(J227+O227+R227)</f>
        <v>120000</v>
      </c>
      <c r="U224" s="321">
        <f>SUM(L227+Q227+S227)</f>
        <v>147600</v>
      </c>
    </row>
    <row r="225" spans="1:21" ht="33.75">
      <c r="A225" s="130" t="s">
        <v>15</v>
      </c>
      <c r="B225" s="146" t="s">
        <v>279</v>
      </c>
      <c r="C225" s="120" t="s">
        <v>280</v>
      </c>
      <c r="D225" s="120" t="s">
        <v>281</v>
      </c>
      <c r="E225" s="128" t="s">
        <v>276</v>
      </c>
      <c r="F225" s="115" t="s">
        <v>282</v>
      </c>
      <c r="G225" s="114" t="s">
        <v>283</v>
      </c>
      <c r="H225" s="102">
        <v>3</v>
      </c>
      <c r="I225" s="68"/>
      <c r="J225" s="131">
        <f>H225*I225</f>
        <v>0</v>
      </c>
      <c r="K225" s="132"/>
      <c r="L225" s="131">
        <f>ROUND(J225*K225+J225,2)</f>
        <v>0</v>
      </c>
      <c r="M225" s="147">
        <v>20</v>
      </c>
      <c r="N225" s="133"/>
      <c r="O225" s="134">
        <f>N225*M225</f>
        <v>0</v>
      </c>
      <c r="P225" s="132"/>
      <c r="Q225" s="103">
        <f t="shared" si="30"/>
        <v>0</v>
      </c>
      <c r="R225" s="104">
        <v>50000</v>
      </c>
      <c r="S225" s="113">
        <v>61500</v>
      </c>
      <c r="T225" s="319"/>
      <c r="U225" s="322"/>
    </row>
    <row r="226" spans="1:21" ht="34.5" thickBot="1">
      <c r="A226" s="130" t="s">
        <v>16</v>
      </c>
      <c r="B226" s="146" t="s">
        <v>284</v>
      </c>
      <c r="C226" s="120" t="s">
        <v>285</v>
      </c>
      <c r="D226" s="120" t="s">
        <v>286</v>
      </c>
      <c r="E226" s="128" t="s">
        <v>276</v>
      </c>
      <c r="F226" s="115" t="s">
        <v>287</v>
      </c>
      <c r="G226" s="114" t="s">
        <v>278</v>
      </c>
      <c r="H226" s="116">
        <v>3</v>
      </c>
      <c r="I226" s="68"/>
      <c r="J226" s="131">
        <f t="shared" ref="J226" si="31">H226*I226</f>
        <v>0</v>
      </c>
      <c r="K226" s="132"/>
      <c r="L226" s="131">
        <f t="shared" ref="L226" si="32">ROUND(J226*K226+J226,2)</f>
        <v>0</v>
      </c>
      <c r="M226" s="147">
        <v>20</v>
      </c>
      <c r="N226" s="133"/>
      <c r="O226" s="134">
        <f t="shared" ref="O226" si="33">N226*M226</f>
        <v>0</v>
      </c>
      <c r="P226" s="132"/>
      <c r="Q226" s="103">
        <f t="shared" si="30"/>
        <v>0</v>
      </c>
      <c r="R226" s="104">
        <v>20000</v>
      </c>
      <c r="S226" s="113">
        <v>24600</v>
      </c>
      <c r="T226" s="320"/>
      <c r="U226" s="323"/>
    </row>
    <row r="227" spans="1:21">
      <c r="B227" s="1"/>
      <c r="I227" s="117" t="s">
        <v>21</v>
      </c>
      <c r="J227" s="118">
        <f>SUM(J224:J226)</f>
        <v>0</v>
      </c>
      <c r="K227" s="9"/>
      <c r="L227" s="118">
        <f>SUM(L224:L226)</f>
        <v>0</v>
      </c>
      <c r="M227" s="9"/>
      <c r="N227" s="9"/>
      <c r="O227" s="118">
        <f>SUM(O224:O226)</f>
        <v>0</v>
      </c>
      <c r="P227" s="9"/>
      <c r="Q227" s="118">
        <f>SUM(Q224:Q226)</f>
        <v>0</v>
      </c>
      <c r="R227" s="118">
        <f>SUM(R224:R226)</f>
        <v>120000</v>
      </c>
      <c r="S227" s="118">
        <f>SUM(S224:S226)</f>
        <v>147600</v>
      </c>
    </row>
    <row r="229" spans="1:21">
      <c r="A229" s="10" t="s">
        <v>207</v>
      </c>
      <c r="B229" s="181"/>
      <c r="D229" s="207"/>
      <c r="M229" s="122" t="str">
        <f>A229</f>
        <v>PAKIET NR  25</v>
      </c>
    </row>
    <row r="230" spans="1:21">
      <c r="A230" s="308" t="s">
        <v>0</v>
      </c>
      <c r="B230" s="335"/>
      <c r="C230" s="335"/>
      <c r="D230" s="335"/>
      <c r="E230" s="335"/>
      <c r="F230" s="335"/>
      <c r="G230" s="336"/>
      <c r="H230" s="308" t="s">
        <v>1</v>
      </c>
      <c r="I230" s="335"/>
      <c r="J230" s="335"/>
      <c r="K230" s="335"/>
      <c r="L230" s="336"/>
      <c r="M230" s="348" t="s">
        <v>2</v>
      </c>
      <c r="N230" s="348"/>
      <c r="O230" s="348"/>
      <c r="P230" s="348"/>
      <c r="Q230" s="348"/>
      <c r="R230" s="348"/>
      <c r="S230" s="348"/>
      <c r="T230" s="348" t="s">
        <v>3</v>
      </c>
      <c r="U230" s="348"/>
    </row>
    <row r="231" spans="1:21" ht="52.5">
      <c r="A231" s="198" t="s">
        <v>22</v>
      </c>
      <c r="B231" s="198" t="s">
        <v>23</v>
      </c>
      <c r="C231" s="198" t="s">
        <v>62</v>
      </c>
      <c r="D231" s="198" t="s">
        <v>297</v>
      </c>
      <c r="E231" s="199" t="s">
        <v>24</v>
      </c>
      <c r="F231" s="198" t="s">
        <v>59</v>
      </c>
      <c r="G231" s="198" t="s">
        <v>25</v>
      </c>
      <c r="H231" s="198" t="s">
        <v>26</v>
      </c>
      <c r="I231" s="200" t="s">
        <v>27</v>
      </c>
      <c r="J231" s="201" t="s">
        <v>28</v>
      </c>
      <c r="K231" s="202" t="s">
        <v>4</v>
      </c>
      <c r="L231" s="201" t="s">
        <v>29</v>
      </c>
      <c r="M231" s="203" t="s">
        <v>30</v>
      </c>
      <c r="N231" s="204" t="s">
        <v>31</v>
      </c>
      <c r="O231" s="203" t="s">
        <v>32</v>
      </c>
      <c r="P231" s="202" t="s">
        <v>4</v>
      </c>
      <c r="Q231" s="203" t="s">
        <v>33</v>
      </c>
      <c r="R231" s="203" t="s">
        <v>48</v>
      </c>
      <c r="S231" s="203" t="s">
        <v>49</v>
      </c>
      <c r="T231" s="205" t="s">
        <v>51</v>
      </c>
      <c r="U231" s="206" t="s">
        <v>52</v>
      </c>
    </row>
    <row r="232" spans="1:21" ht="13.5" thickBot="1">
      <c r="A232" s="45" t="s">
        <v>5</v>
      </c>
      <c r="B232" s="45" t="s">
        <v>6</v>
      </c>
      <c r="C232" s="45" t="s">
        <v>7</v>
      </c>
      <c r="D232" s="45" t="s">
        <v>8</v>
      </c>
      <c r="E232" s="45" t="s">
        <v>9</v>
      </c>
      <c r="F232" s="195" t="s">
        <v>10</v>
      </c>
      <c r="G232" s="195" t="s">
        <v>11</v>
      </c>
      <c r="H232" s="195" t="s">
        <v>34</v>
      </c>
      <c r="I232" s="82" t="s">
        <v>38</v>
      </c>
      <c r="J232" s="45" t="s">
        <v>39</v>
      </c>
      <c r="K232" s="83" t="s">
        <v>40</v>
      </c>
      <c r="L232" s="84" t="s">
        <v>41</v>
      </c>
      <c r="M232" s="84" t="s">
        <v>35</v>
      </c>
      <c r="N232" s="83" t="s">
        <v>42</v>
      </c>
      <c r="O232" s="84" t="s">
        <v>43</v>
      </c>
      <c r="P232" s="83" t="s">
        <v>44</v>
      </c>
      <c r="Q232" s="84" t="s">
        <v>45</v>
      </c>
      <c r="R232" s="65" t="s">
        <v>12</v>
      </c>
      <c r="S232" s="65" t="s">
        <v>13</v>
      </c>
      <c r="T232" s="65" t="s">
        <v>36</v>
      </c>
      <c r="U232" s="65" t="s">
        <v>46</v>
      </c>
    </row>
    <row r="233" spans="1:21" ht="22.5">
      <c r="A233" s="130" t="s">
        <v>14</v>
      </c>
      <c r="B233" s="146" t="s">
        <v>298</v>
      </c>
      <c r="C233" s="120" t="s">
        <v>127</v>
      </c>
      <c r="D233" s="120">
        <v>2017</v>
      </c>
      <c r="E233" s="128" t="s">
        <v>299</v>
      </c>
      <c r="F233" s="115">
        <v>1</v>
      </c>
      <c r="G233" s="349" t="s">
        <v>300</v>
      </c>
      <c r="H233" s="102">
        <v>3</v>
      </c>
      <c r="I233" s="68"/>
      <c r="J233" s="131">
        <f>H233*I233</f>
        <v>0</v>
      </c>
      <c r="K233" s="132"/>
      <c r="L233" s="131">
        <f>ROUND(J233*K233+J233,2)</f>
        <v>0</v>
      </c>
      <c r="M233" s="147">
        <v>10</v>
      </c>
      <c r="N233" s="133"/>
      <c r="O233" s="134">
        <f>N233*M233</f>
        <v>0</v>
      </c>
      <c r="P233" s="132"/>
      <c r="Q233" s="103">
        <f t="shared" ref="Q233:Q234" si="34">ROUND(O233+O233*P233,2)</f>
        <v>0</v>
      </c>
      <c r="R233" s="343">
        <v>20000</v>
      </c>
      <c r="S233" s="344">
        <v>24600</v>
      </c>
      <c r="T233" s="318">
        <f>SUM(J235+O235+R235)</f>
        <v>20000</v>
      </c>
      <c r="U233" s="321">
        <f>SUM(L235+Q235+S235)</f>
        <v>24600</v>
      </c>
    </row>
    <row r="234" spans="1:21" ht="23.25" thickBot="1">
      <c r="A234" s="130" t="s">
        <v>15</v>
      </c>
      <c r="B234" s="146" t="s">
        <v>301</v>
      </c>
      <c r="C234" s="120" t="s">
        <v>302</v>
      </c>
      <c r="D234" s="120">
        <v>2015</v>
      </c>
      <c r="E234" s="128" t="s">
        <v>299</v>
      </c>
      <c r="F234" s="115">
        <v>1</v>
      </c>
      <c r="G234" s="350"/>
      <c r="H234" s="116">
        <v>3</v>
      </c>
      <c r="I234" s="68"/>
      <c r="J234" s="131">
        <f t="shared" ref="J234" si="35">H234*I234</f>
        <v>0</v>
      </c>
      <c r="K234" s="132"/>
      <c r="L234" s="131">
        <f t="shared" ref="L234" si="36">ROUND(J234*K234+J234,2)</f>
        <v>0</v>
      </c>
      <c r="M234" s="147">
        <v>10</v>
      </c>
      <c r="N234" s="133"/>
      <c r="O234" s="134">
        <f t="shared" ref="O234" si="37">N234*M234</f>
        <v>0</v>
      </c>
      <c r="P234" s="132"/>
      <c r="Q234" s="103">
        <f t="shared" si="34"/>
        <v>0</v>
      </c>
      <c r="R234" s="314"/>
      <c r="S234" s="317"/>
      <c r="T234" s="320"/>
      <c r="U234" s="323"/>
    </row>
    <row r="235" spans="1:21">
      <c r="B235" s="1"/>
      <c r="I235" s="117" t="s">
        <v>21</v>
      </c>
      <c r="J235" s="118">
        <f>SUM(J233:J234)</f>
        <v>0</v>
      </c>
      <c r="K235" s="9"/>
      <c r="L235" s="118">
        <f>SUM(L233:L234)</f>
        <v>0</v>
      </c>
      <c r="M235" s="9"/>
      <c r="N235" s="9"/>
      <c r="O235" s="118">
        <f>SUM(O233:O234)</f>
        <v>0</v>
      </c>
      <c r="P235" s="9"/>
      <c r="Q235" s="118">
        <f>SUM(Q233:Q234)</f>
        <v>0</v>
      </c>
      <c r="R235" s="118">
        <f>SUM(R233:R234)</f>
        <v>20000</v>
      </c>
      <c r="S235" s="118">
        <f>SUM(S233:S234)</f>
        <v>24600</v>
      </c>
    </row>
    <row r="236" spans="1:21">
      <c r="A236" s="2"/>
    </row>
    <row r="237" spans="1:21">
      <c r="A237" s="10" t="s">
        <v>208</v>
      </c>
      <c r="B237" s="181"/>
      <c r="D237" s="207"/>
      <c r="M237" s="122" t="str">
        <f>A237</f>
        <v>PAKIET NR  26</v>
      </c>
    </row>
    <row r="238" spans="1:21">
      <c r="A238" s="345" t="s">
        <v>0</v>
      </c>
      <c r="B238" s="346"/>
      <c r="C238" s="346"/>
      <c r="D238" s="346"/>
      <c r="E238" s="346"/>
      <c r="F238" s="346"/>
      <c r="G238" s="347"/>
      <c r="H238" s="340" t="s">
        <v>1</v>
      </c>
      <c r="I238" s="341"/>
      <c r="J238" s="341"/>
      <c r="K238" s="341"/>
      <c r="L238" s="342"/>
      <c r="M238" s="311" t="s">
        <v>2</v>
      </c>
      <c r="N238" s="311"/>
      <c r="O238" s="311"/>
      <c r="P238" s="311"/>
      <c r="Q238" s="311"/>
      <c r="R238" s="311"/>
      <c r="S238" s="311"/>
      <c r="T238" s="311" t="s">
        <v>3</v>
      </c>
      <c r="U238" s="311"/>
    </row>
    <row r="239" spans="1:21" ht="52.5">
      <c r="A239" s="108" t="s">
        <v>22</v>
      </c>
      <c r="B239" s="108" t="s">
        <v>23</v>
      </c>
      <c r="C239" s="108" t="s">
        <v>62</v>
      </c>
      <c r="D239" s="108" t="s">
        <v>297</v>
      </c>
      <c r="E239" s="108" t="s">
        <v>24</v>
      </c>
      <c r="F239" s="108" t="s">
        <v>59</v>
      </c>
      <c r="G239" s="108" t="s">
        <v>25</v>
      </c>
      <c r="H239" s="108" t="s">
        <v>26</v>
      </c>
      <c r="I239" s="136" t="s">
        <v>196</v>
      </c>
      <c r="J239" s="137" t="s">
        <v>28</v>
      </c>
      <c r="K239" s="138" t="s">
        <v>4</v>
      </c>
      <c r="L239" s="137" t="s">
        <v>29</v>
      </c>
      <c r="M239" s="139" t="s">
        <v>30</v>
      </c>
      <c r="N239" s="140" t="s">
        <v>31</v>
      </c>
      <c r="O239" s="139" t="s">
        <v>32</v>
      </c>
      <c r="P239" s="138" t="s">
        <v>4</v>
      </c>
      <c r="Q239" s="139" t="s">
        <v>33</v>
      </c>
      <c r="R239" s="139" t="s">
        <v>48</v>
      </c>
      <c r="S239" s="139" t="s">
        <v>49</v>
      </c>
      <c r="T239" s="141" t="s">
        <v>51</v>
      </c>
      <c r="U239" s="142" t="s">
        <v>52</v>
      </c>
    </row>
    <row r="240" spans="1:21" ht="13.5" thickBot="1">
      <c r="A240" s="45" t="s">
        <v>5</v>
      </c>
      <c r="B240" s="45" t="s">
        <v>6</v>
      </c>
      <c r="C240" s="45" t="s">
        <v>7</v>
      </c>
      <c r="D240" s="45" t="s">
        <v>8</v>
      </c>
      <c r="E240" s="45" t="s">
        <v>9</v>
      </c>
      <c r="F240" s="195" t="s">
        <v>10</v>
      </c>
      <c r="G240" s="143" t="s">
        <v>11</v>
      </c>
      <c r="H240" s="144" t="s">
        <v>34</v>
      </c>
      <c r="I240" s="145" t="s">
        <v>38</v>
      </c>
      <c r="J240" s="45" t="s">
        <v>39</v>
      </c>
      <c r="K240" s="83" t="s">
        <v>40</v>
      </c>
      <c r="L240" s="84" t="s">
        <v>41</v>
      </c>
      <c r="M240" s="84" t="s">
        <v>35</v>
      </c>
      <c r="N240" s="83" t="s">
        <v>42</v>
      </c>
      <c r="O240" s="84" t="s">
        <v>43</v>
      </c>
      <c r="P240" s="83" t="s">
        <v>44</v>
      </c>
      <c r="Q240" s="84" t="s">
        <v>45</v>
      </c>
      <c r="R240" s="65" t="s">
        <v>12</v>
      </c>
      <c r="S240" s="65" t="s">
        <v>13</v>
      </c>
      <c r="T240" s="65" t="s">
        <v>36</v>
      </c>
      <c r="U240" s="65" t="s">
        <v>46</v>
      </c>
    </row>
    <row r="241" spans="1:21" ht="23.25" thickBot="1">
      <c r="A241" s="130" t="s">
        <v>14</v>
      </c>
      <c r="B241" s="208" t="s">
        <v>303</v>
      </c>
      <c r="C241" s="102" t="s">
        <v>304</v>
      </c>
      <c r="D241" s="102">
        <v>2017</v>
      </c>
      <c r="E241" s="215" t="s">
        <v>305</v>
      </c>
      <c r="F241" s="102">
        <v>1</v>
      </c>
      <c r="G241" s="108" t="s">
        <v>306</v>
      </c>
      <c r="H241" s="102">
        <v>3</v>
      </c>
      <c r="I241" s="68"/>
      <c r="J241" s="131">
        <f>H241*I241</f>
        <v>0</v>
      </c>
      <c r="K241" s="132"/>
      <c r="L241" s="131">
        <f>ROUND(J241*K241+J241,2)</f>
        <v>0</v>
      </c>
      <c r="M241" s="147">
        <v>20</v>
      </c>
      <c r="N241" s="133"/>
      <c r="O241" s="134">
        <f>N241*M241</f>
        <v>0</v>
      </c>
      <c r="P241" s="132"/>
      <c r="Q241" s="103">
        <f>ROUND(O241+O241*P241,2)</f>
        <v>0</v>
      </c>
      <c r="R241" s="93">
        <v>50000</v>
      </c>
      <c r="S241" s="113">
        <v>61500</v>
      </c>
      <c r="T241" s="23">
        <f>J241+O241+R241</f>
        <v>50000</v>
      </c>
      <c r="U241" s="23">
        <f>L241+Q241+S241</f>
        <v>61500</v>
      </c>
    </row>
    <row r="245" spans="1:21">
      <c r="A245" s="10" t="s">
        <v>212</v>
      </c>
      <c r="B245" s="181"/>
      <c r="D245" s="207"/>
      <c r="M245" s="122" t="str">
        <f>A245</f>
        <v>PAKIET NR  27</v>
      </c>
    </row>
    <row r="246" spans="1:21">
      <c r="A246" s="340" t="s">
        <v>0</v>
      </c>
      <c r="B246" s="341"/>
      <c r="C246" s="341"/>
      <c r="D246" s="341"/>
      <c r="E246" s="341"/>
      <c r="F246" s="341"/>
      <c r="G246" s="342"/>
      <c r="H246" s="340" t="s">
        <v>1</v>
      </c>
      <c r="I246" s="341"/>
      <c r="J246" s="341"/>
      <c r="K246" s="341"/>
      <c r="L246" s="342"/>
      <c r="M246" s="311" t="s">
        <v>2</v>
      </c>
      <c r="N246" s="311"/>
      <c r="O246" s="311"/>
      <c r="P246" s="311"/>
      <c r="Q246" s="311"/>
      <c r="R246" s="311"/>
      <c r="S246" s="311"/>
      <c r="T246" s="311" t="s">
        <v>3</v>
      </c>
      <c r="U246" s="311"/>
    </row>
    <row r="247" spans="1:21" ht="52.5">
      <c r="A247" s="108" t="s">
        <v>22</v>
      </c>
      <c r="B247" s="108" t="s">
        <v>23</v>
      </c>
      <c r="C247" s="108" t="s">
        <v>62</v>
      </c>
      <c r="D247" s="108" t="s">
        <v>297</v>
      </c>
      <c r="E247" s="135" t="s">
        <v>24</v>
      </c>
      <c r="F247" s="108" t="s">
        <v>59</v>
      </c>
      <c r="G247" s="108" t="s">
        <v>25</v>
      </c>
      <c r="H247" s="108" t="s">
        <v>26</v>
      </c>
      <c r="I247" s="136" t="s">
        <v>27</v>
      </c>
      <c r="J247" s="137" t="s">
        <v>28</v>
      </c>
      <c r="K247" s="138" t="s">
        <v>4</v>
      </c>
      <c r="L247" s="137" t="s">
        <v>29</v>
      </c>
      <c r="M247" s="139" t="s">
        <v>30</v>
      </c>
      <c r="N247" s="140" t="s">
        <v>31</v>
      </c>
      <c r="O247" s="139" t="s">
        <v>32</v>
      </c>
      <c r="P247" s="138" t="s">
        <v>4</v>
      </c>
      <c r="Q247" s="139" t="s">
        <v>33</v>
      </c>
      <c r="R247" s="139" t="s">
        <v>48</v>
      </c>
      <c r="S247" s="139" t="s">
        <v>49</v>
      </c>
      <c r="T247" s="141" t="s">
        <v>51</v>
      </c>
      <c r="U247" s="142" t="s">
        <v>52</v>
      </c>
    </row>
    <row r="248" spans="1:21" ht="13.5" thickBot="1">
      <c r="A248" s="45" t="s">
        <v>5</v>
      </c>
      <c r="B248" s="45" t="s">
        <v>6</v>
      </c>
      <c r="C248" s="45" t="s">
        <v>7</v>
      </c>
      <c r="D248" s="45" t="s">
        <v>8</v>
      </c>
      <c r="E248" s="45" t="s">
        <v>9</v>
      </c>
      <c r="F248" s="195" t="s">
        <v>10</v>
      </c>
      <c r="G248" s="195" t="s">
        <v>11</v>
      </c>
      <c r="H248" s="195" t="s">
        <v>34</v>
      </c>
      <c r="I248" s="82" t="s">
        <v>38</v>
      </c>
      <c r="J248" s="45" t="s">
        <v>39</v>
      </c>
      <c r="K248" s="83" t="s">
        <v>40</v>
      </c>
      <c r="L248" s="84" t="s">
        <v>41</v>
      </c>
      <c r="M248" s="84" t="s">
        <v>35</v>
      </c>
      <c r="N248" s="83" t="s">
        <v>42</v>
      </c>
      <c r="O248" s="84" t="s">
        <v>43</v>
      </c>
      <c r="P248" s="83" t="s">
        <v>44</v>
      </c>
      <c r="Q248" s="84" t="s">
        <v>45</v>
      </c>
      <c r="R248" s="65" t="s">
        <v>12</v>
      </c>
      <c r="S248" s="65" t="s">
        <v>13</v>
      </c>
      <c r="T248" s="65" t="s">
        <v>36</v>
      </c>
      <c r="U248" s="65" t="s">
        <v>46</v>
      </c>
    </row>
    <row r="249" spans="1:21" ht="22.5">
      <c r="A249" s="130" t="s">
        <v>14</v>
      </c>
      <c r="B249" s="208" t="s">
        <v>307</v>
      </c>
      <c r="C249" s="102" t="s">
        <v>308</v>
      </c>
      <c r="D249" s="102" t="s">
        <v>127</v>
      </c>
      <c r="E249" s="209" t="s">
        <v>309</v>
      </c>
      <c r="F249" s="102">
        <v>29</v>
      </c>
      <c r="G249" s="108" t="s">
        <v>310</v>
      </c>
      <c r="H249" s="102">
        <v>87</v>
      </c>
      <c r="I249" s="68"/>
      <c r="J249" s="131">
        <f>H249*I249</f>
        <v>0</v>
      </c>
      <c r="K249" s="132"/>
      <c r="L249" s="131">
        <f>ROUND(J249*K249+J249,2)</f>
        <v>0</v>
      </c>
      <c r="M249" s="147">
        <v>40</v>
      </c>
      <c r="N249" s="133"/>
      <c r="O249" s="134">
        <f>N249*M249</f>
        <v>0</v>
      </c>
      <c r="P249" s="132"/>
      <c r="Q249" s="103">
        <f t="shared" ref="Q249" si="38">ROUND(O249+O249*P249,2)</f>
        <v>0</v>
      </c>
      <c r="R249" s="343">
        <v>10000</v>
      </c>
      <c r="S249" s="344">
        <v>12300</v>
      </c>
      <c r="T249" s="318">
        <f>SUM(J251+O251+R251)</f>
        <v>10000</v>
      </c>
      <c r="U249" s="321">
        <f>SUM(L251+Q251+S251)</f>
        <v>12300</v>
      </c>
    </row>
    <row r="250" spans="1:21" ht="23.25" thickBot="1">
      <c r="A250" s="130" t="s">
        <v>15</v>
      </c>
      <c r="B250" s="208" t="s">
        <v>311</v>
      </c>
      <c r="C250" s="102" t="s">
        <v>308</v>
      </c>
      <c r="D250" s="102" t="s">
        <v>127</v>
      </c>
      <c r="E250" s="209" t="s">
        <v>309</v>
      </c>
      <c r="F250" s="102">
        <v>29</v>
      </c>
      <c r="G250" s="108" t="s">
        <v>310</v>
      </c>
      <c r="H250" s="116">
        <v>87</v>
      </c>
      <c r="I250" s="68"/>
      <c r="J250" s="131">
        <f t="shared" ref="J250" si="39">H250*I250</f>
        <v>0</v>
      </c>
      <c r="K250" s="132"/>
      <c r="L250" s="131">
        <f t="shared" ref="L250" si="40">ROUND(J250*K250+J250,2)</f>
        <v>0</v>
      </c>
      <c r="M250" s="210"/>
      <c r="N250" s="211"/>
      <c r="O250" s="212"/>
      <c r="P250" s="213"/>
      <c r="Q250" s="214"/>
      <c r="R250" s="314"/>
      <c r="S250" s="317"/>
      <c r="T250" s="320"/>
      <c r="U250" s="323"/>
    </row>
    <row r="251" spans="1:21">
      <c r="B251" s="1"/>
      <c r="I251" s="117" t="s">
        <v>21</v>
      </c>
      <c r="J251" s="118">
        <f>SUM(J249:J250)</f>
        <v>0</v>
      </c>
      <c r="K251" s="9"/>
      <c r="L251" s="118">
        <f>SUM(L249:L250)</f>
        <v>0</v>
      </c>
      <c r="M251" s="9"/>
      <c r="N251" s="9"/>
      <c r="O251" s="118">
        <f>SUM(O249:O250)</f>
        <v>0</v>
      </c>
      <c r="P251" s="9"/>
      <c r="Q251" s="118">
        <f>SUM(Q249:Q250)</f>
        <v>0</v>
      </c>
      <c r="R251" s="118">
        <f>SUM(R249:R250)</f>
        <v>10000</v>
      </c>
      <c r="S251" s="118">
        <f>SUM(S249:S250)</f>
        <v>12300</v>
      </c>
    </row>
    <row r="253" spans="1:21">
      <c r="A253" s="10" t="s">
        <v>219</v>
      </c>
      <c r="B253" s="181"/>
      <c r="M253" s="122" t="str">
        <f>A253</f>
        <v>PAKIET NR  28</v>
      </c>
    </row>
    <row r="254" spans="1:21">
      <c r="A254" s="345" t="s">
        <v>0</v>
      </c>
      <c r="B254" s="346"/>
      <c r="C254" s="346"/>
      <c r="D254" s="346"/>
      <c r="E254" s="346"/>
      <c r="F254" s="346"/>
      <c r="G254" s="347"/>
      <c r="H254" s="340" t="s">
        <v>1</v>
      </c>
      <c r="I254" s="341"/>
      <c r="J254" s="341"/>
      <c r="K254" s="341"/>
      <c r="L254" s="342"/>
      <c r="M254" s="311" t="s">
        <v>2</v>
      </c>
      <c r="N254" s="311"/>
      <c r="O254" s="311"/>
      <c r="P254" s="311"/>
      <c r="Q254" s="311"/>
      <c r="R254" s="311"/>
      <c r="S254" s="311"/>
      <c r="T254" s="311" t="s">
        <v>3</v>
      </c>
      <c r="U254" s="311"/>
    </row>
    <row r="255" spans="1:21" ht="52.5">
      <c r="A255" s="108" t="s">
        <v>22</v>
      </c>
      <c r="B255" s="108" t="s">
        <v>23</v>
      </c>
      <c r="C255" s="108" t="s">
        <v>62</v>
      </c>
      <c r="D255" s="108" t="s">
        <v>297</v>
      </c>
      <c r="E255" s="108" t="s">
        <v>24</v>
      </c>
      <c r="F255" s="108" t="s">
        <v>59</v>
      </c>
      <c r="G255" s="108" t="s">
        <v>25</v>
      </c>
      <c r="H255" s="108" t="s">
        <v>26</v>
      </c>
      <c r="I255" s="136" t="s">
        <v>27</v>
      </c>
      <c r="J255" s="137" t="s">
        <v>28</v>
      </c>
      <c r="K255" s="138" t="s">
        <v>4</v>
      </c>
      <c r="L255" s="137" t="s">
        <v>29</v>
      </c>
      <c r="M255" s="139" t="s">
        <v>30</v>
      </c>
      <c r="N255" s="140" t="s">
        <v>31</v>
      </c>
      <c r="O255" s="139" t="s">
        <v>32</v>
      </c>
      <c r="P255" s="138" t="s">
        <v>4</v>
      </c>
      <c r="Q255" s="139" t="s">
        <v>33</v>
      </c>
      <c r="R255" s="139" t="s">
        <v>48</v>
      </c>
      <c r="S255" s="139" t="s">
        <v>49</v>
      </c>
      <c r="T255" s="141" t="s">
        <v>51</v>
      </c>
      <c r="U255" s="142" t="s">
        <v>52</v>
      </c>
    </row>
    <row r="256" spans="1:21" ht="13.5" thickBot="1">
      <c r="A256" s="45" t="s">
        <v>5</v>
      </c>
      <c r="B256" s="45" t="s">
        <v>6</v>
      </c>
      <c r="C256" s="45" t="s">
        <v>7</v>
      </c>
      <c r="D256" s="45" t="s">
        <v>8</v>
      </c>
      <c r="E256" s="45" t="s">
        <v>9</v>
      </c>
      <c r="F256" s="195" t="s">
        <v>10</v>
      </c>
      <c r="G256" s="195" t="s">
        <v>11</v>
      </c>
      <c r="H256" s="195" t="s">
        <v>34</v>
      </c>
      <c r="I256" s="82" t="s">
        <v>38</v>
      </c>
      <c r="J256" s="45" t="s">
        <v>39</v>
      </c>
      <c r="K256" s="83" t="s">
        <v>40</v>
      </c>
      <c r="L256" s="84" t="s">
        <v>41</v>
      </c>
      <c r="M256" s="84" t="s">
        <v>35</v>
      </c>
      <c r="N256" s="83" t="s">
        <v>42</v>
      </c>
      <c r="O256" s="84" t="s">
        <v>43</v>
      </c>
      <c r="P256" s="83" t="s">
        <v>44</v>
      </c>
      <c r="Q256" s="84" t="s">
        <v>45</v>
      </c>
      <c r="R256" s="65" t="s">
        <v>12</v>
      </c>
      <c r="S256" s="65" t="s">
        <v>13</v>
      </c>
      <c r="T256" s="65" t="s">
        <v>36</v>
      </c>
      <c r="U256" s="65" t="s">
        <v>46</v>
      </c>
    </row>
    <row r="257" spans="1:21" ht="22.5">
      <c r="A257" s="130" t="s">
        <v>14</v>
      </c>
      <c r="B257" s="208" t="s">
        <v>312</v>
      </c>
      <c r="C257" s="102" t="s">
        <v>313</v>
      </c>
      <c r="D257" s="102" t="s">
        <v>314</v>
      </c>
      <c r="E257" s="217" t="s">
        <v>315</v>
      </c>
      <c r="F257" s="102">
        <v>3</v>
      </c>
      <c r="G257" s="108" t="s">
        <v>316</v>
      </c>
      <c r="H257" s="216">
        <v>9</v>
      </c>
      <c r="I257" s="68"/>
      <c r="J257" s="131">
        <f>H257*I257</f>
        <v>0</v>
      </c>
      <c r="K257" s="132"/>
      <c r="L257" s="131">
        <f>ROUND(J257*K257+J257,2)</f>
        <v>0</v>
      </c>
      <c r="M257" s="147">
        <v>5</v>
      </c>
      <c r="N257" s="133"/>
      <c r="O257" s="134">
        <f>N257*M257</f>
        <v>0</v>
      </c>
      <c r="P257" s="132"/>
      <c r="Q257" s="103">
        <f t="shared" ref="Q257:Q258" si="41">ROUND(O257+O257*P257,2)</f>
        <v>0</v>
      </c>
      <c r="R257" s="343">
        <v>40000</v>
      </c>
      <c r="S257" s="344">
        <v>49200</v>
      </c>
      <c r="T257" s="318">
        <f>SUM(J259+O259+R259)</f>
        <v>40000</v>
      </c>
      <c r="U257" s="321">
        <f>SUM(L259+Q259+S259)</f>
        <v>49200</v>
      </c>
    </row>
    <row r="258" spans="1:21" ht="23.25" thickBot="1">
      <c r="A258" s="130" t="s">
        <v>15</v>
      </c>
      <c r="B258" s="208" t="s">
        <v>317</v>
      </c>
      <c r="C258" s="102" t="s">
        <v>318</v>
      </c>
      <c r="D258" s="102" t="s">
        <v>319</v>
      </c>
      <c r="E258" s="217" t="s">
        <v>315</v>
      </c>
      <c r="F258" s="102">
        <v>2</v>
      </c>
      <c r="G258" s="108" t="s">
        <v>316</v>
      </c>
      <c r="H258" s="216">
        <v>6</v>
      </c>
      <c r="I258" s="68"/>
      <c r="J258" s="131">
        <f t="shared" ref="J258" si="42">H258*I258</f>
        <v>0</v>
      </c>
      <c r="K258" s="132"/>
      <c r="L258" s="131">
        <f t="shared" ref="L258" si="43">ROUND(J258*K258+J258,2)</f>
        <v>0</v>
      </c>
      <c r="M258" s="147">
        <v>5</v>
      </c>
      <c r="N258" s="133"/>
      <c r="O258" s="134">
        <f t="shared" ref="O258" si="44">N258*M258</f>
        <v>0</v>
      </c>
      <c r="P258" s="132"/>
      <c r="Q258" s="103">
        <f t="shared" si="41"/>
        <v>0</v>
      </c>
      <c r="R258" s="314"/>
      <c r="S258" s="317"/>
      <c r="T258" s="320"/>
      <c r="U258" s="323"/>
    </row>
    <row r="259" spans="1:21">
      <c r="B259" s="1"/>
      <c r="I259" s="117" t="s">
        <v>21</v>
      </c>
      <c r="J259" s="118">
        <f>SUM(J257:J258)</f>
        <v>0</v>
      </c>
      <c r="K259" s="9"/>
      <c r="L259" s="118">
        <f>SUM(L257:L258)</f>
        <v>0</v>
      </c>
      <c r="M259" s="9"/>
      <c r="N259" s="9"/>
      <c r="O259" s="118">
        <f>SUM(O257:O258)</f>
        <v>0</v>
      </c>
      <c r="P259" s="9"/>
      <c r="Q259" s="118">
        <f>SUM(Q257:Q258)</f>
        <v>0</v>
      </c>
      <c r="R259" s="118">
        <f>SUM(R257:R258)</f>
        <v>40000</v>
      </c>
      <c r="S259" s="118">
        <f>SUM(S257:S258)</f>
        <v>49200</v>
      </c>
    </row>
    <row r="262" spans="1:21">
      <c r="A262" s="10" t="s">
        <v>227</v>
      </c>
      <c r="B262" s="181"/>
      <c r="D262" s="207"/>
      <c r="M262" s="122" t="str">
        <f>A262</f>
        <v>PAKIET NR  29</v>
      </c>
    </row>
    <row r="263" spans="1:21">
      <c r="A263" s="340" t="s">
        <v>0</v>
      </c>
      <c r="B263" s="341"/>
      <c r="C263" s="341"/>
      <c r="D263" s="341"/>
      <c r="E263" s="341"/>
      <c r="F263" s="341"/>
      <c r="G263" s="342"/>
      <c r="H263" s="340" t="s">
        <v>1</v>
      </c>
      <c r="I263" s="341"/>
      <c r="J263" s="341"/>
      <c r="K263" s="341"/>
      <c r="L263" s="342"/>
      <c r="M263" s="311" t="s">
        <v>2</v>
      </c>
      <c r="N263" s="311"/>
      <c r="O263" s="311"/>
      <c r="P263" s="311"/>
      <c r="Q263" s="311"/>
      <c r="R263" s="311"/>
      <c r="S263" s="311"/>
      <c r="T263" s="311" t="s">
        <v>3</v>
      </c>
      <c r="U263" s="311"/>
    </row>
    <row r="264" spans="1:21" ht="52.5">
      <c r="A264" s="108" t="s">
        <v>22</v>
      </c>
      <c r="B264" s="108" t="s">
        <v>23</v>
      </c>
      <c r="C264" s="108" t="s">
        <v>62</v>
      </c>
      <c r="D264" s="108" t="s">
        <v>297</v>
      </c>
      <c r="E264" s="135" t="s">
        <v>24</v>
      </c>
      <c r="F264" s="108" t="s">
        <v>59</v>
      </c>
      <c r="G264" s="108" t="s">
        <v>25</v>
      </c>
      <c r="H264" s="108" t="s">
        <v>26</v>
      </c>
      <c r="I264" s="136" t="s">
        <v>196</v>
      </c>
      <c r="J264" s="137" t="s">
        <v>28</v>
      </c>
      <c r="K264" s="138" t="s">
        <v>4</v>
      </c>
      <c r="L264" s="137" t="s">
        <v>29</v>
      </c>
      <c r="M264" s="139" t="s">
        <v>30</v>
      </c>
      <c r="N264" s="140" t="s">
        <v>31</v>
      </c>
      <c r="O264" s="139" t="s">
        <v>32</v>
      </c>
      <c r="P264" s="138" t="s">
        <v>4</v>
      </c>
      <c r="Q264" s="139" t="s">
        <v>33</v>
      </c>
      <c r="R264" s="139" t="s">
        <v>48</v>
      </c>
      <c r="S264" s="139" t="s">
        <v>49</v>
      </c>
      <c r="T264" s="141" t="s">
        <v>51</v>
      </c>
      <c r="U264" s="142" t="s">
        <v>52</v>
      </c>
    </row>
    <row r="265" spans="1:21" ht="13.5" thickBot="1">
      <c r="A265" s="45" t="s">
        <v>5</v>
      </c>
      <c r="B265" s="45" t="s">
        <v>6</v>
      </c>
      <c r="C265" s="45" t="s">
        <v>7</v>
      </c>
      <c r="D265" s="45" t="s">
        <v>8</v>
      </c>
      <c r="E265" s="45" t="s">
        <v>9</v>
      </c>
      <c r="F265" s="195" t="s">
        <v>10</v>
      </c>
      <c r="G265" s="143" t="s">
        <v>11</v>
      </c>
      <c r="H265" s="144" t="s">
        <v>34</v>
      </c>
      <c r="I265" s="145" t="s">
        <v>38</v>
      </c>
      <c r="J265" s="45" t="s">
        <v>39</v>
      </c>
      <c r="K265" s="83" t="s">
        <v>40</v>
      </c>
      <c r="L265" s="84" t="s">
        <v>41</v>
      </c>
      <c r="M265" s="84" t="s">
        <v>35</v>
      </c>
      <c r="N265" s="83" t="s">
        <v>42</v>
      </c>
      <c r="O265" s="84" t="s">
        <v>43</v>
      </c>
      <c r="P265" s="83" t="s">
        <v>44</v>
      </c>
      <c r="Q265" s="84" t="s">
        <v>45</v>
      </c>
      <c r="R265" s="65" t="s">
        <v>12</v>
      </c>
      <c r="S265" s="65" t="s">
        <v>13</v>
      </c>
      <c r="T265" s="65" t="s">
        <v>36</v>
      </c>
      <c r="U265" s="65" t="s">
        <v>46</v>
      </c>
    </row>
    <row r="266" spans="1:21" ht="34.5" thickBot="1">
      <c r="A266" s="130" t="s">
        <v>14</v>
      </c>
      <c r="B266" s="208" t="s">
        <v>320</v>
      </c>
      <c r="C266" s="102" t="s">
        <v>321</v>
      </c>
      <c r="D266" s="102">
        <v>2007</v>
      </c>
      <c r="E266" s="112" t="s">
        <v>322</v>
      </c>
      <c r="F266" s="102">
        <v>1</v>
      </c>
      <c r="G266" s="108" t="s">
        <v>323</v>
      </c>
      <c r="H266" s="102">
        <v>3</v>
      </c>
      <c r="I266" s="68"/>
      <c r="J266" s="131">
        <f>H266*I266</f>
        <v>0</v>
      </c>
      <c r="K266" s="132"/>
      <c r="L266" s="131">
        <f>ROUND(J266*K266+J266,2)</f>
        <v>0</v>
      </c>
      <c r="M266" s="147">
        <v>10</v>
      </c>
      <c r="N266" s="133"/>
      <c r="O266" s="134">
        <f>N266*M266</f>
        <v>0</v>
      </c>
      <c r="P266" s="132"/>
      <c r="Q266" s="103">
        <f>ROUND(O266+O266*P266,2)</f>
        <v>0</v>
      </c>
      <c r="R266" s="93">
        <v>20000</v>
      </c>
      <c r="S266" s="113">
        <v>24600</v>
      </c>
      <c r="T266" s="23">
        <f>J266+O266+R266</f>
        <v>20000</v>
      </c>
      <c r="U266" s="23">
        <f>L266+Q266+S266</f>
        <v>24600</v>
      </c>
    </row>
    <row r="269" spans="1:21">
      <c r="A269" s="10" t="s">
        <v>267</v>
      </c>
      <c r="B269" s="181"/>
      <c r="D269" s="7"/>
      <c r="M269" s="122" t="str">
        <f>A269</f>
        <v>PAKIET NR  30</v>
      </c>
    </row>
    <row r="270" spans="1:21">
      <c r="A270" s="345" t="s">
        <v>0</v>
      </c>
      <c r="B270" s="346"/>
      <c r="C270" s="346"/>
      <c r="D270" s="346"/>
      <c r="E270" s="346"/>
      <c r="F270" s="346"/>
      <c r="G270" s="347"/>
      <c r="H270" s="340" t="s">
        <v>1</v>
      </c>
      <c r="I270" s="341"/>
      <c r="J270" s="341"/>
      <c r="K270" s="341"/>
      <c r="L270" s="342"/>
      <c r="M270" s="311" t="s">
        <v>2</v>
      </c>
      <c r="N270" s="311"/>
      <c r="O270" s="311"/>
      <c r="P270" s="311"/>
      <c r="Q270" s="311"/>
      <c r="R270" s="311"/>
      <c r="S270" s="311"/>
      <c r="T270" s="311" t="s">
        <v>3</v>
      </c>
      <c r="U270" s="311"/>
    </row>
    <row r="271" spans="1:21" ht="52.5">
      <c r="A271" s="108" t="s">
        <v>22</v>
      </c>
      <c r="B271" s="108" t="s">
        <v>23</v>
      </c>
      <c r="C271" s="108" t="s">
        <v>62</v>
      </c>
      <c r="D271" s="108" t="s">
        <v>297</v>
      </c>
      <c r="E271" s="135" t="s">
        <v>24</v>
      </c>
      <c r="F271" s="108" t="s">
        <v>59</v>
      </c>
      <c r="G271" s="108" t="s">
        <v>25</v>
      </c>
      <c r="H271" s="108" t="s">
        <v>26</v>
      </c>
      <c r="I271" s="136" t="s">
        <v>27</v>
      </c>
      <c r="J271" s="137" t="s">
        <v>28</v>
      </c>
      <c r="K271" s="138" t="s">
        <v>4</v>
      </c>
      <c r="L271" s="137" t="s">
        <v>29</v>
      </c>
      <c r="M271" s="139" t="s">
        <v>30</v>
      </c>
      <c r="N271" s="140" t="s">
        <v>31</v>
      </c>
      <c r="O271" s="139" t="s">
        <v>32</v>
      </c>
      <c r="P271" s="138" t="s">
        <v>4</v>
      </c>
      <c r="Q271" s="139" t="s">
        <v>33</v>
      </c>
      <c r="R271" s="139" t="s">
        <v>48</v>
      </c>
      <c r="S271" s="139" t="s">
        <v>49</v>
      </c>
      <c r="T271" s="141" t="s">
        <v>51</v>
      </c>
      <c r="U271" s="142" t="s">
        <v>52</v>
      </c>
    </row>
    <row r="272" spans="1:21" ht="13.5" thickBot="1">
      <c r="A272" s="45" t="s">
        <v>5</v>
      </c>
      <c r="B272" s="45" t="s">
        <v>6</v>
      </c>
      <c r="C272" s="45" t="s">
        <v>7</v>
      </c>
      <c r="D272" s="45" t="s">
        <v>8</v>
      </c>
      <c r="E272" s="45" t="s">
        <v>9</v>
      </c>
      <c r="F272" s="195" t="s">
        <v>10</v>
      </c>
      <c r="G272" s="195" t="s">
        <v>11</v>
      </c>
      <c r="H272" s="195" t="s">
        <v>34</v>
      </c>
      <c r="I272" s="82" t="s">
        <v>38</v>
      </c>
      <c r="J272" s="45" t="s">
        <v>39</v>
      </c>
      <c r="K272" s="83" t="s">
        <v>40</v>
      </c>
      <c r="L272" s="84" t="s">
        <v>41</v>
      </c>
      <c r="M272" s="84" t="s">
        <v>35</v>
      </c>
      <c r="N272" s="83" t="s">
        <v>42</v>
      </c>
      <c r="O272" s="84" t="s">
        <v>43</v>
      </c>
      <c r="P272" s="83" t="s">
        <v>44</v>
      </c>
      <c r="Q272" s="84" t="s">
        <v>45</v>
      </c>
      <c r="R272" s="65" t="s">
        <v>12</v>
      </c>
      <c r="S272" s="65" t="s">
        <v>13</v>
      </c>
      <c r="T272" s="65" t="s">
        <v>36</v>
      </c>
      <c r="U272" s="65" t="s">
        <v>46</v>
      </c>
    </row>
    <row r="273" spans="1:21">
      <c r="A273" s="130" t="s">
        <v>14</v>
      </c>
      <c r="B273" s="218" t="s">
        <v>324</v>
      </c>
      <c r="C273" s="219" t="s">
        <v>325</v>
      </c>
      <c r="D273" s="219">
        <v>2004</v>
      </c>
      <c r="E273" s="220" t="s">
        <v>127</v>
      </c>
      <c r="F273" s="216">
        <v>1</v>
      </c>
      <c r="G273" s="221" t="s">
        <v>326</v>
      </c>
      <c r="H273" s="216">
        <v>3</v>
      </c>
      <c r="I273" s="68"/>
      <c r="J273" s="131">
        <f>H273*I273</f>
        <v>0</v>
      </c>
      <c r="K273" s="132"/>
      <c r="L273" s="131">
        <f>ROUND(J273*K273+J273,2)</f>
        <v>0</v>
      </c>
      <c r="M273" s="147">
        <v>10</v>
      </c>
      <c r="N273" s="133"/>
      <c r="O273" s="134">
        <f>N273*M273</f>
        <v>0</v>
      </c>
      <c r="P273" s="132"/>
      <c r="Q273" s="103">
        <f t="shared" ref="Q273:Q274" si="45">ROUND(O273+O273*P273,2)</f>
        <v>0</v>
      </c>
      <c r="R273" s="343">
        <v>40000</v>
      </c>
      <c r="S273" s="344">
        <v>49200</v>
      </c>
      <c r="T273" s="318">
        <f>SUM(J275+O275+R275)</f>
        <v>40000</v>
      </c>
      <c r="U273" s="321">
        <f>SUM(L275+Q275+S275)</f>
        <v>49200</v>
      </c>
    </row>
    <row r="274" spans="1:21" ht="13.5" thickBot="1">
      <c r="A274" s="130" t="s">
        <v>15</v>
      </c>
      <c r="B274" s="196" t="s">
        <v>324</v>
      </c>
      <c r="C274" s="112" t="s">
        <v>327</v>
      </c>
      <c r="D274" s="112">
        <v>2000</v>
      </c>
      <c r="E274" s="222" t="s">
        <v>127</v>
      </c>
      <c r="F274" s="216">
        <v>1</v>
      </c>
      <c r="G274" s="223" t="s">
        <v>328</v>
      </c>
      <c r="H274" s="216">
        <v>3</v>
      </c>
      <c r="I274" s="68"/>
      <c r="J274" s="131">
        <f t="shared" ref="J274" si="46">H274*I274</f>
        <v>0</v>
      </c>
      <c r="K274" s="132"/>
      <c r="L274" s="131">
        <f t="shared" ref="L274" si="47">ROUND(J274*K274+J274,2)</f>
        <v>0</v>
      </c>
      <c r="M274" s="147">
        <v>10</v>
      </c>
      <c r="N274" s="133"/>
      <c r="O274" s="134">
        <f t="shared" ref="O274" si="48">N274*M274</f>
        <v>0</v>
      </c>
      <c r="P274" s="132"/>
      <c r="Q274" s="103">
        <f t="shared" si="45"/>
        <v>0</v>
      </c>
      <c r="R274" s="314"/>
      <c r="S274" s="317"/>
      <c r="T274" s="320"/>
      <c r="U274" s="323"/>
    </row>
    <row r="275" spans="1:21">
      <c r="A275" s="13"/>
      <c r="B275" s="1"/>
      <c r="I275" s="117" t="s">
        <v>21</v>
      </c>
      <c r="J275" s="118">
        <f>SUM(J273:J274)</f>
        <v>0</v>
      </c>
      <c r="K275" s="9"/>
      <c r="L275" s="118">
        <f>SUM(L273:L274)</f>
        <v>0</v>
      </c>
      <c r="M275" s="9"/>
      <c r="N275" s="9"/>
      <c r="O275" s="118">
        <f>SUM(O273:O274)</f>
        <v>0</v>
      </c>
      <c r="P275" s="9"/>
      <c r="Q275" s="118">
        <f>SUM(Q273:Q274)</f>
        <v>0</v>
      </c>
      <c r="R275" s="118">
        <f>SUM(R273:R274)</f>
        <v>40000</v>
      </c>
      <c r="S275" s="118">
        <f>SUM(S273:S274)</f>
        <v>49200</v>
      </c>
    </row>
    <row r="277" spans="1:21">
      <c r="A277"/>
      <c r="B277" s="224" t="s">
        <v>329</v>
      </c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21">
      <c r="A278"/>
      <c r="B278" s="225" t="s">
        <v>330</v>
      </c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21">
      <c r="A279"/>
      <c r="B279" s="225" t="s">
        <v>331</v>
      </c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21">
      <c r="A280"/>
      <c r="B280" s="225"/>
      <c r="C280"/>
      <c r="D28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21" ht="15">
      <c r="A281"/>
      <c r="B281" s="226" t="s">
        <v>332</v>
      </c>
      <c r="C281" s="227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21">
      <c r="A282"/>
      <c r="B282" s="228" t="s">
        <v>333</v>
      </c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21">
      <c r="A283"/>
      <c r="B283" s="228" t="s">
        <v>334</v>
      </c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21">
      <c r="A284"/>
      <c r="B284" s="228" t="s">
        <v>335</v>
      </c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21">
      <c r="A285"/>
      <c r="B285" s="228" t="s">
        <v>336</v>
      </c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21">
      <c r="A286"/>
      <c r="B286" s="228" t="s">
        <v>337</v>
      </c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21">
      <c r="A287"/>
      <c r="B287" s="228" t="s">
        <v>338</v>
      </c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21">
      <c r="A288"/>
      <c r="B288" s="228" t="s">
        <v>339</v>
      </c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21">
      <c r="A289"/>
      <c r="B289" s="228" t="s">
        <v>340</v>
      </c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21">
      <c r="A290"/>
      <c r="B290" s="228" t="s">
        <v>341</v>
      </c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3" spans="1:21">
      <c r="A293" s="10" t="s">
        <v>268</v>
      </c>
      <c r="B293" s="181"/>
      <c r="D293" s="207"/>
      <c r="M293" s="122" t="str">
        <f>A293</f>
        <v>PAKIET NR  31</v>
      </c>
    </row>
    <row r="294" spans="1:21">
      <c r="A294" s="345" t="s">
        <v>0</v>
      </c>
      <c r="B294" s="346"/>
      <c r="C294" s="346"/>
      <c r="D294" s="346"/>
      <c r="E294" s="346"/>
      <c r="F294" s="346"/>
      <c r="G294" s="347"/>
      <c r="H294" s="340" t="s">
        <v>1</v>
      </c>
      <c r="I294" s="341"/>
      <c r="J294" s="341"/>
      <c r="K294" s="341"/>
      <c r="L294" s="342"/>
      <c r="M294" s="311" t="s">
        <v>2</v>
      </c>
      <c r="N294" s="311"/>
      <c r="O294" s="311"/>
      <c r="P294" s="311"/>
      <c r="Q294" s="311"/>
      <c r="R294" s="311"/>
      <c r="S294" s="311"/>
      <c r="T294" s="311" t="s">
        <v>3</v>
      </c>
      <c r="U294" s="311"/>
    </row>
    <row r="295" spans="1:21" ht="52.5">
      <c r="A295" s="108" t="s">
        <v>22</v>
      </c>
      <c r="B295" s="108" t="s">
        <v>23</v>
      </c>
      <c r="C295" s="108" t="s">
        <v>62</v>
      </c>
      <c r="D295" s="108" t="s">
        <v>297</v>
      </c>
      <c r="E295" s="108" t="s">
        <v>24</v>
      </c>
      <c r="F295" s="108" t="s">
        <v>59</v>
      </c>
      <c r="G295" s="108" t="s">
        <v>25</v>
      </c>
      <c r="H295" s="108" t="s">
        <v>26</v>
      </c>
      <c r="I295" s="136" t="s">
        <v>196</v>
      </c>
      <c r="J295" s="137" t="s">
        <v>28</v>
      </c>
      <c r="K295" s="138" t="s">
        <v>4</v>
      </c>
      <c r="L295" s="137" t="s">
        <v>29</v>
      </c>
      <c r="M295" s="139" t="s">
        <v>30</v>
      </c>
      <c r="N295" s="140" t="s">
        <v>31</v>
      </c>
      <c r="O295" s="139" t="s">
        <v>32</v>
      </c>
      <c r="P295" s="138" t="s">
        <v>4</v>
      </c>
      <c r="Q295" s="139" t="s">
        <v>33</v>
      </c>
      <c r="R295" s="139" t="s">
        <v>48</v>
      </c>
      <c r="S295" s="139" t="s">
        <v>49</v>
      </c>
      <c r="T295" s="141" t="s">
        <v>51</v>
      </c>
      <c r="U295" s="142" t="s">
        <v>52</v>
      </c>
    </row>
    <row r="296" spans="1:21" ht="13.5" thickBot="1">
      <c r="A296" s="45" t="s">
        <v>5</v>
      </c>
      <c r="B296" s="45" t="s">
        <v>6</v>
      </c>
      <c r="C296" s="45" t="s">
        <v>7</v>
      </c>
      <c r="D296" s="45" t="s">
        <v>8</v>
      </c>
      <c r="E296" s="45" t="s">
        <v>9</v>
      </c>
      <c r="F296" s="195" t="s">
        <v>10</v>
      </c>
      <c r="G296" s="143" t="s">
        <v>11</v>
      </c>
      <c r="H296" s="144" t="s">
        <v>34</v>
      </c>
      <c r="I296" s="145" t="s">
        <v>38</v>
      </c>
      <c r="J296" s="45" t="s">
        <v>39</v>
      </c>
      <c r="K296" s="83" t="s">
        <v>40</v>
      </c>
      <c r="L296" s="84" t="s">
        <v>41</v>
      </c>
      <c r="M296" s="84" t="s">
        <v>35</v>
      </c>
      <c r="N296" s="83" t="s">
        <v>42</v>
      </c>
      <c r="O296" s="84" t="s">
        <v>43</v>
      </c>
      <c r="P296" s="83" t="s">
        <v>44</v>
      </c>
      <c r="Q296" s="84" t="s">
        <v>45</v>
      </c>
      <c r="R296" s="65" t="s">
        <v>12</v>
      </c>
      <c r="S296" s="65" t="s">
        <v>13</v>
      </c>
      <c r="T296" s="65" t="s">
        <v>36</v>
      </c>
      <c r="U296" s="65" t="s">
        <v>46</v>
      </c>
    </row>
    <row r="297" spans="1:21" ht="13.5" thickBot="1">
      <c r="A297" s="130" t="s">
        <v>14</v>
      </c>
      <c r="B297" s="208" t="s">
        <v>342</v>
      </c>
      <c r="C297" s="102" t="s">
        <v>343</v>
      </c>
      <c r="D297" s="102">
        <v>2009</v>
      </c>
      <c r="E297" s="102" t="s">
        <v>344</v>
      </c>
      <c r="F297" s="102">
        <v>1</v>
      </c>
      <c r="G297" s="108" t="s">
        <v>345</v>
      </c>
      <c r="H297" s="102">
        <v>3</v>
      </c>
      <c r="I297" s="68"/>
      <c r="J297" s="131">
        <f>H297*I297</f>
        <v>0</v>
      </c>
      <c r="K297" s="132"/>
      <c r="L297" s="131">
        <f>ROUND(J297*K297+J297,2)</f>
        <v>0</v>
      </c>
      <c r="M297" s="147">
        <v>10</v>
      </c>
      <c r="N297" s="133"/>
      <c r="O297" s="134">
        <f>N297*M297</f>
        <v>0</v>
      </c>
      <c r="P297" s="132"/>
      <c r="Q297" s="103">
        <f>ROUND(O297+O297*P297,2)</f>
        <v>0</v>
      </c>
      <c r="R297" s="93">
        <v>23000</v>
      </c>
      <c r="S297" s="113">
        <v>28290</v>
      </c>
      <c r="T297" s="23">
        <f>J297+O297+R297</f>
        <v>23000</v>
      </c>
      <c r="U297" s="23">
        <f>L297+Q297+S297</f>
        <v>28290</v>
      </c>
    </row>
    <row r="298" spans="1:21">
      <c r="A298" s="207"/>
    </row>
    <row r="300" spans="1:21">
      <c r="A300" s="10" t="s">
        <v>269</v>
      </c>
      <c r="B300" s="181"/>
      <c r="D300" s="7"/>
      <c r="M300" s="122" t="str">
        <f>A300</f>
        <v>PAKIET NR  32</v>
      </c>
    </row>
    <row r="301" spans="1:21">
      <c r="A301" s="340" t="s">
        <v>0</v>
      </c>
      <c r="B301" s="341"/>
      <c r="C301" s="341"/>
      <c r="D301" s="341"/>
      <c r="E301" s="341"/>
      <c r="F301" s="341"/>
      <c r="G301" s="342"/>
      <c r="H301" s="340" t="s">
        <v>1</v>
      </c>
      <c r="I301" s="341"/>
      <c r="J301" s="341"/>
      <c r="K301" s="341"/>
      <c r="L301" s="342"/>
      <c r="M301" s="311" t="s">
        <v>2</v>
      </c>
      <c r="N301" s="311"/>
      <c r="O301" s="311"/>
      <c r="P301" s="311"/>
      <c r="Q301" s="311"/>
      <c r="R301" s="311"/>
      <c r="S301" s="311"/>
      <c r="T301" s="311" t="s">
        <v>3</v>
      </c>
      <c r="U301" s="311"/>
    </row>
    <row r="302" spans="1:21" ht="52.5">
      <c r="A302" s="108" t="s">
        <v>22</v>
      </c>
      <c r="B302" s="108" t="s">
        <v>23</v>
      </c>
      <c r="C302" s="108" t="s">
        <v>62</v>
      </c>
      <c r="D302" s="108" t="s">
        <v>297</v>
      </c>
      <c r="E302" s="135" t="s">
        <v>24</v>
      </c>
      <c r="F302" s="108" t="s">
        <v>59</v>
      </c>
      <c r="G302" s="108" t="s">
        <v>25</v>
      </c>
      <c r="H302" s="108" t="s">
        <v>26</v>
      </c>
      <c r="I302" s="136" t="s">
        <v>27</v>
      </c>
      <c r="J302" s="137" t="s">
        <v>28</v>
      </c>
      <c r="K302" s="138" t="s">
        <v>4</v>
      </c>
      <c r="L302" s="137" t="s">
        <v>29</v>
      </c>
      <c r="M302" s="139" t="s">
        <v>30</v>
      </c>
      <c r="N302" s="140" t="s">
        <v>31</v>
      </c>
      <c r="O302" s="139" t="s">
        <v>32</v>
      </c>
      <c r="P302" s="138" t="s">
        <v>4</v>
      </c>
      <c r="Q302" s="139" t="s">
        <v>33</v>
      </c>
      <c r="R302" s="139" t="s">
        <v>48</v>
      </c>
      <c r="S302" s="139" t="s">
        <v>49</v>
      </c>
      <c r="T302" s="141" t="s">
        <v>51</v>
      </c>
      <c r="U302" s="142" t="s">
        <v>52</v>
      </c>
    </row>
    <row r="303" spans="1:21" ht="13.5" thickBot="1">
      <c r="A303" s="45" t="s">
        <v>5</v>
      </c>
      <c r="B303" s="45" t="s">
        <v>6</v>
      </c>
      <c r="C303" s="45" t="s">
        <v>7</v>
      </c>
      <c r="D303" s="45" t="s">
        <v>8</v>
      </c>
      <c r="E303" s="45" t="s">
        <v>9</v>
      </c>
      <c r="F303" s="195" t="s">
        <v>10</v>
      </c>
      <c r="G303" s="195" t="s">
        <v>11</v>
      </c>
      <c r="H303" s="195" t="s">
        <v>34</v>
      </c>
      <c r="I303" s="82" t="s">
        <v>38</v>
      </c>
      <c r="J303" s="45" t="s">
        <v>39</v>
      </c>
      <c r="K303" s="83" t="s">
        <v>40</v>
      </c>
      <c r="L303" s="84" t="s">
        <v>41</v>
      </c>
      <c r="M303" s="84" t="s">
        <v>35</v>
      </c>
      <c r="N303" s="83" t="s">
        <v>42</v>
      </c>
      <c r="O303" s="84" t="s">
        <v>43</v>
      </c>
      <c r="P303" s="83" t="s">
        <v>44</v>
      </c>
      <c r="Q303" s="84" t="s">
        <v>45</v>
      </c>
      <c r="R303" s="65" t="s">
        <v>12</v>
      </c>
      <c r="S303" s="65" t="s">
        <v>13</v>
      </c>
      <c r="T303" s="65" t="s">
        <v>36</v>
      </c>
      <c r="U303" s="65" t="s">
        <v>46</v>
      </c>
    </row>
    <row r="304" spans="1:21" ht="21">
      <c r="A304" s="130" t="s">
        <v>14</v>
      </c>
      <c r="B304" s="218" t="s">
        <v>505</v>
      </c>
      <c r="C304" s="219" t="s">
        <v>346</v>
      </c>
      <c r="D304" s="229" t="s">
        <v>347</v>
      </c>
      <c r="E304" s="219" t="s">
        <v>131</v>
      </c>
      <c r="F304" s="216">
        <v>15</v>
      </c>
      <c r="G304" s="221" t="s">
        <v>348</v>
      </c>
      <c r="H304" s="216">
        <v>45</v>
      </c>
      <c r="I304" s="68"/>
      <c r="J304" s="131">
        <f>H304*I304</f>
        <v>0</v>
      </c>
      <c r="K304" s="132"/>
      <c r="L304" s="131">
        <f>ROUND(J304*K304+J304,2)</f>
        <v>0</v>
      </c>
      <c r="M304" s="147">
        <v>15</v>
      </c>
      <c r="N304" s="133"/>
      <c r="O304" s="134">
        <f>N304*M304</f>
        <v>0</v>
      </c>
      <c r="P304" s="132"/>
      <c r="Q304" s="103">
        <f t="shared" ref="Q304:Q305" si="49">ROUND(O304+O304*P304,2)</f>
        <v>0</v>
      </c>
      <c r="R304" s="343">
        <v>20000</v>
      </c>
      <c r="S304" s="344">
        <v>24600</v>
      </c>
      <c r="T304" s="318">
        <f>SUM(J306+O306+R306)</f>
        <v>20000</v>
      </c>
      <c r="U304" s="321">
        <f>SUM(L306+Q306+S306)</f>
        <v>24600</v>
      </c>
    </row>
    <row r="305" spans="1:21" ht="21.75" thickBot="1">
      <c r="A305" s="130" t="s">
        <v>15</v>
      </c>
      <c r="B305" s="196" t="s">
        <v>505</v>
      </c>
      <c r="C305" s="112" t="s">
        <v>349</v>
      </c>
      <c r="D305" s="230" t="s">
        <v>350</v>
      </c>
      <c r="E305" s="112" t="s">
        <v>131</v>
      </c>
      <c r="F305" s="216">
        <v>3</v>
      </c>
      <c r="G305" s="223" t="s">
        <v>348</v>
      </c>
      <c r="H305" s="216">
        <v>9</v>
      </c>
      <c r="I305" s="68"/>
      <c r="J305" s="131">
        <f t="shared" ref="J305" si="50">H305*I305</f>
        <v>0</v>
      </c>
      <c r="K305" s="132"/>
      <c r="L305" s="131">
        <f t="shared" ref="L305" si="51">ROUND(J305*K305+J305,2)</f>
        <v>0</v>
      </c>
      <c r="M305" s="147">
        <v>5</v>
      </c>
      <c r="N305" s="133"/>
      <c r="O305" s="134">
        <f t="shared" ref="O305" si="52">N305*M305</f>
        <v>0</v>
      </c>
      <c r="P305" s="132"/>
      <c r="Q305" s="103">
        <f t="shared" si="49"/>
        <v>0</v>
      </c>
      <c r="R305" s="314"/>
      <c r="S305" s="317"/>
      <c r="T305" s="320"/>
      <c r="U305" s="323"/>
    </row>
    <row r="306" spans="1:21">
      <c r="A306" s="13"/>
      <c r="B306" s="1"/>
      <c r="I306" s="117" t="s">
        <v>21</v>
      </c>
      <c r="J306" s="118">
        <f>SUM(J304:J305)</f>
        <v>0</v>
      </c>
      <c r="K306" s="9"/>
      <c r="L306" s="118">
        <f>SUM(L304:L305)</f>
        <v>0</v>
      </c>
      <c r="M306" s="9"/>
      <c r="N306" s="9"/>
      <c r="O306" s="118">
        <f>SUM(O304:O305)</f>
        <v>0</v>
      </c>
      <c r="P306" s="9"/>
      <c r="Q306" s="118">
        <f>SUM(Q304:Q305)</f>
        <v>0</v>
      </c>
      <c r="R306" s="118">
        <f>SUM(R304:R305)</f>
        <v>20000</v>
      </c>
      <c r="S306" s="118">
        <f>SUM(S304:S305)</f>
        <v>24600</v>
      </c>
    </row>
    <row r="308" spans="1:21">
      <c r="A308" s="10" t="s">
        <v>270</v>
      </c>
      <c r="B308" s="181"/>
      <c r="D308" s="207"/>
      <c r="M308" s="122" t="str">
        <f>A308</f>
        <v>PAKIET NR  33</v>
      </c>
    </row>
    <row r="309" spans="1:21">
      <c r="A309" s="345" t="s">
        <v>0</v>
      </c>
      <c r="B309" s="346"/>
      <c r="C309" s="346"/>
      <c r="D309" s="346"/>
      <c r="E309" s="346"/>
      <c r="F309" s="346"/>
      <c r="G309" s="347"/>
      <c r="H309" s="340" t="s">
        <v>1</v>
      </c>
      <c r="I309" s="341"/>
      <c r="J309" s="341"/>
      <c r="K309" s="341"/>
      <c r="L309" s="342"/>
      <c r="M309" s="311" t="s">
        <v>2</v>
      </c>
      <c r="N309" s="311"/>
      <c r="O309" s="311"/>
      <c r="P309" s="311"/>
      <c r="Q309" s="311"/>
      <c r="R309" s="311"/>
      <c r="S309" s="311"/>
      <c r="T309" s="311" t="s">
        <v>3</v>
      </c>
      <c r="U309" s="311"/>
    </row>
    <row r="310" spans="1:21" ht="52.5">
      <c r="A310" s="108" t="s">
        <v>22</v>
      </c>
      <c r="B310" s="108" t="s">
        <v>23</v>
      </c>
      <c r="C310" s="108" t="s">
        <v>62</v>
      </c>
      <c r="D310" s="108" t="s">
        <v>297</v>
      </c>
      <c r="E310" s="108" t="s">
        <v>24</v>
      </c>
      <c r="F310" s="108" t="s">
        <v>59</v>
      </c>
      <c r="G310" s="108" t="s">
        <v>25</v>
      </c>
      <c r="H310" s="108" t="s">
        <v>26</v>
      </c>
      <c r="I310" s="136" t="s">
        <v>196</v>
      </c>
      <c r="J310" s="137" t="s">
        <v>28</v>
      </c>
      <c r="K310" s="138" t="s">
        <v>4</v>
      </c>
      <c r="L310" s="137" t="s">
        <v>29</v>
      </c>
      <c r="M310" s="139" t="s">
        <v>30</v>
      </c>
      <c r="N310" s="140" t="s">
        <v>31</v>
      </c>
      <c r="O310" s="139" t="s">
        <v>32</v>
      </c>
      <c r="P310" s="138" t="s">
        <v>4</v>
      </c>
      <c r="Q310" s="139" t="s">
        <v>33</v>
      </c>
      <c r="R310" s="139" t="s">
        <v>48</v>
      </c>
      <c r="S310" s="139" t="s">
        <v>49</v>
      </c>
      <c r="T310" s="141" t="s">
        <v>51</v>
      </c>
      <c r="U310" s="142" t="s">
        <v>52</v>
      </c>
    </row>
    <row r="311" spans="1:21" ht="13.5" thickBot="1">
      <c r="A311" s="45" t="s">
        <v>5</v>
      </c>
      <c r="B311" s="45" t="s">
        <v>6</v>
      </c>
      <c r="C311" s="45" t="s">
        <v>7</v>
      </c>
      <c r="D311" s="45" t="s">
        <v>8</v>
      </c>
      <c r="E311" s="45" t="s">
        <v>9</v>
      </c>
      <c r="F311" s="195" t="s">
        <v>10</v>
      </c>
      <c r="G311" s="143" t="s">
        <v>11</v>
      </c>
      <c r="H311" s="144" t="s">
        <v>34</v>
      </c>
      <c r="I311" s="145" t="s">
        <v>38</v>
      </c>
      <c r="J311" s="45" t="s">
        <v>39</v>
      </c>
      <c r="K311" s="83" t="s">
        <v>40</v>
      </c>
      <c r="L311" s="84" t="s">
        <v>41</v>
      </c>
      <c r="M311" s="84" t="s">
        <v>35</v>
      </c>
      <c r="N311" s="83" t="s">
        <v>42</v>
      </c>
      <c r="O311" s="84" t="s">
        <v>43</v>
      </c>
      <c r="P311" s="83" t="s">
        <v>44</v>
      </c>
      <c r="Q311" s="84" t="s">
        <v>45</v>
      </c>
      <c r="R311" s="65" t="s">
        <v>12</v>
      </c>
      <c r="S311" s="65" t="s">
        <v>13</v>
      </c>
      <c r="T311" s="65" t="s">
        <v>36</v>
      </c>
      <c r="U311" s="65" t="s">
        <v>46</v>
      </c>
    </row>
    <row r="312" spans="1:21" ht="23.25" thickBot="1">
      <c r="A312" s="130" t="s">
        <v>14</v>
      </c>
      <c r="B312" s="146" t="s">
        <v>351</v>
      </c>
      <c r="C312" s="120" t="s">
        <v>352</v>
      </c>
      <c r="D312" s="231" t="s">
        <v>127</v>
      </c>
      <c r="E312" s="102" t="s">
        <v>353</v>
      </c>
      <c r="F312" s="102">
        <v>1</v>
      </c>
      <c r="G312" s="108" t="s">
        <v>345</v>
      </c>
      <c r="H312" s="102">
        <v>3</v>
      </c>
      <c r="I312" s="68"/>
      <c r="J312" s="131">
        <f>H312*I312</f>
        <v>0</v>
      </c>
      <c r="K312" s="132"/>
      <c r="L312" s="131">
        <f>ROUND(J312*K312+J312,2)</f>
        <v>0</v>
      </c>
      <c r="M312" s="147">
        <v>5</v>
      </c>
      <c r="N312" s="133"/>
      <c r="O312" s="134">
        <f>N312*M312</f>
        <v>0</v>
      </c>
      <c r="P312" s="132"/>
      <c r="Q312" s="103">
        <f>ROUND(O312+O312*P312,2)</f>
        <v>0</v>
      </c>
      <c r="R312" s="93">
        <v>10000</v>
      </c>
      <c r="S312" s="113">
        <v>12300</v>
      </c>
      <c r="T312" s="23">
        <f>J312+O312+R312</f>
        <v>10000</v>
      </c>
      <c r="U312" s="23">
        <f>L312+Q312+S312</f>
        <v>12300</v>
      </c>
    </row>
    <row r="313" spans="1:21">
      <c r="A313" s="207"/>
    </row>
    <row r="315" spans="1:21">
      <c r="A315" s="10" t="s">
        <v>354</v>
      </c>
      <c r="B315" s="181"/>
      <c r="D315" s="207"/>
      <c r="M315" s="122" t="str">
        <f>A315</f>
        <v>PAKIET NR  34</v>
      </c>
    </row>
    <row r="316" spans="1:21">
      <c r="A316" s="340" t="s">
        <v>0</v>
      </c>
      <c r="B316" s="341"/>
      <c r="C316" s="341"/>
      <c r="D316" s="341"/>
      <c r="E316" s="341"/>
      <c r="F316" s="341"/>
      <c r="G316" s="342"/>
      <c r="H316" s="340" t="s">
        <v>1</v>
      </c>
      <c r="I316" s="341"/>
      <c r="J316" s="341"/>
      <c r="K316" s="341"/>
      <c r="L316" s="342"/>
      <c r="M316" s="311" t="s">
        <v>2</v>
      </c>
      <c r="N316" s="311"/>
      <c r="O316" s="311"/>
      <c r="P316" s="311"/>
      <c r="Q316" s="311"/>
      <c r="R316" s="311"/>
      <c r="S316" s="311"/>
      <c r="T316" s="311" t="s">
        <v>3</v>
      </c>
      <c r="U316" s="311"/>
    </row>
    <row r="317" spans="1:21" ht="52.5">
      <c r="A317" s="108" t="s">
        <v>22</v>
      </c>
      <c r="B317" s="108" t="s">
        <v>23</v>
      </c>
      <c r="C317" s="108" t="s">
        <v>57</v>
      </c>
      <c r="D317" s="108" t="s">
        <v>24</v>
      </c>
      <c r="E317" s="135" t="s">
        <v>101</v>
      </c>
      <c r="F317" s="108" t="s">
        <v>59</v>
      </c>
      <c r="G317" s="108" t="s">
        <v>25</v>
      </c>
      <c r="H317" s="108" t="s">
        <v>26</v>
      </c>
      <c r="I317" s="136" t="s">
        <v>27</v>
      </c>
      <c r="J317" s="137" t="s">
        <v>28</v>
      </c>
      <c r="K317" s="138" t="s">
        <v>4</v>
      </c>
      <c r="L317" s="137" t="s">
        <v>29</v>
      </c>
      <c r="M317" s="139" t="s">
        <v>30</v>
      </c>
      <c r="N317" s="140" t="s">
        <v>31</v>
      </c>
      <c r="O317" s="139" t="s">
        <v>32</v>
      </c>
      <c r="P317" s="138" t="s">
        <v>4</v>
      </c>
      <c r="Q317" s="139" t="s">
        <v>33</v>
      </c>
      <c r="R317" s="139" t="s">
        <v>48</v>
      </c>
      <c r="S317" s="139" t="s">
        <v>49</v>
      </c>
      <c r="T317" s="141" t="s">
        <v>51</v>
      </c>
      <c r="U317" s="142" t="s">
        <v>52</v>
      </c>
    </row>
    <row r="318" spans="1:21" ht="13.5" thickBot="1">
      <c r="A318" s="45" t="s">
        <v>5</v>
      </c>
      <c r="B318" s="45" t="s">
        <v>6</v>
      </c>
      <c r="C318" s="45" t="s">
        <v>7</v>
      </c>
      <c r="D318" s="45" t="s">
        <v>8</v>
      </c>
      <c r="E318" s="45" t="s">
        <v>9</v>
      </c>
      <c r="F318" s="195" t="s">
        <v>10</v>
      </c>
      <c r="G318" s="195" t="s">
        <v>11</v>
      </c>
      <c r="H318" s="195" t="s">
        <v>34</v>
      </c>
      <c r="I318" s="82" t="s">
        <v>38</v>
      </c>
      <c r="J318" s="45" t="s">
        <v>39</v>
      </c>
      <c r="K318" s="83" t="s">
        <v>40</v>
      </c>
      <c r="L318" s="84" t="s">
        <v>41</v>
      </c>
      <c r="M318" s="84" t="s">
        <v>35</v>
      </c>
      <c r="N318" s="83" t="s">
        <v>42</v>
      </c>
      <c r="O318" s="84" t="s">
        <v>43</v>
      </c>
      <c r="P318" s="83" t="s">
        <v>44</v>
      </c>
      <c r="Q318" s="84" t="s">
        <v>45</v>
      </c>
      <c r="R318" s="65" t="s">
        <v>12</v>
      </c>
      <c r="S318" s="65" t="s">
        <v>13</v>
      </c>
      <c r="T318" s="65" t="s">
        <v>36</v>
      </c>
      <c r="U318" s="65" t="s">
        <v>46</v>
      </c>
    </row>
    <row r="319" spans="1:21" ht="22.5">
      <c r="A319" s="130" t="s">
        <v>14</v>
      </c>
      <c r="B319" s="146" t="s">
        <v>303</v>
      </c>
      <c r="C319" s="120" t="s">
        <v>355</v>
      </c>
      <c r="D319" s="120" t="s">
        <v>356</v>
      </c>
      <c r="E319" s="128">
        <v>422555</v>
      </c>
      <c r="F319" s="115">
        <v>1</v>
      </c>
      <c r="G319" s="114" t="s">
        <v>357</v>
      </c>
      <c r="H319" s="102">
        <v>3</v>
      </c>
      <c r="I319" s="68"/>
      <c r="J319" s="131">
        <f>H319*I319</f>
        <v>0</v>
      </c>
      <c r="K319" s="132"/>
      <c r="L319" s="131">
        <f>ROUND(J319*K319+J319,2)</f>
        <v>0</v>
      </c>
      <c r="M319" s="147">
        <v>6</v>
      </c>
      <c r="N319" s="133"/>
      <c r="O319" s="134">
        <f>N319*M319</f>
        <v>0</v>
      </c>
      <c r="P319" s="132"/>
      <c r="Q319" s="103">
        <f t="shared" ref="Q319:Q323" si="53">ROUND(O319+O319*P319,2)</f>
        <v>0</v>
      </c>
      <c r="R319" s="343">
        <v>100000</v>
      </c>
      <c r="S319" s="344">
        <v>123000</v>
      </c>
      <c r="T319" s="318">
        <f>SUM(J324+O324+R324)</f>
        <v>100000</v>
      </c>
      <c r="U319" s="321">
        <f>SUM(L324+Q324+S324)</f>
        <v>123000</v>
      </c>
    </row>
    <row r="320" spans="1:21" ht="56.25">
      <c r="A320" s="130" t="s">
        <v>15</v>
      </c>
      <c r="B320" s="146" t="s">
        <v>506</v>
      </c>
      <c r="C320" s="120" t="s">
        <v>358</v>
      </c>
      <c r="D320" s="120" t="s">
        <v>356</v>
      </c>
      <c r="E320" s="128">
        <v>403542</v>
      </c>
      <c r="F320" s="115">
        <v>1</v>
      </c>
      <c r="G320" s="192" t="s">
        <v>359</v>
      </c>
      <c r="H320" s="193">
        <v>3</v>
      </c>
      <c r="I320" s="68"/>
      <c r="J320" s="131">
        <f t="shared" ref="J320:J323" si="54">H320*I320</f>
        <v>0</v>
      </c>
      <c r="K320" s="132"/>
      <c r="L320" s="131">
        <f t="shared" ref="L320:L323" si="55">ROUND(J320*K320+J320,2)</f>
        <v>0</v>
      </c>
      <c r="M320" s="147">
        <v>6</v>
      </c>
      <c r="N320" s="133"/>
      <c r="O320" s="134">
        <f t="shared" ref="O320:O323" si="56">N320*M320</f>
        <v>0</v>
      </c>
      <c r="P320" s="132"/>
      <c r="Q320" s="103">
        <f t="shared" si="53"/>
        <v>0</v>
      </c>
      <c r="R320" s="313"/>
      <c r="S320" s="316"/>
      <c r="T320" s="319"/>
      <c r="U320" s="322"/>
    </row>
    <row r="321" spans="1:21" ht="33.75">
      <c r="A321" s="130" t="s">
        <v>16</v>
      </c>
      <c r="B321" s="146" t="s">
        <v>507</v>
      </c>
      <c r="C321" s="120" t="s">
        <v>360</v>
      </c>
      <c r="D321" s="120" t="s">
        <v>356</v>
      </c>
      <c r="E321" s="128">
        <v>200787</v>
      </c>
      <c r="F321" s="115">
        <v>1</v>
      </c>
      <c r="G321" s="114" t="s">
        <v>361</v>
      </c>
      <c r="H321" s="102">
        <v>2</v>
      </c>
      <c r="I321" s="68"/>
      <c r="J321" s="131">
        <f t="shared" si="54"/>
        <v>0</v>
      </c>
      <c r="K321" s="132"/>
      <c r="L321" s="131">
        <f t="shared" si="55"/>
        <v>0</v>
      </c>
      <c r="M321" s="147">
        <v>6</v>
      </c>
      <c r="N321" s="133"/>
      <c r="O321" s="134">
        <f t="shared" si="56"/>
        <v>0</v>
      </c>
      <c r="P321" s="132"/>
      <c r="Q321" s="103">
        <f t="shared" si="53"/>
        <v>0</v>
      </c>
      <c r="R321" s="313"/>
      <c r="S321" s="316"/>
      <c r="T321" s="319"/>
      <c r="U321" s="322"/>
    </row>
    <row r="322" spans="1:21" ht="45">
      <c r="A322" s="130" t="s">
        <v>17</v>
      </c>
      <c r="B322" s="146" t="s">
        <v>507</v>
      </c>
      <c r="C322" s="120" t="s">
        <v>362</v>
      </c>
      <c r="D322" s="120" t="s">
        <v>356</v>
      </c>
      <c r="E322" s="128">
        <v>312537</v>
      </c>
      <c r="F322" s="115">
        <v>1</v>
      </c>
      <c r="G322" s="114" t="s">
        <v>363</v>
      </c>
      <c r="H322" s="102">
        <v>2</v>
      </c>
      <c r="I322" s="68"/>
      <c r="J322" s="131">
        <f t="shared" si="54"/>
        <v>0</v>
      </c>
      <c r="K322" s="132"/>
      <c r="L322" s="131">
        <f t="shared" si="55"/>
        <v>0</v>
      </c>
      <c r="M322" s="147">
        <v>6</v>
      </c>
      <c r="N322" s="133"/>
      <c r="O322" s="134">
        <f t="shared" si="56"/>
        <v>0</v>
      </c>
      <c r="P322" s="132"/>
      <c r="Q322" s="103">
        <f t="shared" si="53"/>
        <v>0</v>
      </c>
      <c r="R322" s="313"/>
      <c r="S322" s="316"/>
      <c r="T322" s="319"/>
      <c r="U322" s="322"/>
    </row>
    <row r="323" spans="1:21" ht="23.25" thickBot="1">
      <c r="A323" s="130" t="s">
        <v>53</v>
      </c>
      <c r="B323" s="146" t="s">
        <v>507</v>
      </c>
      <c r="C323" s="120" t="s">
        <v>364</v>
      </c>
      <c r="D323" s="120" t="s">
        <v>356</v>
      </c>
      <c r="E323" s="128" t="s">
        <v>365</v>
      </c>
      <c r="F323" s="115">
        <v>1</v>
      </c>
      <c r="G323" s="114" t="s">
        <v>366</v>
      </c>
      <c r="H323" s="116">
        <v>2</v>
      </c>
      <c r="I323" s="68"/>
      <c r="J323" s="131">
        <f t="shared" si="54"/>
        <v>0</v>
      </c>
      <c r="K323" s="132"/>
      <c r="L323" s="131">
        <f t="shared" si="55"/>
        <v>0</v>
      </c>
      <c r="M323" s="147">
        <v>6</v>
      </c>
      <c r="N323" s="133"/>
      <c r="O323" s="134">
        <f t="shared" si="56"/>
        <v>0</v>
      </c>
      <c r="P323" s="132"/>
      <c r="Q323" s="103">
        <f t="shared" si="53"/>
        <v>0</v>
      </c>
      <c r="R323" s="329"/>
      <c r="S323" s="317"/>
      <c r="T323" s="320"/>
      <c r="U323" s="323"/>
    </row>
    <row r="324" spans="1:21">
      <c r="I324" s="232" t="s">
        <v>21</v>
      </c>
      <c r="J324" s="233">
        <f>SUM(J319:J323)</f>
        <v>0</v>
      </c>
      <c r="K324" s="9"/>
      <c r="L324" s="118">
        <f>SUM(L319:L323)</f>
        <v>0</v>
      </c>
      <c r="M324" s="9"/>
      <c r="N324" s="9"/>
      <c r="O324" s="118">
        <f>SUM(O319:O323)</f>
        <v>0</v>
      </c>
      <c r="P324" s="9"/>
      <c r="Q324" s="118">
        <f>SUM(Q319:Q323)</f>
        <v>0</v>
      </c>
      <c r="R324" s="118">
        <f>SUM(R319:R323)</f>
        <v>100000</v>
      </c>
      <c r="S324" s="118">
        <f>SUM(S319:S323)</f>
        <v>123000</v>
      </c>
    </row>
    <row r="326" spans="1:21">
      <c r="A326" s="303" t="s">
        <v>367</v>
      </c>
      <c r="B326" s="304"/>
      <c r="D326" s="7"/>
      <c r="M326" s="122" t="str">
        <f>A326</f>
        <v>PAKIET NR  35</v>
      </c>
    </row>
    <row r="327" spans="1:21">
      <c r="A327" s="305" t="s">
        <v>0</v>
      </c>
      <c r="B327" s="333"/>
      <c r="C327" s="333"/>
      <c r="D327" s="333"/>
      <c r="E327" s="333"/>
      <c r="F327" s="333"/>
      <c r="G327" s="334"/>
      <c r="H327" s="308" t="s">
        <v>1</v>
      </c>
      <c r="I327" s="335"/>
      <c r="J327" s="335"/>
      <c r="K327" s="335"/>
      <c r="L327" s="336"/>
      <c r="M327" s="311" t="s">
        <v>2</v>
      </c>
      <c r="N327" s="311"/>
      <c r="O327" s="311"/>
      <c r="P327" s="311"/>
      <c r="Q327" s="311"/>
      <c r="R327" s="311"/>
      <c r="S327" s="311"/>
      <c r="T327" s="311" t="s">
        <v>3</v>
      </c>
      <c r="U327" s="311"/>
    </row>
    <row r="328" spans="1:21" ht="52.5">
      <c r="A328" s="108" t="s">
        <v>22</v>
      </c>
      <c r="B328" s="108" t="s">
        <v>23</v>
      </c>
      <c r="C328" s="108" t="s">
        <v>62</v>
      </c>
      <c r="D328" s="45" t="s">
        <v>24</v>
      </c>
      <c r="E328" s="45" t="s">
        <v>101</v>
      </c>
      <c r="F328" s="108" t="s">
        <v>59</v>
      </c>
      <c r="G328" s="108" t="s">
        <v>25</v>
      </c>
      <c r="H328" s="108" t="s">
        <v>26</v>
      </c>
      <c r="I328" s="136" t="s">
        <v>27</v>
      </c>
      <c r="J328" s="137" t="s">
        <v>28</v>
      </c>
      <c r="K328" s="138" t="s">
        <v>4</v>
      </c>
      <c r="L328" s="137" t="s">
        <v>29</v>
      </c>
      <c r="M328" s="139" t="s">
        <v>30</v>
      </c>
      <c r="N328" s="140" t="s">
        <v>31</v>
      </c>
      <c r="O328" s="139" t="s">
        <v>32</v>
      </c>
      <c r="P328" s="138" t="s">
        <v>4</v>
      </c>
      <c r="Q328" s="139" t="s">
        <v>33</v>
      </c>
      <c r="R328" s="139" t="s">
        <v>48</v>
      </c>
      <c r="S328" s="139" t="s">
        <v>49</v>
      </c>
      <c r="T328" s="141" t="s">
        <v>51</v>
      </c>
      <c r="U328" s="142" t="s">
        <v>52</v>
      </c>
    </row>
    <row r="329" spans="1:21" ht="13.5" thickBot="1">
      <c r="A329" s="45" t="s">
        <v>5</v>
      </c>
      <c r="B329" s="45" t="s">
        <v>6</v>
      </c>
      <c r="C329" s="45" t="s">
        <v>7</v>
      </c>
      <c r="D329" s="45" t="s">
        <v>8</v>
      </c>
      <c r="E329" s="45" t="s">
        <v>9</v>
      </c>
      <c r="F329" s="143" t="s">
        <v>10</v>
      </c>
      <c r="G329" s="108" t="s">
        <v>11</v>
      </c>
      <c r="H329" s="234" t="s">
        <v>34</v>
      </c>
      <c r="I329" s="82" t="s">
        <v>38</v>
      </c>
      <c r="J329" s="45" t="s">
        <v>39</v>
      </c>
      <c r="K329" s="83" t="s">
        <v>40</v>
      </c>
      <c r="L329" s="84" t="s">
        <v>41</v>
      </c>
      <c r="M329" s="84" t="s">
        <v>35</v>
      </c>
      <c r="N329" s="83" t="s">
        <v>42</v>
      </c>
      <c r="O329" s="84" t="s">
        <v>43</v>
      </c>
      <c r="P329" s="83" t="s">
        <v>44</v>
      </c>
      <c r="Q329" s="84" t="s">
        <v>45</v>
      </c>
      <c r="R329" s="65" t="s">
        <v>12</v>
      </c>
      <c r="S329" s="65" t="s">
        <v>13</v>
      </c>
      <c r="T329" s="65" t="s">
        <v>36</v>
      </c>
      <c r="U329" s="65" t="s">
        <v>46</v>
      </c>
    </row>
    <row r="330" spans="1:21">
      <c r="A330" s="155" t="s">
        <v>14</v>
      </c>
      <c r="B330" s="190" t="s">
        <v>368</v>
      </c>
      <c r="C330" s="154" t="s">
        <v>369</v>
      </c>
      <c r="D330" s="157" t="s">
        <v>370</v>
      </c>
      <c r="E330" s="158" t="s">
        <v>127</v>
      </c>
      <c r="F330" s="158">
        <v>10</v>
      </c>
      <c r="G330" s="325" t="s">
        <v>371</v>
      </c>
      <c r="H330" s="301">
        <v>20</v>
      </c>
      <c r="I330" s="159"/>
      <c r="J330" s="160">
        <f>H330*I330</f>
        <v>0</v>
      </c>
      <c r="K330" s="161">
        <v>0.08</v>
      </c>
      <c r="L330" s="160">
        <f>ROUND(J330*K330+J330,2)</f>
        <v>0</v>
      </c>
      <c r="M330" s="398">
        <v>20</v>
      </c>
      <c r="N330" s="162"/>
      <c r="O330" s="163">
        <f>N330*M330</f>
        <v>0</v>
      </c>
      <c r="P330" s="161"/>
      <c r="Q330" s="237">
        <f t="shared" ref="Q330:Q331" si="57">ROUND(O330+O330*P330,2)</f>
        <v>0</v>
      </c>
      <c r="R330" s="399">
        <v>35000</v>
      </c>
      <c r="S330" s="400">
        <v>43050</v>
      </c>
      <c r="T330" s="318">
        <f>SUM(J332+O332+R332)</f>
        <v>35000</v>
      </c>
      <c r="U330" s="321">
        <f>SUM(L332+Q332+S332)</f>
        <v>43050</v>
      </c>
    </row>
    <row r="331" spans="1:21" ht="13.5" thickBot="1">
      <c r="A331" s="155" t="s">
        <v>15</v>
      </c>
      <c r="B331" s="190" t="s">
        <v>372</v>
      </c>
      <c r="C331" s="154" t="s">
        <v>373</v>
      </c>
      <c r="D331" s="157" t="s">
        <v>374</v>
      </c>
      <c r="E331" s="158" t="s">
        <v>127</v>
      </c>
      <c r="F331" s="158">
        <v>16</v>
      </c>
      <c r="G331" s="325"/>
      <c r="H331" s="301">
        <v>32</v>
      </c>
      <c r="I331" s="159"/>
      <c r="J331" s="160">
        <f t="shared" ref="J331" si="58">H331*I331</f>
        <v>0</v>
      </c>
      <c r="K331" s="161">
        <v>0.08</v>
      </c>
      <c r="L331" s="160">
        <f t="shared" ref="L331" si="59">ROUND(J331*K331+J331,2)</f>
        <v>0</v>
      </c>
      <c r="M331" s="398">
        <v>20</v>
      </c>
      <c r="N331" s="162"/>
      <c r="O331" s="163">
        <f t="shared" ref="O331" si="60">N331*M331</f>
        <v>0</v>
      </c>
      <c r="P331" s="161"/>
      <c r="Q331" s="237">
        <f t="shared" si="57"/>
        <v>0</v>
      </c>
      <c r="R331" s="401"/>
      <c r="S331" s="402"/>
      <c r="T331" s="320"/>
      <c r="U331" s="323"/>
    </row>
    <row r="332" spans="1:21">
      <c r="B332" s="1"/>
      <c r="I332" s="117" t="s">
        <v>21</v>
      </c>
      <c r="J332" s="118">
        <f>SUM(J330:J331)</f>
        <v>0</v>
      </c>
      <c r="K332" s="9"/>
      <c r="L332" s="118">
        <f>SUM(L330:L331)</f>
        <v>0</v>
      </c>
      <c r="M332" s="9"/>
      <c r="N332" s="9"/>
      <c r="O332" s="118">
        <f>SUM(O330:O331)</f>
        <v>0</v>
      </c>
      <c r="P332" s="9"/>
      <c r="Q332" s="118">
        <f>SUM(Q330:Q331)</f>
        <v>0</v>
      </c>
      <c r="R332" s="118">
        <f>SUM(R330:R331)</f>
        <v>35000</v>
      </c>
      <c r="S332" s="118">
        <f>SUM(S330:S331)</f>
        <v>43050</v>
      </c>
    </row>
    <row r="335" spans="1:21">
      <c r="A335" s="10" t="s">
        <v>375</v>
      </c>
      <c r="B335" s="181"/>
      <c r="D335" s="7"/>
      <c r="M335" s="122" t="str">
        <f>A335</f>
        <v>PAKIET NR  36</v>
      </c>
    </row>
    <row r="336" spans="1:21">
      <c r="A336" s="305" t="s">
        <v>0</v>
      </c>
      <c r="B336" s="333"/>
      <c r="C336" s="333"/>
      <c r="D336" s="333"/>
      <c r="E336" s="333"/>
      <c r="F336" s="333"/>
      <c r="G336" s="334"/>
      <c r="H336" s="308" t="s">
        <v>1</v>
      </c>
      <c r="I336" s="335"/>
      <c r="J336" s="335"/>
      <c r="K336" s="335"/>
      <c r="L336" s="336"/>
      <c r="M336" s="311" t="s">
        <v>2</v>
      </c>
      <c r="N336" s="311"/>
      <c r="O336" s="311"/>
      <c r="P336" s="311"/>
      <c r="Q336" s="311"/>
      <c r="R336" s="311"/>
      <c r="S336" s="311"/>
      <c r="T336" s="311" t="s">
        <v>3</v>
      </c>
      <c r="U336" s="311"/>
    </row>
    <row r="337" spans="1:21" ht="52.5">
      <c r="A337" s="108" t="s">
        <v>22</v>
      </c>
      <c r="B337" s="108" t="s">
        <v>23</v>
      </c>
      <c r="C337" s="108" t="s">
        <v>62</v>
      </c>
      <c r="D337" s="45" t="s">
        <v>50</v>
      </c>
      <c r="E337" s="45" t="s">
        <v>24</v>
      </c>
      <c r="F337" s="108" t="s">
        <v>59</v>
      </c>
      <c r="G337" s="108" t="s">
        <v>25</v>
      </c>
      <c r="H337" s="108" t="s">
        <v>26</v>
      </c>
      <c r="I337" s="136" t="s">
        <v>27</v>
      </c>
      <c r="J337" s="137" t="s">
        <v>28</v>
      </c>
      <c r="K337" s="138" t="s">
        <v>4</v>
      </c>
      <c r="L337" s="137" t="s">
        <v>29</v>
      </c>
      <c r="M337" s="139" t="s">
        <v>30</v>
      </c>
      <c r="N337" s="140" t="s">
        <v>31</v>
      </c>
      <c r="O337" s="139" t="s">
        <v>32</v>
      </c>
      <c r="P337" s="138" t="s">
        <v>4</v>
      </c>
      <c r="Q337" s="139" t="s">
        <v>33</v>
      </c>
      <c r="R337" s="139" t="s">
        <v>48</v>
      </c>
      <c r="S337" s="139" t="s">
        <v>49</v>
      </c>
      <c r="T337" s="141" t="s">
        <v>51</v>
      </c>
      <c r="U337" s="142" t="s">
        <v>52</v>
      </c>
    </row>
    <row r="338" spans="1:21" ht="13.5" thickBot="1">
      <c r="A338" s="45" t="s">
        <v>5</v>
      </c>
      <c r="B338" s="45" t="s">
        <v>6</v>
      </c>
      <c r="C338" s="45" t="s">
        <v>7</v>
      </c>
      <c r="D338" s="45" t="s">
        <v>8</v>
      </c>
      <c r="E338" s="45" t="s">
        <v>9</v>
      </c>
      <c r="F338" s="143" t="s">
        <v>10</v>
      </c>
      <c r="G338" s="108" t="s">
        <v>11</v>
      </c>
      <c r="H338" s="234" t="s">
        <v>34</v>
      </c>
      <c r="I338" s="82" t="s">
        <v>38</v>
      </c>
      <c r="J338" s="45" t="s">
        <v>39</v>
      </c>
      <c r="K338" s="83" t="s">
        <v>40</v>
      </c>
      <c r="L338" s="84" t="s">
        <v>41</v>
      </c>
      <c r="M338" s="84" t="s">
        <v>35</v>
      </c>
      <c r="N338" s="83" t="s">
        <v>42</v>
      </c>
      <c r="O338" s="84" t="s">
        <v>43</v>
      </c>
      <c r="P338" s="83" t="s">
        <v>44</v>
      </c>
      <c r="Q338" s="84" t="s">
        <v>45</v>
      </c>
      <c r="R338" s="65" t="s">
        <v>12</v>
      </c>
      <c r="S338" s="65" t="s">
        <v>13</v>
      </c>
      <c r="T338" s="65" t="s">
        <v>36</v>
      </c>
      <c r="U338" s="65" t="s">
        <v>46</v>
      </c>
    </row>
    <row r="339" spans="1:21">
      <c r="A339" s="155" t="s">
        <v>14</v>
      </c>
      <c r="B339" s="190" t="s">
        <v>368</v>
      </c>
      <c r="C339" s="154" t="s">
        <v>376</v>
      </c>
      <c r="D339" s="157">
        <v>2017.2019</v>
      </c>
      <c r="E339" s="158" t="s">
        <v>377</v>
      </c>
      <c r="F339" s="158">
        <v>7</v>
      </c>
      <c r="G339" s="325" t="s">
        <v>378</v>
      </c>
      <c r="H339" s="235">
        <v>21</v>
      </c>
      <c r="I339" s="159"/>
      <c r="J339" s="160">
        <f>H339*I339</f>
        <v>0</v>
      </c>
      <c r="K339" s="161"/>
      <c r="L339" s="160">
        <f>ROUND(J339*K339+J339,2)</f>
        <v>0</v>
      </c>
      <c r="M339" s="236">
        <v>30</v>
      </c>
      <c r="N339" s="162"/>
      <c r="O339" s="163">
        <f>N339*M339</f>
        <v>0</v>
      </c>
      <c r="P339" s="161"/>
      <c r="Q339" s="237">
        <f t="shared" ref="Q339:Q340" si="61">ROUND(O339+O339*P339,2)</f>
        <v>0</v>
      </c>
      <c r="R339" s="337">
        <v>50000</v>
      </c>
      <c r="S339" s="338">
        <v>61500</v>
      </c>
      <c r="T339" s="318">
        <f>SUM(J341+O341+R341)</f>
        <v>50000</v>
      </c>
      <c r="U339" s="321">
        <f>SUM(L341+Q341+S341)</f>
        <v>61500</v>
      </c>
    </row>
    <row r="340" spans="1:21" ht="13.5" thickBot="1">
      <c r="A340" s="155" t="s">
        <v>15</v>
      </c>
      <c r="B340" s="190" t="s">
        <v>368</v>
      </c>
      <c r="C340" s="154" t="s">
        <v>379</v>
      </c>
      <c r="D340" s="157" t="s">
        <v>380</v>
      </c>
      <c r="E340" s="158" t="s">
        <v>381</v>
      </c>
      <c r="F340" s="158">
        <v>1</v>
      </c>
      <c r="G340" s="325"/>
      <c r="H340" s="235">
        <v>3</v>
      </c>
      <c r="I340" s="159"/>
      <c r="J340" s="160">
        <f t="shared" ref="J340" si="62">H340*I340</f>
        <v>0</v>
      </c>
      <c r="K340" s="161"/>
      <c r="L340" s="160">
        <f t="shared" ref="L340" si="63">ROUND(J340*K340+J340,2)</f>
        <v>0</v>
      </c>
      <c r="M340" s="236">
        <v>10</v>
      </c>
      <c r="N340" s="162"/>
      <c r="O340" s="163">
        <f t="shared" ref="O340" si="64">N340*M340</f>
        <v>0</v>
      </c>
      <c r="P340" s="161"/>
      <c r="Q340" s="237">
        <f t="shared" si="61"/>
        <v>0</v>
      </c>
      <c r="R340" s="314"/>
      <c r="S340" s="317"/>
      <c r="T340" s="320"/>
      <c r="U340" s="323"/>
    </row>
    <row r="341" spans="1:21">
      <c r="B341" s="1"/>
      <c r="I341" s="117" t="s">
        <v>21</v>
      </c>
      <c r="J341" s="118">
        <f>SUM(J339:J340)</f>
        <v>0</v>
      </c>
      <c r="K341" s="9"/>
      <c r="L341" s="118">
        <f>SUM(L339:L340)</f>
        <v>0</v>
      </c>
      <c r="M341" s="9"/>
      <c r="N341" s="9"/>
      <c r="O341" s="118">
        <f>SUM(O339:O340)</f>
        <v>0</v>
      </c>
      <c r="P341" s="9"/>
      <c r="Q341" s="118">
        <f>SUM(Q339:Q340)</f>
        <v>0</v>
      </c>
      <c r="R341" s="118">
        <f>SUM(R339:R340)</f>
        <v>50000</v>
      </c>
      <c r="S341" s="118">
        <f>SUM(S339:S340)</f>
        <v>61500</v>
      </c>
    </row>
    <row r="344" spans="1:21">
      <c r="A344" s="10" t="s">
        <v>382</v>
      </c>
      <c r="B344" s="181"/>
      <c r="D344" s="7"/>
      <c r="M344" s="122" t="str">
        <f>A344</f>
        <v>PAKIET NR  37</v>
      </c>
    </row>
    <row r="345" spans="1:21">
      <c r="A345" s="308" t="s">
        <v>0</v>
      </c>
      <c r="B345" s="335"/>
      <c r="C345" s="335"/>
      <c r="D345" s="335"/>
      <c r="E345" s="335"/>
      <c r="F345" s="335"/>
      <c r="G345" s="336"/>
      <c r="H345" s="308" t="s">
        <v>1</v>
      </c>
      <c r="I345" s="335"/>
      <c r="J345" s="335"/>
      <c r="K345" s="335"/>
      <c r="L345" s="336"/>
      <c r="M345" s="311" t="s">
        <v>2</v>
      </c>
      <c r="N345" s="311"/>
      <c r="O345" s="311"/>
      <c r="P345" s="311"/>
      <c r="Q345" s="311"/>
      <c r="R345" s="311"/>
      <c r="S345" s="311"/>
      <c r="T345" s="311" t="s">
        <v>3</v>
      </c>
      <c r="U345" s="311"/>
    </row>
    <row r="346" spans="1:21" ht="52.5">
      <c r="A346" s="108" t="s">
        <v>22</v>
      </c>
      <c r="B346" s="238" t="s">
        <v>23</v>
      </c>
      <c r="C346" s="55" t="s">
        <v>383</v>
      </c>
      <c r="D346" s="55" t="s">
        <v>50</v>
      </c>
      <c r="E346" s="55" t="s">
        <v>24</v>
      </c>
      <c r="F346" s="55" t="s">
        <v>59</v>
      </c>
      <c r="G346" s="108" t="s">
        <v>25</v>
      </c>
      <c r="H346" s="108" t="s">
        <v>26</v>
      </c>
      <c r="I346" s="136" t="s">
        <v>27</v>
      </c>
      <c r="J346" s="137" t="s">
        <v>28</v>
      </c>
      <c r="K346" s="138" t="s">
        <v>4</v>
      </c>
      <c r="L346" s="137" t="s">
        <v>29</v>
      </c>
      <c r="M346" s="139" t="s">
        <v>30</v>
      </c>
      <c r="N346" s="140" t="s">
        <v>31</v>
      </c>
      <c r="O346" s="139" t="s">
        <v>32</v>
      </c>
      <c r="P346" s="138" t="s">
        <v>4</v>
      </c>
      <c r="Q346" s="139" t="s">
        <v>33</v>
      </c>
      <c r="R346" s="139" t="s">
        <v>48</v>
      </c>
      <c r="S346" s="139" t="s">
        <v>49</v>
      </c>
      <c r="T346" s="141" t="s">
        <v>51</v>
      </c>
      <c r="U346" s="142" t="s">
        <v>52</v>
      </c>
    </row>
    <row r="347" spans="1:21" ht="13.5" thickBot="1">
      <c r="A347" s="45" t="s">
        <v>5</v>
      </c>
      <c r="B347" s="45" t="s">
        <v>6</v>
      </c>
      <c r="C347" s="45" t="s">
        <v>7</v>
      </c>
      <c r="D347" s="45" t="s">
        <v>8</v>
      </c>
      <c r="E347" s="45" t="s">
        <v>9</v>
      </c>
      <c r="F347" s="195" t="s">
        <v>10</v>
      </c>
      <c r="G347" s="195" t="s">
        <v>11</v>
      </c>
      <c r="H347" s="195" t="s">
        <v>34</v>
      </c>
      <c r="I347" s="82" t="s">
        <v>38</v>
      </c>
      <c r="J347" s="45" t="s">
        <v>39</v>
      </c>
      <c r="K347" s="83" t="s">
        <v>40</v>
      </c>
      <c r="L347" s="84" t="s">
        <v>41</v>
      </c>
      <c r="M347" s="84" t="s">
        <v>35</v>
      </c>
      <c r="N347" s="83" t="s">
        <v>42</v>
      </c>
      <c r="O347" s="84" t="s">
        <v>43</v>
      </c>
      <c r="P347" s="83" t="s">
        <v>44</v>
      </c>
      <c r="Q347" s="84" t="s">
        <v>45</v>
      </c>
      <c r="R347" s="65" t="s">
        <v>12</v>
      </c>
      <c r="S347" s="65" t="s">
        <v>13</v>
      </c>
      <c r="T347" s="65" t="s">
        <v>36</v>
      </c>
      <c r="U347" s="65" t="s">
        <v>46</v>
      </c>
    </row>
    <row r="348" spans="1:21" ht="22.5">
      <c r="A348" s="155" t="s">
        <v>14</v>
      </c>
      <c r="B348" s="190" t="s">
        <v>384</v>
      </c>
      <c r="C348" s="157" t="s">
        <v>385</v>
      </c>
      <c r="D348" s="157">
        <v>2003</v>
      </c>
      <c r="E348" s="154" t="s">
        <v>386</v>
      </c>
      <c r="F348" s="239">
        <v>1</v>
      </c>
      <c r="G348" s="114" t="s">
        <v>387</v>
      </c>
      <c r="H348" s="102">
        <v>3</v>
      </c>
      <c r="I348" s="159"/>
      <c r="J348" s="160">
        <f>H348*I348</f>
        <v>0</v>
      </c>
      <c r="K348" s="161"/>
      <c r="L348" s="160">
        <f>ROUND(J348*K348+J348,2)</f>
        <v>0</v>
      </c>
      <c r="M348" s="236">
        <v>2</v>
      </c>
      <c r="N348" s="162"/>
      <c r="O348" s="163">
        <f>N348*M348</f>
        <v>0</v>
      </c>
      <c r="P348" s="161"/>
      <c r="Q348" s="237">
        <f t="shared" ref="Q348:Q354" si="65">ROUND(O348+O348*P348,2)</f>
        <v>0</v>
      </c>
      <c r="R348" s="337">
        <v>50000</v>
      </c>
      <c r="S348" s="338">
        <v>61500</v>
      </c>
      <c r="T348" s="318">
        <f>SUM(J355+O355+R355)</f>
        <v>50000</v>
      </c>
      <c r="U348" s="321">
        <f>SUM(L355+Q355+S355)</f>
        <v>61500</v>
      </c>
    </row>
    <row r="349" spans="1:21" ht="22.5">
      <c r="A349" s="155" t="s">
        <v>15</v>
      </c>
      <c r="B349" s="190" t="s">
        <v>388</v>
      </c>
      <c r="C349" s="157" t="s">
        <v>389</v>
      </c>
      <c r="D349" s="157">
        <v>2016</v>
      </c>
      <c r="E349" s="154" t="s">
        <v>386</v>
      </c>
      <c r="F349" s="239">
        <v>1</v>
      </c>
      <c r="G349" s="240" t="s">
        <v>387</v>
      </c>
      <c r="H349" s="241">
        <v>3</v>
      </c>
      <c r="I349" s="159"/>
      <c r="J349" s="160">
        <f t="shared" ref="J349:J354" si="66">H349*I349</f>
        <v>0</v>
      </c>
      <c r="K349" s="161"/>
      <c r="L349" s="160">
        <f t="shared" ref="L349:L354" si="67">ROUND(J349*K349+J349,2)</f>
        <v>0</v>
      </c>
      <c r="M349" s="236">
        <v>2</v>
      </c>
      <c r="N349" s="162"/>
      <c r="O349" s="163">
        <f t="shared" ref="O349:O354" si="68">N349*M349</f>
        <v>0</v>
      </c>
      <c r="P349" s="161"/>
      <c r="Q349" s="237">
        <f t="shared" si="65"/>
        <v>0</v>
      </c>
      <c r="R349" s="313"/>
      <c r="S349" s="316"/>
      <c r="T349" s="319"/>
      <c r="U349" s="322"/>
    </row>
    <row r="350" spans="1:21" ht="22.5">
      <c r="A350" s="155" t="s">
        <v>16</v>
      </c>
      <c r="B350" s="190" t="s">
        <v>390</v>
      </c>
      <c r="C350" s="157" t="s">
        <v>391</v>
      </c>
      <c r="D350" s="157">
        <v>2010</v>
      </c>
      <c r="E350" s="154" t="s">
        <v>386</v>
      </c>
      <c r="F350" s="239">
        <v>1</v>
      </c>
      <c r="G350" s="114" t="s">
        <v>392</v>
      </c>
      <c r="H350" s="102">
        <v>3</v>
      </c>
      <c r="I350" s="159"/>
      <c r="J350" s="160">
        <f t="shared" si="66"/>
        <v>0</v>
      </c>
      <c r="K350" s="161"/>
      <c r="L350" s="160">
        <f t="shared" si="67"/>
        <v>0</v>
      </c>
      <c r="M350" s="236">
        <v>2</v>
      </c>
      <c r="N350" s="162"/>
      <c r="O350" s="163">
        <f t="shared" si="68"/>
        <v>0</v>
      </c>
      <c r="P350" s="161"/>
      <c r="Q350" s="237">
        <f t="shared" si="65"/>
        <v>0</v>
      </c>
      <c r="R350" s="313"/>
      <c r="S350" s="316"/>
      <c r="T350" s="319"/>
      <c r="U350" s="322"/>
    </row>
    <row r="351" spans="1:21" ht="22.5">
      <c r="A351" s="155" t="s">
        <v>17</v>
      </c>
      <c r="B351" s="190" t="s">
        <v>390</v>
      </c>
      <c r="C351" s="157" t="s">
        <v>393</v>
      </c>
      <c r="D351" s="157">
        <v>2010</v>
      </c>
      <c r="E351" s="154" t="s">
        <v>386</v>
      </c>
      <c r="F351" s="239">
        <v>1</v>
      </c>
      <c r="G351" s="114" t="s">
        <v>394</v>
      </c>
      <c r="H351" s="102">
        <v>3</v>
      </c>
      <c r="I351" s="159"/>
      <c r="J351" s="160">
        <f t="shared" si="66"/>
        <v>0</v>
      </c>
      <c r="K351" s="161"/>
      <c r="L351" s="160">
        <f t="shared" si="67"/>
        <v>0</v>
      </c>
      <c r="M351" s="236">
        <v>2</v>
      </c>
      <c r="N351" s="162"/>
      <c r="O351" s="163">
        <f t="shared" si="68"/>
        <v>0</v>
      </c>
      <c r="P351" s="161"/>
      <c r="Q351" s="237">
        <f t="shared" si="65"/>
        <v>0</v>
      </c>
      <c r="R351" s="313"/>
      <c r="S351" s="316"/>
      <c r="T351" s="319"/>
      <c r="U351" s="322"/>
    </row>
    <row r="352" spans="1:21" ht="22.5">
      <c r="A352" s="155" t="s">
        <v>53</v>
      </c>
      <c r="B352" s="190" t="s">
        <v>390</v>
      </c>
      <c r="C352" s="157" t="s">
        <v>395</v>
      </c>
      <c r="D352" s="157">
        <v>2010</v>
      </c>
      <c r="E352" s="154" t="s">
        <v>386</v>
      </c>
      <c r="F352" s="239">
        <v>1</v>
      </c>
      <c r="G352" s="114" t="s">
        <v>394</v>
      </c>
      <c r="H352" s="102">
        <v>3</v>
      </c>
      <c r="I352" s="159"/>
      <c r="J352" s="160">
        <f t="shared" si="66"/>
        <v>0</v>
      </c>
      <c r="K352" s="161"/>
      <c r="L352" s="160">
        <f t="shared" si="67"/>
        <v>0</v>
      </c>
      <c r="M352" s="236">
        <v>2</v>
      </c>
      <c r="N352" s="162"/>
      <c r="O352" s="163">
        <f t="shared" si="68"/>
        <v>0</v>
      </c>
      <c r="P352" s="161"/>
      <c r="Q352" s="237">
        <f t="shared" si="65"/>
        <v>0</v>
      </c>
      <c r="R352" s="313"/>
      <c r="S352" s="316"/>
      <c r="T352" s="319"/>
      <c r="U352" s="322"/>
    </row>
    <row r="353" spans="1:21" ht="22.5">
      <c r="A353" s="155" t="s">
        <v>54</v>
      </c>
      <c r="B353" s="190" t="s">
        <v>396</v>
      </c>
      <c r="C353" s="157" t="s">
        <v>397</v>
      </c>
      <c r="D353" s="157">
        <v>2010</v>
      </c>
      <c r="E353" s="154" t="s">
        <v>386</v>
      </c>
      <c r="F353" s="239">
        <v>1</v>
      </c>
      <c r="G353" s="114" t="s">
        <v>392</v>
      </c>
      <c r="H353" s="102">
        <v>3</v>
      </c>
      <c r="I353" s="159"/>
      <c r="J353" s="160">
        <f t="shared" si="66"/>
        <v>0</v>
      </c>
      <c r="K353" s="161"/>
      <c r="L353" s="160">
        <f t="shared" si="67"/>
        <v>0</v>
      </c>
      <c r="M353" s="236">
        <v>2</v>
      </c>
      <c r="N353" s="162"/>
      <c r="O353" s="163">
        <f t="shared" si="68"/>
        <v>0</v>
      </c>
      <c r="P353" s="161"/>
      <c r="Q353" s="237">
        <f t="shared" si="65"/>
        <v>0</v>
      </c>
      <c r="R353" s="313"/>
      <c r="S353" s="316"/>
      <c r="T353" s="319"/>
      <c r="U353" s="322"/>
    </row>
    <row r="354" spans="1:21" ht="45.75" thickBot="1">
      <c r="A354" s="155" t="s">
        <v>55</v>
      </c>
      <c r="B354" s="190" t="s">
        <v>398</v>
      </c>
      <c r="C354" s="157" t="s">
        <v>399</v>
      </c>
      <c r="D354" s="157"/>
      <c r="E354" s="154" t="s">
        <v>386</v>
      </c>
      <c r="F354" s="239">
        <v>2</v>
      </c>
      <c r="G354" s="114" t="s">
        <v>400</v>
      </c>
      <c r="H354" s="116">
        <v>6</v>
      </c>
      <c r="I354" s="159"/>
      <c r="J354" s="160">
        <f t="shared" si="66"/>
        <v>0</v>
      </c>
      <c r="K354" s="161"/>
      <c r="L354" s="160">
        <f t="shared" si="67"/>
        <v>0</v>
      </c>
      <c r="M354" s="236">
        <v>2</v>
      </c>
      <c r="N354" s="162"/>
      <c r="O354" s="163">
        <f t="shared" si="68"/>
        <v>0</v>
      </c>
      <c r="P354" s="161"/>
      <c r="Q354" s="237">
        <f t="shared" si="65"/>
        <v>0</v>
      </c>
      <c r="R354" s="329"/>
      <c r="S354" s="317"/>
      <c r="T354" s="320"/>
      <c r="U354" s="323"/>
    </row>
    <row r="355" spans="1:21">
      <c r="B355" s="1"/>
      <c r="I355" s="242" t="s">
        <v>21</v>
      </c>
      <c r="J355" s="243">
        <f>SUM(J348:J354)</f>
        <v>0</v>
      </c>
      <c r="K355" s="9"/>
      <c r="L355" s="243">
        <f>SUM(L348:L354)</f>
        <v>0</v>
      </c>
      <c r="M355" s="9"/>
      <c r="N355" s="9"/>
      <c r="O355" s="243">
        <f>SUM(O348:O354)</f>
        <v>0</v>
      </c>
      <c r="P355" s="9"/>
      <c r="Q355" s="243">
        <f>SUM(Q348:Q354)</f>
        <v>0</v>
      </c>
      <c r="R355" s="243">
        <f>SUM(R348:R354)</f>
        <v>50000</v>
      </c>
      <c r="S355" s="243">
        <f>SUM(S348:S354)</f>
        <v>61500</v>
      </c>
    </row>
    <row r="357" spans="1:21">
      <c r="A357" s="10" t="s">
        <v>401</v>
      </c>
      <c r="B357" s="181"/>
      <c r="D357" s="7"/>
      <c r="M357" s="122" t="str">
        <f>A357</f>
        <v>PAKIET NR  38</v>
      </c>
    </row>
    <row r="358" spans="1:21">
      <c r="A358" s="331" t="s">
        <v>0</v>
      </c>
      <c r="B358" s="309"/>
      <c r="C358" s="309"/>
      <c r="D358" s="309"/>
      <c r="E358" s="309"/>
      <c r="F358" s="309"/>
      <c r="G358" s="310"/>
      <c r="H358" s="331" t="s">
        <v>1</v>
      </c>
      <c r="I358" s="309"/>
      <c r="J358" s="309"/>
      <c r="K358" s="309"/>
      <c r="L358" s="310"/>
      <c r="M358" s="332" t="s">
        <v>2</v>
      </c>
      <c r="N358" s="332"/>
      <c r="O358" s="332"/>
      <c r="P358" s="332"/>
      <c r="Q358" s="332"/>
      <c r="R358" s="332"/>
      <c r="S358" s="332"/>
      <c r="T358" s="332" t="s">
        <v>3</v>
      </c>
      <c r="U358" s="332"/>
    </row>
    <row r="359" spans="1:21" ht="52.5">
      <c r="A359" s="245" t="s">
        <v>22</v>
      </c>
      <c r="B359" s="245" t="s">
        <v>23</v>
      </c>
      <c r="C359" s="245" t="s">
        <v>62</v>
      </c>
      <c r="D359" s="55" t="s">
        <v>50</v>
      </c>
      <c r="E359" s="55" t="s">
        <v>24</v>
      </c>
      <c r="F359" s="245" t="s">
        <v>59</v>
      </c>
      <c r="G359" s="245" t="s">
        <v>25</v>
      </c>
      <c r="H359" s="245" t="s">
        <v>26</v>
      </c>
      <c r="I359" s="246" t="s">
        <v>27</v>
      </c>
      <c r="J359" s="247" t="s">
        <v>28</v>
      </c>
      <c r="K359" s="248" t="s">
        <v>4</v>
      </c>
      <c r="L359" s="247" t="s">
        <v>29</v>
      </c>
      <c r="M359" s="249" t="s">
        <v>30</v>
      </c>
      <c r="N359" s="250" t="s">
        <v>31</v>
      </c>
      <c r="O359" s="249" t="s">
        <v>32</v>
      </c>
      <c r="P359" s="248" t="s">
        <v>4</v>
      </c>
      <c r="Q359" s="249" t="s">
        <v>33</v>
      </c>
      <c r="R359" s="249" t="s">
        <v>48</v>
      </c>
      <c r="S359" s="249" t="s">
        <v>49</v>
      </c>
      <c r="T359" s="251" t="s">
        <v>51</v>
      </c>
      <c r="U359" s="252" t="s">
        <v>52</v>
      </c>
    </row>
    <row r="360" spans="1:21" ht="13.5" thickBot="1">
      <c r="A360" s="45" t="s">
        <v>5</v>
      </c>
      <c r="B360" s="45" t="s">
        <v>6</v>
      </c>
      <c r="C360" s="45" t="s">
        <v>7</v>
      </c>
      <c r="D360" s="45" t="s">
        <v>8</v>
      </c>
      <c r="E360" s="45" t="s">
        <v>9</v>
      </c>
      <c r="F360" s="143" t="s">
        <v>10</v>
      </c>
      <c r="G360" s="245" t="s">
        <v>11</v>
      </c>
      <c r="H360" s="234" t="s">
        <v>34</v>
      </c>
      <c r="I360" s="82" t="s">
        <v>38</v>
      </c>
      <c r="J360" s="45" t="s">
        <v>39</v>
      </c>
      <c r="K360" s="83" t="s">
        <v>40</v>
      </c>
      <c r="L360" s="84" t="s">
        <v>41</v>
      </c>
      <c r="M360" s="84" t="s">
        <v>35</v>
      </c>
      <c r="N360" s="83" t="s">
        <v>42</v>
      </c>
      <c r="O360" s="84" t="s">
        <v>43</v>
      </c>
      <c r="P360" s="83" t="s">
        <v>44</v>
      </c>
      <c r="Q360" s="84" t="s">
        <v>45</v>
      </c>
      <c r="R360" s="65" t="s">
        <v>12</v>
      </c>
      <c r="S360" s="65" t="s">
        <v>13</v>
      </c>
      <c r="T360" s="65" t="s">
        <v>36</v>
      </c>
      <c r="U360" s="65" t="s">
        <v>46</v>
      </c>
    </row>
    <row r="361" spans="1:21" ht="33.75">
      <c r="A361" s="253" t="s">
        <v>14</v>
      </c>
      <c r="B361" s="254" t="s">
        <v>402</v>
      </c>
      <c r="C361" s="255" t="s">
        <v>403</v>
      </c>
      <c r="D361" s="256">
        <v>2018</v>
      </c>
      <c r="E361" s="257" t="s">
        <v>404</v>
      </c>
      <c r="F361" s="257">
        <v>1</v>
      </c>
      <c r="G361" s="339" t="s">
        <v>405</v>
      </c>
      <c r="H361" s="258">
        <v>3</v>
      </c>
      <c r="I361" s="259"/>
      <c r="J361" s="260">
        <f>H361*I361</f>
        <v>0</v>
      </c>
      <c r="K361" s="261"/>
      <c r="L361" s="260">
        <f>ROUND(J361*K361+J361,2)</f>
        <v>0</v>
      </c>
      <c r="M361" s="262">
        <v>8</v>
      </c>
      <c r="N361" s="263"/>
      <c r="O361" s="264">
        <f>N361*M361</f>
        <v>0</v>
      </c>
      <c r="P361" s="261"/>
      <c r="Q361" s="265">
        <f t="shared" ref="Q361:Q362" si="69">ROUND(O361+O361*P361,2)</f>
        <v>0</v>
      </c>
      <c r="R361" s="312">
        <v>15000</v>
      </c>
      <c r="S361" s="315">
        <v>18450</v>
      </c>
      <c r="T361" s="318">
        <f>SUM(J363+O363+R363)</f>
        <v>15000</v>
      </c>
      <c r="U361" s="321">
        <f>SUM(L363+Q363+S363)</f>
        <v>18450</v>
      </c>
    </row>
    <row r="362" spans="1:21" ht="13.5" thickBot="1">
      <c r="A362" s="253" t="s">
        <v>15</v>
      </c>
      <c r="B362" s="254" t="s">
        <v>406</v>
      </c>
      <c r="C362" s="255"/>
      <c r="D362" s="256">
        <v>2018</v>
      </c>
      <c r="E362" s="257"/>
      <c r="F362" s="257">
        <v>1</v>
      </c>
      <c r="G362" s="339"/>
      <c r="H362" s="258">
        <v>3</v>
      </c>
      <c r="I362" s="259"/>
      <c r="J362" s="260">
        <f t="shared" ref="J362" si="70">H362*I362</f>
        <v>0</v>
      </c>
      <c r="K362" s="261"/>
      <c r="L362" s="260">
        <f t="shared" ref="L362" si="71">ROUND(J362*K362+J362,2)</f>
        <v>0</v>
      </c>
      <c r="M362" s="262">
        <v>8</v>
      </c>
      <c r="N362" s="263"/>
      <c r="O362" s="264">
        <f t="shared" ref="O362" si="72">N362*M362</f>
        <v>0</v>
      </c>
      <c r="P362" s="261"/>
      <c r="Q362" s="265">
        <f t="shared" si="69"/>
        <v>0</v>
      </c>
      <c r="R362" s="314"/>
      <c r="S362" s="317"/>
      <c r="T362" s="320"/>
      <c r="U362" s="323"/>
    </row>
    <row r="363" spans="1:21">
      <c r="A363" s="13"/>
      <c r="B363" s="1"/>
      <c r="I363" s="242" t="s">
        <v>21</v>
      </c>
      <c r="J363" s="243">
        <f>SUM(J361:J362)</f>
        <v>0</v>
      </c>
      <c r="K363" s="9"/>
      <c r="L363" s="243">
        <f>SUM(L361:L362)</f>
        <v>0</v>
      </c>
      <c r="M363" s="9"/>
      <c r="N363" s="9"/>
      <c r="O363" s="243">
        <f>SUM(O361:O362)</f>
        <v>0</v>
      </c>
      <c r="P363" s="9"/>
      <c r="Q363" s="243">
        <f>SUM(Q361:Q362)</f>
        <v>0</v>
      </c>
      <c r="R363" s="243">
        <f>SUM(R361:R362)</f>
        <v>15000</v>
      </c>
      <c r="S363" s="243">
        <f>SUM(S361:S362)</f>
        <v>18450</v>
      </c>
    </row>
    <row r="366" spans="1:21">
      <c r="A366" s="10" t="s">
        <v>407</v>
      </c>
      <c r="B366" s="181"/>
      <c r="D366" s="207"/>
      <c r="M366" s="122" t="str">
        <f>A366</f>
        <v>PAKIET NR  39</v>
      </c>
    </row>
    <row r="367" spans="1:21">
      <c r="A367" s="330" t="s">
        <v>0</v>
      </c>
      <c r="B367" s="306"/>
      <c r="C367" s="306"/>
      <c r="D367" s="306"/>
      <c r="E367" s="306"/>
      <c r="F367" s="306"/>
      <c r="G367" s="307"/>
      <c r="H367" s="331" t="s">
        <v>1</v>
      </c>
      <c r="I367" s="309"/>
      <c r="J367" s="309"/>
      <c r="K367" s="309"/>
      <c r="L367" s="310"/>
      <c r="M367" s="332" t="s">
        <v>2</v>
      </c>
      <c r="N367" s="332"/>
      <c r="O367" s="332"/>
      <c r="P367" s="332"/>
      <c r="Q367" s="332"/>
      <c r="R367" s="332"/>
      <c r="S367" s="332"/>
      <c r="T367" s="332" t="s">
        <v>3</v>
      </c>
      <c r="U367" s="332"/>
    </row>
    <row r="368" spans="1:21" ht="52.5">
      <c r="A368" s="245" t="s">
        <v>22</v>
      </c>
      <c r="B368" s="245" t="s">
        <v>23</v>
      </c>
      <c r="C368" s="245" t="s">
        <v>62</v>
      </c>
      <c r="D368" s="245" t="s">
        <v>297</v>
      </c>
      <c r="E368" s="245" t="s">
        <v>24</v>
      </c>
      <c r="F368" s="245" t="s">
        <v>59</v>
      </c>
      <c r="G368" s="245" t="s">
        <v>25</v>
      </c>
      <c r="H368" s="245" t="s">
        <v>26</v>
      </c>
      <c r="I368" s="246" t="s">
        <v>196</v>
      </c>
      <c r="J368" s="247" t="s">
        <v>28</v>
      </c>
      <c r="K368" s="248" t="s">
        <v>4</v>
      </c>
      <c r="L368" s="247" t="s">
        <v>29</v>
      </c>
      <c r="M368" s="249" t="s">
        <v>30</v>
      </c>
      <c r="N368" s="250" t="s">
        <v>31</v>
      </c>
      <c r="O368" s="249" t="s">
        <v>32</v>
      </c>
      <c r="P368" s="248" t="s">
        <v>4</v>
      </c>
      <c r="Q368" s="249" t="s">
        <v>33</v>
      </c>
      <c r="R368" s="249" t="s">
        <v>48</v>
      </c>
      <c r="S368" s="249" t="s">
        <v>49</v>
      </c>
      <c r="T368" s="251" t="s">
        <v>51</v>
      </c>
      <c r="U368" s="252" t="s">
        <v>52</v>
      </c>
    </row>
    <row r="369" spans="1:21" ht="13.5" thickBot="1">
      <c r="A369" s="45" t="s">
        <v>5</v>
      </c>
      <c r="B369" s="45" t="s">
        <v>6</v>
      </c>
      <c r="C369" s="45" t="s">
        <v>7</v>
      </c>
      <c r="D369" s="45" t="s">
        <v>8</v>
      </c>
      <c r="E369" s="45" t="s">
        <v>9</v>
      </c>
      <c r="F369" s="195" t="s">
        <v>10</v>
      </c>
      <c r="G369" s="143" t="s">
        <v>11</v>
      </c>
      <c r="H369" s="144" t="s">
        <v>34</v>
      </c>
      <c r="I369" s="145" t="s">
        <v>38</v>
      </c>
      <c r="J369" s="45" t="s">
        <v>39</v>
      </c>
      <c r="K369" s="83" t="s">
        <v>40</v>
      </c>
      <c r="L369" s="84" t="s">
        <v>41</v>
      </c>
      <c r="M369" s="84" t="s">
        <v>35</v>
      </c>
      <c r="N369" s="83" t="s">
        <v>42</v>
      </c>
      <c r="O369" s="84" t="s">
        <v>43</v>
      </c>
      <c r="P369" s="83" t="s">
        <v>44</v>
      </c>
      <c r="Q369" s="84" t="s">
        <v>45</v>
      </c>
      <c r="R369" s="65" t="s">
        <v>12</v>
      </c>
      <c r="S369" s="65" t="s">
        <v>13</v>
      </c>
      <c r="T369" s="65" t="s">
        <v>36</v>
      </c>
      <c r="U369" s="65" t="s">
        <v>46</v>
      </c>
    </row>
    <row r="370" spans="1:21" ht="21.75" thickBot="1">
      <c r="A370" s="253" t="s">
        <v>14</v>
      </c>
      <c r="B370" s="276" t="s">
        <v>317</v>
      </c>
      <c r="C370" s="277" t="s">
        <v>408</v>
      </c>
      <c r="D370" s="266" t="s">
        <v>409</v>
      </c>
      <c r="E370" s="241" t="s">
        <v>410</v>
      </c>
      <c r="F370" s="241">
        <v>12</v>
      </c>
      <c r="G370" s="245" t="s">
        <v>310</v>
      </c>
      <c r="H370" s="241">
        <v>36</v>
      </c>
      <c r="I370" s="159"/>
      <c r="J370" s="160">
        <f>H370*I370</f>
        <v>0</v>
      </c>
      <c r="K370" s="161"/>
      <c r="L370" s="160">
        <f>ROUND(J370*K370+J370,2)</f>
        <v>0</v>
      </c>
      <c r="M370" s="236">
        <v>24</v>
      </c>
      <c r="N370" s="162"/>
      <c r="O370" s="163">
        <f>N370*M370</f>
        <v>0</v>
      </c>
      <c r="P370" s="161"/>
      <c r="Q370" s="237">
        <f>ROUND(O370+O370*P370,2)</f>
        <v>0</v>
      </c>
      <c r="R370" s="93">
        <v>50000</v>
      </c>
      <c r="S370" s="113">
        <v>61500</v>
      </c>
      <c r="T370" s="23">
        <f>J370+O370+R370</f>
        <v>50000</v>
      </c>
      <c r="U370" s="23">
        <f>L370+Q370+S370</f>
        <v>61500</v>
      </c>
    </row>
    <row r="371" spans="1:21">
      <c r="A371" s="207"/>
    </row>
    <row r="373" spans="1:21">
      <c r="A373" s="10" t="s">
        <v>411</v>
      </c>
      <c r="B373" s="181"/>
      <c r="D373" s="207"/>
      <c r="M373" s="122" t="str">
        <f>A373</f>
        <v>PAKIET NR  40</v>
      </c>
    </row>
    <row r="374" spans="1:21">
      <c r="A374" s="305" t="s">
        <v>0</v>
      </c>
      <c r="B374" s="333"/>
      <c r="C374" s="333"/>
      <c r="D374" s="333"/>
      <c r="E374" s="333"/>
      <c r="F374" s="333"/>
      <c r="G374" s="334"/>
      <c r="H374" s="308" t="s">
        <v>1</v>
      </c>
      <c r="I374" s="335"/>
      <c r="J374" s="335"/>
      <c r="K374" s="335"/>
      <c r="L374" s="336"/>
      <c r="M374" s="311" t="s">
        <v>2</v>
      </c>
      <c r="N374" s="311"/>
      <c r="O374" s="311"/>
      <c r="P374" s="311"/>
      <c r="Q374" s="311"/>
      <c r="R374" s="311"/>
      <c r="S374" s="311"/>
      <c r="T374" s="311" t="s">
        <v>3</v>
      </c>
      <c r="U374" s="311"/>
    </row>
    <row r="375" spans="1:21" ht="52.5">
      <c r="A375" s="108" t="s">
        <v>22</v>
      </c>
      <c r="B375" s="108" t="s">
        <v>23</v>
      </c>
      <c r="C375" s="108" t="s">
        <v>62</v>
      </c>
      <c r="D375" s="108" t="s">
        <v>297</v>
      </c>
      <c r="E375" s="108" t="s">
        <v>24</v>
      </c>
      <c r="F375" s="108" t="s">
        <v>59</v>
      </c>
      <c r="G375" s="108" t="s">
        <v>25</v>
      </c>
      <c r="H375" s="108" t="s">
        <v>26</v>
      </c>
      <c r="I375" s="136" t="s">
        <v>196</v>
      </c>
      <c r="J375" s="137" t="s">
        <v>28</v>
      </c>
      <c r="K375" s="138" t="s">
        <v>4</v>
      </c>
      <c r="L375" s="137" t="s">
        <v>29</v>
      </c>
      <c r="M375" s="139" t="s">
        <v>30</v>
      </c>
      <c r="N375" s="140" t="s">
        <v>31</v>
      </c>
      <c r="O375" s="139" t="s">
        <v>32</v>
      </c>
      <c r="P375" s="138" t="s">
        <v>4</v>
      </c>
      <c r="Q375" s="139" t="s">
        <v>33</v>
      </c>
      <c r="R375" s="139" t="s">
        <v>48</v>
      </c>
      <c r="S375" s="139" t="s">
        <v>49</v>
      </c>
      <c r="T375" s="141" t="s">
        <v>51</v>
      </c>
      <c r="U375" s="142" t="s">
        <v>52</v>
      </c>
    </row>
    <row r="376" spans="1:21" ht="13.5" thickBot="1">
      <c r="A376" s="45" t="s">
        <v>5</v>
      </c>
      <c r="B376" s="45" t="s">
        <v>6</v>
      </c>
      <c r="C376" s="45" t="s">
        <v>7</v>
      </c>
      <c r="D376" s="45" t="s">
        <v>8</v>
      </c>
      <c r="E376" s="45" t="s">
        <v>9</v>
      </c>
      <c r="F376" s="195" t="s">
        <v>10</v>
      </c>
      <c r="G376" s="143" t="s">
        <v>11</v>
      </c>
      <c r="H376" s="144" t="s">
        <v>34</v>
      </c>
      <c r="I376" s="145" t="s">
        <v>38</v>
      </c>
      <c r="J376" s="45" t="s">
        <v>39</v>
      </c>
      <c r="K376" s="83" t="s">
        <v>40</v>
      </c>
      <c r="L376" s="84" t="s">
        <v>41</v>
      </c>
      <c r="M376" s="84" t="s">
        <v>35</v>
      </c>
      <c r="N376" s="83" t="s">
        <v>42</v>
      </c>
      <c r="O376" s="84" t="s">
        <v>43</v>
      </c>
      <c r="P376" s="83" t="s">
        <v>44</v>
      </c>
      <c r="Q376" s="84" t="s">
        <v>45</v>
      </c>
      <c r="R376" s="65" t="s">
        <v>12</v>
      </c>
      <c r="S376" s="65" t="s">
        <v>13</v>
      </c>
      <c r="T376" s="65" t="s">
        <v>36</v>
      </c>
      <c r="U376" s="65" t="s">
        <v>46</v>
      </c>
    </row>
    <row r="377" spans="1:21" ht="34.5" thickBot="1">
      <c r="A377" s="253" t="s">
        <v>14</v>
      </c>
      <c r="B377" s="276" t="s">
        <v>129</v>
      </c>
      <c r="C377" s="277" t="s">
        <v>412</v>
      </c>
      <c r="D377" s="278" t="s">
        <v>413</v>
      </c>
      <c r="E377" s="279" t="s">
        <v>414</v>
      </c>
      <c r="F377" s="102">
        <v>3</v>
      </c>
      <c r="G377" s="108" t="s">
        <v>415</v>
      </c>
      <c r="H377" s="102">
        <v>9</v>
      </c>
      <c r="I377" s="259"/>
      <c r="J377" s="260">
        <f>H377*I377</f>
        <v>0</v>
      </c>
      <c r="K377" s="261"/>
      <c r="L377" s="260">
        <f>ROUND(J377*K377+J377,2)</f>
        <v>0</v>
      </c>
      <c r="M377" s="262">
        <v>9</v>
      </c>
      <c r="N377" s="263"/>
      <c r="O377" s="264">
        <f>N377*M377</f>
        <v>0</v>
      </c>
      <c r="P377" s="261"/>
      <c r="Q377" s="265">
        <f>ROUND(O377+O377*P377,2)</f>
        <v>0</v>
      </c>
      <c r="R377" s="93">
        <v>20000</v>
      </c>
      <c r="S377" s="113">
        <v>24600</v>
      </c>
      <c r="T377" s="23">
        <f>J377+O377+R377</f>
        <v>20000</v>
      </c>
      <c r="U377" s="23">
        <f>L377+Q377+S377</f>
        <v>24600</v>
      </c>
    </row>
    <row r="378" spans="1:21">
      <c r="A378" s="207"/>
    </row>
    <row r="380" spans="1:21">
      <c r="A380" s="10" t="s">
        <v>416</v>
      </c>
      <c r="B380" s="181"/>
      <c r="D380" s="7"/>
      <c r="M380" s="122" t="str">
        <f>A380</f>
        <v>PAKIET NR  41</v>
      </c>
    </row>
    <row r="381" spans="1:21">
      <c r="A381" s="308" t="s">
        <v>0</v>
      </c>
      <c r="B381" s="309"/>
      <c r="C381" s="309"/>
      <c r="D381" s="309"/>
      <c r="E381" s="309"/>
      <c r="F381" s="309"/>
      <c r="G381" s="310"/>
      <c r="H381" s="308" t="s">
        <v>1</v>
      </c>
      <c r="I381" s="309"/>
      <c r="J381" s="309"/>
      <c r="K381" s="309"/>
      <c r="L381" s="310"/>
      <c r="M381" s="311" t="s">
        <v>2</v>
      </c>
      <c r="N381" s="311"/>
      <c r="O381" s="311"/>
      <c r="P381" s="311"/>
      <c r="Q381" s="311"/>
      <c r="R381" s="311"/>
      <c r="S381" s="311"/>
      <c r="T381" s="311" t="s">
        <v>3</v>
      </c>
      <c r="U381" s="311"/>
    </row>
    <row r="382" spans="1:21" ht="52.5">
      <c r="A382" s="108" t="s">
        <v>22</v>
      </c>
      <c r="B382" s="108" t="s">
        <v>23</v>
      </c>
      <c r="C382" s="108" t="s">
        <v>62</v>
      </c>
      <c r="D382" s="55" t="s">
        <v>50</v>
      </c>
      <c r="E382" s="55" t="s">
        <v>24</v>
      </c>
      <c r="F382" s="108" t="s">
        <v>59</v>
      </c>
      <c r="G382" s="108" t="s">
        <v>25</v>
      </c>
      <c r="H382" s="108" t="s">
        <v>26</v>
      </c>
      <c r="I382" s="136" t="s">
        <v>27</v>
      </c>
      <c r="J382" s="137" t="s">
        <v>28</v>
      </c>
      <c r="K382" s="138" t="s">
        <v>4</v>
      </c>
      <c r="L382" s="137" t="s">
        <v>29</v>
      </c>
      <c r="M382" s="139" t="s">
        <v>30</v>
      </c>
      <c r="N382" s="140" t="s">
        <v>31</v>
      </c>
      <c r="O382" s="139" t="s">
        <v>32</v>
      </c>
      <c r="P382" s="138" t="s">
        <v>4</v>
      </c>
      <c r="Q382" s="139" t="s">
        <v>33</v>
      </c>
      <c r="R382" s="139" t="s">
        <v>48</v>
      </c>
      <c r="S382" s="139" t="s">
        <v>49</v>
      </c>
      <c r="T382" s="141" t="s">
        <v>51</v>
      </c>
      <c r="U382" s="142" t="s">
        <v>52</v>
      </c>
    </row>
    <row r="383" spans="1:21" ht="13.5" thickBot="1">
      <c r="A383" s="45" t="s">
        <v>5</v>
      </c>
      <c r="B383" s="45" t="s">
        <v>6</v>
      </c>
      <c r="C383" s="45" t="s">
        <v>7</v>
      </c>
      <c r="D383" s="45" t="s">
        <v>8</v>
      </c>
      <c r="E383" s="45" t="s">
        <v>9</v>
      </c>
      <c r="F383" s="143" t="s">
        <v>10</v>
      </c>
      <c r="G383" s="108" t="s">
        <v>11</v>
      </c>
      <c r="H383" s="108" t="s">
        <v>34</v>
      </c>
      <c r="I383" s="145" t="s">
        <v>38</v>
      </c>
      <c r="J383" s="45" t="s">
        <v>39</v>
      </c>
      <c r="K383" s="83" t="s">
        <v>40</v>
      </c>
      <c r="L383" s="84" t="s">
        <v>41</v>
      </c>
      <c r="M383" s="84" t="s">
        <v>35</v>
      </c>
      <c r="N383" s="83" t="s">
        <v>42</v>
      </c>
      <c r="O383" s="84" t="s">
        <v>43</v>
      </c>
      <c r="P383" s="83" t="s">
        <v>44</v>
      </c>
      <c r="Q383" s="84" t="s">
        <v>45</v>
      </c>
      <c r="R383" s="65" t="s">
        <v>12</v>
      </c>
      <c r="S383" s="65" t="s">
        <v>13</v>
      </c>
      <c r="T383" s="65" t="s">
        <v>36</v>
      </c>
      <c r="U383" s="65" t="s">
        <v>46</v>
      </c>
    </row>
    <row r="384" spans="1:21">
      <c r="A384" s="253" t="s">
        <v>14</v>
      </c>
      <c r="B384" s="254" t="s">
        <v>129</v>
      </c>
      <c r="C384" s="269" t="s">
        <v>417</v>
      </c>
      <c r="D384" s="256" t="s">
        <v>418</v>
      </c>
      <c r="E384" s="268" t="s">
        <v>419</v>
      </c>
      <c r="F384" s="278">
        <v>10</v>
      </c>
      <c r="G384" s="325" t="s">
        <v>415</v>
      </c>
      <c r="H384" s="116">
        <v>30</v>
      </c>
      <c r="I384" s="259"/>
      <c r="J384" s="260">
        <f>H384*I384</f>
        <v>0</v>
      </c>
      <c r="K384" s="261"/>
      <c r="L384" s="260">
        <f>ROUND(J384*K384+J384,2)</f>
        <v>0</v>
      </c>
      <c r="M384" s="270">
        <v>26</v>
      </c>
      <c r="N384" s="263"/>
      <c r="O384" s="264">
        <f>N384*M384</f>
        <v>0</v>
      </c>
      <c r="P384" s="261"/>
      <c r="Q384" s="265">
        <f t="shared" ref="Q384:Q385" si="73">ROUND(O384+O384*P384,2)</f>
        <v>0</v>
      </c>
      <c r="R384" s="312">
        <v>50000</v>
      </c>
      <c r="S384" s="315">
        <v>61500</v>
      </c>
      <c r="T384" s="318">
        <f>SUM(J386+O386+R386)</f>
        <v>50000</v>
      </c>
      <c r="U384" s="321">
        <f>SUM(L386+Q386+S386)</f>
        <v>61500</v>
      </c>
    </row>
    <row r="385" spans="1:21" ht="23.25" thickBot="1">
      <c r="A385" s="253" t="s">
        <v>15</v>
      </c>
      <c r="B385" s="271" t="s">
        <v>420</v>
      </c>
      <c r="C385" s="272" t="s">
        <v>421</v>
      </c>
      <c r="D385" s="272" t="s">
        <v>127</v>
      </c>
      <c r="E385" s="273" t="s">
        <v>419</v>
      </c>
      <c r="F385" s="280">
        <v>6</v>
      </c>
      <c r="G385" s="324"/>
      <c r="H385" s="116">
        <v>18</v>
      </c>
      <c r="I385" s="259"/>
      <c r="J385" s="260">
        <f t="shared" ref="J385" si="74">H385*I385</f>
        <v>0</v>
      </c>
      <c r="K385" s="261"/>
      <c r="L385" s="260">
        <f t="shared" ref="L385" si="75">ROUND(J385*K385+J385,2)</f>
        <v>0</v>
      </c>
      <c r="M385" s="275">
        <v>12</v>
      </c>
      <c r="N385" s="263"/>
      <c r="O385" s="264">
        <f t="shared" ref="O385" si="76">N385*M385</f>
        <v>0</v>
      </c>
      <c r="P385" s="261"/>
      <c r="Q385" s="265">
        <f t="shared" si="73"/>
        <v>0</v>
      </c>
      <c r="R385" s="314"/>
      <c r="S385" s="317"/>
      <c r="T385" s="320"/>
      <c r="U385" s="323"/>
    </row>
    <row r="386" spans="1:21">
      <c r="A386" s="13"/>
      <c r="B386" s="1"/>
      <c r="I386" s="117" t="s">
        <v>21</v>
      </c>
      <c r="J386" s="118">
        <f>SUM(J384:J385)</f>
        <v>0</v>
      </c>
      <c r="K386" s="9"/>
      <c r="L386" s="118">
        <f>SUM(L384:L385)</f>
        <v>0</v>
      </c>
      <c r="M386" s="9"/>
      <c r="N386" s="9"/>
      <c r="O386" s="118">
        <f>SUM(O384:O385)</f>
        <v>0</v>
      </c>
      <c r="P386" s="9"/>
      <c r="Q386" s="118">
        <f>SUM(Q384:Q385)</f>
        <v>0</v>
      </c>
      <c r="R386" s="118">
        <f>SUM(R384:R385)</f>
        <v>50000</v>
      </c>
      <c r="S386" s="118">
        <f>SUM(S384:S385)</f>
        <v>61500</v>
      </c>
    </row>
    <row r="388" spans="1:21">
      <c r="A388" s="10" t="s">
        <v>422</v>
      </c>
      <c r="B388" s="181"/>
      <c r="D388" s="7"/>
      <c r="M388" s="122" t="str">
        <f>A388</f>
        <v>PAKIET NR  42</v>
      </c>
    </row>
    <row r="389" spans="1:21">
      <c r="A389" s="305" t="s">
        <v>0</v>
      </c>
      <c r="B389" s="306"/>
      <c r="C389" s="306"/>
      <c r="D389" s="306"/>
      <c r="E389" s="306"/>
      <c r="F389" s="306"/>
      <c r="G389" s="307"/>
      <c r="H389" s="308" t="s">
        <v>1</v>
      </c>
      <c r="I389" s="309"/>
      <c r="J389" s="309"/>
      <c r="K389" s="309"/>
      <c r="L389" s="310"/>
      <c r="M389" s="311" t="s">
        <v>2</v>
      </c>
      <c r="N389" s="311"/>
      <c r="O389" s="311"/>
      <c r="P389" s="311"/>
      <c r="Q389" s="311"/>
      <c r="R389" s="311"/>
      <c r="S389" s="311"/>
      <c r="T389" s="311" t="s">
        <v>3</v>
      </c>
      <c r="U389" s="311"/>
    </row>
    <row r="390" spans="1:21" ht="52.5">
      <c r="A390" s="108" t="s">
        <v>22</v>
      </c>
      <c r="B390" s="108" t="s">
        <v>23</v>
      </c>
      <c r="C390" s="108" t="s">
        <v>62</v>
      </c>
      <c r="D390" s="108" t="s">
        <v>297</v>
      </c>
      <c r="E390" s="108" t="s">
        <v>24</v>
      </c>
      <c r="F390" s="108" t="s">
        <v>59</v>
      </c>
      <c r="G390" s="108" t="s">
        <v>25</v>
      </c>
      <c r="H390" s="108" t="s">
        <v>26</v>
      </c>
      <c r="I390" s="136" t="s">
        <v>196</v>
      </c>
      <c r="J390" s="137" t="s">
        <v>28</v>
      </c>
      <c r="K390" s="138" t="s">
        <v>4</v>
      </c>
      <c r="L390" s="137" t="s">
        <v>29</v>
      </c>
      <c r="M390" s="139" t="s">
        <v>30</v>
      </c>
      <c r="N390" s="140" t="s">
        <v>31</v>
      </c>
      <c r="O390" s="139" t="s">
        <v>32</v>
      </c>
      <c r="P390" s="138" t="s">
        <v>4</v>
      </c>
      <c r="Q390" s="139" t="s">
        <v>33</v>
      </c>
      <c r="R390" s="139" t="s">
        <v>48</v>
      </c>
      <c r="S390" s="139" t="s">
        <v>49</v>
      </c>
      <c r="T390" s="141" t="s">
        <v>51</v>
      </c>
      <c r="U390" s="142" t="s">
        <v>52</v>
      </c>
    </row>
    <row r="391" spans="1:21" ht="13.5" thickBot="1">
      <c r="A391" s="45" t="s">
        <v>5</v>
      </c>
      <c r="B391" s="45" t="s">
        <v>6</v>
      </c>
      <c r="C391" s="45" t="s">
        <v>7</v>
      </c>
      <c r="D391" s="45" t="s">
        <v>8</v>
      </c>
      <c r="E391" s="45" t="s">
        <v>9</v>
      </c>
      <c r="F391" s="195" t="s">
        <v>10</v>
      </c>
      <c r="G391" s="143" t="s">
        <v>11</v>
      </c>
      <c r="H391" s="144" t="s">
        <v>34</v>
      </c>
      <c r="I391" s="145" t="s">
        <v>38</v>
      </c>
      <c r="J391" s="45" t="s">
        <v>39</v>
      </c>
      <c r="K391" s="83" t="s">
        <v>40</v>
      </c>
      <c r="L391" s="84" t="s">
        <v>41</v>
      </c>
      <c r="M391" s="84" t="s">
        <v>35</v>
      </c>
      <c r="N391" s="83" t="s">
        <v>42</v>
      </c>
      <c r="O391" s="84" t="s">
        <v>43</v>
      </c>
      <c r="P391" s="83" t="s">
        <v>44</v>
      </c>
      <c r="Q391" s="84" t="s">
        <v>45</v>
      </c>
      <c r="R391" s="65" t="s">
        <v>12</v>
      </c>
      <c r="S391" s="65" t="s">
        <v>13</v>
      </c>
      <c r="T391" s="65" t="s">
        <v>36</v>
      </c>
      <c r="U391" s="65" t="s">
        <v>46</v>
      </c>
    </row>
    <row r="392" spans="1:21" ht="13.5" thickBot="1">
      <c r="A392" s="253" t="s">
        <v>14</v>
      </c>
      <c r="B392" s="282" t="s">
        <v>423</v>
      </c>
      <c r="C392" s="277" t="s">
        <v>424</v>
      </c>
      <c r="D392" s="278">
        <v>2020</v>
      </c>
      <c r="E392" s="279" t="s">
        <v>127</v>
      </c>
      <c r="F392" s="102">
        <v>6</v>
      </c>
      <c r="G392" s="108" t="s">
        <v>415</v>
      </c>
      <c r="H392" s="102">
        <v>18</v>
      </c>
      <c r="I392" s="259"/>
      <c r="J392" s="260">
        <f>H392*I392</f>
        <v>0</v>
      </c>
      <c r="K392" s="261"/>
      <c r="L392" s="260">
        <f>ROUND(J392*K392+J392,2)</f>
        <v>0</v>
      </c>
      <c r="M392" s="262">
        <v>6</v>
      </c>
      <c r="N392" s="263"/>
      <c r="O392" s="264">
        <f>N392*M392</f>
        <v>0</v>
      </c>
      <c r="P392" s="261"/>
      <c r="Q392" s="265">
        <f>ROUND(O392+O392*P392,2)</f>
        <v>0</v>
      </c>
      <c r="R392" s="93">
        <v>20000</v>
      </c>
      <c r="S392" s="113">
        <v>24600</v>
      </c>
      <c r="T392" s="23">
        <f>J392+O392+R392</f>
        <v>20000</v>
      </c>
      <c r="U392" s="23">
        <f>L392+Q392+S392</f>
        <v>24600</v>
      </c>
    </row>
    <row r="395" spans="1:21">
      <c r="A395" s="10" t="s">
        <v>425</v>
      </c>
      <c r="B395" s="181"/>
      <c r="D395" s="7"/>
      <c r="M395" s="122" t="str">
        <f>A395</f>
        <v>PAKIET NR  43</v>
      </c>
    </row>
    <row r="396" spans="1:21">
      <c r="A396" s="305" t="s">
        <v>0</v>
      </c>
      <c r="B396" s="306"/>
      <c r="C396" s="306"/>
      <c r="D396" s="306"/>
      <c r="E396" s="306"/>
      <c r="F396" s="306"/>
      <c r="G396" s="307"/>
      <c r="H396" s="308" t="s">
        <v>1</v>
      </c>
      <c r="I396" s="309"/>
      <c r="J396" s="309"/>
      <c r="K396" s="309"/>
      <c r="L396" s="310"/>
      <c r="M396" s="311" t="s">
        <v>2</v>
      </c>
      <c r="N396" s="311"/>
      <c r="O396" s="311"/>
      <c r="P396" s="311"/>
      <c r="Q396" s="311"/>
      <c r="R396" s="311"/>
      <c r="S396" s="311"/>
      <c r="T396" s="311" t="s">
        <v>3</v>
      </c>
      <c r="U396" s="311"/>
    </row>
    <row r="397" spans="1:21" ht="52.5">
      <c r="A397" s="108" t="s">
        <v>22</v>
      </c>
      <c r="B397" s="108" t="s">
        <v>23</v>
      </c>
      <c r="C397" s="108" t="s">
        <v>62</v>
      </c>
      <c r="D397" s="45" t="s">
        <v>50</v>
      </c>
      <c r="E397" s="45" t="s">
        <v>24</v>
      </c>
      <c r="F397" s="108" t="s">
        <v>59</v>
      </c>
      <c r="G397" s="108" t="s">
        <v>25</v>
      </c>
      <c r="H397" s="108" t="s">
        <v>26</v>
      </c>
      <c r="I397" s="136" t="s">
        <v>27</v>
      </c>
      <c r="J397" s="137" t="s">
        <v>28</v>
      </c>
      <c r="K397" s="138" t="s">
        <v>4</v>
      </c>
      <c r="L397" s="137" t="s">
        <v>29</v>
      </c>
      <c r="M397" s="139" t="s">
        <v>30</v>
      </c>
      <c r="N397" s="140" t="s">
        <v>31</v>
      </c>
      <c r="O397" s="139" t="s">
        <v>32</v>
      </c>
      <c r="P397" s="138" t="s">
        <v>4</v>
      </c>
      <c r="Q397" s="139" t="s">
        <v>33</v>
      </c>
      <c r="R397" s="139" t="s">
        <v>48</v>
      </c>
      <c r="S397" s="139" t="s">
        <v>49</v>
      </c>
      <c r="T397" s="141" t="s">
        <v>51</v>
      </c>
      <c r="U397" s="142" t="s">
        <v>52</v>
      </c>
    </row>
    <row r="398" spans="1:21" ht="13.5" thickBot="1">
      <c r="A398" s="45" t="s">
        <v>5</v>
      </c>
      <c r="B398" s="45" t="s">
        <v>6</v>
      </c>
      <c r="C398" s="45" t="s">
        <v>7</v>
      </c>
      <c r="D398" s="45" t="s">
        <v>8</v>
      </c>
      <c r="E398" s="45" t="s">
        <v>9</v>
      </c>
      <c r="F398" s="143" t="s">
        <v>10</v>
      </c>
      <c r="G398" s="108" t="s">
        <v>11</v>
      </c>
      <c r="H398" s="234" t="s">
        <v>34</v>
      </c>
      <c r="I398" s="82" t="s">
        <v>38</v>
      </c>
      <c r="J398" s="45" t="s">
        <v>39</v>
      </c>
      <c r="K398" s="83" t="s">
        <v>40</v>
      </c>
      <c r="L398" s="84" t="s">
        <v>41</v>
      </c>
      <c r="M398" s="84" t="s">
        <v>35</v>
      </c>
      <c r="N398" s="83" t="s">
        <v>42</v>
      </c>
      <c r="O398" s="84" t="s">
        <v>43</v>
      </c>
      <c r="P398" s="83" t="s">
        <v>44</v>
      </c>
      <c r="Q398" s="84" t="s">
        <v>45</v>
      </c>
      <c r="R398" s="65" t="s">
        <v>12</v>
      </c>
      <c r="S398" s="65" t="s">
        <v>13</v>
      </c>
      <c r="T398" s="65" t="s">
        <v>36</v>
      </c>
      <c r="U398" s="65" t="s">
        <v>46</v>
      </c>
    </row>
    <row r="399" spans="1:21">
      <c r="A399" s="253" t="s">
        <v>14</v>
      </c>
      <c r="B399" s="282" t="s">
        <v>426</v>
      </c>
      <c r="C399" s="277" t="s">
        <v>427</v>
      </c>
      <c r="D399" s="277">
        <v>2020</v>
      </c>
      <c r="E399" s="279" t="s">
        <v>428</v>
      </c>
      <c r="F399" s="278">
        <v>2</v>
      </c>
      <c r="G399" s="325" t="s">
        <v>415</v>
      </c>
      <c r="H399" s="230">
        <v>6</v>
      </c>
      <c r="I399" s="259"/>
      <c r="J399" s="260">
        <f>H399*I399</f>
        <v>0</v>
      </c>
      <c r="K399" s="261"/>
      <c r="L399" s="260">
        <f>ROUND(J399*K399+J399,2)</f>
        <v>0</v>
      </c>
      <c r="M399" s="270">
        <v>6</v>
      </c>
      <c r="N399" s="263"/>
      <c r="O399" s="264">
        <f>N399*M399</f>
        <v>0</v>
      </c>
      <c r="P399" s="261"/>
      <c r="Q399" s="265">
        <f t="shared" ref="Q399:Q400" si="77">ROUND(O399+O399*P399,2)</f>
        <v>0</v>
      </c>
      <c r="R399" s="312">
        <v>40000</v>
      </c>
      <c r="S399" s="315">
        <v>49200</v>
      </c>
      <c r="T399" s="318">
        <f>SUM(J401+O401+R401)</f>
        <v>40000</v>
      </c>
      <c r="U399" s="321">
        <f>SUM(L401+Q401+S401)</f>
        <v>49200</v>
      </c>
    </row>
    <row r="400" spans="1:21" ht="13.5" thickBot="1">
      <c r="A400" s="253" t="s">
        <v>15</v>
      </c>
      <c r="B400" s="282" t="s">
        <v>426</v>
      </c>
      <c r="C400" s="277" t="s">
        <v>429</v>
      </c>
      <c r="D400" s="277">
        <v>2020</v>
      </c>
      <c r="E400" s="279" t="s">
        <v>428</v>
      </c>
      <c r="F400" s="280">
        <v>1</v>
      </c>
      <c r="G400" s="324"/>
      <c r="H400" s="274">
        <v>3</v>
      </c>
      <c r="I400" s="259"/>
      <c r="J400" s="260">
        <f t="shared" ref="J400" si="78">H400*I400</f>
        <v>0</v>
      </c>
      <c r="K400" s="261"/>
      <c r="L400" s="260">
        <f t="shared" ref="L400" si="79">ROUND(J400*K400+J400,2)</f>
        <v>0</v>
      </c>
      <c r="M400" s="275">
        <v>4</v>
      </c>
      <c r="N400" s="263"/>
      <c r="O400" s="264">
        <f t="shared" ref="O400" si="80">N400*M400</f>
        <v>0</v>
      </c>
      <c r="P400" s="261"/>
      <c r="Q400" s="265">
        <f t="shared" si="77"/>
        <v>0</v>
      </c>
      <c r="R400" s="314"/>
      <c r="S400" s="317"/>
      <c r="T400" s="320"/>
      <c r="U400" s="323"/>
    </row>
    <row r="401" spans="1:21">
      <c r="B401" s="1"/>
      <c r="I401" s="117" t="s">
        <v>21</v>
      </c>
      <c r="J401" s="118">
        <f>SUM(J399:J400)</f>
        <v>0</v>
      </c>
      <c r="K401" s="9"/>
      <c r="L401" s="118">
        <f>SUM(L399:L400)</f>
        <v>0</v>
      </c>
      <c r="M401" s="9"/>
      <c r="N401" s="9"/>
      <c r="O401" s="118">
        <f>SUM(O399:O400)</f>
        <v>0</v>
      </c>
      <c r="P401" s="9"/>
      <c r="Q401" s="118">
        <f>SUM(Q399:Q400)</f>
        <v>0</v>
      </c>
      <c r="R401" s="118">
        <f>SUM(R399:R400)</f>
        <v>40000</v>
      </c>
      <c r="S401" s="118">
        <f>SUM(S399:S400)</f>
        <v>49200</v>
      </c>
    </row>
    <row r="404" spans="1:21">
      <c r="A404" s="10" t="s">
        <v>430</v>
      </c>
      <c r="B404" s="181"/>
      <c r="D404" s="7"/>
      <c r="M404" s="122" t="str">
        <f>A404</f>
        <v>PAKIET NR  44</v>
      </c>
    </row>
    <row r="405" spans="1:21">
      <c r="A405" s="305" t="s">
        <v>0</v>
      </c>
      <c r="B405" s="306"/>
      <c r="C405" s="306"/>
      <c r="D405" s="306"/>
      <c r="E405" s="306"/>
      <c r="F405" s="306"/>
      <c r="G405" s="307"/>
      <c r="H405" s="308" t="s">
        <v>1</v>
      </c>
      <c r="I405" s="309"/>
      <c r="J405" s="309"/>
      <c r="K405" s="309"/>
      <c r="L405" s="310"/>
      <c r="M405" s="311" t="s">
        <v>2</v>
      </c>
      <c r="N405" s="311"/>
      <c r="O405" s="311"/>
      <c r="P405" s="311"/>
      <c r="Q405" s="311"/>
      <c r="R405" s="311"/>
      <c r="S405" s="311"/>
      <c r="T405" s="311" t="s">
        <v>3</v>
      </c>
      <c r="U405" s="311"/>
    </row>
    <row r="406" spans="1:21" ht="52.5">
      <c r="A406" s="108" t="s">
        <v>22</v>
      </c>
      <c r="B406" s="108" t="s">
        <v>23</v>
      </c>
      <c r="C406" s="108" t="s">
        <v>62</v>
      </c>
      <c r="D406" s="108" t="s">
        <v>297</v>
      </c>
      <c r="E406" s="108" t="s">
        <v>24</v>
      </c>
      <c r="F406" s="108" t="s">
        <v>59</v>
      </c>
      <c r="G406" s="108" t="s">
        <v>25</v>
      </c>
      <c r="H406" s="108" t="s">
        <v>26</v>
      </c>
      <c r="I406" s="136" t="s">
        <v>196</v>
      </c>
      <c r="J406" s="137" t="s">
        <v>28</v>
      </c>
      <c r="K406" s="138" t="s">
        <v>4</v>
      </c>
      <c r="L406" s="137" t="s">
        <v>29</v>
      </c>
      <c r="M406" s="139" t="s">
        <v>30</v>
      </c>
      <c r="N406" s="140" t="s">
        <v>31</v>
      </c>
      <c r="O406" s="139" t="s">
        <v>32</v>
      </c>
      <c r="P406" s="138" t="s">
        <v>4</v>
      </c>
      <c r="Q406" s="139" t="s">
        <v>33</v>
      </c>
      <c r="R406" s="139" t="s">
        <v>48</v>
      </c>
      <c r="S406" s="139" t="s">
        <v>49</v>
      </c>
      <c r="T406" s="141" t="s">
        <v>51</v>
      </c>
      <c r="U406" s="142" t="s">
        <v>52</v>
      </c>
    </row>
    <row r="407" spans="1:21" ht="13.5" thickBot="1">
      <c r="A407" s="45" t="s">
        <v>5</v>
      </c>
      <c r="B407" s="45" t="s">
        <v>6</v>
      </c>
      <c r="C407" s="45" t="s">
        <v>7</v>
      </c>
      <c r="D407" s="45" t="s">
        <v>8</v>
      </c>
      <c r="E407" s="45" t="s">
        <v>9</v>
      </c>
      <c r="F407" s="195" t="s">
        <v>10</v>
      </c>
      <c r="G407" s="143" t="s">
        <v>11</v>
      </c>
      <c r="H407" s="144" t="s">
        <v>34</v>
      </c>
      <c r="I407" s="145" t="s">
        <v>38</v>
      </c>
      <c r="J407" s="45" t="s">
        <v>39</v>
      </c>
      <c r="K407" s="83" t="s">
        <v>40</v>
      </c>
      <c r="L407" s="84" t="s">
        <v>41</v>
      </c>
      <c r="M407" s="84" t="s">
        <v>35</v>
      </c>
      <c r="N407" s="83" t="s">
        <v>42</v>
      </c>
      <c r="O407" s="84" t="s">
        <v>43</v>
      </c>
      <c r="P407" s="83" t="s">
        <v>44</v>
      </c>
      <c r="Q407" s="84" t="s">
        <v>45</v>
      </c>
      <c r="R407" s="65" t="s">
        <v>12</v>
      </c>
      <c r="S407" s="65" t="s">
        <v>13</v>
      </c>
      <c r="T407" s="65" t="s">
        <v>36</v>
      </c>
      <c r="U407" s="65" t="s">
        <v>46</v>
      </c>
    </row>
    <row r="408" spans="1:21" ht="45.75" thickBot="1">
      <c r="A408" s="253" t="s">
        <v>14</v>
      </c>
      <c r="B408" s="282" t="s">
        <v>431</v>
      </c>
      <c r="C408" s="277" t="s">
        <v>432</v>
      </c>
      <c r="D408" s="278">
        <v>2020</v>
      </c>
      <c r="E408" s="279" t="s">
        <v>433</v>
      </c>
      <c r="F408" s="102">
        <v>4</v>
      </c>
      <c r="G408" s="108" t="s">
        <v>415</v>
      </c>
      <c r="H408" s="102">
        <v>12</v>
      </c>
      <c r="I408" s="259"/>
      <c r="J408" s="260">
        <f>H408*I408</f>
        <v>0</v>
      </c>
      <c r="K408" s="261"/>
      <c r="L408" s="260">
        <f>ROUND(J408*K408+J408,2)</f>
        <v>0</v>
      </c>
      <c r="M408" s="262">
        <v>8</v>
      </c>
      <c r="N408" s="263"/>
      <c r="O408" s="264">
        <f>N408*M408</f>
        <v>0</v>
      </c>
      <c r="P408" s="261"/>
      <c r="Q408" s="265">
        <f>ROUND(O408+O408*P408,2)</f>
        <v>0</v>
      </c>
      <c r="R408" s="93">
        <v>6000</v>
      </c>
      <c r="S408" s="113">
        <v>7380</v>
      </c>
      <c r="T408" s="23">
        <f>J408+O408+R408</f>
        <v>6000</v>
      </c>
      <c r="U408" s="23">
        <f>L408+Q408+S408</f>
        <v>7380</v>
      </c>
    </row>
    <row r="409" spans="1:21">
      <c r="A409" s="207"/>
    </row>
    <row r="411" spans="1:21">
      <c r="A411" s="10" t="s">
        <v>434</v>
      </c>
      <c r="B411" s="181"/>
      <c r="D411" s="7"/>
      <c r="M411" s="122" t="str">
        <f>A411</f>
        <v>PAKIET NR  45</v>
      </c>
    </row>
    <row r="412" spans="1:21">
      <c r="A412" s="308" t="s">
        <v>0</v>
      </c>
      <c r="B412" s="309"/>
      <c r="C412" s="309"/>
      <c r="D412" s="309"/>
      <c r="E412" s="309"/>
      <c r="F412" s="309"/>
      <c r="G412" s="310"/>
      <c r="H412" s="308" t="s">
        <v>1</v>
      </c>
      <c r="I412" s="309"/>
      <c r="J412" s="309"/>
      <c r="K412" s="309"/>
      <c r="L412" s="310"/>
      <c r="M412" s="311" t="s">
        <v>2</v>
      </c>
      <c r="N412" s="311"/>
      <c r="O412" s="311"/>
      <c r="P412" s="311"/>
      <c r="Q412" s="311"/>
      <c r="R412" s="311"/>
      <c r="S412" s="311"/>
      <c r="T412" s="311" t="s">
        <v>3</v>
      </c>
      <c r="U412" s="311"/>
    </row>
    <row r="413" spans="1:21" ht="52.5">
      <c r="A413" s="108" t="s">
        <v>22</v>
      </c>
      <c r="B413" s="108" t="s">
        <v>23</v>
      </c>
      <c r="C413" s="108" t="s">
        <v>62</v>
      </c>
      <c r="D413" s="108" t="s">
        <v>297</v>
      </c>
      <c r="E413" s="135" t="s">
        <v>24</v>
      </c>
      <c r="F413" s="108" t="s">
        <v>59</v>
      </c>
      <c r="G413" s="108" t="s">
        <v>25</v>
      </c>
      <c r="H413" s="108" t="s">
        <v>26</v>
      </c>
      <c r="I413" s="136" t="s">
        <v>196</v>
      </c>
      <c r="J413" s="137" t="s">
        <v>28</v>
      </c>
      <c r="K413" s="138" t="s">
        <v>4</v>
      </c>
      <c r="L413" s="137" t="s">
        <v>29</v>
      </c>
      <c r="M413" s="139" t="s">
        <v>30</v>
      </c>
      <c r="N413" s="140" t="s">
        <v>31</v>
      </c>
      <c r="O413" s="139" t="s">
        <v>32</v>
      </c>
      <c r="P413" s="138" t="s">
        <v>4</v>
      </c>
      <c r="Q413" s="139" t="s">
        <v>33</v>
      </c>
      <c r="R413" s="139" t="s">
        <v>48</v>
      </c>
      <c r="S413" s="139" t="s">
        <v>49</v>
      </c>
      <c r="T413" s="141" t="s">
        <v>51</v>
      </c>
      <c r="U413" s="142" t="s">
        <v>52</v>
      </c>
    </row>
    <row r="414" spans="1:21" ht="13.5" thickBot="1">
      <c r="A414" s="45" t="s">
        <v>5</v>
      </c>
      <c r="B414" s="45" t="s">
        <v>6</v>
      </c>
      <c r="C414" s="45" t="s">
        <v>7</v>
      </c>
      <c r="D414" s="45" t="s">
        <v>8</v>
      </c>
      <c r="E414" s="45" t="s">
        <v>9</v>
      </c>
      <c r="F414" s="195" t="s">
        <v>10</v>
      </c>
      <c r="G414" s="143" t="s">
        <v>11</v>
      </c>
      <c r="H414" s="144" t="s">
        <v>34</v>
      </c>
      <c r="I414" s="145" t="s">
        <v>38</v>
      </c>
      <c r="J414" s="45" t="s">
        <v>39</v>
      </c>
      <c r="K414" s="83" t="s">
        <v>40</v>
      </c>
      <c r="L414" s="84" t="s">
        <v>41</v>
      </c>
      <c r="M414" s="84" t="s">
        <v>35</v>
      </c>
      <c r="N414" s="83" t="s">
        <v>42</v>
      </c>
      <c r="O414" s="84" t="s">
        <v>43</v>
      </c>
      <c r="P414" s="83" t="s">
        <v>44</v>
      </c>
      <c r="Q414" s="84" t="s">
        <v>45</v>
      </c>
      <c r="R414" s="65" t="s">
        <v>12</v>
      </c>
      <c r="S414" s="65" t="s">
        <v>13</v>
      </c>
      <c r="T414" s="65" t="s">
        <v>36</v>
      </c>
      <c r="U414" s="65" t="s">
        <v>46</v>
      </c>
    </row>
    <row r="415" spans="1:21" ht="23.25" thickBot="1">
      <c r="A415" s="253" t="s">
        <v>14</v>
      </c>
      <c r="B415" s="281" t="s">
        <v>435</v>
      </c>
      <c r="C415" s="256" t="s">
        <v>436</v>
      </c>
      <c r="D415" s="267">
        <v>2018</v>
      </c>
      <c r="E415" s="268" t="s">
        <v>437</v>
      </c>
      <c r="F415" s="102">
        <v>3</v>
      </c>
      <c r="G415" s="108" t="s">
        <v>415</v>
      </c>
      <c r="H415" s="102">
        <v>9</v>
      </c>
      <c r="I415" s="259"/>
      <c r="J415" s="260">
        <f>H415*I415</f>
        <v>0</v>
      </c>
      <c r="K415" s="261"/>
      <c r="L415" s="260">
        <f>ROUND(J415*K415+J415,2)</f>
        <v>0</v>
      </c>
      <c r="M415" s="262">
        <v>20</v>
      </c>
      <c r="N415" s="263"/>
      <c r="O415" s="264">
        <f>N415*M415</f>
        <v>0</v>
      </c>
      <c r="P415" s="261"/>
      <c r="Q415" s="265">
        <f>ROUND(O415+O415*P415,2)</f>
        <v>0</v>
      </c>
      <c r="R415" s="93">
        <v>30000</v>
      </c>
      <c r="S415" s="113">
        <v>36900</v>
      </c>
      <c r="T415" s="23">
        <f>J415+O415+R415</f>
        <v>30000</v>
      </c>
      <c r="U415" s="23">
        <f>L415+Q415+S415</f>
        <v>36900</v>
      </c>
    </row>
    <row r="418" spans="1:21">
      <c r="A418" s="10" t="s">
        <v>438</v>
      </c>
      <c r="B418" s="181"/>
      <c r="M418" s="122" t="str">
        <f>A418</f>
        <v>PAKIET NR  46</v>
      </c>
    </row>
    <row r="419" spans="1:21">
      <c r="A419" s="305" t="s">
        <v>0</v>
      </c>
      <c r="B419" s="306"/>
      <c r="C419" s="306"/>
      <c r="D419" s="306"/>
      <c r="E419" s="306"/>
      <c r="F419" s="306"/>
      <c r="G419" s="307"/>
      <c r="H419" s="308" t="s">
        <v>1</v>
      </c>
      <c r="I419" s="309"/>
      <c r="J419" s="309"/>
      <c r="K419" s="309"/>
      <c r="L419" s="310"/>
      <c r="M419" s="311" t="s">
        <v>2</v>
      </c>
      <c r="N419" s="311"/>
      <c r="O419" s="311"/>
      <c r="P419" s="311"/>
      <c r="Q419" s="311"/>
      <c r="R419" s="311"/>
      <c r="S419" s="311"/>
      <c r="T419" s="311" t="s">
        <v>3</v>
      </c>
      <c r="U419" s="311"/>
    </row>
    <row r="420" spans="1:21" ht="52.5">
      <c r="A420" s="108" t="s">
        <v>22</v>
      </c>
      <c r="B420" s="44" t="s">
        <v>23</v>
      </c>
      <c r="C420" s="45" t="s">
        <v>383</v>
      </c>
      <c r="D420" s="45" t="s">
        <v>50</v>
      </c>
      <c r="E420" s="45" t="s">
        <v>24</v>
      </c>
      <c r="F420" s="45" t="s">
        <v>59</v>
      </c>
      <c r="G420" s="108" t="s">
        <v>25</v>
      </c>
      <c r="H420" s="108" t="s">
        <v>26</v>
      </c>
      <c r="I420" s="136" t="s">
        <v>27</v>
      </c>
      <c r="J420" s="137" t="s">
        <v>28</v>
      </c>
      <c r="K420" s="138" t="s">
        <v>4</v>
      </c>
      <c r="L420" s="137" t="s">
        <v>29</v>
      </c>
      <c r="M420" s="139" t="s">
        <v>30</v>
      </c>
      <c r="N420" s="140" t="s">
        <v>31</v>
      </c>
      <c r="O420" s="139" t="s">
        <v>32</v>
      </c>
      <c r="P420" s="138" t="s">
        <v>4</v>
      </c>
      <c r="Q420" s="139" t="s">
        <v>33</v>
      </c>
      <c r="R420" s="139" t="s">
        <v>48</v>
      </c>
      <c r="S420" s="139" t="s">
        <v>49</v>
      </c>
      <c r="T420" s="141" t="s">
        <v>51</v>
      </c>
      <c r="U420" s="142" t="s">
        <v>52</v>
      </c>
    </row>
    <row r="421" spans="1:21" ht="13.5" thickBot="1">
      <c r="A421" s="45" t="s">
        <v>5</v>
      </c>
      <c r="B421" s="45" t="s">
        <v>6</v>
      </c>
      <c r="C421" s="45" t="s">
        <v>7</v>
      </c>
      <c r="D421" s="45" t="s">
        <v>8</v>
      </c>
      <c r="E421" s="45" t="s">
        <v>9</v>
      </c>
      <c r="F421" s="195" t="s">
        <v>10</v>
      </c>
      <c r="G421" s="195" t="s">
        <v>11</v>
      </c>
      <c r="H421" s="195" t="s">
        <v>34</v>
      </c>
      <c r="I421" s="82" t="s">
        <v>38</v>
      </c>
      <c r="J421" s="45" t="s">
        <v>39</v>
      </c>
      <c r="K421" s="83" t="s">
        <v>40</v>
      </c>
      <c r="L421" s="84" t="s">
        <v>41</v>
      </c>
      <c r="M421" s="84" t="s">
        <v>35</v>
      </c>
      <c r="N421" s="83" t="s">
        <v>42</v>
      </c>
      <c r="O421" s="84" t="s">
        <v>43</v>
      </c>
      <c r="P421" s="83" t="s">
        <v>44</v>
      </c>
      <c r="Q421" s="84" t="s">
        <v>45</v>
      </c>
      <c r="R421" s="65" t="s">
        <v>12</v>
      </c>
      <c r="S421" s="65" t="s">
        <v>13</v>
      </c>
      <c r="T421" s="65" t="s">
        <v>36</v>
      </c>
      <c r="U421" s="65" t="s">
        <v>46</v>
      </c>
    </row>
    <row r="422" spans="1:21">
      <c r="A422" s="253" t="s">
        <v>14</v>
      </c>
      <c r="B422" s="276" t="s">
        <v>439</v>
      </c>
      <c r="C422" s="277" t="s">
        <v>127</v>
      </c>
      <c r="D422" s="277" t="s">
        <v>275</v>
      </c>
      <c r="E422" s="283" t="s">
        <v>440</v>
      </c>
      <c r="F422" s="284">
        <v>1</v>
      </c>
      <c r="G422" s="285" t="s">
        <v>415</v>
      </c>
      <c r="H422" s="102">
        <v>3</v>
      </c>
      <c r="I422" s="259"/>
      <c r="J422" s="260">
        <f>H422*I422</f>
        <v>0</v>
      </c>
      <c r="K422" s="261"/>
      <c r="L422" s="260">
        <f>ROUND(J422*K422+J422,2)</f>
        <v>0</v>
      </c>
      <c r="M422" s="262">
        <v>3</v>
      </c>
      <c r="N422" s="263"/>
      <c r="O422" s="264">
        <f>N422*M422</f>
        <v>0</v>
      </c>
      <c r="P422" s="261"/>
      <c r="Q422" s="265">
        <f t="shared" ref="Q422:Q426" si="81">ROUND(O422+O422*P422,2)</f>
        <v>0</v>
      </c>
      <c r="R422" s="312">
        <v>15000</v>
      </c>
      <c r="S422" s="315">
        <v>18450</v>
      </c>
      <c r="T422" s="318">
        <f>SUM(J427+O427+R427)</f>
        <v>15000</v>
      </c>
      <c r="U422" s="321">
        <f>SUM(L427+Q427+S427)</f>
        <v>18450</v>
      </c>
    </row>
    <row r="423" spans="1:21" ht="33.75">
      <c r="A423" s="253" t="s">
        <v>15</v>
      </c>
      <c r="B423" s="276" t="s">
        <v>441</v>
      </c>
      <c r="C423" s="277" t="s">
        <v>442</v>
      </c>
      <c r="D423" s="277" t="s">
        <v>286</v>
      </c>
      <c r="E423" s="283" t="s">
        <v>440</v>
      </c>
      <c r="F423" s="284">
        <v>1</v>
      </c>
      <c r="G423" s="285" t="s">
        <v>415</v>
      </c>
      <c r="H423" s="102">
        <v>3</v>
      </c>
      <c r="I423" s="259"/>
      <c r="J423" s="260">
        <f t="shared" ref="J423:J426" si="82">H423*I423</f>
        <v>0</v>
      </c>
      <c r="K423" s="261"/>
      <c r="L423" s="260">
        <f t="shared" ref="L423:L426" si="83">ROUND(J423*K423+J423,2)</f>
        <v>0</v>
      </c>
      <c r="M423" s="262">
        <v>3</v>
      </c>
      <c r="N423" s="263"/>
      <c r="O423" s="264">
        <f t="shared" ref="O423:O426" si="84">N423*M423</f>
        <v>0</v>
      </c>
      <c r="P423" s="261"/>
      <c r="Q423" s="265">
        <f t="shared" si="81"/>
        <v>0</v>
      </c>
      <c r="R423" s="313"/>
      <c r="S423" s="316"/>
      <c r="T423" s="319"/>
      <c r="U423" s="322"/>
    </row>
    <row r="424" spans="1:21">
      <c r="A424" s="253" t="s">
        <v>16</v>
      </c>
      <c r="B424" s="276" t="s">
        <v>443</v>
      </c>
      <c r="C424" s="277" t="s">
        <v>444</v>
      </c>
      <c r="D424" s="277" t="s">
        <v>275</v>
      </c>
      <c r="E424" s="283" t="s">
        <v>440</v>
      </c>
      <c r="F424" s="284">
        <v>1</v>
      </c>
      <c r="G424" s="285" t="s">
        <v>415</v>
      </c>
      <c r="H424" s="102">
        <v>3</v>
      </c>
      <c r="I424" s="259"/>
      <c r="J424" s="260">
        <f t="shared" si="82"/>
        <v>0</v>
      </c>
      <c r="K424" s="261"/>
      <c r="L424" s="260">
        <f t="shared" si="83"/>
        <v>0</v>
      </c>
      <c r="M424" s="262">
        <v>3</v>
      </c>
      <c r="N424" s="263"/>
      <c r="O424" s="264">
        <f t="shared" si="84"/>
        <v>0</v>
      </c>
      <c r="P424" s="261"/>
      <c r="Q424" s="265">
        <f t="shared" si="81"/>
        <v>0</v>
      </c>
      <c r="R424" s="313"/>
      <c r="S424" s="316"/>
      <c r="T424" s="319"/>
      <c r="U424" s="322"/>
    </row>
    <row r="425" spans="1:21">
      <c r="A425" s="253" t="s">
        <v>17</v>
      </c>
      <c r="B425" s="276" t="s">
        <v>445</v>
      </c>
      <c r="C425" s="277" t="s">
        <v>127</v>
      </c>
      <c r="D425" s="277" t="s">
        <v>446</v>
      </c>
      <c r="E425" s="283" t="s">
        <v>440</v>
      </c>
      <c r="F425" s="284">
        <v>1</v>
      </c>
      <c r="G425" s="285" t="s">
        <v>415</v>
      </c>
      <c r="H425" s="102">
        <v>3</v>
      </c>
      <c r="I425" s="259"/>
      <c r="J425" s="260">
        <f t="shared" si="82"/>
        <v>0</v>
      </c>
      <c r="K425" s="261"/>
      <c r="L425" s="260">
        <f t="shared" si="83"/>
        <v>0</v>
      </c>
      <c r="M425" s="262">
        <v>3</v>
      </c>
      <c r="N425" s="263"/>
      <c r="O425" s="264">
        <f t="shared" si="84"/>
        <v>0</v>
      </c>
      <c r="P425" s="261"/>
      <c r="Q425" s="265">
        <f t="shared" si="81"/>
        <v>0</v>
      </c>
      <c r="R425" s="313"/>
      <c r="S425" s="316"/>
      <c r="T425" s="319"/>
      <c r="U425" s="322"/>
    </row>
    <row r="426" spans="1:21" ht="13.5" thickBot="1">
      <c r="A426" s="253" t="s">
        <v>53</v>
      </c>
      <c r="B426" s="276" t="s">
        <v>447</v>
      </c>
      <c r="C426" s="277" t="s">
        <v>127</v>
      </c>
      <c r="D426" s="277" t="s">
        <v>446</v>
      </c>
      <c r="E426" s="283" t="s">
        <v>440</v>
      </c>
      <c r="F426" s="284">
        <v>1</v>
      </c>
      <c r="G426" s="285" t="s">
        <v>415</v>
      </c>
      <c r="H426" s="116">
        <v>3</v>
      </c>
      <c r="I426" s="259"/>
      <c r="J426" s="260">
        <f t="shared" si="82"/>
        <v>0</v>
      </c>
      <c r="K426" s="261"/>
      <c r="L426" s="260">
        <f t="shared" si="83"/>
        <v>0</v>
      </c>
      <c r="M426" s="262">
        <v>3</v>
      </c>
      <c r="N426" s="263"/>
      <c r="O426" s="264">
        <f t="shared" si="84"/>
        <v>0</v>
      </c>
      <c r="P426" s="261"/>
      <c r="Q426" s="265">
        <f t="shared" si="81"/>
        <v>0</v>
      </c>
      <c r="R426" s="329"/>
      <c r="S426" s="317"/>
      <c r="T426" s="320"/>
      <c r="U426" s="323"/>
    </row>
    <row r="427" spans="1:21">
      <c r="A427" s="286"/>
      <c r="B427" s="1"/>
      <c r="I427" s="117" t="s">
        <v>21</v>
      </c>
      <c r="J427" s="118">
        <f>SUM(J422:J426)</f>
        <v>0</v>
      </c>
      <c r="K427" s="9"/>
      <c r="L427" s="118">
        <f>SUM(L422:L426)</f>
        <v>0</v>
      </c>
      <c r="M427" s="9"/>
      <c r="N427" s="9"/>
      <c r="O427" s="118">
        <f>SUM(O422:O426)</f>
        <v>0</v>
      </c>
      <c r="P427" s="9"/>
      <c r="Q427" s="118">
        <f>SUM(Q422:Q426)</f>
        <v>0</v>
      </c>
      <c r="R427" s="118">
        <f>SUM(R422:R426)</f>
        <v>15000</v>
      </c>
      <c r="S427" s="118">
        <f>SUM(S422:S426)</f>
        <v>18450</v>
      </c>
    </row>
    <row r="430" spans="1:21">
      <c r="A430" s="10" t="s">
        <v>448</v>
      </c>
      <c r="B430" s="181"/>
      <c r="M430" s="122" t="str">
        <f>A430</f>
        <v>PAKIET NR  47</v>
      </c>
    </row>
    <row r="431" spans="1:21">
      <c r="A431" s="305" t="s">
        <v>0</v>
      </c>
      <c r="B431" s="306"/>
      <c r="C431" s="306"/>
      <c r="D431" s="306"/>
      <c r="E431" s="306"/>
      <c r="F431" s="306"/>
      <c r="G431" s="307"/>
      <c r="H431" s="308" t="s">
        <v>1</v>
      </c>
      <c r="I431" s="309"/>
      <c r="J431" s="309"/>
      <c r="K431" s="309"/>
      <c r="L431" s="310"/>
      <c r="M431" s="311" t="s">
        <v>2</v>
      </c>
      <c r="N431" s="311"/>
      <c r="O431" s="311"/>
      <c r="P431" s="311"/>
      <c r="Q431" s="311"/>
      <c r="R431" s="311"/>
      <c r="S431" s="311"/>
      <c r="T431" s="311" t="s">
        <v>3</v>
      </c>
      <c r="U431" s="311"/>
    </row>
    <row r="432" spans="1:21" ht="52.5">
      <c r="A432" s="108" t="s">
        <v>22</v>
      </c>
      <c r="B432" s="108" t="s">
        <v>23</v>
      </c>
      <c r="C432" s="108" t="s">
        <v>62</v>
      </c>
      <c r="D432" s="45" t="s">
        <v>50</v>
      </c>
      <c r="E432" s="45" t="s">
        <v>24</v>
      </c>
      <c r="F432" s="108" t="s">
        <v>59</v>
      </c>
      <c r="G432" s="108" t="s">
        <v>25</v>
      </c>
      <c r="H432" s="108" t="s">
        <v>26</v>
      </c>
      <c r="I432" s="136" t="s">
        <v>27</v>
      </c>
      <c r="J432" s="137" t="s">
        <v>28</v>
      </c>
      <c r="K432" s="138" t="s">
        <v>4</v>
      </c>
      <c r="L432" s="137" t="s">
        <v>29</v>
      </c>
      <c r="M432" s="139" t="s">
        <v>30</v>
      </c>
      <c r="N432" s="140" t="s">
        <v>31</v>
      </c>
      <c r="O432" s="139" t="s">
        <v>32</v>
      </c>
      <c r="P432" s="138" t="s">
        <v>4</v>
      </c>
      <c r="Q432" s="139" t="s">
        <v>33</v>
      </c>
      <c r="R432" s="139" t="s">
        <v>48</v>
      </c>
      <c r="S432" s="139" t="s">
        <v>49</v>
      </c>
      <c r="T432" s="141" t="s">
        <v>51</v>
      </c>
      <c r="U432" s="142" t="s">
        <v>52</v>
      </c>
    </row>
    <row r="433" spans="1:21" ht="13.5" thickBot="1">
      <c r="A433" s="45" t="s">
        <v>5</v>
      </c>
      <c r="B433" s="45" t="s">
        <v>6</v>
      </c>
      <c r="C433" s="45" t="s">
        <v>7</v>
      </c>
      <c r="D433" s="45" t="s">
        <v>8</v>
      </c>
      <c r="E433" s="45" t="s">
        <v>9</v>
      </c>
      <c r="F433" s="143" t="s">
        <v>10</v>
      </c>
      <c r="G433" s="108" t="s">
        <v>11</v>
      </c>
      <c r="H433" s="234" t="s">
        <v>34</v>
      </c>
      <c r="I433" s="82" t="s">
        <v>38</v>
      </c>
      <c r="J433" s="45" t="s">
        <v>39</v>
      </c>
      <c r="K433" s="83" t="s">
        <v>40</v>
      </c>
      <c r="L433" s="84" t="s">
        <v>41</v>
      </c>
      <c r="M433" s="84" t="s">
        <v>35</v>
      </c>
      <c r="N433" s="83" t="s">
        <v>42</v>
      </c>
      <c r="O433" s="84" t="s">
        <v>43</v>
      </c>
      <c r="P433" s="83" t="s">
        <v>44</v>
      </c>
      <c r="Q433" s="84" t="s">
        <v>45</v>
      </c>
      <c r="R433" s="65" t="s">
        <v>12</v>
      </c>
      <c r="S433" s="65" t="s">
        <v>13</v>
      </c>
      <c r="T433" s="65" t="s">
        <v>36</v>
      </c>
      <c r="U433" s="65" t="s">
        <v>46</v>
      </c>
    </row>
    <row r="434" spans="1:21" ht="36">
      <c r="A434" s="253" t="s">
        <v>14</v>
      </c>
      <c r="B434" s="287" t="s">
        <v>449</v>
      </c>
      <c r="C434" s="288" t="s">
        <v>450</v>
      </c>
      <c r="D434" s="288">
        <v>2020</v>
      </c>
      <c r="E434" s="289" t="s">
        <v>451</v>
      </c>
      <c r="F434" s="278">
        <v>2</v>
      </c>
      <c r="G434" s="285" t="s">
        <v>452</v>
      </c>
      <c r="H434" s="230">
        <v>6</v>
      </c>
      <c r="I434" s="259"/>
      <c r="J434" s="260">
        <f>H434*I434</f>
        <v>0</v>
      </c>
      <c r="K434" s="261"/>
      <c r="L434" s="260">
        <f>ROUND(J434*K434+J434,2)</f>
        <v>0</v>
      </c>
      <c r="M434" s="270">
        <v>5</v>
      </c>
      <c r="N434" s="263"/>
      <c r="O434" s="264">
        <f>N434*M434</f>
        <v>0</v>
      </c>
      <c r="P434" s="261"/>
      <c r="Q434" s="265">
        <f t="shared" ref="Q434:Q435" si="85">ROUND(O434+O434*P434,2)</f>
        <v>0</v>
      </c>
      <c r="R434" s="312">
        <v>5000</v>
      </c>
      <c r="S434" s="315">
        <v>6150</v>
      </c>
      <c r="T434" s="318">
        <f>SUM(J436+O436+R436)</f>
        <v>5000</v>
      </c>
      <c r="U434" s="321">
        <f>SUM(L436+Q436+S436)</f>
        <v>6150</v>
      </c>
    </row>
    <row r="435" spans="1:21" ht="18.75" thickBot="1">
      <c r="A435" s="253" t="s">
        <v>15</v>
      </c>
      <c r="B435" s="208" t="s">
        <v>449</v>
      </c>
      <c r="C435" s="102" t="s">
        <v>453</v>
      </c>
      <c r="D435" s="102">
        <v>2020</v>
      </c>
      <c r="E435" s="231" t="s">
        <v>451</v>
      </c>
      <c r="F435" s="102">
        <v>2</v>
      </c>
      <c r="G435" s="285" t="s">
        <v>454</v>
      </c>
      <c r="H435" s="230">
        <v>6</v>
      </c>
      <c r="I435" s="259"/>
      <c r="J435" s="260">
        <f t="shared" ref="J435" si="86">H435*I435</f>
        <v>0</v>
      </c>
      <c r="K435" s="261"/>
      <c r="L435" s="260">
        <f t="shared" ref="L435" si="87">ROUND(J435*K435+J435,2)</f>
        <v>0</v>
      </c>
      <c r="M435" s="275">
        <v>5</v>
      </c>
      <c r="N435" s="263"/>
      <c r="O435" s="264">
        <f t="shared" ref="O435" si="88">N435*M435</f>
        <v>0</v>
      </c>
      <c r="P435" s="261"/>
      <c r="Q435" s="265">
        <f t="shared" si="85"/>
        <v>0</v>
      </c>
      <c r="R435" s="314"/>
      <c r="S435" s="317"/>
      <c r="T435" s="320"/>
      <c r="U435" s="323"/>
    </row>
    <row r="436" spans="1:21">
      <c r="A436" s="286"/>
      <c r="B436" s="1"/>
      <c r="I436" s="117" t="s">
        <v>21</v>
      </c>
      <c r="J436" s="118">
        <f>SUM(J434:J435)</f>
        <v>0</v>
      </c>
      <c r="K436" s="9"/>
      <c r="L436" s="118">
        <f>SUM(L434:L435)</f>
        <v>0</v>
      </c>
      <c r="M436" s="9"/>
      <c r="N436" s="9"/>
      <c r="O436" s="118">
        <f>SUM(O434:O435)</f>
        <v>0</v>
      </c>
      <c r="P436" s="9"/>
      <c r="Q436" s="118">
        <f>SUM(Q434:Q435)</f>
        <v>0</v>
      </c>
      <c r="R436" s="118">
        <f>SUM(R434:R435)</f>
        <v>5000</v>
      </c>
      <c r="S436" s="118">
        <f>SUM(S434:S435)</f>
        <v>6150</v>
      </c>
    </row>
    <row r="439" spans="1:21">
      <c r="A439" s="303" t="s">
        <v>455</v>
      </c>
      <c r="B439" s="304"/>
      <c r="D439" s="7"/>
      <c r="M439" s="122" t="str">
        <f>A439</f>
        <v>PAKIET NR  48</v>
      </c>
    </row>
    <row r="440" spans="1:21">
      <c r="A440" s="305" t="s">
        <v>0</v>
      </c>
      <c r="B440" s="306"/>
      <c r="C440" s="306"/>
      <c r="D440" s="306"/>
      <c r="E440" s="306"/>
      <c r="F440" s="306"/>
      <c r="G440" s="307"/>
      <c r="H440" s="308" t="s">
        <v>1</v>
      </c>
      <c r="I440" s="309"/>
      <c r="J440" s="309"/>
      <c r="K440" s="309"/>
      <c r="L440" s="310"/>
      <c r="M440" s="311" t="s">
        <v>2</v>
      </c>
      <c r="N440" s="311"/>
      <c r="O440" s="311"/>
      <c r="P440" s="311"/>
      <c r="Q440" s="311"/>
      <c r="R440" s="311"/>
      <c r="S440" s="311"/>
      <c r="T440" s="311" t="s">
        <v>3</v>
      </c>
      <c r="U440" s="311"/>
    </row>
    <row r="441" spans="1:21" ht="52.5">
      <c r="A441" s="108" t="s">
        <v>22</v>
      </c>
      <c r="B441" s="108" t="s">
        <v>23</v>
      </c>
      <c r="C441" s="108" t="s">
        <v>62</v>
      </c>
      <c r="D441" s="108" t="s">
        <v>297</v>
      </c>
      <c r="E441" s="108" t="s">
        <v>24</v>
      </c>
      <c r="F441" s="108" t="s">
        <v>59</v>
      </c>
      <c r="G441" s="108" t="s">
        <v>25</v>
      </c>
      <c r="H441" s="108" t="s">
        <v>26</v>
      </c>
      <c r="I441" s="136" t="s">
        <v>196</v>
      </c>
      <c r="J441" s="137" t="s">
        <v>28</v>
      </c>
      <c r="K441" s="138" t="s">
        <v>4</v>
      </c>
      <c r="L441" s="137" t="s">
        <v>29</v>
      </c>
      <c r="M441" s="139" t="s">
        <v>30</v>
      </c>
      <c r="N441" s="140" t="s">
        <v>31</v>
      </c>
      <c r="O441" s="139" t="s">
        <v>32</v>
      </c>
      <c r="P441" s="138" t="s">
        <v>4</v>
      </c>
      <c r="Q441" s="139" t="s">
        <v>33</v>
      </c>
      <c r="R441" s="139" t="s">
        <v>48</v>
      </c>
      <c r="S441" s="139" t="s">
        <v>49</v>
      </c>
      <c r="T441" s="141" t="s">
        <v>51</v>
      </c>
      <c r="U441" s="142" t="s">
        <v>52</v>
      </c>
    </row>
    <row r="442" spans="1:21" ht="13.5" thickBot="1">
      <c r="A442" s="45" t="s">
        <v>5</v>
      </c>
      <c r="B442" s="45" t="s">
        <v>6</v>
      </c>
      <c r="C442" s="45" t="s">
        <v>7</v>
      </c>
      <c r="D442" s="45" t="s">
        <v>8</v>
      </c>
      <c r="E442" s="45" t="s">
        <v>9</v>
      </c>
      <c r="F442" s="195" t="s">
        <v>10</v>
      </c>
      <c r="G442" s="143" t="s">
        <v>11</v>
      </c>
      <c r="H442" s="144" t="s">
        <v>34</v>
      </c>
      <c r="I442" s="145" t="s">
        <v>38</v>
      </c>
      <c r="J442" s="45" t="s">
        <v>39</v>
      </c>
      <c r="K442" s="83" t="s">
        <v>40</v>
      </c>
      <c r="L442" s="84" t="s">
        <v>41</v>
      </c>
      <c r="M442" s="84" t="s">
        <v>35</v>
      </c>
      <c r="N442" s="83" t="s">
        <v>42</v>
      </c>
      <c r="O442" s="84" t="s">
        <v>43</v>
      </c>
      <c r="P442" s="83" t="s">
        <v>44</v>
      </c>
      <c r="Q442" s="84" t="s">
        <v>45</v>
      </c>
      <c r="R442" s="65" t="s">
        <v>12</v>
      </c>
      <c r="S442" s="65" t="s">
        <v>13</v>
      </c>
      <c r="T442" s="65" t="s">
        <v>36</v>
      </c>
      <c r="U442" s="65" t="s">
        <v>46</v>
      </c>
    </row>
    <row r="443" spans="1:21" ht="52.5" customHeight="1" thickBot="1">
      <c r="A443" s="253" t="s">
        <v>14</v>
      </c>
      <c r="B443" s="208" t="s">
        <v>511</v>
      </c>
      <c r="C443" s="302" t="s">
        <v>512</v>
      </c>
      <c r="D443" s="102" t="s">
        <v>127</v>
      </c>
      <c r="E443" s="231" t="s">
        <v>456</v>
      </c>
      <c r="F443" s="102">
        <v>256</v>
      </c>
      <c r="G443" s="108" t="s">
        <v>457</v>
      </c>
      <c r="H443" s="102">
        <v>256</v>
      </c>
      <c r="I443" s="259"/>
      <c r="J443" s="260">
        <f>H443*I443</f>
        <v>0</v>
      </c>
      <c r="K443" s="261"/>
      <c r="L443" s="260">
        <f>ROUND(J443*K443+J443,2)</f>
        <v>0</v>
      </c>
      <c r="M443" s="262">
        <v>256</v>
      </c>
      <c r="N443" s="263"/>
      <c r="O443" s="264">
        <f>N443*M443</f>
        <v>0</v>
      </c>
      <c r="P443" s="261"/>
      <c r="Q443" s="265">
        <f>ROUND(O443+O443*P443,2)</f>
        <v>0</v>
      </c>
      <c r="R443" s="93">
        <v>80000</v>
      </c>
      <c r="S443" s="113">
        <v>98400</v>
      </c>
      <c r="T443" s="23">
        <f>J443+O443+R443</f>
        <v>80000</v>
      </c>
      <c r="U443" s="23">
        <f>L443+Q443+S443</f>
        <v>98400</v>
      </c>
    </row>
    <row r="446" spans="1:21">
      <c r="A446" s="10" t="s">
        <v>458</v>
      </c>
      <c r="B446" s="181"/>
      <c r="D446" s="7"/>
      <c r="M446" s="122" t="str">
        <f>A446</f>
        <v>PAKIET NR  49</v>
      </c>
    </row>
    <row r="447" spans="1:21">
      <c r="A447" s="308" t="s">
        <v>0</v>
      </c>
      <c r="B447" s="309"/>
      <c r="C447" s="309"/>
      <c r="D447" s="309"/>
      <c r="E447" s="309"/>
      <c r="F447" s="309"/>
      <c r="G447" s="310"/>
      <c r="H447" s="308" t="s">
        <v>1</v>
      </c>
      <c r="I447" s="309"/>
      <c r="J447" s="309"/>
      <c r="K447" s="309"/>
      <c r="L447" s="310"/>
      <c r="M447" s="311" t="s">
        <v>2</v>
      </c>
      <c r="N447" s="311"/>
      <c r="O447" s="311"/>
      <c r="P447" s="311"/>
      <c r="Q447" s="311"/>
      <c r="R447" s="311"/>
      <c r="S447" s="311"/>
      <c r="T447" s="311" t="s">
        <v>3</v>
      </c>
      <c r="U447" s="311"/>
    </row>
    <row r="448" spans="1:21" ht="52.5">
      <c r="A448" s="108" t="s">
        <v>22</v>
      </c>
      <c r="B448" s="108" t="s">
        <v>23</v>
      </c>
      <c r="C448" s="108" t="s">
        <v>62</v>
      </c>
      <c r="D448" s="108" t="s">
        <v>297</v>
      </c>
      <c r="E448" s="135" t="s">
        <v>24</v>
      </c>
      <c r="F448" s="108" t="s">
        <v>59</v>
      </c>
      <c r="G448" s="108" t="s">
        <v>25</v>
      </c>
      <c r="H448" s="108" t="s">
        <v>26</v>
      </c>
      <c r="I448" s="136" t="s">
        <v>196</v>
      </c>
      <c r="J448" s="137" t="s">
        <v>28</v>
      </c>
      <c r="K448" s="138" t="s">
        <v>4</v>
      </c>
      <c r="L448" s="137" t="s">
        <v>29</v>
      </c>
      <c r="M448" s="139" t="s">
        <v>30</v>
      </c>
      <c r="N448" s="140" t="s">
        <v>31</v>
      </c>
      <c r="O448" s="139" t="s">
        <v>32</v>
      </c>
      <c r="P448" s="138" t="s">
        <v>4</v>
      </c>
      <c r="Q448" s="139" t="s">
        <v>33</v>
      </c>
      <c r="R448" s="139" t="s">
        <v>48</v>
      </c>
      <c r="S448" s="139" t="s">
        <v>49</v>
      </c>
      <c r="T448" s="141" t="s">
        <v>51</v>
      </c>
      <c r="U448" s="142" t="s">
        <v>52</v>
      </c>
    </row>
    <row r="449" spans="1:21" ht="13.5" thickBot="1">
      <c r="A449" s="45" t="s">
        <v>5</v>
      </c>
      <c r="B449" s="45" t="s">
        <v>6</v>
      </c>
      <c r="C449" s="45" t="s">
        <v>7</v>
      </c>
      <c r="D449" s="45" t="s">
        <v>8</v>
      </c>
      <c r="E449" s="45" t="s">
        <v>9</v>
      </c>
      <c r="F449" s="195" t="s">
        <v>10</v>
      </c>
      <c r="G449" s="143" t="s">
        <v>11</v>
      </c>
      <c r="H449" s="144" t="s">
        <v>34</v>
      </c>
      <c r="I449" s="145" t="s">
        <v>38</v>
      </c>
      <c r="J449" s="45" t="s">
        <v>39</v>
      </c>
      <c r="K449" s="83" t="s">
        <v>40</v>
      </c>
      <c r="L449" s="84" t="s">
        <v>41</v>
      </c>
      <c r="M449" s="84" t="s">
        <v>35</v>
      </c>
      <c r="N449" s="83" t="s">
        <v>42</v>
      </c>
      <c r="O449" s="84" t="s">
        <v>43</v>
      </c>
      <c r="P449" s="83" t="s">
        <v>44</v>
      </c>
      <c r="Q449" s="84" t="s">
        <v>45</v>
      </c>
      <c r="R449" s="65" t="s">
        <v>12</v>
      </c>
      <c r="S449" s="65" t="s">
        <v>13</v>
      </c>
      <c r="T449" s="65" t="s">
        <v>36</v>
      </c>
      <c r="U449" s="65" t="s">
        <v>46</v>
      </c>
    </row>
    <row r="450" spans="1:21" ht="34.5" thickBot="1">
      <c r="A450" s="253" t="s">
        <v>14</v>
      </c>
      <c r="B450" s="208" t="s">
        <v>459</v>
      </c>
      <c r="C450" s="102" t="s">
        <v>460</v>
      </c>
      <c r="D450" s="267" t="s">
        <v>127</v>
      </c>
      <c r="E450" s="268" t="s">
        <v>309</v>
      </c>
      <c r="F450" s="102">
        <v>3</v>
      </c>
      <c r="G450" s="108" t="s">
        <v>461</v>
      </c>
      <c r="H450" s="102">
        <v>9</v>
      </c>
      <c r="I450" s="259"/>
      <c r="J450" s="260">
        <f>H450*I450</f>
        <v>0</v>
      </c>
      <c r="K450" s="261"/>
      <c r="L450" s="260">
        <f>ROUND(J450*K450+J450,2)</f>
        <v>0</v>
      </c>
      <c r="M450" s="262">
        <v>10</v>
      </c>
      <c r="N450" s="263"/>
      <c r="O450" s="264">
        <f>N450*M450</f>
        <v>0</v>
      </c>
      <c r="P450" s="261"/>
      <c r="Q450" s="265">
        <f>ROUND(O450+O450*P450,2)</f>
        <v>0</v>
      </c>
      <c r="R450" s="93">
        <v>8000</v>
      </c>
      <c r="S450" s="113">
        <v>9840</v>
      </c>
      <c r="T450" s="23">
        <f>J450+O450+R450</f>
        <v>8000</v>
      </c>
      <c r="U450" s="23">
        <f>L450+Q450+S450</f>
        <v>9840</v>
      </c>
    </row>
    <row r="453" spans="1:21">
      <c r="A453" s="10" t="s">
        <v>462</v>
      </c>
      <c r="B453" s="181"/>
      <c r="M453" s="122" t="str">
        <f>A453</f>
        <v>PAKIET NR  50</v>
      </c>
    </row>
    <row r="454" spans="1:21">
      <c r="A454" s="305" t="s">
        <v>0</v>
      </c>
      <c r="B454" s="306"/>
      <c r="C454" s="306"/>
      <c r="D454" s="306"/>
      <c r="E454" s="306"/>
      <c r="F454" s="306"/>
      <c r="G454" s="307"/>
      <c r="H454" s="308" t="s">
        <v>1</v>
      </c>
      <c r="I454" s="309"/>
      <c r="J454" s="309"/>
      <c r="K454" s="309"/>
      <c r="L454" s="310"/>
      <c r="M454" s="311" t="s">
        <v>2</v>
      </c>
      <c r="N454" s="311"/>
      <c r="O454" s="311"/>
      <c r="P454" s="311"/>
      <c r="Q454" s="311"/>
      <c r="R454" s="311"/>
      <c r="S454" s="311"/>
      <c r="T454" s="311" t="s">
        <v>3</v>
      </c>
      <c r="U454" s="311"/>
    </row>
    <row r="455" spans="1:21" ht="52.5">
      <c r="A455" s="108" t="s">
        <v>22</v>
      </c>
      <c r="B455" s="108" t="s">
        <v>23</v>
      </c>
      <c r="C455" s="108" t="s">
        <v>62</v>
      </c>
      <c r="D455" s="108" t="s">
        <v>297</v>
      </c>
      <c r="E455" s="108" t="s">
        <v>24</v>
      </c>
      <c r="F455" s="108" t="s">
        <v>59</v>
      </c>
      <c r="G455" s="108" t="s">
        <v>25</v>
      </c>
      <c r="H455" s="108" t="s">
        <v>26</v>
      </c>
      <c r="I455" s="136" t="s">
        <v>196</v>
      </c>
      <c r="J455" s="137" t="s">
        <v>28</v>
      </c>
      <c r="K455" s="138" t="s">
        <v>4</v>
      </c>
      <c r="L455" s="137" t="s">
        <v>29</v>
      </c>
      <c r="M455" s="139" t="s">
        <v>30</v>
      </c>
      <c r="N455" s="140" t="s">
        <v>31</v>
      </c>
      <c r="O455" s="139" t="s">
        <v>32</v>
      </c>
      <c r="P455" s="138" t="s">
        <v>4</v>
      </c>
      <c r="Q455" s="139" t="s">
        <v>33</v>
      </c>
      <c r="R455" s="139" t="s">
        <v>48</v>
      </c>
      <c r="S455" s="139" t="s">
        <v>49</v>
      </c>
      <c r="T455" s="141" t="s">
        <v>51</v>
      </c>
      <c r="U455" s="142" t="s">
        <v>52</v>
      </c>
    </row>
    <row r="456" spans="1:21" ht="13.5" thickBot="1">
      <c r="A456" s="45" t="s">
        <v>5</v>
      </c>
      <c r="B456" s="45" t="s">
        <v>6</v>
      </c>
      <c r="C456" s="45" t="s">
        <v>7</v>
      </c>
      <c r="D456" s="45" t="s">
        <v>8</v>
      </c>
      <c r="E456" s="45" t="s">
        <v>9</v>
      </c>
      <c r="F456" s="195" t="s">
        <v>10</v>
      </c>
      <c r="G456" s="143" t="s">
        <v>11</v>
      </c>
      <c r="H456" s="144" t="s">
        <v>34</v>
      </c>
      <c r="I456" s="145" t="s">
        <v>38</v>
      </c>
      <c r="J456" s="45" t="s">
        <v>39</v>
      </c>
      <c r="K456" s="83" t="s">
        <v>40</v>
      </c>
      <c r="L456" s="84" t="s">
        <v>41</v>
      </c>
      <c r="M456" s="84" t="s">
        <v>35</v>
      </c>
      <c r="N456" s="83" t="s">
        <v>42</v>
      </c>
      <c r="O456" s="84" t="s">
        <v>43</v>
      </c>
      <c r="P456" s="83" t="s">
        <v>44</v>
      </c>
      <c r="Q456" s="84" t="s">
        <v>45</v>
      </c>
      <c r="R456" s="65" t="s">
        <v>12</v>
      </c>
      <c r="S456" s="65" t="s">
        <v>13</v>
      </c>
      <c r="T456" s="65" t="s">
        <v>36</v>
      </c>
      <c r="U456" s="65" t="s">
        <v>46</v>
      </c>
    </row>
    <row r="457" spans="1:21" ht="23.25" thickBot="1">
      <c r="A457" s="253" t="s">
        <v>14</v>
      </c>
      <c r="B457" s="208" t="s">
        <v>463</v>
      </c>
      <c r="C457" s="102" t="s">
        <v>464</v>
      </c>
      <c r="D457" s="278" t="s">
        <v>465</v>
      </c>
      <c r="E457" s="279" t="s">
        <v>309</v>
      </c>
      <c r="F457" s="102">
        <v>3</v>
      </c>
      <c r="G457" s="108" t="s">
        <v>466</v>
      </c>
      <c r="H457" s="102">
        <v>7</v>
      </c>
      <c r="I457" s="259"/>
      <c r="J457" s="260">
        <f>H457*I457</f>
        <v>0</v>
      </c>
      <c r="K457" s="261"/>
      <c r="L457" s="260">
        <f>ROUND(J457*K457+J457,2)</f>
        <v>0</v>
      </c>
      <c r="M457" s="262">
        <v>10</v>
      </c>
      <c r="N457" s="263"/>
      <c r="O457" s="264">
        <f>N457*M457</f>
        <v>0</v>
      </c>
      <c r="P457" s="261"/>
      <c r="Q457" s="265">
        <f>ROUND(O457+O457*P457,2)</f>
        <v>0</v>
      </c>
      <c r="R457" s="93">
        <v>8000</v>
      </c>
      <c r="S457" s="113">
        <v>9840</v>
      </c>
      <c r="T457" s="23">
        <f>J457+O457+R457</f>
        <v>8000</v>
      </c>
      <c r="U457" s="23">
        <f>L457+Q457+S457</f>
        <v>9840</v>
      </c>
    </row>
    <row r="461" spans="1:21">
      <c r="A461" s="10" t="s">
        <v>467</v>
      </c>
      <c r="B461" s="181"/>
      <c r="M461" s="122" t="str">
        <f>A461</f>
        <v>PAKIET NR  51</v>
      </c>
    </row>
    <row r="462" spans="1:21">
      <c r="A462" s="305" t="s">
        <v>0</v>
      </c>
      <c r="B462" s="306"/>
      <c r="C462" s="306"/>
      <c r="D462" s="306"/>
      <c r="E462" s="306"/>
      <c r="F462" s="306"/>
      <c r="G462" s="307"/>
      <c r="H462" s="308" t="s">
        <v>1</v>
      </c>
      <c r="I462" s="309"/>
      <c r="J462" s="309"/>
      <c r="K462" s="309"/>
      <c r="L462" s="310"/>
      <c r="M462" s="311" t="s">
        <v>2</v>
      </c>
      <c r="N462" s="311"/>
      <c r="O462" s="311"/>
      <c r="P462" s="311"/>
      <c r="Q462" s="311"/>
      <c r="R462" s="311"/>
      <c r="S462" s="311"/>
      <c r="T462" s="311" t="s">
        <v>3</v>
      </c>
      <c r="U462" s="311"/>
    </row>
    <row r="463" spans="1:21" ht="52.5">
      <c r="A463" s="108" t="s">
        <v>22</v>
      </c>
      <c r="B463" s="108" t="s">
        <v>23</v>
      </c>
      <c r="C463" s="108" t="s">
        <v>62</v>
      </c>
      <c r="D463" s="108" t="s">
        <v>297</v>
      </c>
      <c r="E463" s="108" t="s">
        <v>24</v>
      </c>
      <c r="F463" s="108" t="s">
        <v>59</v>
      </c>
      <c r="G463" s="108" t="s">
        <v>25</v>
      </c>
      <c r="H463" s="108" t="s">
        <v>26</v>
      </c>
      <c r="I463" s="136" t="s">
        <v>196</v>
      </c>
      <c r="J463" s="137" t="s">
        <v>28</v>
      </c>
      <c r="K463" s="138" t="s">
        <v>4</v>
      </c>
      <c r="L463" s="137" t="s">
        <v>29</v>
      </c>
      <c r="M463" s="139" t="s">
        <v>30</v>
      </c>
      <c r="N463" s="140" t="s">
        <v>31</v>
      </c>
      <c r="O463" s="139" t="s">
        <v>32</v>
      </c>
      <c r="P463" s="138" t="s">
        <v>4</v>
      </c>
      <c r="Q463" s="139" t="s">
        <v>33</v>
      </c>
      <c r="R463" s="139" t="s">
        <v>48</v>
      </c>
      <c r="S463" s="139" t="s">
        <v>49</v>
      </c>
      <c r="T463" s="141" t="s">
        <v>51</v>
      </c>
      <c r="U463" s="142" t="s">
        <v>52</v>
      </c>
    </row>
    <row r="464" spans="1:21" ht="13.5" thickBot="1">
      <c r="A464" s="45" t="s">
        <v>5</v>
      </c>
      <c r="B464" s="45" t="s">
        <v>6</v>
      </c>
      <c r="C464" s="45" t="s">
        <v>7</v>
      </c>
      <c r="D464" s="45" t="s">
        <v>8</v>
      </c>
      <c r="E464" s="45" t="s">
        <v>9</v>
      </c>
      <c r="F464" s="195" t="s">
        <v>10</v>
      </c>
      <c r="G464" s="143" t="s">
        <v>11</v>
      </c>
      <c r="H464" s="144" t="s">
        <v>34</v>
      </c>
      <c r="I464" s="145" t="s">
        <v>38</v>
      </c>
      <c r="J464" s="45" t="s">
        <v>39</v>
      </c>
      <c r="K464" s="83" t="s">
        <v>40</v>
      </c>
      <c r="L464" s="84" t="s">
        <v>41</v>
      </c>
      <c r="M464" s="84" t="s">
        <v>35</v>
      </c>
      <c r="N464" s="83" t="s">
        <v>42</v>
      </c>
      <c r="O464" s="84" t="s">
        <v>43</v>
      </c>
      <c r="P464" s="83" t="s">
        <v>44</v>
      </c>
      <c r="Q464" s="84" t="s">
        <v>45</v>
      </c>
      <c r="R464" s="65" t="s">
        <v>12</v>
      </c>
      <c r="S464" s="65" t="s">
        <v>13</v>
      </c>
      <c r="T464" s="65" t="s">
        <v>36</v>
      </c>
      <c r="U464" s="65" t="s">
        <v>46</v>
      </c>
    </row>
    <row r="465" spans="1:21" ht="21.75" thickBot="1">
      <c r="A465" s="253" t="s">
        <v>14</v>
      </c>
      <c r="B465" s="208" t="s">
        <v>468</v>
      </c>
      <c r="C465" s="102" t="s">
        <v>127</v>
      </c>
      <c r="D465" s="217" t="s">
        <v>469</v>
      </c>
      <c r="E465" s="102" t="s">
        <v>127</v>
      </c>
      <c r="F465" s="102">
        <v>18</v>
      </c>
      <c r="G465" s="108" t="s">
        <v>470</v>
      </c>
      <c r="H465" s="102">
        <v>21</v>
      </c>
      <c r="I465" s="259"/>
      <c r="J465" s="260">
        <f>H465*I465</f>
        <v>0</v>
      </c>
      <c r="K465" s="261"/>
      <c r="L465" s="260">
        <f>ROUND(J465*K465+J465,2)</f>
        <v>0</v>
      </c>
      <c r="M465" s="262">
        <v>10</v>
      </c>
      <c r="N465" s="263"/>
      <c r="O465" s="264">
        <f>N465*M465</f>
        <v>0</v>
      </c>
      <c r="P465" s="261"/>
      <c r="Q465" s="265">
        <f>ROUND(O465+O465*P465,2)</f>
        <v>0</v>
      </c>
      <c r="R465" s="93">
        <v>8000</v>
      </c>
      <c r="S465" s="113">
        <v>9840</v>
      </c>
      <c r="T465" s="23">
        <f>J465+O465+R465</f>
        <v>8000</v>
      </c>
      <c r="U465" s="23">
        <f>L465+Q465+S465</f>
        <v>9840</v>
      </c>
    </row>
    <row r="466" spans="1:21">
      <c r="A466" s="207"/>
    </row>
    <row r="468" spans="1:21">
      <c r="A468" s="10" t="s">
        <v>471</v>
      </c>
      <c r="B468" s="181"/>
      <c r="M468" s="122" t="str">
        <f>A468</f>
        <v>PAKIET NR  52</v>
      </c>
    </row>
    <row r="469" spans="1:21">
      <c r="A469" s="305" t="s">
        <v>0</v>
      </c>
      <c r="B469" s="306"/>
      <c r="C469" s="306"/>
      <c r="D469" s="306"/>
      <c r="E469" s="306"/>
      <c r="F469" s="306"/>
      <c r="G469" s="307"/>
      <c r="H469" s="308" t="s">
        <v>1</v>
      </c>
      <c r="I469" s="309"/>
      <c r="J469" s="309"/>
      <c r="K469" s="309"/>
      <c r="L469" s="310"/>
      <c r="M469" s="311" t="s">
        <v>2</v>
      </c>
      <c r="N469" s="311"/>
      <c r="O469" s="311"/>
      <c r="P469" s="311"/>
      <c r="Q469" s="311"/>
      <c r="R469" s="311"/>
      <c r="S469" s="311"/>
      <c r="T469" s="311" t="s">
        <v>3</v>
      </c>
      <c r="U469" s="311"/>
    </row>
    <row r="470" spans="1:21" ht="52.5">
      <c r="A470" s="108" t="s">
        <v>22</v>
      </c>
      <c r="B470" s="238" t="s">
        <v>23</v>
      </c>
      <c r="C470" s="55" t="s">
        <v>383</v>
      </c>
      <c r="D470" s="55" t="s">
        <v>50</v>
      </c>
      <c r="E470" s="55" t="s">
        <v>24</v>
      </c>
      <c r="F470" s="55" t="s">
        <v>59</v>
      </c>
      <c r="G470" s="108" t="s">
        <v>25</v>
      </c>
      <c r="H470" s="108" t="s">
        <v>26</v>
      </c>
      <c r="I470" s="136" t="s">
        <v>27</v>
      </c>
      <c r="J470" s="137" t="s">
        <v>28</v>
      </c>
      <c r="K470" s="138" t="s">
        <v>4</v>
      </c>
      <c r="L470" s="137" t="s">
        <v>29</v>
      </c>
      <c r="M470" s="139" t="s">
        <v>30</v>
      </c>
      <c r="N470" s="140" t="s">
        <v>31</v>
      </c>
      <c r="O470" s="139" t="s">
        <v>32</v>
      </c>
      <c r="P470" s="138" t="s">
        <v>4</v>
      </c>
      <c r="Q470" s="139" t="s">
        <v>33</v>
      </c>
      <c r="R470" s="139" t="s">
        <v>48</v>
      </c>
      <c r="S470" s="139" t="s">
        <v>49</v>
      </c>
      <c r="T470" s="141" t="s">
        <v>51</v>
      </c>
      <c r="U470" s="142" t="s">
        <v>52</v>
      </c>
    </row>
    <row r="471" spans="1:21" ht="13.5" thickBot="1">
      <c r="A471" s="45" t="s">
        <v>5</v>
      </c>
      <c r="B471" s="45" t="s">
        <v>6</v>
      </c>
      <c r="C471" s="45" t="s">
        <v>7</v>
      </c>
      <c r="D471" s="45" t="s">
        <v>8</v>
      </c>
      <c r="E471" s="45" t="s">
        <v>9</v>
      </c>
      <c r="F471" s="195" t="s">
        <v>10</v>
      </c>
      <c r="G471" s="195" t="s">
        <v>11</v>
      </c>
      <c r="H471" s="195" t="s">
        <v>34</v>
      </c>
      <c r="I471" s="82" t="s">
        <v>38</v>
      </c>
      <c r="J471" s="45" t="s">
        <v>39</v>
      </c>
      <c r="K471" s="83" t="s">
        <v>40</v>
      </c>
      <c r="L471" s="84" t="s">
        <v>41</v>
      </c>
      <c r="M471" s="84" t="s">
        <v>35</v>
      </c>
      <c r="N471" s="83" t="s">
        <v>42</v>
      </c>
      <c r="O471" s="84" t="s">
        <v>43</v>
      </c>
      <c r="P471" s="83" t="s">
        <v>44</v>
      </c>
      <c r="Q471" s="84" t="s">
        <v>45</v>
      </c>
      <c r="R471" s="65" t="s">
        <v>12</v>
      </c>
      <c r="S471" s="65" t="s">
        <v>13</v>
      </c>
      <c r="T471" s="65" t="s">
        <v>36</v>
      </c>
      <c r="U471" s="65" t="s">
        <v>46</v>
      </c>
    </row>
    <row r="472" spans="1:21">
      <c r="A472" s="253" t="s">
        <v>14</v>
      </c>
      <c r="B472" s="276" t="s">
        <v>472</v>
      </c>
      <c r="C472" s="277" t="s">
        <v>473</v>
      </c>
      <c r="D472" s="277" t="s">
        <v>474</v>
      </c>
      <c r="E472" s="283" t="s">
        <v>475</v>
      </c>
      <c r="F472" s="290">
        <v>2</v>
      </c>
      <c r="G472" s="326" t="s">
        <v>323</v>
      </c>
      <c r="H472" s="102">
        <v>6</v>
      </c>
      <c r="I472" s="259"/>
      <c r="J472" s="260">
        <f>H472*I472</f>
        <v>0</v>
      </c>
      <c r="K472" s="261"/>
      <c r="L472" s="260">
        <f>ROUND(J472*K472+J472,2)</f>
        <v>0</v>
      </c>
      <c r="M472" s="262">
        <v>4</v>
      </c>
      <c r="N472" s="263"/>
      <c r="O472" s="264">
        <f>N472*M472</f>
        <v>0</v>
      </c>
      <c r="P472" s="261"/>
      <c r="Q472" s="265">
        <f t="shared" ref="Q472:Q475" si="89">ROUND(O472+O472*P472,2)</f>
        <v>0</v>
      </c>
      <c r="R472" s="312">
        <v>8000</v>
      </c>
      <c r="S472" s="315">
        <v>9840</v>
      </c>
      <c r="T472" s="318">
        <f>SUM(J476+O476+R476)</f>
        <v>8000</v>
      </c>
      <c r="U472" s="321">
        <f>SUM(L476+Q476+S476)</f>
        <v>9840</v>
      </c>
    </row>
    <row r="473" spans="1:21">
      <c r="A473" s="253" t="s">
        <v>15</v>
      </c>
      <c r="B473" s="276" t="s">
        <v>476</v>
      </c>
      <c r="C473" s="277" t="s">
        <v>477</v>
      </c>
      <c r="D473" s="277" t="s">
        <v>478</v>
      </c>
      <c r="E473" s="283" t="s">
        <v>475</v>
      </c>
      <c r="F473" s="102">
        <v>1</v>
      </c>
      <c r="G473" s="327"/>
      <c r="H473" s="280">
        <v>3</v>
      </c>
      <c r="I473" s="259"/>
      <c r="J473" s="260">
        <f t="shared" ref="J473:J475" si="90">H473*I473</f>
        <v>0</v>
      </c>
      <c r="K473" s="261"/>
      <c r="L473" s="260">
        <f t="shared" ref="L473:L475" si="91">ROUND(J473*K473+J473,2)</f>
        <v>0</v>
      </c>
      <c r="M473" s="262">
        <v>4</v>
      </c>
      <c r="N473" s="263"/>
      <c r="O473" s="264">
        <f t="shared" ref="O473:O475" si="92">N473*M473</f>
        <v>0</v>
      </c>
      <c r="P473" s="261"/>
      <c r="Q473" s="265">
        <f t="shared" si="89"/>
        <v>0</v>
      </c>
      <c r="R473" s="313"/>
      <c r="S473" s="316"/>
      <c r="T473" s="319"/>
      <c r="U473" s="322"/>
    </row>
    <row r="474" spans="1:21">
      <c r="A474" s="253" t="s">
        <v>16</v>
      </c>
      <c r="B474" s="276" t="s">
        <v>479</v>
      </c>
      <c r="C474" s="277" t="s">
        <v>480</v>
      </c>
      <c r="D474" s="277" t="s">
        <v>481</v>
      </c>
      <c r="E474" s="283" t="s">
        <v>475</v>
      </c>
      <c r="F474" s="102">
        <v>1</v>
      </c>
      <c r="G474" s="327"/>
      <c r="H474" s="102">
        <v>3</v>
      </c>
      <c r="I474" s="259"/>
      <c r="J474" s="260">
        <f t="shared" si="90"/>
        <v>0</v>
      </c>
      <c r="K474" s="261"/>
      <c r="L474" s="260">
        <f t="shared" si="91"/>
        <v>0</v>
      </c>
      <c r="M474" s="262">
        <v>4</v>
      </c>
      <c r="N474" s="263"/>
      <c r="O474" s="264">
        <f t="shared" si="92"/>
        <v>0</v>
      </c>
      <c r="P474" s="261"/>
      <c r="Q474" s="265">
        <f t="shared" si="89"/>
        <v>0</v>
      </c>
      <c r="R474" s="313"/>
      <c r="S474" s="316"/>
      <c r="T474" s="319"/>
      <c r="U474" s="322"/>
    </row>
    <row r="475" spans="1:21" ht="13.5" thickBot="1">
      <c r="A475" s="253" t="s">
        <v>17</v>
      </c>
      <c r="B475" s="276" t="s">
        <v>482</v>
      </c>
      <c r="C475" s="277" t="s">
        <v>483</v>
      </c>
      <c r="D475" s="277" t="s">
        <v>481</v>
      </c>
      <c r="E475" s="283" t="s">
        <v>475</v>
      </c>
      <c r="F475" s="102">
        <v>1</v>
      </c>
      <c r="G475" s="328"/>
      <c r="H475" s="116">
        <v>3</v>
      </c>
      <c r="I475" s="259"/>
      <c r="J475" s="260">
        <f t="shared" si="90"/>
        <v>0</v>
      </c>
      <c r="K475" s="261"/>
      <c r="L475" s="260">
        <f t="shared" si="91"/>
        <v>0</v>
      </c>
      <c r="M475" s="262">
        <v>4</v>
      </c>
      <c r="N475" s="263"/>
      <c r="O475" s="264">
        <f t="shared" si="92"/>
        <v>0</v>
      </c>
      <c r="P475" s="261"/>
      <c r="Q475" s="265">
        <f t="shared" si="89"/>
        <v>0</v>
      </c>
      <c r="R475" s="314"/>
      <c r="S475" s="317"/>
      <c r="T475" s="320"/>
      <c r="U475" s="323"/>
    </row>
    <row r="476" spans="1:21">
      <c r="A476" s="13"/>
      <c r="B476" s="1"/>
      <c r="I476" s="117" t="s">
        <v>21</v>
      </c>
      <c r="J476" s="118">
        <f>SUM(J472:J475)</f>
        <v>0</v>
      </c>
      <c r="K476" s="9"/>
      <c r="L476" s="118">
        <f>SUM(L472:L475)</f>
        <v>0</v>
      </c>
      <c r="M476" s="9"/>
      <c r="N476" s="9"/>
      <c r="O476" s="118">
        <f>SUM(O472:O475)</f>
        <v>0</v>
      </c>
      <c r="P476" s="9"/>
      <c r="Q476" s="118">
        <f>SUM(Q472:Q475)</f>
        <v>0</v>
      </c>
      <c r="R476" s="118">
        <f>SUM(R472:R475)</f>
        <v>8000</v>
      </c>
      <c r="S476" s="118">
        <f>SUM(S472:S475)</f>
        <v>9840</v>
      </c>
    </row>
    <row r="478" spans="1:21">
      <c r="A478" s="10" t="s">
        <v>484</v>
      </c>
      <c r="B478" s="181"/>
      <c r="M478" s="122" t="str">
        <f>A478</f>
        <v>PAKIET NR  53</v>
      </c>
    </row>
    <row r="479" spans="1:21">
      <c r="A479" s="305" t="s">
        <v>0</v>
      </c>
      <c r="B479" s="306"/>
      <c r="C479" s="306"/>
      <c r="D479" s="306"/>
      <c r="E479" s="306"/>
      <c r="F479" s="306"/>
      <c r="G479" s="307"/>
      <c r="H479" s="308" t="s">
        <v>1</v>
      </c>
      <c r="I479" s="309"/>
      <c r="J479" s="309"/>
      <c r="K479" s="309"/>
      <c r="L479" s="310"/>
      <c r="M479" s="311" t="s">
        <v>2</v>
      </c>
      <c r="N479" s="311"/>
      <c r="O479" s="311"/>
      <c r="P479" s="311"/>
      <c r="Q479" s="311"/>
      <c r="R479" s="311"/>
      <c r="S479" s="311"/>
      <c r="T479" s="311" t="s">
        <v>3</v>
      </c>
      <c r="U479" s="311"/>
    </row>
    <row r="480" spans="1:21" ht="52.5">
      <c r="A480" s="108" t="s">
        <v>22</v>
      </c>
      <c r="B480" s="108" t="s">
        <v>23</v>
      </c>
      <c r="C480" s="108" t="s">
        <v>62</v>
      </c>
      <c r="D480" s="45" t="s">
        <v>50</v>
      </c>
      <c r="E480" s="45" t="s">
        <v>24</v>
      </c>
      <c r="F480" s="108" t="s">
        <v>59</v>
      </c>
      <c r="G480" s="108" t="s">
        <v>25</v>
      </c>
      <c r="H480" s="108" t="s">
        <v>26</v>
      </c>
      <c r="I480" s="136" t="s">
        <v>27</v>
      </c>
      <c r="J480" s="137" t="s">
        <v>28</v>
      </c>
      <c r="K480" s="138" t="s">
        <v>4</v>
      </c>
      <c r="L480" s="137" t="s">
        <v>29</v>
      </c>
      <c r="M480" s="139" t="s">
        <v>30</v>
      </c>
      <c r="N480" s="140" t="s">
        <v>31</v>
      </c>
      <c r="O480" s="139" t="s">
        <v>32</v>
      </c>
      <c r="P480" s="138" t="s">
        <v>4</v>
      </c>
      <c r="Q480" s="139" t="s">
        <v>33</v>
      </c>
      <c r="R480" s="139" t="s">
        <v>48</v>
      </c>
      <c r="S480" s="139" t="s">
        <v>49</v>
      </c>
      <c r="T480" s="141" t="s">
        <v>51</v>
      </c>
      <c r="U480" s="142" t="s">
        <v>52</v>
      </c>
    </row>
    <row r="481" spans="1:21" ht="13.5" thickBot="1">
      <c r="A481" s="45" t="s">
        <v>5</v>
      </c>
      <c r="B481" s="45" t="s">
        <v>6</v>
      </c>
      <c r="C481" s="45" t="s">
        <v>7</v>
      </c>
      <c r="D481" s="45" t="s">
        <v>8</v>
      </c>
      <c r="E481" s="45" t="s">
        <v>9</v>
      </c>
      <c r="F481" s="143" t="s">
        <v>10</v>
      </c>
      <c r="G481" s="108" t="s">
        <v>11</v>
      </c>
      <c r="H481" s="234" t="s">
        <v>34</v>
      </c>
      <c r="I481" s="82" t="s">
        <v>38</v>
      </c>
      <c r="J481" s="45" t="s">
        <v>39</v>
      </c>
      <c r="K481" s="83" t="s">
        <v>40</v>
      </c>
      <c r="L481" s="84" t="s">
        <v>41</v>
      </c>
      <c r="M481" s="84" t="s">
        <v>35</v>
      </c>
      <c r="N481" s="83" t="s">
        <v>42</v>
      </c>
      <c r="O481" s="84" t="s">
        <v>43</v>
      </c>
      <c r="P481" s="83" t="s">
        <v>44</v>
      </c>
      <c r="Q481" s="84" t="s">
        <v>45</v>
      </c>
      <c r="R481" s="65" t="s">
        <v>12</v>
      </c>
      <c r="S481" s="65" t="s">
        <v>13</v>
      </c>
      <c r="T481" s="65" t="s">
        <v>36</v>
      </c>
      <c r="U481" s="65" t="s">
        <v>46</v>
      </c>
    </row>
    <row r="482" spans="1:21">
      <c r="A482" s="253" t="s">
        <v>14</v>
      </c>
      <c r="B482" s="287" t="s">
        <v>485</v>
      </c>
      <c r="C482" s="288" t="s">
        <v>486</v>
      </c>
      <c r="D482" s="288">
        <v>2020</v>
      </c>
      <c r="E482" s="294" t="s">
        <v>487</v>
      </c>
      <c r="F482" s="278">
        <v>1</v>
      </c>
      <c r="G482" s="324" t="s">
        <v>180</v>
      </c>
      <c r="H482" s="274">
        <v>3</v>
      </c>
      <c r="I482" s="259"/>
      <c r="J482" s="260">
        <f>H482*I482</f>
        <v>0</v>
      </c>
      <c r="K482" s="261"/>
      <c r="L482" s="260">
        <f>ROUND(J482*K482+J482,2)</f>
        <v>0</v>
      </c>
      <c r="M482" s="270">
        <v>20</v>
      </c>
      <c r="N482" s="263"/>
      <c r="O482" s="264">
        <f>N482*M482</f>
        <v>0</v>
      </c>
      <c r="P482" s="261"/>
      <c r="Q482" s="265">
        <f t="shared" ref="Q482:Q483" si="93">ROUND(O482+O482*P482,2)</f>
        <v>0</v>
      </c>
      <c r="R482" s="312">
        <v>8000</v>
      </c>
      <c r="S482" s="315">
        <v>9840</v>
      </c>
      <c r="T482" s="318">
        <f>SUM(J484+O484+R484)</f>
        <v>8000</v>
      </c>
      <c r="U482" s="321">
        <f>SUM(L484+Q484+S484)</f>
        <v>9840</v>
      </c>
    </row>
    <row r="483" spans="1:21" ht="13.5" thickBot="1">
      <c r="A483" s="253" t="s">
        <v>15</v>
      </c>
      <c r="B483" s="208" t="s">
        <v>485</v>
      </c>
      <c r="C483" s="102" t="s">
        <v>488</v>
      </c>
      <c r="D483" s="102">
        <v>2020</v>
      </c>
      <c r="E483" s="215" t="s">
        <v>487</v>
      </c>
      <c r="F483" s="102">
        <v>2</v>
      </c>
      <c r="G483" s="325"/>
      <c r="H483" s="230">
        <v>6</v>
      </c>
      <c r="I483" s="259"/>
      <c r="J483" s="260">
        <f t="shared" ref="J483" si="94">H483*I483</f>
        <v>0</v>
      </c>
      <c r="K483" s="261"/>
      <c r="L483" s="260">
        <f t="shared" ref="L483" si="95">ROUND(J483*K483+J483,2)</f>
        <v>0</v>
      </c>
      <c r="M483" s="275">
        <v>20</v>
      </c>
      <c r="N483" s="263"/>
      <c r="O483" s="264">
        <f t="shared" ref="O483" si="96">N483*M483</f>
        <v>0</v>
      </c>
      <c r="P483" s="261"/>
      <c r="Q483" s="265">
        <f t="shared" si="93"/>
        <v>0</v>
      </c>
      <c r="R483" s="314"/>
      <c r="S483" s="317"/>
      <c r="T483" s="320"/>
      <c r="U483" s="323"/>
    </row>
    <row r="484" spans="1:21">
      <c r="A484" s="286"/>
      <c r="B484" s="1"/>
      <c r="I484" s="292" t="s">
        <v>21</v>
      </c>
      <c r="J484" s="293">
        <f>SUM(J482:J483)</f>
        <v>0</v>
      </c>
      <c r="K484" s="9"/>
      <c r="L484" s="293">
        <f>SUM(L482:L483)</f>
        <v>0</v>
      </c>
      <c r="M484" s="9"/>
      <c r="N484" s="9"/>
      <c r="O484" s="293">
        <f>SUM(O482:O483)</f>
        <v>0</v>
      </c>
      <c r="P484" s="9"/>
      <c r="Q484" s="293">
        <f>SUM(Q482:Q483)</f>
        <v>0</v>
      </c>
      <c r="R484" s="293">
        <f>SUM(R482:R483)</f>
        <v>8000</v>
      </c>
      <c r="S484" s="293">
        <f>SUM(S482:S483)</f>
        <v>9840</v>
      </c>
    </row>
    <row r="487" spans="1:21">
      <c r="A487" s="10" t="s">
        <v>489</v>
      </c>
      <c r="M487" s="122" t="str">
        <f>A487</f>
        <v>PAKIET NR  54</v>
      </c>
    </row>
    <row r="488" spans="1:21">
      <c r="A488" s="305" t="s">
        <v>0</v>
      </c>
      <c r="B488" s="306"/>
      <c r="C488" s="306"/>
      <c r="D488" s="306"/>
      <c r="E488" s="306"/>
      <c r="F488" s="306"/>
      <c r="G488" s="307"/>
      <c r="H488" s="308" t="s">
        <v>1</v>
      </c>
      <c r="I488" s="309"/>
      <c r="J488" s="309"/>
      <c r="K488" s="309"/>
      <c r="L488" s="310"/>
      <c r="M488" s="311" t="s">
        <v>2</v>
      </c>
      <c r="N488" s="311"/>
      <c r="O488" s="311"/>
      <c r="P488" s="311"/>
      <c r="Q488" s="311"/>
      <c r="R488" s="311"/>
      <c r="S488" s="311"/>
      <c r="T488" s="311" t="s">
        <v>3</v>
      </c>
      <c r="U488" s="311"/>
    </row>
    <row r="489" spans="1:21" ht="52.5">
      <c r="A489" s="244" t="s">
        <v>22</v>
      </c>
      <c r="B489" s="244" t="s">
        <v>23</v>
      </c>
      <c r="C489" s="244" t="s">
        <v>62</v>
      </c>
      <c r="D489" s="244" t="s">
        <v>297</v>
      </c>
      <c r="E489" s="244" t="s">
        <v>24</v>
      </c>
      <c r="F489" s="244" t="s">
        <v>59</v>
      </c>
      <c r="G489" s="244" t="s">
        <v>25</v>
      </c>
      <c r="H489" s="244" t="s">
        <v>26</v>
      </c>
      <c r="I489" s="136" t="s">
        <v>196</v>
      </c>
      <c r="J489" s="137" t="s">
        <v>28</v>
      </c>
      <c r="K489" s="138" t="s">
        <v>4</v>
      </c>
      <c r="L489" s="137" t="s">
        <v>29</v>
      </c>
      <c r="M489" s="139" t="s">
        <v>30</v>
      </c>
      <c r="N489" s="140" t="s">
        <v>31</v>
      </c>
      <c r="O489" s="139" t="s">
        <v>32</v>
      </c>
      <c r="P489" s="138" t="s">
        <v>4</v>
      </c>
      <c r="Q489" s="139" t="s">
        <v>33</v>
      </c>
      <c r="R489" s="139" t="s">
        <v>48</v>
      </c>
      <c r="S489" s="139" t="s">
        <v>49</v>
      </c>
      <c r="T489" s="141" t="s">
        <v>51</v>
      </c>
      <c r="U489" s="142" t="s">
        <v>52</v>
      </c>
    </row>
    <row r="490" spans="1:21" ht="13.5" thickBot="1">
      <c r="A490" s="45" t="s">
        <v>5</v>
      </c>
      <c r="B490" s="197" t="s">
        <v>6</v>
      </c>
      <c r="C490" s="197" t="s">
        <v>7</v>
      </c>
      <c r="D490" s="197" t="s">
        <v>8</v>
      </c>
      <c r="E490" s="197" t="s">
        <v>9</v>
      </c>
      <c r="F490" s="197" t="s">
        <v>10</v>
      </c>
      <c r="G490" s="143" t="s">
        <v>11</v>
      </c>
      <c r="H490" s="291" t="s">
        <v>34</v>
      </c>
      <c r="I490" s="145" t="s">
        <v>38</v>
      </c>
      <c r="J490" s="45" t="s">
        <v>39</v>
      </c>
      <c r="K490" s="83" t="s">
        <v>40</v>
      </c>
      <c r="L490" s="84" t="s">
        <v>41</v>
      </c>
      <c r="M490" s="84" t="s">
        <v>35</v>
      </c>
      <c r="N490" s="83" t="s">
        <v>42</v>
      </c>
      <c r="O490" s="84" t="s">
        <v>43</v>
      </c>
      <c r="P490" s="83" t="s">
        <v>44</v>
      </c>
      <c r="Q490" s="84" t="s">
        <v>45</v>
      </c>
      <c r="R490" s="65" t="s">
        <v>12</v>
      </c>
      <c r="S490" s="65" t="s">
        <v>13</v>
      </c>
      <c r="T490" s="65" t="s">
        <v>36</v>
      </c>
      <c r="U490" s="65" t="s">
        <v>46</v>
      </c>
    </row>
    <row r="491" spans="1:21" ht="34.5" thickBot="1">
      <c r="A491" s="297" t="s">
        <v>14</v>
      </c>
      <c r="B491" s="298" t="s">
        <v>509</v>
      </c>
      <c r="C491" s="241" t="s">
        <v>510</v>
      </c>
      <c r="D491" s="241">
        <v>2008</v>
      </c>
      <c r="E491" s="299" t="s">
        <v>490</v>
      </c>
      <c r="F491" s="241">
        <v>1</v>
      </c>
      <c r="G491" s="245" t="s">
        <v>180</v>
      </c>
      <c r="H491" s="280">
        <v>6</v>
      </c>
      <c r="I491" s="259"/>
      <c r="J491" s="260">
        <f>H491*I491</f>
        <v>0</v>
      </c>
      <c r="K491" s="261"/>
      <c r="L491" s="260">
        <f>ROUND(J491*K491+J491,2)</f>
        <v>0</v>
      </c>
      <c r="M491" s="262">
        <v>10</v>
      </c>
      <c r="N491" s="263"/>
      <c r="O491" s="264">
        <f>N491*M491</f>
        <v>0</v>
      </c>
      <c r="P491" s="261"/>
      <c r="Q491" s="265">
        <f>ROUND(O491+O491*P491,2)</f>
        <v>0</v>
      </c>
      <c r="R491" s="93">
        <v>20000</v>
      </c>
      <c r="S491" s="113">
        <v>24600</v>
      </c>
      <c r="T491" s="23">
        <f>J491+O491+R491</f>
        <v>20000</v>
      </c>
      <c r="U491" s="23">
        <f>L491+Q491+S491</f>
        <v>24600</v>
      </c>
    </row>
    <row r="493" spans="1:21">
      <c r="B493" s="300" t="s">
        <v>491</v>
      </c>
      <c r="C493" s="181"/>
      <c r="D493" s="181"/>
      <c r="E493" s="181"/>
      <c r="F493" s="181"/>
    </row>
    <row r="494" spans="1:21">
      <c r="B494" s="300" t="s">
        <v>492</v>
      </c>
      <c r="C494" s="181"/>
      <c r="D494" s="181"/>
      <c r="E494" s="181"/>
      <c r="F494" s="181"/>
    </row>
    <row r="497" spans="1:21">
      <c r="A497" s="10" t="s">
        <v>493</v>
      </c>
      <c r="B497" s="181"/>
      <c r="E497" s="295"/>
      <c r="M497" s="122" t="str">
        <f>A497</f>
        <v>PAKIET NR  55</v>
      </c>
    </row>
    <row r="498" spans="1:21">
      <c r="A498" s="305" t="s">
        <v>0</v>
      </c>
      <c r="B498" s="306"/>
      <c r="C498" s="306"/>
      <c r="D498" s="306"/>
      <c r="E498" s="306"/>
      <c r="F498" s="306"/>
      <c r="G498" s="307"/>
      <c r="H498" s="308" t="s">
        <v>1</v>
      </c>
      <c r="I498" s="309"/>
      <c r="J498" s="309"/>
      <c r="K498" s="309"/>
      <c r="L498" s="310"/>
      <c r="M498" s="311" t="s">
        <v>2</v>
      </c>
      <c r="N498" s="311"/>
      <c r="O498" s="311"/>
      <c r="P498" s="311"/>
      <c r="Q498" s="311"/>
      <c r="R498" s="311"/>
      <c r="S498" s="311"/>
      <c r="T498" s="311" t="s">
        <v>3</v>
      </c>
      <c r="U498" s="311"/>
    </row>
    <row r="499" spans="1:21" ht="52.5">
      <c r="A499" s="108" t="s">
        <v>22</v>
      </c>
      <c r="B499" s="108" t="s">
        <v>23</v>
      </c>
      <c r="C499" s="108" t="s">
        <v>62</v>
      </c>
      <c r="D499" s="108" t="s">
        <v>297</v>
      </c>
      <c r="E499" s="108" t="s">
        <v>24</v>
      </c>
      <c r="F499" s="108" t="s">
        <v>59</v>
      </c>
      <c r="G499" s="108" t="s">
        <v>25</v>
      </c>
      <c r="H499" s="108" t="s">
        <v>26</v>
      </c>
      <c r="I499" s="136" t="s">
        <v>196</v>
      </c>
      <c r="J499" s="137" t="s">
        <v>28</v>
      </c>
      <c r="K499" s="138" t="s">
        <v>4</v>
      </c>
      <c r="L499" s="137" t="s">
        <v>29</v>
      </c>
      <c r="M499" s="139" t="s">
        <v>30</v>
      </c>
      <c r="N499" s="140" t="s">
        <v>31</v>
      </c>
      <c r="O499" s="139" t="s">
        <v>32</v>
      </c>
      <c r="P499" s="138" t="s">
        <v>4</v>
      </c>
      <c r="Q499" s="139" t="s">
        <v>33</v>
      </c>
      <c r="R499" s="139" t="s">
        <v>48</v>
      </c>
      <c r="S499" s="139" t="s">
        <v>49</v>
      </c>
      <c r="T499" s="141" t="s">
        <v>51</v>
      </c>
      <c r="U499" s="142" t="s">
        <v>52</v>
      </c>
    </row>
    <row r="500" spans="1:21" ht="13.5" thickBot="1">
      <c r="A500" s="45" t="s">
        <v>5</v>
      </c>
      <c r="B500" s="197" t="s">
        <v>6</v>
      </c>
      <c r="C500" s="197" t="s">
        <v>7</v>
      </c>
      <c r="D500" s="197" t="s">
        <v>8</v>
      </c>
      <c r="E500" s="197" t="s">
        <v>9</v>
      </c>
      <c r="F500" s="195" t="s">
        <v>10</v>
      </c>
      <c r="G500" s="143" t="s">
        <v>11</v>
      </c>
      <c r="H500" s="144" t="s">
        <v>34</v>
      </c>
      <c r="I500" s="145" t="s">
        <v>38</v>
      </c>
      <c r="J500" s="45" t="s">
        <v>39</v>
      </c>
      <c r="K500" s="83" t="s">
        <v>40</v>
      </c>
      <c r="L500" s="84" t="s">
        <v>41</v>
      </c>
      <c r="M500" s="84" t="s">
        <v>35</v>
      </c>
      <c r="N500" s="83" t="s">
        <v>42</v>
      </c>
      <c r="O500" s="84" t="s">
        <v>43</v>
      </c>
      <c r="P500" s="83" t="s">
        <v>44</v>
      </c>
      <c r="Q500" s="84" t="s">
        <v>45</v>
      </c>
      <c r="R500" s="65" t="s">
        <v>12</v>
      </c>
      <c r="S500" s="65" t="s">
        <v>13</v>
      </c>
      <c r="T500" s="65" t="s">
        <v>36</v>
      </c>
      <c r="U500" s="65" t="s">
        <v>46</v>
      </c>
    </row>
    <row r="501" spans="1:21" ht="21.75" thickBot="1">
      <c r="A501" s="297" t="s">
        <v>14</v>
      </c>
      <c r="B501" s="298" t="s">
        <v>494</v>
      </c>
      <c r="C501" s="241" t="s">
        <v>495</v>
      </c>
      <c r="D501" s="241">
        <v>2020</v>
      </c>
      <c r="E501" s="299" t="s">
        <v>496</v>
      </c>
      <c r="F501" s="241">
        <v>1</v>
      </c>
      <c r="G501" s="245" t="s">
        <v>180</v>
      </c>
      <c r="H501" s="280">
        <v>3</v>
      </c>
      <c r="I501" s="259"/>
      <c r="J501" s="260">
        <f>H501*I501</f>
        <v>0</v>
      </c>
      <c r="K501" s="261"/>
      <c r="L501" s="260">
        <f>ROUND(J501*K501+J501,2)</f>
        <v>0</v>
      </c>
      <c r="M501" s="262">
        <v>10</v>
      </c>
      <c r="N501" s="263"/>
      <c r="O501" s="264">
        <f>N501*M501</f>
        <v>0</v>
      </c>
      <c r="P501" s="261"/>
      <c r="Q501" s="265">
        <f>ROUND(O501+O501*P501,2)</f>
        <v>0</v>
      </c>
      <c r="R501" s="93">
        <v>10000</v>
      </c>
      <c r="S501" s="113">
        <v>12300</v>
      </c>
      <c r="T501" s="23">
        <f>J501+O501+R501</f>
        <v>10000</v>
      </c>
      <c r="U501" s="23">
        <f>L501+Q501+S501</f>
        <v>12300</v>
      </c>
    </row>
    <row r="504" spans="1:21">
      <c r="A504" s="10" t="s">
        <v>497</v>
      </c>
      <c r="B504" s="181"/>
      <c r="E504" s="296"/>
      <c r="M504" s="122" t="str">
        <f>A504</f>
        <v>PAKIET NR  56</v>
      </c>
    </row>
    <row r="505" spans="1:21">
      <c r="A505" s="308" t="s">
        <v>0</v>
      </c>
      <c r="B505" s="309"/>
      <c r="C505" s="309"/>
      <c r="D505" s="309"/>
      <c r="E505" s="309"/>
      <c r="F505" s="309"/>
      <c r="G505" s="310"/>
      <c r="H505" s="308" t="s">
        <v>1</v>
      </c>
      <c r="I505" s="309"/>
      <c r="J505" s="309"/>
      <c r="K505" s="309"/>
      <c r="L505" s="310"/>
      <c r="M505" s="311" t="s">
        <v>2</v>
      </c>
      <c r="N505" s="311"/>
      <c r="O505" s="311"/>
      <c r="P505" s="311"/>
      <c r="Q505" s="311"/>
      <c r="R505" s="311"/>
      <c r="S505" s="311"/>
      <c r="T505" s="311" t="s">
        <v>3</v>
      </c>
      <c r="U505" s="311"/>
    </row>
    <row r="506" spans="1:21" ht="52.5">
      <c r="A506" s="108" t="s">
        <v>22</v>
      </c>
      <c r="B506" s="238" t="s">
        <v>23</v>
      </c>
      <c r="C506" s="55" t="s">
        <v>383</v>
      </c>
      <c r="D506" s="55" t="s">
        <v>50</v>
      </c>
      <c r="E506" s="55" t="s">
        <v>24</v>
      </c>
      <c r="F506" s="55" t="s">
        <v>59</v>
      </c>
      <c r="G506" s="108" t="s">
        <v>25</v>
      </c>
      <c r="H506" s="108" t="s">
        <v>26</v>
      </c>
      <c r="I506" s="136" t="s">
        <v>27</v>
      </c>
      <c r="J506" s="137" t="s">
        <v>28</v>
      </c>
      <c r="K506" s="138" t="s">
        <v>4</v>
      </c>
      <c r="L506" s="137" t="s">
        <v>29</v>
      </c>
      <c r="M506" s="139" t="s">
        <v>30</v>
      </c>
      <c r="N506" s="140" t="s">
        <v>31</v>
      </c>
      <c r="O506" s="139" t="s">
        <v>32</v>
      </c>
      <c r="P506" s="138" t="s">
        <v>4</v>
      </c>
      <c r="Q506" s="139" t="s">
        <v>33</v>
      </c>
      <c r="R506" s="139" t="s">
        <v>48</v>
      </c>
      <c r="S506" s="139" t="s">
        <v>49</v>
      </c>
      <c r="T506" s="141" t="s">
        <v>51</v>
      </c>
      <c r="U506" s="142" t="s">
        <v>52</v>
      </c>
    </row>
    <row r="507" spans="1:21" ht="13.5" thickBot="1">
      <c r="A507" s="45" t="s">
        <v>5</v>
      </c>
      <c r="B507" s="45" t="s">
        <v>6</v>
      </c>
      <c r="C507" s="45" t="s">
        <v>7</v>
      </c>
      <c r="D507" s="45" t="s">
        <v>8</v>
      </c>
      <c r="E507" s="45" t="s">
        <v>9</v>
      </c>
      <c r="F507" s="195" t="s">
        <v>10</v>
      </c>
      <c r="G507" s="195" t="s">
        <v>11</v>
      </c>
      <c r="H507" s="195" t="s">
        <v>34</v>
      </c>
      <c r="I507" s="82" t="s">
        <v>38</v>
      </c>
      <c r="J507" s="45" t="s">
        <v>39</v>
      </c>
      <c r="K507" s="83" t="s">
        <v>40</v>
      </c>
      <c r="L507" s="84" t="s">
        <v>41</v>
      </c>
      <c r="M507" s="84" t="s">
        <v>35</v>
      </c>
      <c r="N507" s="83" t="s">
        <v>42</v>
      </c>
      <c r="O507" s="84" t="s">
        <v>43</v>
      </c>
      <c r="P507" s="83" t="s">
        <v>44</v>
      </c>
      <c r="Q507" s="84" t="s">
        <v>45</v>
      </c>
      <c r="R507" s="65" t="s">
        <v>12</v>
      </c>
      <c r="S507" s="65" t="s">
        <v>13</v>
      </c>
      <c r="T507" s="65" t="s">
        <v>36</v>
      </c>
      <c r="U507" s="65" t="s">
        <v>46</v>
      </c>
    </row>
    <row r="508" spans="1:21" ht="42">
      <c r="A508" s="253" t="s">
        <v>14</v>
      </c>
      <c r="B508" s="276" t="s">
        <v>498</v>
      </c>
      <c r="C508" s="277" t="s">
        <v>499</v>
      </c>
      <c r="D508" s="277">
        <v>2020</v>
      </c>
      <c r="E508" s="283" t="s">
        <v>500</v>
      </c>
      <c r="F508" s="290">
        <v>14</v>
      </c>
      <c r="G508" s="108" t="s">
        <v>501</v>
      </c>
      <c r="H508" s="102">
        <v>42</v>
      </c>
      <c r="I508" s="259"/>
      <c r="J508" s="260">
        <f>H508*I508</f>
        <v>0</v>
      </c>
      <c r="K508" s="261"/>
      <c r="L508" s="260">
        <f>ROUND(J508*K508+J508,2)</f>
        <v>0</v>
      </c>
      <c r="M508" s="262">
        <v>28</v>
      </c>
      <c r="N508" s="263"/>
      <c r="O508" s="264">
        <f>N508*M508</f>
        <v>0</v>
      </c>
      <c r="P508" s="261"/>
      <c r="Q508" s="265">
        <f t="shared" ref="Q508:Q510" si="97">ROUND(O508+O508*P508,2)</f>
        <v>0</v>
      </c>
      <c r="R508" s="312">
        <v>17500</v>
      </c>
      <c r="S508" s="315">
        <v>21525</v>
      </c>
      <c r="T508" s="318">
        <f>SUM(J511+O511+R511)</f>
        <v>17500</v>
      </c>
      <c r="U508" s="321">
        <f>SUM(L511+Q511+S511)</f>
        <v>21525</v>
      </c>
    </row>
    <row r="509" spans="1:21">
      <c r="A509" s="253" t="s">
        <v>15</v>
      </c>
      <c r="B509" s="276" t="s">
        <v>502</v>
      </c>
      <c r="C509" s="277" t="s">
        <v>503</v>
      </c>
      <c r="D509" s="277">
        <v>2019</v>
      </c>
      <c r="E509" s="283" t="s">
        <v>500</v>
      </c>
      <c r="F509" s="102">
        <v>1</v>
      </c>
      <c r="G509" s="108" t="s">
        <v>316</v>
      </c>
      <c r="H509" s="102">
        <v>3</v>
      </c>
      <c r="I509" s="259"/>
      <c r="J509" s="260">
        <f t="shared" ref="J509:J510" si="98">H509*I509</f>
        <v>0</v>
      </c>
      <c r="K509" s="261"/>
      <c r="L509" s="260">
        <f t="shared" ref="L509:L510" si="99">ROUND(J509*K509+J509,2)</f>
        <v>0</v>
      </c>
      <c r="M509" s="262">
        <v>2</v>
      </c>
      <c r="N509" s="263"/>
      <c r="O509" s="264">
        <f t="shared" ref="O509:O510" si="100">N509*M509</f>
        <v>0</v>
      </c>
      <c r="P509" s="261"/>
      <c r="Q509" s="265">
        <f t="shared" si="97"/>
        <v>0</v>
      </c>
      <c r="R509" s="313"/>
      <c r="S509" s="316"/>
      <c r="T509" s="319"/>
      <c r="U509" s="322"/>
    </row>
    <row r="510" spans="1:21" ht="23.25" thickBot="1">
      <c r="A510" s="253" t="s">
        <v>16</v>
      </c>
      <c r="B510" s="276" t="s">
        <v>504</v>
      </c>
      <c r="C510" s="277" t="s">
        <v>503</v>
      </c>
      <c r="D510" s="277">
        <v>2022</v>
      </c>
      <c r="E510" s="283" t="s">
        <v>500</v>
      </c>
      <c r="F510" s="102">
        <v>4</v>
      </c>
      <c r="G510" s="108" t="s">
        <v>316</v>
      </c>
      <c r="H510" s="116">
        <v>4</v>
      </c>
      <c r="I510" s="259"/>
      <c r="J510" s="260">
        <f t="shared" si="98"/>
        <v>0</v>
      </c>
      <c r="K510" s="261"/>
      <c r="L510" s="260">
        <f t="shared" si="99"/>
        <v>0</v>
      </c>
      <c r="M510" s="262">
        <v>8</v>
      </c>
      <c r="N510" s="263"/>
      <c r="O510" s="264">
        <f t="shared" si="100"/>
        <v>0</v>
      </c>
      <c r="P510" s="261"/>
      <c r="Q510" s="265">
        <f t="shared" si="97"/>
        <v>0</v>
      </c>
      <c r="R510" s="314"/>
      <c r="S510" s="317"/>
      <c r="T510" s="320"/>
      <c r="U510" s="323"/>
    </row>
    <row r="511" spans="1:21">
      <c r="A511" s="13"/>
      <c r="B511" s="1"/>
      <c r="I511" s="117" t="s">
        <v>21</v>
      </c>
      <c r="J511" s="118">
        <f>SUM(J508:J510)</f>
        <v>0</v>
      </c>
      <c r="K511" s="9"/>
      <c r="L511" s="118">
        <f>SUM(L508:L510)</f>
        <v>0</v>
      </c>
      <c r="M511" s="9"/>
      <c r="N511" s="9"/>
      <c r="O511" s="118">
        <f>SUM(O508:O510)</f>
        <v>0</v>
      </c>
      <c r="P511" s="9"/>
      <c r="Q511" s="118">
        <f>SUM(Q508:Q510)</f>
        <v>0</v>
      </c>
      <c r="R511" s="118">
        <f>SUM(R508:R510)</f>
        <v>17500</v>
      </c>
      <c r="S511" s="118">
        <f>SUM(S508:S510)</f>
        <v>21525</v>
      </c>
    </row>
  </sheetData>
  <mergeCells count="344">
    <mergeCell ref="A488:G488"/>
    <mergeCell ref="H488:L488"/>
    <mergeCell ref="M488:S488"/>
    <mergeCell ref="T488:U488"/>
    <mergeCell ref="B128:G128"/>
    <mergeCell ref="B129:G129"/>
    <mergeCell ref="A130:A132"/>
    <mergeCell ref="H130:H132"/>
    <mergeCell ref="M130:M132"/>
    <mergeCell ref="N130:N132"/>
    <mergeCell ref="O130:O132"/>
    <mergeCell ref="P130:P132"/>
    <mergeCell ref="Q130:Q132"/>
    <mergeCell ref="B131:G131"/>
    <mergeCell ref="A157:G157"/>
    <mergeCell ref="H157:L157"/>
    <mergeCell ref="M157:S157"/>
    <mergeCell ref="T157:U157"/>
    <mergeCell ref="A164:G164"/>
    <mergeCell ref="H164:L164"/>
    <mergeCell ref="B132:G132"/>
    <mergeCell ref="A138:G138"/>
    <mergeCell ref="H138:L138"/>
    <mergeCell ref="M138:S138"/>
    <mergeCell ref="A124:G124"/>
    <mergeCell ref="H124:L124"/>
    <mergeCell ref="M124:S124"/>
    <mergeCell ref="D134:E134"/>
    <mergeCell ref="D135:E135"/>
    <mergeCell ref="T124:U124"/>
    <mergeCell ref="A127:A129"/>
    <mergeCell ref="H127:H129"/>
    <mergeCell ref="M127:M129"/>
    <mergeCell ref="N127:N129"/>
    <mergeCell ref="O127:O129"/>
    <mergeCell ref="P127:P129"/>
    <mergeCell ref="Q127:Q129"/>
    <mergeCell ref="R127:R132"/>
    <mergeCell ref="S127:S132"/>
    <mergeCell ref="T127:T132"/>
    <mergeCell ref="U127:U132"/>
    <mergeCell ref="T138:U138"/>
    <mergeCell ref="A144:G144"/>
    <mergeCell ref="H144:L144"/>
    <mergeCell ref="M144:S144"/>
    <mergeCell ref="T144:U144"/>
    <mergeCell ref="A150:G150"/>
    <mergeCell ref="H150:L150"/>
    <mergeCell ref="M150:S150"/>
    <mergeCell ref="T150:U150"/>
    <mergeCell ref="A69:G69"/>
    <mergeCell ref="H69:L69"/>
    <mergeCell ref="M69:S69"/>
    <mergeCell ref="T69:U69"/>
    <mergeCell ref="A76:G76"/>
    <mergeCell ref="A117:G117"/>
    <mergeCell ref="H117:L117"/>
    <mergeCell ref="M117:S117"/>
    <mergeCell ref="T117:U117"/>
    <mergeCell ref="M76:S76"/>
    <mergeCell ref="T76:U76"/>
    <mergeCell ref="A83:G83"/>
    <mergeCell ref="H83:L83"/>
    <mergeCell ref="M83:S83"/>
    <mergeCell ref="T83:U83"/>
    <mergeCell ref="G86:G87"/>
    <mergeCell ref="T86:T87"/>
    <mergeCell ref="U86:U87"/>
    <mergeCell ref="H76:L76"/>
    <mergeCell ref="A110:G110"/>
    <mergeCell ref="H110:L110"/>
    <mergeCell ref="M110:S110"/>
    <mergeCell ref="T110:U110"/>
    <mergeCell ref="A91:G91"/>
    <mergeCell ref="T24:U24"/>
    <mergeCell ref="M32:S32"/>
    <mergeCell ref="T32:U32"/>
    <mergeCell ref="A62:G62"/>
    <mergeCell ref="H62:L62"/>
    <mergeCell ref="M62:S62"/>
    <mergeCell ref="T62:U62"/>
    <mergeCell ref="A55:G55"/>
    <mergeCell ref="H55:L55"/>
    <mergeCell ref="M55:S55"/>
    <mergeCell ref="T55:U55"/>
    <mergeCell ref="B4:L4"/>
    <mergeCell ref="B5:L5"/>
    <mergeCell ref="A46:G46"/>
    <mergeCell ref="H46:L46"/>
    <mergeCell ref="M46:S46"/>
    <mergeCell ref="T46:U46"/>
    <mergeCell ref="T49:T50"/>
    <mergeCell ref="U49:U50"/>
    <mergeCell ref="A9:G9"/>
    <mergeCell ref="H9:L9"/>
    <mergeCell ref="M9:S9"/>
    <mergeCell ref="T9:U9"/>
    <mergeCell ref="G12:G19"/>
    <mergeCell ref="T12:T19"/>
    <mergeCell ref="U12:U19"/>
    <mergeCell ref="A39:G39"/>
    <mergeCell ref="H39:L39"/>
    <mergeCell ref="M39:S39"/>
    <mergeCell ref="T39:U39"/>
    <mergeCell ref="A24:G24"/>
    <mergeCell ref="H24:L24"/>
    <mergeCell ref="A32:G32"/>
    <mergeCell ref="H32:L32"/>
    <mergeCell ref="M24:S24"/>
    <mergeCell ref="H91:L91"/>
    <mergeCell ref="M91:S91"/>
    <mergeCell ref="T91:U91"/>
    <mergeCell ref="A104:G104"/>
    <mergeCell ref="H104:L104"/>
    <mergeCell ref="M104:S104"/>
    <mergeCell ref="T104:U104"/>
    <mergeCell ref="A98:G98"/>
    <mergeCell ref="H98:L98"/>
    <mergeCell ref="M98:S98"/>
    <mergeCell ref="T98:U98"/>
    <mergeCell ref="M164:S164"/>
    <mergeCell ref="T164:U164"/>
    <mergeCell ref="T167:T168"/>
    <mergeCell ref="U167:U168"/>
    <mergeCell ref="A172:G172"/>
    <mergeCell ref="H172:L172"/>
    <mergeCell ref="M172:S172"/>
    <mergeCell ref="T172:U172"/>
    <mergeCell ref="T175:T184"/>
    <mergeCell ref="U175:U184"/>
    <mergeCell ref="A221:G221"/>
    <mergeCell ref="H221:L221"/>
    <mergeCell ref="M221:S221"/>
    <mergeCell ref="T221:U221"/>
    <mergeCell ref="T224:T226"/>
    <mergeCell ref="U224:U226"/>
    <mergeCell ref="G180:G184"/>
    <mergeCell ref="A188:G188"/>
    <mergeCell ref="H188:L188"/>
    <mergeCell ref="M188:S188"/>
    <mergeCell ref="T188:U188"/>
    <mergeCell ref="G191:G216"/>
    <mergeCell ref="T191:T216"/>
    <mergeCell ref="U191:U216"/>
    <mergeCell ref="A230:G230"/>
    <mergeCell ref="H230:L230"/>
    <mergeCell ref="M230:S230"/>
    <mergeCell ref="T230:U230"/>
    <mergeCell ref="G233:G234"/>
    <mergeCell ref="R233:R234"/>
    <mergeCell ref="S233:S234"/>
    <mergeCell ref="T233:T234"/>
    <mergeCell ref="U233:U234"/>
    <mergeCell ref="A238:G238"/>
    <mergeCell ref="H238:L238"/>
    <mergeCell ref="M238:S238"/>
    <mergeCell ref="T238:U238"/>
    <mergeCell ref="A246:G246"/>
    <mergeCell ref="H246:L246"/>
    <mergeCell ref="M246:S246"/>
    <mergeCell ref="T246:U246"/>
    <mergeCell ref="R249:R250"/>
    <mergeCell ref="S249:S250"/>
    <mergeCell ref="T249:T250"/>
    <mergeCell ref="U249:U250"/>
    <mergeCell ref="A254:G254"/>
    <mergeCell ref="H254:L254"/>
    <mergeCell ref="M254:S254"/>
    <mergeCell ref="T254:U254"/>
    <mergeCell ref="R257:R258"/>
    <mergeCell ref="S257:S258"/>
    <mergeCell ref="T257:T258"/>
    <mergeCell ref="U257:U258"/>
    <mergeCell ref="A263:G263"/>
    <mergeCell ref="H263:L263"/>
    <mergeCell ref="M263:S263"/>
    <mergeCell ref="T263:U263"/>
    <mergeCell ref="A270:G270"/>
    <mergeCell ref="H270:L270"/>
    <mergeCell ref="M270:S270"/>
    <mergeCell ref="T270:U270"/>
    <mergeCell ref="R273:R274"/>
    <mergeCell ref="S273:S274"/>
    <mergeCell ref="T273:T274"/>
    <mergeCell ref="U273:U274"/>
    <mergeCell ref="A294:G294"/>
    <mergeCell ref="H294:L294"/>
    <mergeCell ref="M294:S294"/>
    <mergeCell ref="T294:U294"/>
    <mergeCell ref="A301:G301"/>
    <mergeCell ref="H301:L301"/>
    <mergeCell ref="M301:S301"/>
    <mergeCell ref="T301:U301"/>
    <mergeCell ref="R304:R305"/>
    <mergeCell ref="S304:S305"/>
    <mergeCell ref="T304:T305"/>
    <mergeCell ref="U304:U305"/>
    <mergeCell ref="A309:G309"/>
    <mergeCell ref="H309:L309"/>
    <mergeCell ref="M309:S309"/>
    <mergeCell ref="T309:U309"/>
    <mergeCell ref="A316:G316"/>
    <mergeCell ref="H316:L316"/>
    <mergeCell ref="M316:S316"/>
    <mergeCell ref="T316:U316"/>
    <mergeCell ref="R319:R323"/>
    <mergeCell ref="S319:S323"/>
    <mergeCell ref="T319:T323"/>
    <mergeCell ref="U319:U323"/>
    <mergeCell ref="A327:G327"/>
    <mergeCell ref="H327:L327"/>
    <mergeCell ref="M327:S327"/>
    <mergeCell ref="T327:U327"/>
    <mergeCell ref="G330:G331"/>
    <mergeCell ref="R330:R331"/>
    <mergeCell ref="S330:S331"/>
    <mergeCell ref="T330:T331"/>
    <mergeCell ref="U330:U331"/>
    <mergeCell ref="A336:G336"/>
    <mergeCell ref="H336:L336"/>
    <mergeCell ref="M336:S336"/>
    <mergeCell ref="T336:U336"/>
    <mergeCell ref="G339:G340"/>
    <mergeCell ref="R339:R340"/>
    <mergeCell ref="S339:S340"/>
    <mergeCell ref="T339:T340"/>
    <mergeCell ref="U339:U340"/>
    <mergeCell ref="A345:G345"/>
    <mergeCell ref="H345:L345"/>
    <mergeCell ref="M345:S345"/>
    <mergeCell ref="T345:U345"/>
    <mergeCell ref="R348:R354"/>
    <mergeCell ref="S348:S354"/>
    <mergeCell ref="T348:T354"/>
    <mergeCell ref="U348:U354"/>
    <mergeCell ref="A358:G358"/>
    <mergeCell ref="H358:L358"/>
    <mergeCell ref="M358:S358"/>
    <mergeCell ref="T358:U358"/>
    <mergeCell ref="G361:G362"/>
    <mergeCell ref="R361:R362"/>
    <mergeCell ref="S361:S362"/>
    <mergeCell ref="T361:T362"/>
    <mergeCell ref="U361:U362"/>
    <mergeCell ref="A367:G367"/>
    <mergeCell ref="H367:L367"/>
    <mergeCell ref="M367:S367"/>
    <mergeCell ref="T367:U367"/>
    <mergeCell ref="A374:G374"/>
    <mergeCell ref="H374:L374"/>
    <mergeCell ref="M374:S374"/>
    <mergeCell ref="T374:U374"/>
    <mergeCell ref="A381:G381"/>
    <mergeCell ref="H381:L381"/>
    <mergeCell ref="M381:S381"/>
    <mergeCell ref="T381:U381"/>
    <mergeCell ref="G384:G385"/>
    <mergeCell ref="R384:R385"/>
    <mergeCell ref="S384:S385"/>
    <mergeCell ref="T384:T385"/>
    <mergeCell ref="U384:U385"/>
    <mergeCell ref="A389:G389"/>
    <mergeCell ref="H389:L389"/>
    <mergeCell ref="M389:S389"/>
    <mergeCell ref="T389:U389"/>
    <mergeCell ref="A396:G396"/>
    <mergeCell ref="H396:L396"/>
    <mergeCell ref="M396:S396"/>
    <mergeCell ref="T396:U396"/>
    <mergeCell ref="G399:G400"/>
    <mergeCell ref="R399:R400"/>
    <mergeCell ref="S399:S400"/>
    <mergeCell ref="T399:T400"/>
    <mergeCell ref="U399:U400"/>
    <mergeCell ref="A405:G405"/>
    <mergeCell ref="H405:L405"/>
    <mergeCell ref="M405:S405"/>
    <mergeCell ref="T405:U405"/>
    <mergeCell ref="A412:G412"/>
    <mergeCell ref="H412:L412"/>
    <mergeCell ref="M412:S412"/>
    <mergeCell ref="T412:U412"/>
    <mergeCell ref="A419:G419"/>
    <mergeCell ref="H419:L419"/>
    <mergeCell ref="M419:S419"/>
    <mergeCell ref="T419:U419"/>
    <mergeCell ref="R422:R426"/>
    <mergeCell ref="S422:S426"/>
    <mergeCell ref="T422:T426"/>
    <mergeCell ref="U422:U426"/>
    <mergeCell ref="A431:G431"/>
    <mergeCell ref="H431:L431"/>
    <mergeCell ref="M431:S431"/>
    <mergeCell ref="T431:U431"/>
    <mergeCell ref="R434:R435"/>
    <mergeCell ref="S434:S435"/>
    <mergeCell ref="T434:T435"/>
    <mergeCell ref="U434:U435"/>
    <mergeCell ref="A440:G440"/>
    <mergeCell ref="H440:L440"/>
    <mergeCell ref="M440:S440"/>
    <mergeCell ref="T440:U440"/>
    <mergeCell ref="A447:G447"/>
    <mergeCell ref="H447:L447"/>
    <mergeCell ref="M447:S447"/>
    <mergeCell ref="T447:U447"/>
    <mergeCell ref="A454:G454"/>
    <mergeCell ref="H454:L454"/>
    <mergeCell ref="M454:S454"/>
    <mergeCell ref="T454:U454"/>
    <mergeCell ref="A462:G462"/>
    <mergeCell ref="H462:L462"/>
    <mergeCell ref="M462:S462"/>
    <mergeCell ref="T462:U462"/>
    <mergeCell ref="A469:G469"/>
    <mergeCell ref="H469:L469"/>
    <mergeCell ref="M469:S469"/>
    <mergeCell ref="T469:U469"/>
    <mergeCell ref="G472:G475"/>
    <mergeCell ref="R472:R475"/>
    <mergeCell ref="S472:S475"/>
    <mergeCell ref="T472:T475"/>
    <mergeCell ref="U472:U475"/>
    <mergeCell ref="A479:G479"/>
    <mergeCell ref="H479:L479"/>
    <mergeCell ref="M479:S479"/>
    <mergeCell ref="T479:U479"/>
    <mergeCell ref="G482:G483"/>
    <mergeCell ref="R482:R483"/>
    <mergeCell ref="S482:S483"/>
    <mergeCell ref="T482:T483"/>
    <mergeCell ref="U482:U483"/>
    <mergeCell ref="A498:G498"/>
    <mergeCell ref="H498:L498"/>
    <mergeCell ref="M498:S498"/>
    <mergeCell ref="T498:U498"/>
    <mergeCell ref="A505:G505"/>
    <mergeCell ref="H505:L505"/>
    <mergeCell ref="M505:S505"/>
    <mergeCell ref="T505:U505"/>
    <mergeCell ref="R508:R510"/>
    <mergeCell ref="S508:S510"/>
    <mergeCell ref="T508:T510"/>
    <mergeCell ref="U508:U510"/>
  </mergeCells>
  <conditionalFormatting sqref="B127:C127 F127 B130:C130 F130">
    <cfRule type="expression" dxfId="3" priority="5" stopIfTrue="1">
      <formula>#REF!="do zagospodarowania"</formula>
    </cfRule>
    <cfRule type="expression" dxfId="2" priority="6">
      <formula>#REF!="nieużytkowany"</formula>
    </cfRule>
    <cfRule type="expression" dxfId="1" priority="7" stopIfTrue="1">
      <formula>#REF!="awaria"</formula>
    </cfRule>
    <cfRule type="expression" dxfId="0" priority="8" stopIfTrue="1">
      <formula>#REF!="kasacja"</formula>
    </cfRule>
  </conditionalFormatting>
  <pageMargins left="0.15748031496062992" right="0.19685039370078741" top="0.51181102362204722" bottom="0.47244094488188981" header="0.15748031496062992" footer="0.15748031496062992"/>
  <pageSetup paperSize="9" pageOrder="overThenDown" orientation="landscape" r:id="rId1"/>
  <headerFooter>
    <oddHeader>&amp;L&amp;"Arial,Pogrubiony"&amp;9 65/PN/ZP/U/2024&amp;C&amp;"Arial,Pogrubiony"&amp;9FORMULARZ CENOWY&amp;R&amp;"Arial,Pogrubiony"&amp;9Załącznik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2024-06-20T08:14:47Z</cp:lastPrinted>
  <dcterms:created xsi:type="dcterms:W3CDTF">2016-03-18T07:53:20Z</dcterms:created>
  <dcterms:modified xsi:type="dcterms:W3CDTF">2024-06-20T10:54:28Z</dcterms:modified>
</cp:coreProperties>
</file>