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Y:\7. ZAMÓWIENIA PUBLICZNE\01. POSTĘPOWANIA ZP\2024\WIPP.BZPiFZ.271.12.2024 - SUW\"/>
    </mc:Choice>
  </mc:AlternateContent>
  <xr:revisionPtr revIDLastSave="0" documentId="13_ncr:1_{04A4A458-87DA-4B3D-8561-A3A724783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ZK_SUW" sheetId="4" r:id="rId1"/>
  </sheets>
  <definedNames>
    <definedName name="_xlnm.Print_Titles" localSheetId="0">ZZK_SUW!$37:$37</definedName>
  </definedNames>
  <calcPr calcId="191029" iterateDelta="1E-4" fullPrecision="0"/>
</workbook>
</file>

<file path=xl/calcChain.xml><?xml version="1.0" encoding="utf-8"?>
<calcChain xmlns="http://schemas.openxmlformats.org/spreadsheetml/2006/main">
  <c r="G572" i="4" l="1"/>
  <c r="G587" i="4" l="1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 s="1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 s="1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 s="1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59" i="4"/>
  <c r="G358" i="4"/>
  <c r="G357" i="4"/>
  <c r="G356" i="4"/>
  <c r="G355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29" i="4"/>
  <c r="G328" i="4"/>
  <c r="G327" i="4"/>
  <c r="G326" i="4"/>
  <c r="G325" i="4"/>
  <c r="G324" i="4"/>
  <c r="G323" i="4"/>
  <c r="G321" i="4"/>
  <c r="G320" i="4"/>
  <c r="G319" i="4"/>
  <c r="G318" i="4"/>
  <c r="G317" i="4"/>
  <c r="G316" i="4"/>
  <c r="G315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1" i="4"/>
  <c r="G260" i="4"/>
  <c r="G259" i="4"/>
  <c r="G258" i="4"/>
  <c r="G257" i="4"/>
  <c r="G256" i="4"/>
  <c r="G330" i="4"/>
  <c r="G331" i="4"/>
  <c r="G332" i="4"/>
  <c r="G333" i="4"/>
  <c r="G334" i="4"/>
  <c r="G251" i="4"/>
  <c r="G250" i="4"/>
  <c r="G249" i="4"/>
  <c r="G248" i="4"/>
  <c r="G247" i="4"/>
  <c r="G246" i="4"/>
  <c r="G245" i="4"/>
  <c r="G244" i="4"/>
  <c r="G243" i="4"/>
  <c r="G242" i="4"/>
  <c r="G241" i="4"/>
  <c r="G239" i="4"/>
  <c r="G238" i="4"/>
  <c r="G237" i="4"/>
  <c r="G236" i="4"/>
  <c r="G235" i="4"/>
  <c r="G234" i="4"/>
  <c r="G233" i="4"/>
  <c r="G231" i="4"/>
  <c r="G230" i="4"/>
  <c r="G229" i="4"/>
  <c r="G228" i="4"/>
  <c r="G227" i="4"/>
  <c r="G226" i="4"/>
  <c r="G225" i="4"/>
  <c r="G224" i="4"/>
  <c r="G223" i="4"/>
  <c r="G221" i="4"/>
  <c r="G220" i="4"/>
  <c r="G218" i="4"/>
  <c r="G217" i="4"/>
  <c r="G216" i="4"/>
  <c r="G215" i="4"/>
  <c r="G214" i="4"/>
  <c r="G213" i="4"/>
  <c r="G189" i="4"/>
  <c r="G196" i="4"/>
  <c r="G195" i="4" s="1"/>
  <c r="G194" i="4"/>
  <c r="G193" i="4"/>
  <c r="G192" i="4"/>
  <c r="G191" i="4"/>
  <c r="G188" i="4"/>
  <c r="G187" i="4"/>
  <c r="G186" i="4"/>
  <c r="G185" i="4"/>
  <c r="G164" i="4"/>
  <c r="G155" i="4"/>
  <c r="G154" i="4"/>
  <c r="G153" i="4"/>
  <c r="G152" i="4"/>
  <c r="G151" i="4"/>
  <c r="G150" i="4"/>
  <c r="G149" i="4"/>
  <c r="G148" i="4"/>
  <c r="G147" i="4"/>
  <c r="G145" i="4"/>
  <c r="G144" i="4"/>
  <c r="G143" i="4"/>
  <c r="G142" i="4"/>
  <c r="G141" i="4"/>
  <c r="G140" i="4"/>
  <c r="G139" i="4"/>
  <c r="G138" i="4"/>
  <c r="G137" i="4"/>
  <c r="G136" i="4"/>
  <c r="G135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10" i="4"/>
  <c r="G109" i="4"/>
  <c r="G108" i="4"/>
  <c r="G107" i="4"/>
  <c r="G116" i="4"/>
  <c r="G115" i="4"/>
  <c r="G114" i="4"/>
  <c r="G113" i="4"/>
  <c r="G112" i="4"/>
  <c r="G111" i="4"/>
  <c r="G106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4" i="4"/>
  <c r="G53" i="4"/>
  <c r="G52" i="4"/>
  <c r="G51" i="4"/>
  <c r="G50" i="4"/>
  <c r="G362" i="4" l="1"/>
  <c r="G393" i="4"/>
  <c r="G425" i="4"/>
  <c r="G411" i="4"/>
  <c r="G219" i="4"/>
  <c r="G232" i="4"/>
  <c r="G262" i="4"/>
  <c r="G314" i="4"/>
  <c r="G335" i="4"/>
  <c r="G212" i="4"/>
  <c r="G222" i="4"/>
  <c r="G255" i="4"/>
  <c r="G322" i="4"/>
  <c r="G354" i="4"/>
  <c r="G184" i="4"/>
  <c r="G190" i="4"/>
  <c r="G146" i="4"/>
  <c r="G56" i="4"/>
  <c r="G121" i="4"/>
  <c r="G134" i="4"/>
  <c r="G172" i="4"/>
  <c r="G182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475" i="4"/>
  <c r="G474" i="4" s="1"/>
  <c r="G588" i="4" s="1"/>
  <c r="G253" i="4"/>
  <c r="G254" i="4"/>
  <c r="G252" i="4"/>
  <c r="G201" i="4"/>
  <c r="G202" i="4"/>
  <c r="G203" i="4"/>
  <c r="G204" i="4"/>
  <c r="G205" i="4"/>
  <c r="G206" i="4"/>
  <c r="G207" i="4"/>
  <c r="G208" i="4"/>
  <c r="G209" i="4"/>
  <c r="G210" i="4"/>
  <c r="G211" i="4"/>
  <c r="G200" i="4"/>
  <c r="G173" i="4"/>
  <c r="G174" i="4"/>
  <c r="G175" i="4"/>
  <c r="G176" i="4"/>
  <c r="G177" i="4"/>
  <c r="G179" i="4"/>
  <c r="G180" i="4"/>
  <c r="G181" i="4"/>
  <c r="G183" i="4"/>
  <c r="G171" i="4"/>
  <c r="G41" i="4"/>
  <c r="G42" i="4"/>
  <c r="G43" i="4"/>
  <c r="G44" i="4"/>
  <c r="G45" i="4"/>
  <c r="G46" i="4"/>
  <c r="G47" i="4"/>
  <c r="G48" i="4"/>
  <c r="G49" i="4"/>
  <c r="G55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3" i="4"/>
  <c r="G104" i="4"/>
  <c r="G105" i="4"/>
  <c r="G117" i="4"/>
  <c r="G118" i="4"/>
  <c r="G119" i="4"/>
  <c r="G157" i="4"/>
  <c r="G158" i="4"/>
  <c r="G159" i="4"/>
  <c r="G160" i="4"/>
  <c r="G161" i="4"/>
  <c r="G162" i="4"/>
  <c r="G163" i="4"/>
  <c r="G165" i="4"/>
  <c r="G166" i="4"/>
  <c r="G167" i="4"/>
  <c r="G40" i="4"/>
  <c r="D16" i="4" l="1"/>
  <c r="G472" i="4"/>
  <c r="D15" i="4" s="1"/>
  <c r="G199" i="4"/>
  <c r="G240" i="4"/>
  <c r="G170" i="4"/>
  <c r="G178" i="4"/>
  <c r="G39" i="4"/>
  <c r="G102" i="4"/>
  <c r="G156" i="4"/>
  <c r="G78" i="4"/>
  <c r="G360" i="4" l="1"/>
  <c r="D14" i="4" s="1"/>
  <c r="G168" i="4"/>
  <c r="G197" i="4"/>
  <c r="D13" i="4" s="1"/>
  <c r="D12" i="4" l="1"/>
  <c r="D17" i="4" s="1"/>
  <c r="D18" i="4" s="1"/>
  <c r="D19" i="4" s="1"/>
  <c r="G589" i="4"/>
  <c r="G590" i="4" s="1"/>
  <c r="G591" i="4" s="1"/>
</calcChain>
</file>

<file path=xl/sharedStrings.xml><?xml version="1.0" encoding="utf-8"?>
<sst xmlns="http://schemas.openxmlformats.org/spreadsheetml/2006/main" count="2160" uniqueCount="1508">
  <si>
    <t>Lp.</t>
  </si>
  <si>
    <t>Podstawa</t>
  </si>
  <si>
    <t>Opis</t>
  </si>
  <si>
    <t>j.m.</t>
  </si>
  <si>
    <t>Ilość</t>
  </si>
  <si>
    <t>Cena</t>
  </si>
  <si>
    <t>Wartość</t>
  </si>
  <si>
    <t>1</t>
  </si>
  <si>
    <t>km</t>
  </si>
  <si>
    <t>m</t>
  </si>
  <si>
    <t>m3</t>
  </si>
  <si>
    <t>m2</t>
  </si>
  <si>
    <t>Roboty ziemne</t>
  </si>
  <si>
    <t>szt.</t>
  </si>
  <si>
    <t>kpl.</t>
  </si>
  <si>
    <t>1.1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</si>
  <si>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</si>
  <si>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</si>
  <si>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</si>
  <si>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</si>
  <si>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</si>
  <si>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</si>
  <si>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</si>
  <si>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</si>
  <si>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</si>
  <si>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</si>
  <si>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</si>
  <si>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</si>
  <si>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</si>
  <si>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</si>
  <si>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</si>
  <si>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</si>
  <si>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</si>
  <si>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</si>
  <si>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</si>
  <si>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</si>
  <si>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</si>
  <si>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</si>
  <si>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</si>
  <si>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</si>
  <si>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</si>
  <si>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</si>
  <si>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</si>
  <si>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</si>
  <si>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</si>
  <si>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</si>
  <si>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</si>
  <si>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</si>
  <si>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</si>
  <si>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</si>
  <si>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</si>
  <si>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</si>
  <si>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9.4</t>
  </si>
  <si>
    <t>9.5</t>
  </si>
  <si>
    <t>szt</t>
  </si>
  <si>
    <t>10.2</t>
  </si>
  <si>
    <t>10.1</t>
  </si>
  <si>
    <t>10.3</t>
  </si>
  <si>
    <t>10.4</t>
  </si>
  <si>
    <t>11.1</t>
  </si>
  <si>
    <t>11.2</t>
  </si>
  <si>
    <t>11.3</t>
  </si>
  <si>
    <t>11.4</t>
  </si>
  <si>
    <t>12.1</t>
  </si>
  <si>
    <t>13.1</t>
  </si>
  <si>
    <t>14.1</t>
  </si>
  <si>
    <t>14.2</t>
  </si>
  <si>
    <t>14.3</t>
  </si>
  <si>
    <t>14.4</t>
  </si>
  <si>
    <t>14.5</t>
  </si>
  <si>
    <t>14.6</t>
  </si>
  <si>
    <t>15.1</t>
  </si>
  <si>
    <t>16.1</t>
  </si>
  <si>
    <t>17.1</t>
  </si>
  <si>
    <t>17.2</t>
  </si>
  <si>
    <t>18.1</t>
  </si>
  <si>
    <t>19.1</t>
  </si>
  <si>
    <t>podatek VAT 23%</t>
  </si>
  <si>
    <t>3.9</t>
  </si>
  <si>
    <t>3.10</t>
  </si>
  <si>
    <t>4.5</t>
  </si>
  <si>
    <t>4.6</t>
  </si>
  <si>
    <t>4.7</t>
  </si>
  <si>
    <t>4.8</t>
  </si>
  <si>
    <t>4.9</t>
  </si>
  <si>
    <t>7.4</t>
  </si>
  <si>
    <t>13.2</t>
  </si>
  <si>
    <t>13.3</t>
  </si>
  <si>
    <t>13.4</t>
  </si>
  <si>
    <t>13.5</t>
  </si>
  <si>
    <t>13.6</t>
  </si>
  <si>
    <t>13.7</t>
  </si>
  <si>
    <t>15.2</t>
  </si>
  <si>
    <t>19.2</t>
  </si>
  <si>
    <t>20.1</t>
  </si>
  <si>
    <t>20.2</t>
  </si>
  <si>
    <t>10.5</t>
  </si>
  <si>
    <t>16.2</t>
  </si>
  <si>
    <t>16.3</t>
  </si>
  <si>
    <t>2.8</t>
  </si>
  <si>
    <t>2.9</t>
  </si>
  <si>
    <t>2.10</t>
  </si>
  <si>
    <t>4.10</t>
  </si>
  <si>
    <t>5.5</t>
  </si>
  <si>
    <t>17.3</t>
  </si>
  <si>
    <t>17.4</t>
  </si>
  <si>
    <t>17.5</t>
  </si>
  <si>
    <t>17.6</t>
  </si>
  <si>
    <t>17.7</t>
  </si>
  <si>
    <t>odc.</t>
  </si>
  <si>
    <t>19.3</t>
  </si>
  <si>
    <t>19.4</t>
  </si>
  <si>
    <t>19.5</t>
  </si>
  <si>
    <t>19.6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</si>
  <si>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</si>
  <si>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</si>
  <si>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</si>
  <si>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</si>
  <si>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</si>
  <si>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</si>
  <si>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</si>
  <si>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</si>
  <si>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</si>
  <si>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</si>
  <si>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</si>
  <si>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</si>
  <si>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</si>
  <si>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</si>
  <si>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</si>
  <si>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</si>
  <si>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</si>
  <si>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</si>
  <si>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</si>
  <si>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</si>
  <si>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</si>
  <si>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21.1</t>
  </si>
  <si>
    <t>21.2</t>
  </si>
  <si>
    <t>22.1</t>
  </si>
  <si>
    <t>22.2</t>
  </si>
  <si>
    <t>22.3</t>
  </si>
  <si>
    <t>22.4</t>
  </si>
  <si>
    <t>23.1</t>
  </si>
  <si>
    <t>23.2</t>
  </si>
  <si>
    <t>24.1</t>
  </si>
  <si>
    <t>Zadanie:</t>
  </si>
  <si>
    <t>ZESTAWIENIE KOSZTÓW ZADANIA:</t>
  </si>
  <si>
    <t>Nazwa Robót</t>
  </si>
  <si>
    <t>RAZEM WARTOŚĆ ZADANIA netto</t>
  </si>
  <si>
    <t>RAZEM WARTOŚĆ ZADANIA brutto</t>
  </si>
  <si>
    <t>………………………………………</t>
  </si>
  <si>
    <t>podpis upoważnionego przedstawiciela Wykonawcy</t>
  </si>
  <si>
    <t xml:space="preserve"> Zamawiający nie odpowiada za prawidłowość formuł w pliku EXCEL  Wykonawca jest zobowiązany do ich sprawdzenia.</t>
  </si>
  <si>
    <t xml:space="preserve">Kwoty ryczałtowe robót muszą obejmować: </t>
  </si>
  <si>
    <t>A</t>
  </si>
  <si>
    <t>B</t>
  </si>
  <si>
    <t>C</t>
  </si>
  <si>
    <t>D</t>
  </si>
  <si>
    <t>E</t>
  </si>
  <si>
    <t xml:space="preserve">-  robociznę bezpośrednią wraz z kosztami towarzyszącymi, </t>
  </si>
  <si>
    <t xml:space="preserve">-  wartość pracy sprzętu wraz z kosztami towarzyszącymi, </t>
  </si>
  <si>
    <t xml:space="preserve">-  podatki obliczone zgodnie z obowiązującymi przepisami. </t>
  </si>
  <si>
    <r>
      <t xml:space="preserve">Do cen jednostkowych </t>
    </r>
    <r>
      <rPr>
        <u/>
        <sz val="11"/>
        <color theme="1"/>
        <rFont val="Calibri"/>
        <family val="2"/>
        <charset val="238"/>
        <scheme val="minor"/>
      </rPr>
      <t>nie należy wliczać podatku VAT</t>
    </r>
    <r>
      <rPr>
        <sz val="11"/>
        <color theme="1"/>
        <rFont val="Calibri"/>
        <family val="2"/>
        <charset val="238"/>
        <scheme val="minor"/>
      </rPr>
      <t>.</t>
    </r>
  </si>
  <si>
    <t>Podatek VAT 23%</t>
  </si>
  <si>
    <t>-  koszty pośrednie, zysk kalkulacyjny i ryzyko, związane z ryczałtowym sposobem rozliczenia</t>
  </si>
  <si>
    <r>
      <t xml:space="preserve">Zamwiający: </t>
    </r>
    <r>
      <rPr>
        <b/>
        <sz val="11"/>
        <color theme="1"/>
        <rFont val="Calibri"/>
        <family val="2"/>
        <charset val="238"/>
        <scheme val="minor"/>
      </rPr>
      <t>Gmina Solec Kujawski</t>
    </r>
  </si>
  <si>
    <r>
      <t xml:space="preserve">Wykonawca: </t>
    </r>
    <r>
      <rPr>
        <b/>
        <sz val="11"/>
        <color theme="1"/>
        <rFont val="Calibri"/>
        <family val="2"/>
        <charset val="238"/>
        <scheme val="minor"/>
      </rPr>
      <t>…………………………………………………………………..</t>
    </r>
  </si>
  <si>
    <t>ZBIORCZE ZESTAWIENIE KOSZTÓW</t>
  </si>
  <si>
    <t>Rozbudowa stacji uzdatniania wody (SUW) zlokalizowanej na działce nr 75/6 
obręb Chrośna, gm. Solec Kujawski</t>
  </si>
  <si>
    <t xml:space="preserve">-  wartość użytych materiałów wraz z kosztami zakupu, magazynowania, ewentualnych ubytków
 i transportu na teren budowy, </t>
  </si>
  <si>
    <t>A. Architektura i konstrukcja</t>
  </si>
  <si>
    <t>B. Roboty drogowe</t>
  </si>
  <si>
    <t>C. Instalacje elektryczne</t>
  </si>
  <si>
    <t>D. Technologia SUW</t>
  </si>
  <si>
    <t>E. Instalacje wod-kan, sieci zewn. i wentylacja</t>
  </si>
  <si>
    <t>ARCHITEKTURA I KONSTRUKCJA</t>
  </si>
  <si>
    <t>ROBOTY DROGOWE</t>
  </si>
  <si>
    <t>INSTALACJE ELEKTRYCZNE</t>
  </si>
  <si>
    <t>TECHNOLOGIA SUW</t>
  </si>
  <si>
    <t xml:space="preserve"> INSTALACJE WOD-KAN, SIECI ZEWNĘTRZNE I WENTYLACJA</t>
  </si>
  <si>
    <t>Razem architektura i konstrukcja</t>
  </si>
  <si>
    <t>Razem roboty drogowe</t>
  </si>
  <si>
    <t>Razem technologia SUW</t>
  </si>
  <si>
    <t>Razem instalacje wod-kan, sieci zewn. i wentylacja</t>
  </si>
  <si>
    <t>Roboty rozbiórkowe wewnątrz budynku SUW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</si>
  <si>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0353-10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</si>
  <si>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0545-08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</si>
  <si>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0353-12</t>
    </r>
  </si>
  <si>
    <r>
      <rPr>
        <sz val="9.1"/>
        <color rgb="FF000000"/>
        <rFont val="Microsoft Sans Serif"/>
        <family val="2"/>
        <charset val="238"/>
      </rPr>
      <t>Wykucie z muru podokienników betonowych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</si>
  <si>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1111-01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</si>
  <si>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0353-07</t>
    </r>
  </si>
  <si>
    <r>
      <rPr>
        <sz val="9.1"/>
        <color rgb="FF000000"/>
        <rFont val="Microsoft Sans Serif"/>
        <family val="2"/>
        <charset val="238"/>
      </rPr>
      <t>Wykucie z muru ościeżnic okiennych o pow.do 2 m2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</si>
  <si>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0353-04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</si>
  <si>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0819-05 p.a.</t>
    </r>
  </si>
  <si>
    <r>
      <rPr>
        <sz val="9.1"/>
        <color rgb="FF000000"/>
        <rFont val="Microsoft Sans Serif"/>
        <family val="2"/>
        <charset val="238"/>
      </rPr>
      <t>Rozebranie posadzek z płytek lastryko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</si>
  <si>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0212-02</t>
    </r>
  </si>
  <si>
    <r>
      <rPr>
        <sz val="9.1"/>
        <color rgb="FF000000"/>
        <rFont val="Microsoft Sans Serif"/>
        <family val="2"/>
        <charset val="238"/>
      </rPr>
      <t xml:space="preserve">KNR AL 01
</t>
    </r>
    <r>
      <rPr>
        <sz val="9.1"/>
        <color rgb="FF000000"/>
        <rFont val="Microsoft Sans Serif"/>
        <family val="2"/>
        <charset val="238"/>
      </rPr>
      <t>0203-01 p.a.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</si>
  <si>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0104-01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</si>
  <si>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1011-02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</si>
  <si>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0106-04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</si>
  <si>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0108-17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</si>
  <si>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0108-20</t>
    </r>
  </si>
  <si>
    <r>
      <rPr>
        <sz val="9.1"/>
        <color rgb="FF000000"/>
        <rFont val="Microsoft Sans Serif"/>
        <family val="2"/>
        <charset val="238"/>
      </rPr>
      <t>kalk. własna</t>
    </r>
  </si>
  <si>
    <r>
      <rPr>
        <sz val="9.1"/>
        <color rgb="FF000000"/>
        <rFont val="Microsoft Sans Serif"/>
        <family val="2"/>
        <charset val="238"/>
      </rPr>
      <t>Utylizacja gruzu</t>
    </r>
  </si>
  <si>
    <r>
      <rPr>
        <sz val="9.1"/>
        <color rgb="FF000000"/>
        <rFont val="Microsoft Sans Serif"/>
        <family val="2"/>
        <charset val="238"/>
      </rPr>
      <t>Opłata za utylizację papy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</si>
  <si>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</si>
  <si>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</si>
  <si>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</si>
  <si>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</si>
  <si>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</si>
  <si>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</si>
  <si>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</si>
  <si>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</si>
  <si>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</si>
  <si>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</si>
  <si>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</si>
  <si>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</si>
  <si>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</si>
  <si>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</si>
  <si>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</si>
  <si>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Wykucie z muru ościeżnic stalowych drzwiowych o pow.ponad 2 m2 - brama D1</t>
  </si>
  <si>
    <t>Rozebranie obróbek - parapetów - z blachy nie nadającej się do użytku</t>
  </si>
  <si>
    <t>Rozszklenie otworów okiennych lub drzwiowych o ramach drewnianych</t>
  </si>
  <si>
    <t>Wykucie z muru ościeżnic drewnianych drzwiowych o pow.do 2 m2</t>
  </si>
  <si>
    <t>Rozbiórka elementów konstrukcji betonowych niezbrojonych o grub.ponad 15 cm posadzka istniejąca z szlichtą (20 cm)</t>
  </si>
  <si>
    <t>Mechaniczne cięcie  ścian zewn.  piłą diamentową gazobetonu - Wycięcie drzwi D3</t>
  </si>
  <si>
    <t>Rozbiórka pieców i trzonów licowanych kaflami - piec kaflowy</t>
  </si>
  <si>
    <t>Usunięcie z parteru budynku gruzu i nadmiaru ziemi z załadunkiem na samochody</t>
  </si>
  <si>
    <t>Wywiezienie samochodami samowyładowczymi gruzu z rozbieranych konstrukcji ceglanych i ziemi na odległość do 1 km</t>
  </si>
  <si>
    <t>Rozebranie murów warstwowych z bloczków z betonu komórkowego na zaprawie cementowo-wapiennej</t>
  </si>
  <si>
    <t>Remont dachów</t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</si>
  <si>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0535-04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</si>
  <si>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0535-06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</si>
  <si>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0509-03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</si>
  <si>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40206-03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</si>
  <si>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0310-01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</si>
  <si>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2602-01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</si>
  <si>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0220-05</t>
    </r>
  </si>
  <si>
    <r>
      <rPr>
        <sz val="9.1"/>
        <color rgb="FF000000"/>
        <rFont val="Microsoft Sans Serif"/>
        <family val="2"/>
        <charset val="238"/>
      </rPr>
      <t xml:space="preserve">KNR 7-12
</t>
    </r>
    <r>
      <rPr>
        <sz val="9.1"/>
        <color rgb="FF000000"/>
        <rFont val="Microsoft Sans Serif"/>
        <family val="2"/>
        <charset val="238"/>
      </rPr>
      <t>0103-01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</si>
  <si>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0205-05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</si>
  <si>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1914-04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</si>
  <si>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0601-01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</si>
  <si>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0605-01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</si>
  <si>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0610-01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</si>
  <si>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0803-01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</si>
  <si>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2613-05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</si>
  <si>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0504-02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</si>
  <si>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0541-02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</si>
  <si>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0547-01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</si>
  <si>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0550-04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</si>
  <si>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1213-03</t>
    </r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</si>
  <si>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</si>
  <si>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</si>
  <si>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</si>
  <si>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</si>
  <si>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</si>
  <si>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</si>
  <si>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</si>
  <si>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</si>
  <si>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</si>
  <si>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</si>
  <si>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</si>
  <si>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Rozebranie obróbek murów ogniowych, okapów, kołnierzy, gzymsów itp. z blachy nie nadającej się do
użytku</t>
  </si>
  <si>
    <t>Rozebranie rynien z blachy nie nadającej się do użytku</t>
  </si>
  <si>
    <t>Rozebranie rur spustowych z blachy nie nadającej się do użytku</t>
  </si>
  <si>
    <t>Rozebranie pokrycia dachowego z papy na betonie na zakład - 3 warstwy + daszek
Krotność = 3</t>
  </si>
  <si>
    <t>Demontaż wywietrzaków dachowych wraz z podstawami o obwodzie do 2520 mm</t>
  </si>
  <si>
    <t>Przemurowanie kominów z cegieł o objętości w jednym miejscu do 0.5 m3</t>
  </si>
  <si>
    <t>Docieplenie kominów ponad dachem z przyklejeniem styropianu 5 cm i 1 warstwy siatki - metoda lekka +
attyki od wewnątrz</t>
  </si>
  <si>
    <t>Nakrywy attyk ścian ogniowych i kominów o średniej gr. 7 cm</t>
  </si>
  <si>
    <t>Czyszczenie przez szczotkowanie mechaniczne do drugiego stopnia czystości odkrytego podłoża dachu</t>
  </si>
  <si>
    <t>Naprawa podłoża betonowego o pow.zniszczonej do 0.5 m2 - Krotność 0,5 - naprawy w 50% całego dachu
Krotność = 0,5</t>
  </si>
  <si>
    <t>Zatarcie powierzchni betonu na gladko - uzupełnienie ubytków</t>
  </si>
  <si>
    <t>Izolacje przeciwwilgociowe powłokowe bitumiczne wyk. na gorąco - powłoki poziome z lepiku
asfaltowego - pierwsza warstwa</t>
  </si>
  <si>
    <t>Izolacje cieplne z płyt PW 11A z styropianu grub 15 cm dwustronnie oklejanej papą - poziome na lepiku</t>
  </si>
  <si>
    <t>Mechaniczne wykonanie ślepych otworów w betonie głęb.do 8cm i śr.do 10mm</t>
  </si>
  <si>
    <t>Mocowanie płyt PW 11A za pomocą łączników metalowych do dachu (6 szt/m2)</t>
  </si>
  <si>
    <t>Pokrycie dachów papą termozgrzewalną dwuwarstwowe z wywinięciem na attyki i kominy *1,2</t>
  </si>
  <si>
    <t>Obróbki blacharskie z blachy powlekanej o szer.w rozwinięciu ponad 25 cm</t>
  </si>
  <si>
    <t>Rynny dachowe półokrągłe z polichlorku winylu o śr. 150 mm łączone na klej - montaż rynien, zaślepek i
koszy spustowych - systemowe</t>
  </si>
  <si>
    <t>Rury spustowe okrągłe z polichlorku winylu o śr. 125 mm - systemowe</t>
  </si>
  <si>
    <t>Drabiny zewnętrzne z kabłąkiem o dług. do 4 m</t>
  </si>
  <si>
    <t xml:space="preserve"> 8,63</t>
  </si>
  <si>
    <t>Docieplenie i izolacje fundamentów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</si>
  <si>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</si>
  <si>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</si>
  <si>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</si>
  <si>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</si>
  <si>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</si>
  <si>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</si>
  <si>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</si>
  <si>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</si>
  <si>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</si>
  <si>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</si>
  <si>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</si>
  <si>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</si>
  <si>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</si>
  <si>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0104-02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</si>
  <si>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0310-02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</si>
  <si>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0320-05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</si>
  <si>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0236-01</t>
    </r>
  </si>
  <si>
    <r>
      <rPr>
        <sz val="9.1"/>
        <color rgb="FF000000"/>
        <rFont val="Microsoft Sans Serif"/>
        <family val="2"/>
        <charset val="238"/>
      </rPr>
      <t xml:space="preserve">KNR 7012
</t>
    </r>
    <r>
      <rPr>
        <sz val="9.1"/>
        <color rgb="FF000000"/>
        <rFont val="Microsoft Sans Serif"/>
        <family val="2"/>
        <charset val="238"/>
      </rPr>
      <t>0101-01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</si>
  <si>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0701-02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</si>
  <si>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0710-02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</si>
  <si>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0603-01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</si>
  <si>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0603-02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</si>
  <si>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0615-04</t>
    </r>
  </si>
  <si>
    <r>
      <rPr>
        <sz val="9.1"/>
        <color rgb="FF000000"/>
        <rFont val="Microsoft Sans Serif"/>
        <family val="2"/>
        <charset val="238"/>
      </rPr>
      <t xml:space="preserve">KNR 0-17
</t>
    </r>
    <r>
      <rPr>
        <sz val="9.1"/>
        <color rgb="FF000000"/>
        <rFont val="Microsoft Sans Serif"/>
        <family val="2"/>
        <charset val="238"/>
      </rPr>
      <t>0929-01</t>
    </r>
  </si>
  <si>
    <r>
      <rPr>
        <sz val="9.1"/>
        <color rgb="FF000000"/>
        <rFont val="Microsoft Sans Serif"/>
        <family val="2"/>
        <charset val="238"/>
      </rPr>
      <t xml:space="preserve">KNR 0-17
</t>
    </r>
    <r>
      <rPr>
        <sz val="9.1"/>
        <color rgb="FF000000"/>
        <rFont val="Microsoft Sans Serif"/>
        <family val="2"/>
        <charset val="238"/>
      </rPr>
      <t>0929-03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</si>
  <si>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1101-07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</si>
  <si>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1101-01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</si>
  <si>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0604-02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</si>
  <si>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</si>
  <si>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0282-01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</si>
  <si>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1217-05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</si>
  <si>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1219-03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</si>
  <si>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0407-04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</si>
  <si>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0511-03</t>
    </r>
  </si>
  <si>
    <r>
      <rPr>
        <sz val="9.1"/>
        <color rgb="FF000000"/>
        <rFont val="Microsoft Sans Serif"/>
        <family val="2"/>
        <charset val="238"/>
      </rPr>
      <t>Wykonanie zagłębienia na wycieraczkę</t>
    </r>
  </si>
  <si>
    <r>
      <rPr>
        <sz val="9.1"/>
        <color rgb="FF000000"/>
        <rFont val="Microsoft Sans Serif"/>
        <family val="2"/>
        <charset val="238"/>
      </rPr>
      <t>Obramienia wycieraczki  z kątownika 20x20x3 mm</t>
    </r>
  </si>
  <si>
    <t>Wykopy o ścianach pionowych przy odkrywaniu odcinkami istniejących fundamentów o głębok.do 1.5 m w gr.kat. III - odkrycie fundamentów</t>
  </si>
  <si>
    <t>Ręczne wykopy ciągłe lub jamiste ze skarpami o szer.dna do 1.5 m na odkład - rozkopy pod podest wejścia</t>
  </si>
  <si>
    <t>Zasypywanie wykopów liniowych o ścianach pionowych głębokości do 3 m kat.gr.III-IV -szerokość 1.6-2.5 m - nadmiar rozrzucony w terenie</t>
  </si>
  <si>
    <t>Zagęszczenie nasypów ubijakami mechanicznymi; grunty sypkie kat. I-III</t>
  </si>
  <si>
    <t>Czyszczenie przez szczotkowanie ręczne do trzeciego stopnia czystości ścian fundamentowych</t>
  </si>
  <si>
    <t>Uzupełnienie tynków wewn. kat.II z zaprawy cem.-wap. na ścianach i słupach prostokątnych na podłożu z cegły, pustaków ceramicznych, gazo- i pianobetonów o pow. do 2 m2 w 1 miejscu</t>
  </si>
  <si>
    <t>Zatarcie powierzchni ścian na gladko - wyrównanie ścian</t>
  </si>
  <si>
    <t>Izolacje przeciwwilgoc.powlokowe bitumiczne pionowe - wyk.na zimno z emulsji asfalt. Izolbet R - pierwsza warstwa</t>
  </si>
  <si>
    <t>Izolacje przeciwwilgoc.powlokowe bitumiczne pionowe - wyk.na zimno z emulsji asfalt. Izolbet P - druga i nast.warstwa</t>
  </si>
  <si>
    <t>Docieplenie ścian budynków z przyklejeniem styropianu ekstrudowanego gr. 10 cm  i 1 warstwy siatki - metoda lekka- fundamenty</t>
  </si>
  <si>
    <t>Izolacje z folii kubełkowej na sucho pionowe - jedna warstwa</t>
  </si>
  <si>
    <t>Nałożenie na podłoże preparatu gruntującego kwarcowego - pierwsza warstwa</t>
  </si>
  <si>
    <t>Podkłady z ubitych materiałów sypkich na podł.gruntowym grub 15 cm - podest zewn. i opaska wokół budynku</t>
  </si>
  <si>
    <t>Podkłady betonowe B-10 na podł.gruntowym - podest</t>
  </si>
  <si>
    <t>Izolacje przeciwwilgociowe dwiema warstwami papy na lepiku na gorąco podkładów fundament.betonowych</t>
  </si>
  <si>
    <t>Płyty żelbetowe B-25 - podest przed wejściem</t>
  </si>
  <si>
    <t>Wycieraczki do obuwia typowe stalowa  krotność RiS *5,3 za wymiar Krotność = 5,3</t>
  </si>
  <si>
    <t>Obrzeża betonowe o wym. 30x8 cm na podsypce piaskowej z wyp.spoin zaprawą cem. - opaska wokół budynku</t>
  </si>
  <si>
    <t>Nawierzchnie z kostki brukowej grub 8 cm na podsypce cementowo-piaskowej grub 4 cm - kolor - opaska</t>
  </si>
  <si>
    <t>26,56</t>
  </si>
  <si>
    <t>0,41</t>
  </si>
  <si>
    <t>16,60</t>
  </si>
  <si>
    <t>Roboty remontowo budowlane wewnątrz SUW</t>
  </si>
  <si>
    <t>4.11</t>
  </si>
  <si>
    <t>4.12</t>
  </si>
  <si>
    <t>4.13</t>
  </si>
  <si>
    <t>4.14</t>
  </si>
  <si>
    <t>4.15</t>
  </si>
  <si>
    <t>4.16</t>
  </si>
  <si>
    <t>4.17</t>
  </si>
  <si>
    <t>4.18</t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</si>
  <si>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1202-09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</si>
  <si>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0713-01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</si>
  <si>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0713-02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</si>
  <si>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0127-03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</si>
  <si>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0803-03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</si>
  <si>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0313-02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</si>
  <si>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0313-04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</si>
  <si>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0313-06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</si>
  <si>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0703-03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</si>
  <si>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1134-02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</si>
  <si>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2803-05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</si>
  <si>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0815-04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</si>
  <si>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0830-04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</si>
  <si>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0815-06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</si>
  <si>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1204-02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</si>
  <si>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1204-01</t>
    </r>
  </si>
  <si>
    <t>Zeskrobanie i zmycie starej farby w pomieszczeniach o pow.podłogi ponad 5 m2 - ścian+sufity</t>
  </si>
  <si>
    <t>Przecieranie istniejących tynków wewnętrznych z zeskrobaniem farby  na ścianach</t>
  </si>
  <si>
    <t>Przecieranie istniejących tynków wewnętrznych z zeskrobaniem farby na stropach</t>
  </si>
  <si>
    <t>Uzupełnienie tynków wewn. kat.II z zaprawy cem.-wap. na ścianach i słupach prostokątnych na podłożu z cegły, pustaków ceramicznych, gazo- i pianobetonów o pow. do 2 m2 w 1 miejscu  - naprawy tynków po bruzdowaniu instalacji i ubytki</t>
  </si>
  <si>
    <t>Ścianki działowe z płytek piano- lub gazobetonowych gr. 12 cm</t>
  </si>
  <si>
    <t>Tynki wewn. zwykłe kat.III wykonywane ręcznie na ścianach i słupach</t>
  </si>
  <si>
    <t>Wykonanie przesklepień  otworów w ścianach z cegiel z wykuciem bruzd dla belek</t>
  </si>
  <si>
    <t>Wykonanie przesklepień  otworów w ścianach z cegiel - dostarcz.i obsadz.belek stalowych do I NP. 100 mm  (23,3 kg/m)</t>
  </si>
  <si>
    <t>Wykonanie przesklepień  otworów w ścianach z cegiel - obmurowanie końców belek stalowych do INP 100 mm - jako oddz.robota</t>
  </si>
  <si>
    <t>Umocowanie siatki 'Rabitza' na stopkach belek</t>
  </si>
  <si>
    <t>Gruntowanie podłoży preparatami gruntującymi - powierzchnie pionowe pod płytki ( wys 2 m) - łącznie z chlorownią wewnątrz pełna wysokość</t>
  </si>
  <si>
    <t>Licowanie ścian o pow.ponad 10 m2 płytkami kamionkowymi  o wym. 30x30 cm na zaprawie klejowej o grub.warstwy 5 mm</t>
  </si>
  <si>
    <t>Licowanie ścian o pow.ponad 10 m2 płytkami kamionkowymi chemoodpornymi  o wym. 30x30 cm na zaprawie żywicznej o grub.warstwy 5 mm - spoina wypełniona kitem chemoodpornym</t>
  </si>
  <si>
    <t>Przygotowanie pow. pod malowanie  farbami emulsyjnymi na ścianach z elem.pref.i bet.wylewanych + sufity</t>
  </si>
  <si>
    <t>Wewn. gładzie gipsowe dwuwarstwowe na ścianach z elem. prefabrykowanych i betonów wylewanych</t>
  </si>
  <si>
    <t>Wewn.gładzie gipsowe,dwuwarstw.na sufitach z elem.pref.i bet.wylewanych</t>
  </si>
  <si>
    <t>Dwukrotne malowanie farbami emulsyjnymi starych tynków wewnętrznych ścian</t>
  </si>
  <si>
    <t>Dwukrotne malowanie farbami emulsyjnymi starych tynków wewnętrznych sufitów</t>
  </si>
  <si>
    <t>204,41</t>
  </si>
  <si>
    <t>24,52</t>
  </si>
  <si>
    <t>0,17</t>
  </si>
  <si>
    <t>106,15</t>
  </si>
  <si>
    <t xml:space="preserve"> 83,75</t>
  </si>
  <si>
    <t>122,78</t>
  </si>
  <si>
    <t>5.6</t>
  </si>
  <si>
    <t>5.7</t>
  </si>
  <si>
    <t>5.8</t>
  </si>
  <si>
    <t>5.9</t>
  </si>
  <si>
    <t>5.10</t>
  </si>
  <si>
    <t>5.11</t>
  </si>
  <si>
    <t>5.12</t>
  </si>
  <si>
    <t>Montaż stolarki okiennej i drzwiowej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</si>
  <si>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1301-01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</si>
  <si>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1211-01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</si>
  <si>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1214-02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</si>
  <si>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1212-05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</si>
  <si>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1018-05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</si>
  <si>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1018-03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</si>
  <si>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0156-01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</si>
  <si>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1203-02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</si>
  <si>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1206-01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</si>
  <si>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0129-02</t>
    </r>
  </si>
  <si>
    <r>
      <rPr>
        <sz val="9.1"/>
        <color rgb="FF000000"/>
        <rFont val="Microsoft Sans Serif"/>
        <family val="2"/>
        <charset val="238"/>
      </rPr>
      <t xml:space="preserve">kalk. indywid
</t>
    </r>
    <r>
      <rPr>
        <sz val="9.1"/>
        <color rgb="FF000000"/>
        <rFont val="Microsoft Sans Serif"/>
        <family val="2"/>
        <charset val="238"/>
      </rPr>
      <t>analogia</t>
    </r>
  </si>
  <si>
    <t>Demontaż i ponowny montaż  krat prostych okiennych - niezbędny do montażu nowych okien i docieplenie elewacji  (należy doliczyć 22 kg nowych wsporników)</t>
  </si>
  <si>
    <t>Opalanie farby olejnej z krat okiennych o pow. do 1.0 m2</t>
  </si>
  <si>
    <t>Ręczne zeskrobanie farby olejnej z elementów metalowych - krat o pow. ponad 0.5 m2</t>
  </si>
  <si>
    <t>Dwukrotne malowanie farbą olejną krat i balustrad z prętów prostych</t>
  </si>
  <si>
    <t>Drzwi zewnętrzne pełne z kształtowników z wysokoudarowego PCW - D3 kol. grafitowy</t>
  </si>
  <si>
    <t>Okna z kształtowników z wysokoudarowego PCW o pow. do 1.5 m2 - kol grafitowy</t>
  </si>
  <si>
    <t>Dostarczenie i montaż nawiewników EFR 101 w ramach okien</t>
  </si>
  <si>
    <t>Drzwi stalowe techniczne wewnętrzne o powierzchni do 2 m2  malowane proszkowo D2 z kratką</t>
  </si>
  <si>
    <t>Drzwi stalowe  ocieplone dwudzielne o pow. do  6 m2 otwierane D1 - kol. grafitowy</t>
  </si>
  <si>
    <t>Obsadzenie prefabr.podokienników, dl.ponad 1m - parapety wewn. z PCV</t>
  </si>
  <si>
    <t>Obsadzenie prefabr.podokienników, dl.ponad 1m -  parapety zewn. blacha powlekana</t>
  </si>
  <si>
    <r>
      <rPr>
        <sz val="9.1"/>
        <color rgb="FF000000"/>
        <rFont val="Microsoft Sans Serif"/>
        <family val="2"/>
        <charset val="238"/>
      </rPr>
      <t>Dostawa i montaż samozamykaczy liniowych</t>
    </r>
    <r>
      <rPr>
        <sz val="9"/>
        <color rgb="FF000000"/>
        <rFont val="Microsoft Sans Serif"/>
        <family val="2"/>
        <charset val="238"/>
      </rPr>
      <t xml:space="preserve"> </t>
    </r>
  </si>
  <si>
    <t>1,64</t>
  </si>
  <si>
    <t>6,80</t>
  </si>
  <si>
    <t>1,89</t>
  </si>
  <si>
    <t>3,78</t>
  </si>
  <si>
    <t>Posadzka w budynku SUW</t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</si>
  <si>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0615-01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</si>
  <si>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0608-03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</si>
  <si>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0606-01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</si>
  <si>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1134-01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</si>
  <si>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2806-05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</si>
  <si>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2809-03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</si>
  <si>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0141-05 p.a.</t>
    </r>
  </si>
  <si>
    <t>Podkłady z ubitych materiałów sypkich na podł.gruntowym grub 10 cm - posadzka - ubicie i wyrównanie podłoża</t>
  </si>
  <si>
    <t xml:space="preserve">Podkłady betonowe B-10 na podł. gruntowym - posadzka + fund pod odwodnienie </t>
  </si>
  <si>
    <t>Izolacje z folii PE 0,3 mm na sucho poziome - jedna warstwa pod styropianem i nad styropianem 
Krotność = 2</t>
  </si>
  <si>
    <t>Izolacje cieplne i przeciwdźwiękowe z płyt styropianowych grub 5 cm poziome na wierzchu konstrukcji na sucho - jedna warstwa</t>
  </si>
  <si>
    <t>Odwodnienie liniowe systemowe na podsypce piaskowej z przykryciem żeliwnym</t>
  </si>
  <si>
    <t>Posadzki przemysłowe B-25 zbrojone włóknem stalowym rozproszonym (25 kg/m3) - grub 10 cm</t>
  </si>
  <si>
    <t>Izolacje obwodowe posadzek z płyt styropianowych grub 1 cm szer pasków 10 cm</t>
  </si>
  <si>
    <t>Gruntowanie podłoży preparatami gruntującymi - powierzchnie poziome - posadzki i podest zewnętrzny</t>
  </si>
  <si>
    <t>Posadzki jednobarwne z płytek gres grub 12 mm R12 o wym. 30x30 cm  na zaprawie klejowej o grub.warstwy 5 mm w pomieszczeniach o pow.ponad 10 m2 + podest zewnętrzny i fundamenty pod zbiorniki</t>
  </si>
  <si>
    <t>Wanna wychwytowa chlorowni ze stali kwasoodpornej</t>
  </si>
  <si>
    <t xml:space="preserve">Cokoliki z płytek kamionkowych  o wym. 15x30 cm  na zaprawie klejowej w pomieszczeniach o pow.ponad 10 m2 </t>
  </si>
  <si>
    <t>4,99</t>
  </si>
  <si>
    <t>50,51</t>
  </si>
  <si>
    <t>Płyta fundamentowa pod zbiornik retencyjny i agregat prądotwórczy</t>
  </si>
  <si>
    <t>6.5</t>
  </si>
  <si>
    <t>6.6</t>
  </si>
  <si>
    <t>6.7</t>
  </si>
  <si>
    <t>6.8</t>
  </si>
  <si>
    <t>6.9</t>
  </si>
  <si>
    <t>Elewacja budynku SUW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</si>
  <si>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0722-02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</si>
  <si>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2602-03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</si>
  <si>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2612-06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</si>
  <si>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2612-09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</si>
  <si>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2612-08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</si>
  <si>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1610-02</t>
    </r>
  </si>
  <si>
    <t>Przecieranie istniejących tynków zewnętrznych cem.-wap. kat. III na ścianach -  nadziemia.</t>
  </si>
  <si>
    <t>Zatarcie powierzchni ścian na gladko - uzupełnienie ubytków i usunięcie rys i pęknięć - 0,1 powierzchni całości</t>
  </si>
  <si>
    <t>Docieplenie ścian budynków z przyklejeniem styropianu gr. 15 cm  i 1 warstwy siatki - metoda lekka z wyprawą silikonową</t>
  </si>
  <si>
    <t>Docieplenie ościeży z przyklejeniem styropianu grub. 4 cm i 1 warstwy siatki - metoda lekka z gzymsami</t>
  </si>
  <si>
    <t>Mocowanie płyt styropianowych za pomocą łączników plastikowych lub stalowych do ścian (6 szt/m2)</t>
  </si>
  <si>
    <t xml:space="preserve">Przyklejenie dodatkowej warstwy siatki na ścianach do 2 m wys. </t>
  </si>
  <si>
    <t>Ocieplenie ścian budynków płytami styropianowymi  - zamocowanie listwy cokołowej</t>
  </si>
  <si>
    <t>Ocieplenie ścian budynków płytami styropianowymi ochrona narożników wypukłych kątownikiem metalowym drzwi zewn.+ narożniki</t>
  </si>
  <si>
    <t>Rusztowania ramowe przyścienne RR - 1/30 wys. do 16 m z czasem pracy rusztowań</t>
  </si>
  <si>
    <t>mb</t>
  </si>
  <si>
    <t>7,44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</si>
  <si>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0217-04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</si>
  <si>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</si>
  <si>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0259-02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</si>
  <si>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0602-01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</si>
  <si>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0602-02</t>
    </r>
  </si>
  <si>
    <t>Wykopy oraz przekopy wykonywane koparkami podsiębiernymi 0.25 m3 na odkład w gruncie kat.III - wykop podstawowy</t>
  </si>
  <si>
    <t>Zasypywanie wykopów o ścianach pionowych głębokości do 3 m kat.gr.III-IV -szerokość 1.6-2.5 m - z rozplantowaniem nadmiaru w terenie</t>
  </si>
  <si>
    <t>Podkłady betonowe B-10 na podł.gruntowym - 5 cm - formowanie spadów pogrubiających płytę   R*1,4 za okrąg i spady</t>
  </si>
  <si>
    <t>Izolacje cieplne i przeciwdźwiękowe z płyt styropianowych grub 10 cm poziome na wierzchu konstrukcji na sucho - jedna warstwa pod fundament agregatu</t>
  </si>
  <si>
    <t>Płyty fundamentowe żelbetowe B-30W4  pod fundament agregatu prądotwórczego</t>
  </si>
  <si>
    <t>Przygotowanie i montaż zbrojenia elementów budynków i budowli - pręty żebrowane</t>
  </si>
  <si>
    <t>Izolacje przeciwwilgoc.powłokowe bitumiczno-żywiczne pionowe - wyk.na zimno z emulsji asfalt.- pierwsza warstwa - pow. zewnętrzne</t>
  </si>
  <si>
    <t>Zatarcie powierzchni  na gladko - masa wodoodporna na bazie cementu (5 kg/m2) + czoło płyty</t>
  </si>
  <si>
    <t xml:space="preserve">Izolacje przeciwwilgoc. powłokowe bitumiczno-żywiczne pionowe - wyk. na zimno z emulsji asfalt.- druga warstwa  </t>
  </si>
  <si>
    <t>t</t>
  </si>
  <si>
    <t>2,40</t>
  </si>
  <si>
    <t xml:space="preserve"> 0,60</t>
  </si>
  <si>
    <r>
      <rPr>
        <strike/>
        <sz val="9.1"/>
        <color rgb="FFFF0000"/>
        <rFont val="Microsoft Sans Serif"/>
        <family val="2"/>
        <charset val="238"/>
      </rPr>
      <t>KNR 2-02
0205-01</t>
    </r>
  </si>
  <si>
    <t>0,90</t>
  </si>
  <si>
    <t>25,60</t>
  </si>
  <si>
    <t>32,38</t>
  </si>
  <si>
    <t>7.5</t>
  </si>
  <si>
    <t>7.6</t>
  </si>
  <si>
    <t>7.7</t>
  </si>
  <si>
    <t>7.8</t>
  </si>
  <si>
    <t>7.9</t>
  </si>
  <si>
    <t>7.10</t>
  </si>
  <si>
    <t>7.11</t>
  </si>
  <si>
    <t>Wywiezienie samochodami samowyładowczymi gruzu i ziemi z rozbieranych konstrukcji - za dalsze 6 km Krotność = 6</t>
  </si>
  <si>
    <t>Izolacje przeciwwodne z papy na folii Al pow. poziomych na lepiku asfaltowym na gorąco - 1 warstwa</t>
  </si>
  <si>
    <t>Odbicie tynków wewn. z zaprawy cementowo-wapiennej na ścianach, filarach, pilastrach o pow. odbicia do 5 m2 na odkrytych fundamentach</t>
  </si>
  <si>
    <t>Wyprawa elewacyjna cienkowarstwowa o fakturze rustykalnej  grubości 2.5 mm z gotowej suchej mieszanki żywiczno-mineralnej wyk. ręcznie na uprzednio przygotowanym podłożu na ścianach - cokół</t>
  </si>
  <si>
    <t>8.4</t>
  </si>
  <si>
    <t>8.5</t>
  </si>
  <si>
    <t>8.6</t>
  </si>
  <si>
    <t>8.7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</si>
  <si>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0119-03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</si>
  <si>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0126-01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</si>
  <si>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0126-02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</si>
  <si>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0206-02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</si>
  <si>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0214-04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</si>
  <si>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0235-01</t>
    </r>
  </si>
  <si>
    <r>
      <rPr>
        <sz val="9.1"/>
        <color rgb="FF000000"/>
        <rFont val="Microsoft Sans Serif"/>
        <family val="2"/>
        <charset val="238"/>
      </rPr>
      <t>Opłata za składowanie urobku</t>
    </r>
  </si>
  <si>
    <t>Roboty pomiarowe przy liniowych robotach ziemnych</t>
  </si>
  <si>
    <t>Usunięcie warstwy ziemi urodzajnej (humusu) o grubości do 15 cm za pomocą spycharek</t>
  </si>
  <si>
    <t>Usunięcie warstwy ziemi urodzajnej (humusu)  za pomocą spycharek  - dodatek za każde dalsze 5 cm grubości - do grub 20 cm</t>
  </si>
  <si>
    <t>Roboty ziemne wykon.koparkami podsiębiernymi o poj.łyżki 0.40 m3 w gr.kat.III z transp.urobku samochod.samowyładowczymi na odległość do 1 km
- korytowanie i odwóz humusu</t>
  </si>
  <si>
    <t>Nakłady uzupełn.za każde dalsze rozp. 0.5 km transportu ponad 1 km samochodami samowyładowczymi po drogach utwardzonych ziemi kat.III-IV - następne 3 km
Krotność = 4</t>
  </si>
  <si>
    <t>Formowanie i zagęszczanie nasypów o wys. do 3.0 m spycharkami w gruncie kat. I-II - roboty na wysypisku</t>
  </si>
  <si>
    <t>kalkulacja własna</t>
  </si>
  <si>
    <t>164,70</t>
  </si>
  <si>
    <t>Krawężniki i obrzeża</t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</si>
  <si>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0401-02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</si>
  <si>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0402-04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</si>
  <si>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0403-05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</si>
  <si>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0403-03</t>
    </r>
  </si>
  <si>
    <t>Rowki pod krawężniki i ławy krawężnikowe o wym. 20x20 cm w gruncie kat.III-IV</t>
  </si>
  <si>
    <r>
      <rPr>
        <sz val="9.1"/>
        <color rgb="FF000000"/>
        <rFont val="Microsoft Sans Serif"/>
        <family val="2"/>
        <charset val="238"/>
      </rPr>
      <t>Ława pod krawężniki betonowa C-12/15 z oporem</t>
    </r>
    <r>
      <rPr>
        <sz val="9"/>
        <color rgb="FF000000"/>
        <rFont val="Microsoft Sans Serif"/>
        <family val="2"/>
        <charset val="238"/>
      </rPr>
      <t xml:space="preserve"> </t>
    </r>
  </si>
  <si>
    <t>Oporniki betonowe  o wym. 12x25 cm na podsypce cem.piaskowej</t>
  </si>
  <si>
    <t>Krawężniki betonowe wystające o wym. 15x30 cm na podsypce cem.piaskowej</t>
  </si>
  <si>
    <t>Obrzeża betonowe o wym. 30x8 cm na podsypce piaskowej z wyp.spoin zaprawą cem.</t>
  </si>
  <si>
    <t>7,07</t>
  </si>
  <si>
    <t xml:space="preserve"> Nawierzchnie dróg i placów wewnętrznych</t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</si>
  <si>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0103-04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</si>
  <si>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0105-03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</si>
  <si>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0105-04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</si>
  <si>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0204-05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</si>
  <si>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0204-06</t>
    </r>
  </si>
  <si>
    <t>Mechaniczne profilowanie i zagęszenie podłoża pod warstwy konstrukcujne nawierzchni w gr.kat.I-IV</t>
  </si>
  <si>
    <t>Podsypka piaskowa z zagęszczeniem mechanicznym - 3 cm grub.warstwy po zagęszcz.</t>
  </si>
  <si>
    <t>Podsypka piaskowa z zagęszczeniem mechanicznym - za każdy dalszy 1 cm grub.warstwy po zagęszcz. - do grub 15 cm Krotność = 12</t>
  </si>
  <si>
    <t>Nawierzchnia z tłucznia kamiennego gran. 0/31,5 - warstwa górna - grub.po zagęszcz.7 cm</t>
  </si>
  <si>
    <t>Nawierzchnia z tłucznia kamiennego gran. 0/31,5 - warstwa górna - każdy dalszy 1 cm grub. po zagęszcz. - do grub 25 cm Krotność = 18</t>
  </si>
  <si>
    <t xml:space="preserve"> Nawierzchnie chodników</t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</si>
  <si>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0511-02</t>
    </r>
  </si>
  <si>
    <t>Nawierzchnie z kostki brukowej betonowej grub. 6 cm na podsypce cementowo-piaskowej 3 cm</t>
  </si>
  <si>
    <t>Geodezyjna inwentaryzacja przy liniowych robotach ziemnych - trasa drogi w terenie równinnym</t>
  </si>
  <si>
    <t xml:space="preserve"> Demontaże instalacji</t>
  </si>
  <si>
    <t>13.8</t>
  </si>
  <si>
    <t>13.9</t>
  </si>
  <si>
    <t>13.10</t>
  </si>
  <si>
    <t>13.11</t>
  </si>
  <si>
    <t>13.12</t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</si>
  <si>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1119-02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</si>
  <si>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1115-01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</si>
  <si>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1115-02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</si>
  <si>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0904-04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</si>
  <si>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0903-05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</si>
  <si>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0903-03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</si>
  <si>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0903-01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</si>
  <si>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1124-02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</si>
  <si>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1122-01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</si>
  <si>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1134-01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</si>
  <si>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1133-02</t>
    </r>
  </si>
  <si>
    <r>
      <rPr>
        <sz val="9.1"/>
        <color rgb="FF000000"/>
        <rFont val="Microsoft Sans Serif"/>
        <family val="2"/>
        <charset val="238"/>
      </rPr>
      <t xml:space="preserve">KNNR 9
</t>
    </r>
    <r>
      <rPr>
        <sz val="9.1"/>
        <color rgb="FF000000"/>
        <rFont val="Microsoft Sans Serif"/>
        <family val="2"/>
        <charset val="238"/>
      </rPr>
      <t>0101-06</t>
    </r>
  </si>
  <si>
    <r>
      <rPr>
        <sz val="9.1"/>
        <color rgb="FF000000"/>
        <rFont val="Microsoft Sans Serif"/>
        <family val="2"/>
        <charset val="238"/>
      </rPr>
      <t>Demontaż opraw świetlówkowych z kloszem</t>
    </r>
  </si>
  <si>
    <t>Demontaż przewodów kabelkowych instalacyjnych ułożonych w korytkach</t>
  </si>
  <si>
    <t>Demontaż przewodów kabelkowych nieopancerzonych o łącznym przekroju żył do 6 mm2 z rur instalacyjnych</t>
  </si>
  <si>
    <t>Demontaż przewodów kabelkowych nieopancerzonych o łącznym przekroju żył do 24 mm2 z rur instalacyjnych</t>
  </si>
  <si>
    <t>Odłączenie przewodów o przekroju do 70 mm2 od zacisków lub bolców</t>
  </si>
  <si>
    <t>Odłączenie przewodów o przekroju żył do 16 mm2 od listew zaciskowych w puszkach odgałęźnych i odgałęźnikach n.t. i p.t.</t>
  </si>
  <si>
    <t>Odłączenie przewodów o przekroju żył do 6 mm2 od pierścieni łączeniowych w puszkach odgałęźnych i odgałęźnikach n.t. i p.t.</t>
  </si>
  <si>
    <t>Odłączenie przewodów o przekroju żył do 2.5 mm2 od tulejek i zacisków w puszkach odgałęźnych i odgałęźnikach n.t. i p.t.</t>
  </si>
  <si>
    <t>Demontaż łączników instalacyjnych podtynkowych o natężeniu prądu do 10 A - 1 wylot (wyłącznik lub przełącznik 2 biegunowy lub grupowy)</t>
  </si>
  <si>
    <t xml:space="preserve">Demontaż gniazd wtyczkowych podtynkowych o natężeniu prądu do 63 A - ilość biegunów 2 </t>
  </si>
  <si>
    <t>Demontaż opraw żarowych blaszanych z kloszem cylindrycznym zawieszanych</t>
  </si>
  <si>
    <t>Demontaż istniejącej rozdzielnicy  lub części rozdzielnicy głównej</t>
  </si>
  <si>
    <t>Roboty ziemne dla zasilania urządzeń zewnętrznych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</si>
  <si>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0701-05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</si>
  <si>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0704-05</t>
    </r>
  </si>
  <si>
    <r>
      <rPr>
        <sz val="9.1"/>
        <color rgb="FF000000"/>
        <rFont val="Microsoft Sans Serif"/>
        <family val="2"/>
        <charset val="238"/>
      </rPr>
      <t xml:space="preserve">KNR-W 5-10
</t>
    </r>
    <r>
      <rPr>
        <sz val="9.1"/>
        <color rgb="FF000000"/>
        <rFont val="Microsoft Sans Serif"/>
        <family val="2"/>
        <charset val="238"/>
      </rPr>
      <t>0301-02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</si>
  <si>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N005-07-05-
</t>
    </r>
    <r>
      <rPr>
        <sz val="9.1"/>
        <color rgb="FF000000"/>
        <rFont val="Microsoft Sans Serif"/>
        <family val="2"/>
        <charset val="238"/>
      </rPr>
      <t>01-05</t>
    </r>
  </si>
  <si>
    <r>
      <rPr>
        <sz val="9.1"/>
        <color rgb="FF000000"/>
        <rFont val="Microsoft Sans Serif"/>
        <family val="2"/>
        <charset val="238"/>
      </rPr>
      <t>Ułożenie rur osłonowych DVK fi 75</t>
    </r>
  </si>
  <si>
    <r>
      <rPr>
        <sz val="9.1"/>
        <color rgb="FF000000"/>
        <rFont val="Microsoft Sans Serif"/>
        <family val="2"/>
        <charset val="238"/>
      </rPr>
      <t>Ułożenie rur osłonowych DVK fi 50</t>
    </r>
  </si>
  <si>
    <t>Ręczne kopanie rowów dla kabli o głębok.do 0.8 m i szer.dna do 0.6 w gruncie kat. III + uziom otokowy</t>
  </si>
  <si>
    <t>Ręczne zasypywanie rowów dla kabli o głębok.do 0.8 m i szer.dna do 0.6 m w gruncie kat. III</t>
  </si>
  <si>
    <t>Nasypanie warstwy piasku na dno rowu kablowego o szer.do 0.6 m</t>
  </si>
  <si>
    <t>metr</t>
  </si>
  <si>
    <t>98,00</t>
  </si>
  <si>
    <t>47,04</t>
  </si>
  <si>
    <r>
      <rPr>
        <sz val="9.1"/>
        <color rgb="FF000000"/>
        <rFont val="Microsoft Sans Serif"/>
        <family val="2"/>
        <charset val="238"/>
      </rPr>
      <t xml:space="preserve">KNR-W 7-10
</t>
    </r>
    <r>
      <rPr>
        <sz val="9.1"/>
        <color rgb="FF000000"/>
        <rFont val="Microsoft Sans Serif"/>
        <family val="2"/>
        <charset val="238"/>
      </rPr>
      <t xml:space="preserve">0102-09
</t>
    </r>
    <r>
      <rPr>
        <sz val="9.1"/>
        <color rgb="FF000000"/>
        <rFont val="Microsoft Sans Serif"/>
        <family val="2"/>
        <charset val="238"/>
      </rPr>
      <t>analogia</t>
    </r>
  </si>
  <si>
    <t>Demontaż i montaż agregatu prądotwórczego 50 kVA z szafą sterującą SZR i obudową - przestawienie agregatu prądotwórczego</t>
  </si>
  <si>
    <r>
      <rPr>
        <strike/>
        <sz val="9.1"/>
        <color rgb="FFFF0000"/>
        <rFont val="Microsoft Sans Serif"/>
        <family val="2"/>
        <charset val="238"/>
      </rPr>
      <t>KNR-W 7-10
0102-09</t>
    </r>
  </si>
  <si>
    <t>16.4</t>
  </si>
  <si>
    <t>16.5</t>
  </si>
  <si>
    <t>16.6</t>
  </si>
  <si>
    <t>16.7</t>
  </si>
  <si>
    <t>16.8</t>
  </si>
  <si>
    <t>16.9</t>
  </si>
  <si>
    <t>Rozdzielnica główna i rozdzielnice obiektowe</t>
  </si>
  <si>
    <t xml:space="preserve">  Agregat prądotwórczy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</si>
  <si>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0401-06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</si>
  <si>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</si>
  <si>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0404-04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</si>
  <si>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</si>
  <si>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</si>
  <si>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0309-02 p.a.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</si>
  <si>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0307-02</t>
    </r>
  </si>
  <si>
    <r>
      <rPr>
        <sz val="9.1"/>
        <color rgb="FF000000"/>
        <rFont val="Microsoft Sans Serif"/>
        <family val="2"/>
        <charset val="238"/>
      </rPr>
      <t>Przygotowanie podłoża do zabudowania rozdzielnicy</t>
    </r>
  </si>
  <si>
    <r>
      <rPr>
        <sz val="9.1"/>
        <color rgb="FF000000"/>
        <rFont val="Microsoft Sans Serif"/>
        <family val="2"/>
        <charset val="238"/>
      </rPr>
      <t>Montaż puszek pośredniczących sond PP</t>
    </r>
  </si>
  <si>
    <r>
      <rPr>
        <sz val="9.1"/>
        <color rgb="FF000000"/>
        <rFont val="Microsoft Sans Serif"/>
        <family val="2"/>
        <charset val="238"/>
      </rPr>
      <t>Programowanie sterownika SUW</t>
    </r>
  </si>
  <si>
    <t>Dostawa i montaż rozdzielnicy głównej RZS  z sterownikiem PLC i podłączeniem SUW do systemu monitorowania GSM lub systemu SCADA oraz z zasilaczem buforowym o nap. 230VAC/24VDC</t>
  </si>
  <si>
    <t>Montaż rozdzielnic R-KMB - kompensacji mocy biernej</t>
  </si>
  <si>
    <t>Montaż rozdzielnic skrzynkowych - skrzynka IT monitoringu i alarmu z procesorem, UPS 1500 i rejestratorem 6 kanałowym</t>
  </si>
  <si>
    <t>Osadzenie rozdzielni i puszek sterujących pompą głębinową PP z zasilaniem pompy,  czujnikiem temperatury i sterowaniem ogrzewaniem</t>
  </si>
  <si>
    <t>Dostawa i montaż szafek sterowania wyspami zaworowymi R-WZ</t>
  </si>
  <si>
    <t>Montaż na gotowym podłożu przycisków instalacyjnych podtynkowych jednobiegunowych,  w puszce instalacyjnej z podłączeniem  - przycisk p.poż wyłącznika głównego</t>
  </si>
  <si>
    <t>kpl</t>
  </si>
  <si>
    <t>Badania i pomiary rozdzielnic</t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</si>
  <si>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1203-02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</si>
  <si>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1203-01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</si>
  <si>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1208-03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</si>
  <si>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1208-04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</si>
  <si>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0902-05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</si>
  <si>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1205-05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</si>
  <si>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1205-06</t>
    </r>
  </si>
  <si>
    <r>
      <rPr>
        <sz val="9.1"/>
        <color rgb="FF000000"/>
        <rFont val="Microsoft Sans Serif"/>
        <family val="2"/>
        <charset val="238"/>
      </rPr>
      <t>Badanie linii kablowej nn o ilosci żył 4</t>
    </r>
  </si>
  <si>
    <r>
      <rPr>
        <sz val="9.1"/>
        <color rgb="FF000000"/>
        <rFont val="Microsoft Sans Serif"/>
        <family val="2"/>
        <charset val="238"/>
      </rPr>
      <t>Badanie linii kablowej nn o ilosci żył 3</t>
    </r>
  </si>
  <si>
    <r>
      <rPr>
        <sz val="9.1"/>
        <color rgb="FF000000"/>
        <rFont val="Microsoft Sans Serif"/>
        <family val="2"/>
        <charset val="238"/>
      </rPr>
      <t>Badanie wyłączników różnicowoprądowych</t>
    </r>
  </si>
  <si>
    <r>
      <rPr>
        <sz val="9.1"/>
        <color rgb="FF000000"/>
        <rFont val="Microsoft Sans Serif"/>
        <family val="2"/>
        <charset val="238"/>
      </rPr>
      <t>Pierwszy pomiar skutecznosci zerowania</t>
    </r>
  </si>
  <si>
    <r>
      <rPr>
        <sz val="9.1"/>
        <color rgb="FF000000"/>
        <rFont val="Microsoft Sans Serif"/>
        <family val="2"/>
        <charset val="238"/>
      </rPr>
      <t>Następny pomiar skutecznosci zerowania</t>
    </r>
  </si>
  <si>
    <t>Pierwszy pomiar rezystancji izolacji instalacji elektrycznych w obwodzie 3-fazowym</t>
  </si>
  <si>
    <t>Następny pomiar rezystancji izolacji instalacji elektrycznych w obwodzie 3-fazowym</t>
  </si>
  <si>
    <t>pomiar</t>
  </si>
  <si>
    <t>pom</t>
  </si>
  <si>
    <t>pomiar.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</si>
  <si>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</si>
  <si>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</si>
  <si>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</si>
  <si>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</si>
  <si>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</si>
  <si>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</si>
  <si>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</si>
  <si>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</si>
  <si>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</si>
  <si>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</si>
  <si>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</si>
  <si>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</si>
  <si>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</si>
  <si>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r>
      <rPr>
        <sz val="9.1"/>
        <color rgb="FF000000"/>
        <rFont val="Microsoft Sans Serif"/>
        <family val="2"/>
        <charset val="238"/>
      </rPr>
      <t xml:space="preserve">KNR 5-10
</t>
    </r>
    <r>
      <rPr>
        <sz val="9.1"/>
        <color rgb="FF000000"/>
        <rFont val="Microsoft Sans Serif"/>
        <family val="2"/>
        <charset val="238"/>
      </rPr>
      <t>0114-02</t>
    </r>
  </si>
  <si>
    <r>
      <rPr>
        <sz val="9.1"/>
        <color rgb="FF000000"/>
        <rFont val="Microsoft Sans Serif"/>
        <family val="2"/>
        <charset val="238"/>
      </rPr>
      <t xml:space="preserve">KNR 5-10
</t>
    </r>
    <r>
      <rPr>
        <sz val="9.1"/>
        <color rgb="FF000000"/>
        <rFont val="Microsoft Sans Serif"/>
        <family val="2"/>
        <charset val="238"/>
      </rPr>
      <t>0114-01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</si>
  <si>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N005-02-09-
</t>
    </r>
    <r>
      <rPr>
        <sz val="9.1"/>
        <color rgb="FF000000"/>
        <rFont val="Microsoft Sans Serif"/>
        <family val="2"/>
        <charset val="238"/>
      </rPr>
      <t>01-05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</si>
  <si>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02-09-01-05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</si>
  <si>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0814-03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</si>
  <si>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0812-05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</si>
  <si>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0812-01</t>
    </r>
  </si>
  <si>
    <t>Układanie kabli o masie do 1.0 kg/m w rowach kablowych ręcznie  - YKY 5x35</t>
  </si>
  <si>
    <t>Układanie kabli o masie do 0.5 kg/m w rowach kablowych ręcznie  YTKSYekw 4x1,5</t>
  </si>
  <si>
    <t>Układanie kabli o masie do 0.5 kg/m w rowach kablowych ręcznie  YTKSYekw 7x1,5</t>
  </si>
  <si>
    <r>
      <rPr>
        <sz val="9.1"/>
        <color rgb="FF000000"/>
        <rFont val="Microsoft Sans Serif"/>
        <family val="2"/>
        <charset val="238"/>
      </rPr>
      <t>Przewód HLGS 2x1,5 w korytkach</t>
    </r>
    <r>
      <rPr>
        <sz val="9"/>
        <color rgb="FF000000"/>
        <rFont val="Microsoft Sans Serif"/>
        <family val="2"/>
        <charset val="238"/>
      </rPr>
      <t xml:space="preserve"> </t>
    </r>
  </si>
  <si>
    <t>Układanie kabli o masie do 0.5 kg/m w rowach kablowych ręcznie  YDYżo 3x2,5</t>
  </si>
  <si>
    <t>Układanie kabli o masie do 0.5 kg/m w rowach kablowych ręcznie  YKYżo 5x2,5</t>
  </si>
  <si>
    <t>Układanie kabli o masie do 0.5 kg/m w rowach kablowych ręcznie  YKY 3x1,5</t>
  </si>
  <si>
    <t>Przewód Ethernet F/UTPSE-FCU  w rurach przepustowych</t>
  </si>
  <si>
    <t>Przewód BIT 1000  PAAR  2x2x1,0 w rurach przepustowych</t>
  </si>
  <si>
    <t>Przewód BIT 1000  PAAR  5x1,5 w rurach przepustowych</t>
  </si>
  <si>
    <t>Przewód  YSLCY-J  4x2,5 w rurach przepustowych</t>
  </si>
  <si>
    <t>Montaż końcówek przez zaciskanie - przekrój żył do 50 mm2</t>
  </si>
  <si>
    <t>Podłączenie przewodów pojedynczych w izolacji polwinitowej pod zaciski lub bolce (przekrój żył do 50 mm2)</t>
  </si>
  <si>
    <t>Podłączenie przewodów pojedynczych w izolacji polwinitowej pod zaciski lub bolce (przekrój żył do 2.5 mm2)</t>
  </si>
  <si>
    <t>Układanie kabli zasilających i sterujących zewnętrznych</t>
  </si>
  <si>
    <t xml:space="preserve"> Trasy kablowe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</si>
  <si>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0802-02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</si>
  <si>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0801-04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</si>
  <si>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0705-07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</si>
  <si>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0705-08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</si>
  <si>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0101-06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</si>
  <si>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0110-03</t>
    </r>
  </si>
  <si>
    <r>
      <rPr>
        <sz val="9.1"/>
        <color rgb="FF000000"/>
        <rFont val="Microsoft Sans Serif"/>
        <family val="2"/>
        <charset val="238"/>
      </rPr>
      <t>Przykręcanie do gotowych otworów korytek 100H60</t>
    </r>
  </si>
  <si>
    <t>Mechaniczne wykonanie ślepych otworów w cegle głęb.do 8cm i śr.do 20mm</t>
  </si>
  <si>
    <t>Osadzenie w podłożu kołków metalowych kotwiących M10 w gotowych ślepych otworach w ścianie</t>
  </si>
  <si>
    <t>Przykręcanie do gotowych otworów korytek 'U' szer.150 H60 mm</t>
  </si>
  <si>
    <t>Montaż uchwytów pod rury winidurowe układane pojedynczo z przygotowaniem podłoża mechanicznie - przykręcenie do konstrukcji</t>
  </si>
  <si>
    <t>Rury winidurowe o śr. RL 37 mm układane n.t. na gotowych uchwytach</t>
  </si>
  <si>
    <t>196,00</t>
  </si>
  <si>
    <t>Instalacja wewnętrzna stacji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</si>
  <si>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</si>
  <si>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</si>
  <si>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</si>
  <si>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</si>
  <si>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</si>
  <si>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</si>
  <si>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</si>
  <si>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</si>
  <si>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</si>
  <si>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</si>
  <si>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</si>
  <si>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</si>
  <si>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</si>
  <si>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</si>
  <si>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</si>
  <si>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</si>
  <si>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</si>
  <si>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</si>
  <si>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</si>
  <si>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</si>
  <si>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</si>
  <si>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</si>
  <si>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</si>
  <si>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</si>
  <si>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</si>
  <si>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</si>
  <si>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</si>
  <si>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</si>
  <si>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0301-20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</si>
  <si>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0302-02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</si>
  <si>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0302-01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</si>
  <si>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0304-01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</si>
  <si>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0817-06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</si>
  <si>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0817-07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</si>
  <si>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0813-01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</si>
  <si>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1201-01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</si>
  <si>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0307-03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</si>
  <si>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0307-04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</si>
  <si>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0309-03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</si>
  <si>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0309-07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</si>
  <si>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0309-09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</si>
  <si>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0808-07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</si>
  <si>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0808-06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</si>
  <si>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0504-01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</si>
  <si>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0511-05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</si>
  <si>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0511-11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</si>
  <si>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0403-01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</si>
  <si>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0511-13</t>
    </r>
  </si>
  <si>
    <r>
      <rPr>
        <sz val="9.1"/>
        <color rgb="FF000000"/>
        <rFont val="Microsoft Sans Serif"/>
        <family val="2"/>
        <charset val="238"/>
      </rPr>
      <t xml:space="preserve">KNR 5-10
</t>
    </r>
    <r>
      <rPr>
        <sz val="9.1"/>
        <color rgb="FF000000"/>
        <rFont val="Microsoft Sans Serif"/>
        <family val="2"/>
        <charset val="238"/>
      </rPr>
      <t>1002-03</t>
    </r>
  </si>
  <si>
    <r>
      <rPr>
        <sz val="9.1"/>
        <color rgb="FF000000"/>
        <rFont val="Microsoft Sans Serif"/>
        <family val="2"/>
        <charset val="238"/>
      </rPr>
      <t xml:space="preserve">KNR-W 5-10
</t>
    </r>
    <r>
      <rPr>
        <sz val="9.1"/>
        <color rgb="FF000000"/>
        <rFont val="Microsoft Sans Serif"/>
        <family val="2"/>
        <charset val="238"/>
      </rPr>
      <t>1005-07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</si>
  <si>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0212-01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</si>
  <si>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0209-02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</si>
  <si>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0209-03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</si>
  <si>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1303-03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</si>
  <si>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1303-04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</si>
  <si>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1207-01</t>
    </r>
  </si>
  <si>
    <r>
      <rPr>
        <sz val="9.1"/>
        <color rgb="FF000000"/>
        <rFont val="Microsoft Sans Serif"/>
        <family val="2"/>
        <charset val="238"/>
      </rPr>
      <t>Montaż złączy 3-biegunowych świecznikowych</t>
    </r>
  </si>
  <si>
    <r>
      <rPr>
        <sz val="9.1"/>
        <color rgb="FF000000"/>
        <rFont val="Microsoft Sans Serif"/>
        <family val="2"/>
        <charset val="238"/>
      </rPr>
      <t>Montaż złączy 5-biegunowych</t>
    </r>
  </si>
  <si>
    <r>
      <rPr>
        <sz val="9.1"/>
        <color rgb="FF000000"/>
        <rFont val="Microsoft Sans Serif"/>
        <family val="2"/>
        <charset val="238"/>
      </rPr>
      <t>Sprawdzenie stanu izolacji wlz</t>
    </r>
  </si>
  <si>
    <r>
      <rPr>
        <sz val="9.1"/>
        <color rgb="FF000000"/>
        <rFont val="Microsoft Sans Serif"/>
        <family val="2"/>
        <charset val="238"/>
      </rPr>
      <t>Montaż wpustów 3 fazowych</t>
    </r>
  </si>
  <si>
    <r>
      <rPr>
        <sz val="9.1"/>
        <color rgb="FF000000"/>
        <rFont val="Microsoft Sans Serif"/>
        <family val="2"/>
        <charset val="238"/>
      </rPr>
      <t>Montaż wpustów 1 fazowych</t>
    </r>
  </si>
  <si>
    <r>
      <rPr>
        <sz val="9.1"/>
        <color rgb="FF000000"/>
        <rFont val="Microsoft Sans Serif"/>
        <family val="2"/>
        <charset val="238"/>
      </rPr>
      <t>wpusty pod  oprawy sufitowe</t>
    </r>
  </si>
  <si>
    <r>
      <rPr>
        <sz val="9.1"/>
        <color rgb="FF000000"/>
        <rFont val="Microsoft Sans Serif"/>
        <family val="2"/>
        <charset val="238"/>
      </rPr>
      <t>Montaż w lampach LED modułu AW</t>
    </r>
  </si>
  <si>
    <r>
      <rPr>
        <sz val="9.1"/>
        <color rgb="FF000000"/>
        <rFont val="Microsoft Sans Serif"/>
        <family val="2"/>
        <charset val="238"/>
      </rPr>
      <t>Przewód  OMY 2x1,5 w korytkach</t>
    </r>
  </si>
  <si>
    <r>
      <rPr>
        <sz val="9.1"/>
        <color rgb="FF000000"/>
        <rFont val="Microsoft Sans Serif"/>
        <family val="2"/>
        <charset val="238"/>
      </rPr>
      <t>Przewód  OMY 3x1,0 w korytkach</t>
    </r>
  </si>
  <si>
    <r>
      <rPr>
        <sz val="9.1"/>
        <color rgb="FF000000"/>
        <rFont val="Microsoft Sans Serif"/>
        <family val="2"/>
        <charset val="238"/>
      </rPr>
      <t>Przewód  OMY 3x1,5 w korytkach</t>
    </r>
  </si>
  <si>
    <r>
      <rPr>
        <sz val="9.1"/>
        <color rgb="FF000000"/>
        <rFont val="Microsoft Sans Serif"/>
        <family val="2"/>
        <charset val="238"/>
      </rPr>
      <t>Przewód  OMY 4x1,5 w korytkach</t>
    </r>
  </si>
  <si>
    <r>
      <rPr>
        <sz val="9.1"/>
        <color rgb="FF000000"/>
        <rFont val="Microsoft Sans Serif"/>
        <family val="2"/>
        <charset val="238"/>
      </rPr>
      <t>Przewód F/UTP 2x2x1,5</t>
    </r>
  </si>
  <si>
    <r>
      <rPr>
        <sz val="9.1"/>
        <color rgb="FF000000"/>
        <rFont val="Microsoft Sans Serif"/>
        <family val="2"/>
        <charset val="238"/>
      </rPr>
      <t>Przewód  YSLCY  4x2,5 w korytkach</t>
    </r>
  </si>
  <si>
    <r>
      <rPr>
        <sz val="9.1"/>
        <color rgb="FF000000"/>
        <rFont val="Microsoft Sans Serif"/>
        <family val="2"/>
        <charset val="238"/>
      </rPr>
      <t>Przewód  YTKSYekw.3x2x0,8 w korytkach</t>
    </r>
  </si>
  <si>
    <r>
      <rPr>
        <sz val="9.1"/>
        <color rgb="FF000000"/>
        <rFont val="Microsoft Sans Serif"/>
        <family val="2"/>
        <charset val="238"/>
      </rPr>
      <t>Przewód  LiYCY 3x0,75 w korytkach</t>
    </r>
  </si>
  <si>
    <r>
      <rPr>
        <sz val="9.1"/>
        <color rgb="FF000000"/>
        <rFont val="Microsoft Sans Serif"/>
        <family val="2"/>
        <charset val="238"/>
      </rPr>
      <t>Przewód  Li2YCY 2x2x0,5 w korytkach</t>
    </r>
  </si>
  <si>
    <r>
      <rPr>
        <sz val="9.1"/>
        <color rgb="FF000000"/>
        <rFont val="Microsoft Sans Serif"/>
        <family val="2"/>
        <charset val="238"/>
      </rPr>
      <t>Przewód  LiYY 6x1,0 w korytkach</t>
    </r>
  </si>
  <si>
    <r>
      <rPr>
        <sz val="9.1"/>
        <color rgb="FF000000"/>
        <rFont val="Microsoft Sans Serif"/>
        <family val="2"/>
        <charset val="238"/>
      </rPr>
      <t>Przewód  LiYY 5x1,0 w korytkach</t>
    </r>
  </si>
  <si>
    <r>
      <rPr>
        <sz val="9.1"/>
        <color rgb="FF000000"/>
        <rFont val="Microsoft Sans Serif"/>
        <family val="2"/>
        <charset val="238"/>
      </rPr>
      <t>Przewód  LiYY 4x1,0 w korytkach</t>
    </r>
  </si>
  <si>
    <r>
      <rPr>
        <sz val="9.1"/>
        <color rgb="FF000000"/>
        <rFont val="Microsoft Sans Serif"/>
        <family val="2"/>
        <charset val="238"/>
      </rPr>
      <t>Przewód  LiYY 3x1,0 w korytkach</t>
    </r>
  </si>
  <si>
    <r>
      <rPr>
        <sz val="9.1"/>
        <color rgb="FF000000"/>
        <rFont val="Microsoft Sans Serif"/>
        <family val="2"/>
        <charset val="238"/>
      </rPr>
      <t>Przewód  LiYY 2x1,0 w korytkach</t>
    </r>
  </si>
  <si>
    <r>
      <rPr>
        <sz val="9.1"/>
        <color rgb="FF000000"/>
        <rFont val="Microsoft Sans Serif"/>
        <family val="2"/>
        <charset val="238"/>
      </rPr>
      <t>Przewód  LGY 1x1,5 w korytkach</t>
    </r>
  </si>
  <si>
    <r>
      <rPr>
        <sz val="9.1"/>
        <color rgb="FF000000"/>
        <rFont val="Microsoft Sans Serif"/>
        <family val="2"/>
        <charset val="238"/>
      </rPr>
      <t>Przewod wtynkowy YDYżo 3x1,5 układany w tynku</t>
    </r>
  </si>
  <si>
    <r>
      <rPr>
        <sz val="9.1"/>
        <color rgb="FF000000"/>
        <rFont val="Microsoft Sans Serif"/>
        <family val="2"/>
        <charset val="238"/>
      </rPr>
      <t>Przewód  YDYżo 3x2,5 układany w tynku</t>
    </r>
  </si>
  <si>
    <r>
      <rPr>
        <sz val="9.1"/>
        <color rgb="FF000000"/>
        <rFont val="Microsoft Sans Serif"/>
        <family val="2"/>
        <charset val="238"/>
      </rPr>
      <t>Badanie silnika</t>
    </r>
  </si>
  <si>
    <t>Przygotowanie podłoża pod mocowanie osprzętu na zaprawie cementowej lub gipsowej z wykonaniem ślepych otworów mechanicznie w cegle</t>
  </si>
  <si>
    <t>Montaż na gotowym podłożu puszek bakelitowych o śr.do 80mm;</t>
  </si>
  <si>
    <t>Montaż na gotowym podłożu puszek bakelitowych o śr.do 60mm</t>
  </si>
  <si>
    <t>Montaż na gotowym podłożu odgałęźników bryzgoszczelnych bakelitowych bezśrubowo z podłączeniem przewodów kabelkowych do 2.5 mm2 w powłoce polwinitowej (3 wyloty) - złącza do lamp</t>
  </si>
  <si>
    <t>Montaż złączy 2-biegunowych na przewodach instalacyjnych</t>
  </si>
  <si>
    <t>Montaż złączy 4-biegunowych na przewodach instalacyjnych</t>
  </si>
  <si>
    <t>Podłączenie przewodów kabelkowych do 2,5  w puszkach</t>
  </si>
  <si>
    <t>Montaż na gotowym podłożu łączników instalacyjnych podtynkowych świecznikowych  w puszce instalacyjnej z podłączeniem</t>
  </si>
  <si>
    <t xml:space="preserve">Montaż na gotowym podłożu łączników instalacyjnych podtynkowych jednobiegunowych, przycisków w puszce instalacyjnej z podłączeniem </t>
  </si>
  <si>
    <t>Montaż na gotowym podłożu łączników instalacyjnych podtynkowych schodowych</t>
  </si>
  <si>
    <t>Montaż do gotowego podłoża gniazd wtyczkowych podtynkowych 2-bieg.  z uziemieniem</t>
  </si>
  <si>
    <t>Montaż do gotowego podłoża gniazd wtyczkowych bryzgoszczelnych 2-bieg.z uziemieniem  16A/2.5mm2 z podłączeniem</t>
  </si>
  <si>
    <t>Montaż do gotowego podłoża gniazd wtyczkowych wodoszczelnych 3-biegunowych z uziemieniem przykręcanych 16A/4mm2 z podłączeniem</t>
  </si>
  <si>
    <t>Montaż na gotowym podłożu opraw z kloszem  LED 7200 lm  68 W  IP 65</t>
  </si>
  <si>
    <t>Montaż na gotowym podłożu opraw  - plafonier LED IP 44 przykręcanych 3600 lm.</t>
  </si>
  <si>
    <t>Montaż na gotowym podłożu opraw ewakuacyjnych z piktogramem 18 W 1h z autotestem</t>
  </si>
  <si>
    <t>Montaż na gotowym podłożu naświetlaczy LED IP 65 z wbudowanym czujnikiem ruchu i czujnikiem zmierzchowym przykręcanych 30 W</t>
  </si>
  <si>
    <t>Montaż wysięgników rurowych 1,5 m - mocowanie do ściany</t>
  </si>
  <si>
    <t>Montaż na zamontowanym wysięgniku opraw ulicznych LED 50 W  IP66</t>
  </si>
  <si>
    <t>Przewód  YDYżo 5x2,5 układany w korytkach lub rurach</t>
  </si>
  <si>
    <t>Przewody kabelkowe o łącznym przekroju żył do 7.5 mm2- YDY 3x1,0 mm2 układane w gotowych korytkach i na drabinkach bez mocowania</t>
  </si>
  <si>
    <t>Przewody kabelkowe o łącznym przekroju żył do 7.5 mm2- YDYżo 3x1,5 mm2 układane w gotowych korytkach i na drabinkach bez mocowania</t>
  </si>
  <si>
    <t>Przewody kabelkowe o łącznym przekroju żył do 7.5 mm2- YDYżo 3x2,5 mm2 układane w gotowych korytkach i na drabinkach bez mocowania</t>
  </si>
  <si>
    <t>Podłączenie przewodów kabelkowych do TM do 2,5 i w puszkach</t>
  </si>
  <si>
    <t>Pomiar rezystancji izolacji instalacji elektrycznej - obwód 3-fazowy (pomiar pierwszy)</t>
  </si>
  <si>
    <t>Pomiar rezystancji izolacji instalacji elektrycznej - obwód 3-fazowy (każdy następny pomiar)</t>
  </si>
  <si>
    <t>przew.</t>
  </si>
  <si>
    <t>silnik.</t>
  </si>
  <si>
    <t>Instalacja ekwipotencjalna</t>
  </si>
  <si>
    <t>21.3</t>
  </si>
  <si>
    <t>21.4</t>
  </si>
  <si>
    <t>21.5</t>
  </si>
  <si>
    <t>21.6</t>
  </si>
  <si>
    <t>21.7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</si>
  <si>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0620-03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</si>
  <si>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0602-05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</si>
  <si>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0619-05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</si>
  <si>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N005-07-16-
</t>
    </r>
    <r>
      <rPr>
        <sz val="9.1"/>
        <color rgb="FF000000"/>
        <rFont val="Microsoft Sans Serif"/>
        <family val="2"/>
        <charset val="238"/>
      </rPr>
      <t>03-26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</si>
  <si>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1205-01</t>
    </r>
  </si>
  <si>
    <r>
      <rPr>
        <sz val="9.1"/>
        <color rgb="FF000000"/>
        <rFont val="Microsoft Sans Serif"/>
        <family val="2"/>
        <charset val="238"/>
      </rPr>
      <t>Montaż na rurach mostków bocznikujących</t>
    </r>
  </si>
  <si>
    <r>
      <rPr>
        <sz val="9.1"/>
        <color rgb="FF000000"/>
        <rFont val="Microsoft Sans Serif"/>
        <family val="2"/>
        <charset val="238"/>
      </rPr>
      <t>Montaż złączy kontrolnych - szyna główna</t>
    </r>
  </si>
  <si>
    <r>
      <rPr>
        <sz val="9.1"/>
        <color rgb="FF000000"/>
        <rFont val="Microsoft Sans Serif"/>
        <family val="2"/>
        <charset val="238"/>
      </rPr>
      <t>Układanie kabla  LgY 6,0 w korytach</t>
    </r>
  </si>
  <si>
    <r>
      <rPr>
        <sz val="9.1"/>
        <color rgb="FF000000"/>
        <rFont val="Microsoft Sans Serif"/>
        <family val="2"/>
        <charset val="238"/>
      </rPr>
      <t>Pierwszy pomiar uziemienia ochronnego</t>
    </r>
  </si>
  <si>
    <r>
      <rPr>
        <sz val="9.1"/>
        <color rgb="FF000000"/>
        <rFont val="Microsoft Sans Serif"/>
        <family val="2"/>
        <charset val="238"/>
      </rPr>
      <t>Następny pomiar uziemienia ochronnego</t>
    </r>
  </si>
  <si>
    <t>Układanie bednarki uziemiającej w budynkach  Fe Zn 30x5</t>
  </si>
  <si>
    <t>Montaż złączy kontrolnych - szyna ekwipotencjalna DEHN- MINI</t>
  </si>
  <si>
    <t>22.5</t>
  </si>
  <si>
    <t>22.6</t>
  </si>
  <si>
    <t>22.7</t>
  </si>
  <si>
    <t>22.8</t>
  </si>
  <si>
    <t>22.9</t>
  </si>
  <si>
    <t>22.10</t>
  </si>
  <si>
    <t>22.11</t>
  </si>
  <si>
    <t>22.12</t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</si>
  <si>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N005-06-05-
</t>
    </r>
    <r>
      <rPr>
        <sz val="9.1"/>
        <color rgb="FF000000"/>
        <rFont val="Microsoft Sans Serif"/>
        <family val="2"/>
        <charset val="238"/>
      </rPr>
      <t>02-00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</si>
  <si>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N005-06-01-
</t>
    </r>
    <r>
      <rPr>
        <sz val="9.1"/>
        <color rgb="FF000000"/>
        <rFont val="Microsoft Sans Serif"/>
        <family val="2"/>
        <charset val="238"/>
      </rPr>
      <t>01-01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</si>
  <si>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0617-03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</si>
  <si>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0404-07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</si>
  <si>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N005-01-01-
</t>
    </r>
    <r>
      <rPr>
        <sz val="9.1"/>
        <color rgb="FF000000"/>
        <rFont val="Microsoft Sans Serif"/>
        <family val="2"/>
        <charset val="238"/>
      </rPr>
      <t>06-00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</si>
  <si>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N005-06-12-
</t>
    </r>
    <r>
      <rPr>
        <sz val="9.1"/>
        <color rgb="FF000000"/>
        <rFont val="Microsoft Sans Serif"/>
        <family val="2"/>
        <charset val="238"/>
      </rPr>
      <t>06-00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</si>
  <si>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0618-02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</si>
  <si>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N005-06-11-
</t>
    </r>
    <r>
      <rPr>
        <sz val="9.1"/>
        <color rgb="FF000000"/>
        <rFont val="Microsoft Sans Serif"/>
        <family val="2"/>
        <charset val="238"/>
      </rPr>
      <t>11-00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</si>
  <si>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0619-01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</si>
  <si>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0622-01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</si>
  <si>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N005-13-04-
</t>
    </r>
    <r>
      <rPr>
        <sz val="9.1"/>
        <color rgb="FF000000"/>
        <rFont val="Microsoft Sans Serif"/>
        <family val="2"/>
        <charset val="238"/>
      </rPr>
      <t>03-00</t>
    </r>
  </si>
  <si>
    <r>
      <rPr>
        <sz val="9.1"/>
        <color rgb="FF000000"/>
        <rFont val="Microsoft Sans Serif"/>
        <family val="2"/>
        <charset val="238"/>
      </rPr>
      <t>Montaż puszek złączowych</t>
    </r>
  </si>
  <si>
    <r>
      <rPr>
        <sz val="9.1"/>
        <color rgb="FF000000"/>
        <rFont val="Microsoft Sans Serif"/>
        <family val="2"/>
        <charset val="238"/>
      </rPr>
      <t>Złącze kontrolne na połączeniu pręt-płaskownik</t>
    </r>
  </si>
  <si>
    <r>
      <rPr>
        <sz val="9.1"/>
        <color rgb="FF000000"/>
        <rFont val="Microsoft Sans Serif"/>
        <family val="2"/>
        <charset val="238"/>
      </rPr>
      <t>Montaż iglic typu IO-1.5 o ciężarze 21 kg</t>
    </r>
  </si>
  <si>
    <r>
      <rPr>
        <sz val="9.1"/>
        <color rgb="FF000000"/>
        <rFont val="Microsoft Sans Serif"/>
        <family val="2"/>
        <charset val="238"/>
      </rPr>
      <t>Badania instalacji odgromowej</t>
    </r>
  </si>
  <si>
    <t>Montaż uziomu Fe/Zn 30x5 w wykopie głęb 0,6 m w gruncie kat 3</t>
  </si>
  <si>
    <t>Przewody odgromowe poziome z prętów DFe/Zn 8 mm na dachu i pionowe</t>
  </si>
  <si>
    <t>Łączenie przewodów uziemiających przez spawanie w wykopie - płaskowniki</t>
  </si>
  <si>
    <t>Montaż złączy kontrolnych z połączeniem  w instalacji uziemiającej K422</t>
  </si>
  <si>
    <t>Rura winidurowa gładka RL fi 28 P.T. w gotowych bruzdach na innym podłożu</t>
  </si>
  <si>
    <t>Łączenie pręta o śr.do 10mm na dachu za pomoca złączy skręcanych odgałęźnych 3-4 wylotowych</t>
  </si>
  <si>
    <t>Łączenie przez spawanie pręta fi do 10 mm2 na dachu do urządzeń</t>
  </si>
  <si>
    <t>Montaż złączy do rynny okapowej lub blachy na dachu w instalacji uziemiającej i odgromowej</t>
  </si>
  <si>
    <t xml:space="preserve">Instalacja odgromowa  </t>
  </si>
  <si>
    <t>68,00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</si>
  <si>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</si>
  <si>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</si>
  <si>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</si>
  <si>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</si>
  <si>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</si>
  <si>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</si>
  <si>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</si>
  <si>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</si>
  <si>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</si>
  <si>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</si>
  <si>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</si>
  <si>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</si>
  <si>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</si>
  <si>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</si>
  <si>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</si>
  <si>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</si>
  <si>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Razem Instalacje elektryczne</t>
  </si>
  <si>
    <t xml:space="preserve"> Instalacja monitoringu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</si>
  <si>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0401-07</t>
    </r>
  </si>
  <si>
    <r>
      <rPr>
        <sz val="9.1"/>
        <color rgb="FF000000"/>
        <rFont val="Microsoft Sans Serif"/>
        <family val="2"/>
        <charset val="238"/>
      </rPr>
      <t xml:space="preserve">KNR 5-06
</t>
    </r>
    <r>
      <rPr>
        <sz val="9.1"/>
        <color rgb="FF000000"/>
        <rFont val="Microsoft Sans Serif"/>
        <family val="2"/>
        <charset val="238"/>
      </rPr>
      <t>1402-01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</si>
  <si>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0308-05 p.a.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</si>
  <si>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0103-03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</si>
  <si>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0110-02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</si>
  <si>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0212-01</t>
    </r>
  </si>
  <si>
    <r>
      <rPr>
        <sz val="9.1"/>
        <color rgb="FF000000"/>
        <rFont val="Microsoft Sans Serif"/>
        <family val="2"/>
        <charset val="238"/>
      </rPr>
      <t xml:space="preserve">KNR 5-06
</t>
    </r>
    <r>
      <rPr>
        <sz val="9.1"/>
        <color rgb="FF000000"/>
        <rFont val="Microsoft Sans Serif"/>
        <family val="2"/>
        <charset val="238"/>
      </rPr>
      <t>0204-06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</si>
  <si>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0501-03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</si>
  <si>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0208-01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</si>
  <si>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0501-01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</si>
  <si>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0207-02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</si>
  <si>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0811-02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</si>
  <si>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1203-08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</si>
  <si>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0604-01</t>
    </r>
  </si>
  <si>
    <r>
      <rPr>
        <sz val="9.1"/>
        <color rgb="FF000000"/>
        <rFont val="Microsoft Sans Serif"/>
        <family val="2"/>
        <charset val="238"/>
      </rPr>
      <t>Manipulator cyfrowy alarmowy z wyświetlaczem LCD</t>
    </r>
  </si>
  <si>
    <r>
      <rPr>
        <sz val="9.1"/>
        <color rgb="FF000000"/>
        <rFont val="Microsoft Sans Serif"/>
        <family val="2"/>
        <charset val="238"/>
      </rPr>
      <t>Montaż czujek ruchu PIR</t>
    </r>
  </si>
  <si>
    <r>
      <rPr>
        <sz val="9.1"/>
        <color rgb="FF000000"/>
        <rFont val="Microsoft Sans Serif"/>
        <family val="2"/>
        <charset val="238"/>
      </rPr>
      <t>Przygotowanie podłoża pod montaż uchwytów</t>
    </r>
  </si>
  <si>
    <r>
      <rPr>
        <sz val="9.1"/>
        <color rgb="FF000000"/>
        <rFont val="Microsoft Sans Serif"/>
        <family val="2"/>
        <charset val="238"/>
      </rPr>
      <t>Rury o śr. 16 mm RB</t>
    </r>
  </si>
  <si>
    <r>
      <rPr>
        <sz val="9.1"/>
        <color rgb="FF000000"/>
        <rFont val="Microsoft Sans Serif"/>
        <family val="2"/>
        <charset val="238"/>
      </rPr>
      <t>Przewody  układane  w rurach ETHERNET</t>
    </r>
  </si>
  <si>
    <r>
      <rPr>
        <sz val="9.1"/>
        <color rgb="FF000000"/>
        <rFont val="Microsoft Sans Serif"/>
        <family val="2"/>
        <charset val="238"/>
      </rPr>
      <t xml:space="preserve">Dostawa i montaż stacji klienckiej roboczej
</t>
    </r>
    <r>
      <rPr>
        <sz val="9.1"/>
        <color rgb="FF000000"/>
        <rFont val="Microsoft Sans Serif"/>
        <family val="2"/>
        <charset val="238"/>
      </rPr>
      <t>(komputer) z rejestratorem (4)</t>
    </r>
  </si>
  <si>
    <r>
      <rPr>
        <sz val="9.1"/>
        <color rgb="FF000000"/>
        <rFont val="Microsoft Sans Serif"/>
        <family val="2"/>
        <charset val="238"/>
      </rPr>
      <t>Montaż elementów obsługowych - klawiatura KBD</t>
    </r>
  </si>
  <si>
    <r>
      <rPr>
        <sz val="9.1"/>
        <color rgb="FF000000"/>
        <rFont val="Microsoft Sans Serif"/>
        <family val="2"/>
        <charset val="238"/>
      </rPr>
      <t>Montaż elementów obsługowych - drukarka laserowa</t>
    </r>
  </si>
  <si>
    <r>
      <rPr>
        <sz val="9.1"/>
        <color rgb="FF000000"/>
        <rFont val="Microsoft Sans Serif"/>
        <family val="2"/>
        <charset val="238"/>
      </rPr>
      <t>Przedzwonienie przewodów</t>
    </r>
  </si>
  <si>
    <r>
      <rPr>
        <sz val="9.1"/>
        <color rgb="FF000000"/>
        <rFont val="Microsoft Sans Serif"/>
        <family val="2"/>
        <charset val="238"/>
      </rPr>
      <t>Praca próbna i testowanie systemu monitoringu</t>
    </r>
  </si>
  <si>
    <t>Przygotowanie podłoża do zabudowania aparatów - kucie mechan. pod kołki rozp.plast.w podł. z cegły - aparat o 1-2 otworach mocujących</t>
  </si>
  <si>
    <t>Montaż skrzynek  o masie do 10kg wraz z konstrukcją -  Centralka alarmowa z modułem GMS i aku.</t>
  </si>
  <si>
    <t>Montaż anten stacjonarnych GSM/GPRS/EDGE na dachu, na maszcie</t>
  </si>
  <si>
    <t>Montaż w drzwiach kontaktronów sygnału otwarcia z płytą montażową</t>
  </si>
  <si>
    <t>Montaż elementów systemu telewizji użytkowej - monitor LCD 28"</t>
  </si>
  <si>
    <t>Montaż elementów systemu telewizji użytkowej - kamera stacjonarna IP66  z wysięgnikiem i doświetleniem w obudowie</t>
  </si>
  <si>
    <t>Przewody kabelkowe w powłoce polwinitowej (łączny przekr.żył Cu-12/Al-20 mm2) wciągane do rur YDYżo 3x2,5</t>
  </si>
  <si>
    <t>Podłączenie przewodów kabelkowych o przekroju żyły do 2.5 mm2 pod zaciski lub bolce</t>
  </si>
  <si>
    <t>aparat</t>
  </si>
  <si>
    <t>szt.żył</t>
  </si>
  <si>
    <t>24.2</t>
  </si>
  <si>
    <t>24.3</t>
  </si>
  <si>
    <t>24.4</t>
  </si>
  <si>
    <t>24.5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</si>
  <si>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0344-01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</si>
  <si>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0326-01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</si>
  <si>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1209-05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</si>
  <si>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1209-04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</si>
  <si>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0808-02 p.a.</t>
    </r>
  </si>
  <si>
    <t>Bruzdowanie w ścianach z cegieł na zaprawie cementowo-wapiennej - krotność 0,5 za szerokość Krotność = 0,5</t>
  </si>
  <si>
    <t>Zaprawianie bruzd - krotność 0,5 za szerokość Krotność = 0,5</t>
  </si>
  <si>
    <t>Przebijanie otworów śr. 25 mm o długości do 1 ceg. w ścianach lub stropach z cegły</t>
  </si>
  <si>
    <t>Przebijanie otworów śr. 25 mm o długości do 1/2 ceg. w ścianach lub stropach z cegły</t>
  </si>
  <si>
    <t>Przepusty  kablowe CP 611A z tabliczkami oznaczeniowymi</t>
  </si>
  <si>
    <t>otw.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</si>
  <si>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</si>
  <si>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</si>
  <si>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</si>
  <si>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</si>
  <si>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</si>
  <si>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</si>
  <si>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</si>
  <si>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</si>
  <si>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</si>
  <si>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</si>
  <si>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</si>
  <si>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</si>
  <si>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</si>
  <si>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</si>
  <si>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</si>
  <si>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</si>
  <si>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</si>
  <si>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</si>
  <si>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</si>
  <si>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</si>
  <si>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</si>
  <si>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</si>
  <si>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</si>
  <si>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</si>
  <si>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</si>
  <si>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</si>
  <si>
    <t>25.27</t>
  </si>
  <si>
    <t>25.28</t>
  </si>
  <si>
    <t>25.29</t>
  </si>
  <si>
    <t>25.30</t>
  </si>
  <si>
    <t>Wymiana pomp głębinowych z remontem i modernizacją studni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</si>
  <si>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0212-03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</si>
  <si>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0317-05</t>
    </r>
  </si>
  <si>
    <r>
      <rPr>
        <sz val="9.1"/>
        <color rgb="FF000000"/>
        <rFont val="Microsoft Sans Serif"/>
        <family val="2"/>
        <charset val="238"/>
      </rPr>
      <t>kalk. indywid.</t>
    </r>
  </si>
  <si>
    <r>
      <rPr>
        <sz val="9.1"/>
        <color rgb="FF000000"/>
        <rFont val="Microsoft Sans Serif"/>
        <family val="2"/>
        <charset val="238"/>
      </rPr>
      <t xml:space="preserve">KNR 4-05I
</t>
    </r>
    <r>
      <rPr>
        <sz val="9.1"/>
        <color rgb="FF000000"/>
        <rFont val="Microsoft Sans Serif"/>
        <family val="2"/>
        <charset val="238"/>
      </rPr>
      <t>0410-06</t>
    </r>
  </si>
  <si>
    <r>
      <rPr>
        <sz val="9.1"/>
        <color rgb="FF000000"/>
        <rFont val="Microsoft Sans Serif"/>
        <family val="2"/>
        <charset val="238"/>
      </rPr>
      <t xml:space="preserve">KNR 4-05I
</t>
    </r>
    <r>
      <rPr>
        <sz val="9.1"/>
        <color rgb="FF000000"/>
        <rFont val="Microsoft Sans Serif"/>
        <family val="2"/>
        <charset val="238"/>
      </rPr>
      <t>0409-06</t>
    </r>
  </si>
  <si>
    <r>
      <rPr>
        <sz val="9.1"/>
        <color rgb="FF000000"/>
        <rFont val="Microsoft Sans Serif"/>
        <family val="2"/>
        <charset val="238"/>
      </rPr>
      <t xml:space="preserve">KNR-W 7-12
</t>
    </r>
    <r>
      <rPr>
        <sz val="9.1"/>
        <color rgb="FF000000"/>
        <rFont val="Microsoft Sans Serif"/>
        <family val="2"/>
        <charset val="238"/>
      </rPr>
      <t>0107-08 p.a.</t>
    </r>
  </si>
  <si>
    <r>
      <rPr>
        <sz val="9.1"/>
        <color rgb="FF000000"/>
        <rFont val="Microsoft Sans Serif"/>
        <family val="2"/>
        <charset val="238"/>
      </rPr>
      <t xml:space="preserve">KNR-W 7-12
</t>
    </r>
    <r>
      <rPr>
        <sz val="9.1"/>
        <color rgb="FF000000"/>
        <rFont val="Microsoft Sans Serif"/>
        <family val="2"/>
        <charset val="238"/>
      </rPr>
      <t>0104-02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</si>
  <si>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0616-06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</si>
  <si>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0422-07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</si>
  <si>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0120-04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</si>
  <si>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0120-05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</si>
  <si>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0423-04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</si>
  <si>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0423-05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</si>
  <si>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1107-01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</si>
  <si>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1107-04</t>
    </r>
  </si>
  <si>
    <r>
      <rPr>
        <sz val="9.1"/>
        <color rgb="FF000000"/>
        <rFont val="Microsoft Sans Serif"/>
        <family val="2"/>
        <charset val="238"/>
      </rPr>
      <t xml:space="preserve">KNR 2-28
</t>
    </r>
    <r>
      <rPr>
        <sz val="9.1"/>
        <color rgb="FF000000"/>
        <rFont val="Microsoft Sans Serif"/>
        <family val="2"/>
        <charset val="238"/>
      </rPr>
      <t xml:space="preserve">0106-05 -
</t>
    </r>
    <r>
      <rPr>
        <sz val="9.1"/>
        <color rgb="FF000000"/>
        <rFont val="Microsoft Sans Serif"/>
        <family val="2"/>
        <charset val="238"/>
      </rPr>
      <t>p.a.</t>
    </r>
  </si>
  <si>
    <r>
      <rPr>
        <sz val="9.1"/>
        <color rgb="FF000000"/>
        <rFont val="Microsoft Sans Serif"/>
        <family val="2"/>
        <charset val="238"/>
      </rPr>
      <t xml:space="preserve">KNR 7-07
</t>
    </r>
    <r>
      <rPr>
        <sz val="9.1"/>
        <color rgb="FF000000"/>
        <rFont val="Microsoft Sans Serif"/>
        <family val="2"/>
        <charset val="238"/>
      </rPr>
      <t>0104-03 p.a.</t>
    </r>
  </si>
  <si>
    <r>
      <rPr>
        <sz val="9.1"/>
        <color rgb="FF000000"/>
        <rFont val="Microsoft Sans Serif"/>
        <family val="2"/>
        <charset val="238"/>
      </rPr>
      <t xml:space="preserve">KNNR 4
</t>
    </r>
    <r>
      <rPr>
        <sz val="9.1"/>
        <color rgb="FF000000"/>
        <rFont val="Microsoft Sans Serif"/>
        <family val="2"/>
        <charset val="238"/>
      </rPr>
      <t>0531-04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</si>
  <si>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0130-01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</si>
  <si>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0403-11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</si>
  <si>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0403-08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</si>
  <si>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0522-05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</si>
  <si>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0521-04 p,a,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</si>
  <si>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0522-06</t>
    </r>
  </si>
  <si>
    <r>
      <rPr>
        <sz val="9.1"/>
        <color rgb="FF000000"/>
        <rFont val="Microsoft Sans Serif"/>
        <family val="2"/>
        <charset val="238"/>
      </rPr>
      <t xml:space="preserve">KNR-W 2-16
</t>
    </r>
    <r>
      <rPr>
        <sz val="9.1"/>
        <color rgb="FF000000"/>
        <rFont val="Microsoft Sans Serif"/>
        <family val="2"/>
        <charset val="238"/>
      </rPr>
      <t>0510-03</t>
    </r>
  </si>
  <si>
    <r>
      <rPr>
        <sz val="9.1"/>
        <color rgb="FF000000"/>
        <rFont val="Microsoft Sans Serif"/>
        <family val="2"/>
        <charset val="238"/>
      </rPr>
      <t>Opłata za składowanie ziemi</t>
    </r>
  </si>
  <si>
    <r>
      <rPr>
        <sz val="9.1"/>
        <color rgb="FF000000"/>
        <rFont val="Microsoft Sans Serif"/>
        <family val="2"/>
        <charset val="238"/>
      </rPr>
      <t>Dostawa i montaż pomp głębinowych  GCA 5.A5.7</t>
    </r>
  </si>
  <si>
    <r>
      <rPr>
        <sz val="9.1"/>
        <color rgb="FF000000"/>
        <rFont val="Microsoft Sans Serif"/>
        <family val="2"/>
        <charset val="238"/>
      </rPr>
      <t>Manometry z rurką syfonową 0- 1,6 Mpa</t>
    </r>
  </si>
  <si>
    <r>
      <rPr>
        <sz val="9.1"/>
        <color rgb="FF000000"/>
        <rFont val="Microsoft Sans Serif"/>
        <family val="2"/>
        <charset val="238"/>
      </rPr>
      <t>Zawory probiercze spustowe o śr. nominalnej 15 mm</t>
    </r>
  </si>
  <si>
    <r>
      <rPr>
        <sz val="9.1"/>
        <color rgb="FF000000"/>
        <rFont val="Microsoft Sans Serif"/>
        <family val="2"/>
        <charset val="238"/>
      </rPr>
      <t>Zawory zwrotne o śr. nominalnej 125 mm PN 16</t>
    </r>
  </si>
  <si>
    <t>Roboty ziemne wyk.koparkami podsiębiernymi 0.25 m3 w ziemi kat.I-III  z transportem urobku samochodami samowyładowczymi na odl.do 1 km - odkopanie nasypów przy studni</t>
  </si>
  <si>
    <t>Nakłady uzupełn.za każde dalsze rozp. 0.5 km transportu ponad 1 km samochodami samowyładowczymi po drogach utwardzonych ziemi kat.III-IV /odl.4 km/
Krotność = 6</t>
  </si>
  <si>
    <t>Wykopy liniowe rurociągi, kolektory w gruntach suchych kat.III-IV z wydobyciem urobku łopatą do 3 m  - stabilizacja gruntu i odkopanie przy studni</t>
  </si>
  <si>
    <t>Demontaż  i ponowny montaż - pokrywy nadstudzienne żelbetowe i włazem o śr. 150 cm - na czas robót  - Krotność 2
Krotność = 2</t>
  </si>
  <si>
    <t>Demontaż studni rewizyjnych z kregów betonowych o śr. 1500 mm w gotowym wykopie - za każde 0.5 m różnicy głębok. - zdjęcie z studni pomp głębinowych 3 kręgów</t>
  </si>
  <si>
    <t>Wywiezienie samochodami samowyładowczymi gruzu z rozbieranych konstrukcji ceglanych na odległość do 1 km</t>
  </si>
  <si>
    <t>Wywiezienie samochodami samowyładowczymi gruzu z rozbieranych konstrukcji - za dalsze 3 km Krotność = 3</t>
  </si>
  <si>
    <t>Czyszczenie hydrodynamiczne (z ścierniwem) wewn.powierzchni zbiorników - studni pomp głębinowych</t>
  </si>
  <si>
    <t>Czyszczenie przez młotkowanie ręczne spoin międzykręgowych  (krotność 0,1 za przejście na mb) Krotność = 0,1</t>
  </si>
  <si>
    <t xml:space="preserve">Szpachlowanie oczyszczonej powierzchni zaprawami systemowymi wodoodpornymi - zużycie 5 kg/m2 </t>
  </si>
  <si>
    <t>Izolacje szczelin dylatacyjnych konstrukcyjnych poziomych kitem wodoodpornym systemowym - uzupełnienie spoin międzykręgowych</t>
  </si>
  <si>
    <t>Demontaż pompy głębinowej o masie z silnikiem do 100 kg</t>
  </si>
  <si>
    <t>Demontaż rurociągu stalowego ocynkownego o śr. 65-80 mm</t>
  </si>
  <si>
    <t>Demontaż rurociągu stalowego ocynkownego o śr. 150 mm  R*1,4 za wymiar</t>
  </si>
  <si>
    <t>Demontaż zaworu zwrotnego lub zaporowego kołnierzowego o śr. 65-80 mm</t>
  </si>
  <si>
    <t>Demontaż zaworu zwrotnego lub zaporowego kołnierzowego o śr. 100-125 mm</t>
  </si>
  <si>
    <t>Transport złomu samochodem skrzyniowym z załadunkiem i wyładunkiem ręcznym na odl. do 1 km</t>
  </si>
  <si>
    <t>Transport złomu samochodem skrzyniowym - dodatek za każdy rozpoczęty km ponad 1 km Krotność = 2</t>
  </si>
  <si>
    <t>Płyty fundamentowe betonowe B-25  - podłoże pod obudowę studni grub 20 cm</t>
  </si>
  <si>
    <t>Dostawa i montaż obudowy górnej części studni - izolowanej termicznie z laminatów poliestrowych i z podstawą, na zawiasach otwieranej z zamknięciem wymiar 1,66x1,1 m ( w dostawie z wentylacją i ogrzewaniem elektrycznym)</t>
  </si>
  <si>
    <t>Rurociągi ze stali kwasoodpornej o śr. nominalnej 150 mm o połączeniach spawanych w studniach głębinowych</t>
  </si>
  <si>
    <t>Rurociągi ze stali kwasoodpornej o śr. nominalnej 80 mm o połączeniach spawanych na ścianach w budynkach</t>
  </si>
  <si>
    <t>Bloki żelbetowe oporowe na załamaniach  obj. 0,04 m3/szt - KB8-4.11(2)   pod  załamania  -ze względu na wielkość S*0,5</t>
  </si>
  <si>
    <t>Zawory zwrotne kołnierzowe o śr. nominalnej 150 mm PN 16</t>
  </si>
  <si>
    <t>Izolacja rurociagu otulinami poliuretanowymi w dwóch warstwach o grubości 100 mm o śr. zewnętrznej 159 mm</t>
  </si>
  <si>
    <t>0.5m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</si>
  <si>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</si>
  <si>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</si>
  <si>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</si>
  <si>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</si>
  <si>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</si>
  <si>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</si>
  <si>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</si>
  <si>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</si>
  <si>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</si>
  <si>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</si>
  <si>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</si>
  <si>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</si>
  <si>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</si>
  <si>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</si>
  <si>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</si>
  <si>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</si>
  <si>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</si>
  <si>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0421-07 p.a.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</si>
  <si>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0422-07 p.a.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</si>
  <si>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0120-02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</si>
  <si>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0142-02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</si>
  <si>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1304-04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</si>
  <si>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0106-04 p.a.</t>
    </r>
  </si>
  <si>
    <r>
      <rPr>
        <sz val="9.1"/>
        <color rgb="FF000000"/>
        <rFont val="Microsoft Sans Serif"/>
        <family val="2"/>
        <charset val="238"/>
      </rPr>
      <t>Demontaż sprężarki WAN-T1</t>
    </r>
  </si>
  <si>
    <r>
      <rPr>
        <sz val="9.1"/>
        <color rgb="FF000000"/>
        <rFont val="Microsoft Sans Serif"/>
        <family val="2"/>
        <charset val="238"/>
      </rPr>
      <t>Demontaż zbiorników filtrów</t>
    </r>
  </si>
  <si>
    <r>
      <rPr>
        <sz val="9.1"/>
        <color rgb="FF000000"/>
        <rFont val="Microsoft Sans Serif"/>
        <family val="2"/>
        <charset val="238"/>
      </rPr>
      <t>Demontaż odżelaziacza śr. 1,2 m</t>
    </r>
  </si>
  <si>
    <r>
      <rPr>
        <sz val="9.1"/>
        <color rgb="FF000000"/>
        <rFont val="Microsoft Sans Serif"/>
        <family val="2"/>
        <charset val="238"/>
      </rPr>
      <t>Demontaż aeratorów śr. 500 mm</t>
    </r>
  </si>
  <si>
    <r>
      <rPr>
        <sz val="9.1"/>
        <color rgb="FF000000"/>
        <rFont val="Microsoft Sans Serif"/>
        <family val="2"/>
        <charset val="238"/>
      </rPr>
      <t>Demontaż chloratora C-53</t>
    </r>
  </si>
  <si>
    <r>
      <rPr>
        <sz val="9.1"/>
        <color rgb="FF000000"/>
        <rFont val="Microsoft Sans Serif"/>
        <family val="2"/>
        <charset val="238"/>
      </rPr>
      <t>Cięcie stali profilowej i płaszczy zbiorników</t>
    </r>
  </si>
  <si>
    <t>Demontaże pomp RiS*0,3 za demontaż Krotność = 0,3</t>
  </si>
  <si>
    <t>Demontaż hydroforu z zbiornikiem śr, 1200 mm  - krotność 2 za ponowny montaż tylko zbiornika - wykorzystanie jako zbiornik wyrónawczy Krotność = 2</t>
  </si>
  <si>
    <t>Demontaż rurociągu stalowego ocynkownego o śr. 25-32 mm</t>
  </si>
  <si>
    <t>Demontaż rurociągu stalowego ocynkownego o śr. 100 mm</t>
  </si>
  <si>
    <t>Demontaż zaworu przelotowego lub zwrotnego o śr. 25-32 mm - wodomierza</t>
  </si>
  <si>
    <t>Usunięcie elementów odzielażaczy, hydroforów, zbiorników, sprężarek, pomp i wyposażenia przy użyciu dżwigu lub innych podnośników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</si>
  <si>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</si>
  <si>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</si>
  <si>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</si>
  <si>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</si>
  <si>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</si>
  <si>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</si>
  <si>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</si>
  <si>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</si>
  <si>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</si>
  <si>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</si>
  <si>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</si>
  <si>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</si>
  <si>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</si>
  <si>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Urządzenia technologiczne</t>
  </si>
  <si>
    <r>
      <rPr>
        <sz val="9.1"/>
        <color rgb="FF000000"/>
        <rFont val="Microsoft Sans Serif"/>
        <family val="2"/>
        <charset val="238"/>
      </rPr>
      <t xml:space="preserve">KNR-W 2-05
</t>
    </r>
    <r>
      <rPr>
        <sz val="9.1"/>
        <color rgb="FF000000"/>
        <rFont val="Microsoft Sans Serif"/>
        <family val="2"/>
        <charset val="238"/>
      </rPr>
      <t>0306-01</t>
    </r>
  </si>
  <si>
    <r>
      <rPr>
        <sz val="9.1"/>
        <color rgb="FF000000"/>
        <rFont val="Microsoft Sans Serif"/>
        <family val="2"/>
        <charset val="238"/>
      </rPr>
      <t xml:space="preserve">KNR-W 7-04
</t>
    </r>
    <r>
      <rPr>
        <sz val="9.1"/>
        <color rgb="FF000000"/>
        <rFont val="Microsoft Sans Serif"/>
        <family val="2"/>
        <charset val="238"/>
      </rPr>
      <t>0602-04 p.a.</t>
    </r>
  </si>
  <si>
    <r>
      <rPr>
        <sz val="9.1"/>
        <color rgb="FF000000"/>
        <rFont val="Microsoft Sans Serif"/>
        <family val="2"/>
        <charset val="238"/>
      </rPr>
      <t xml:space="preserve">KNR 7-06
</t>
    </r>
    <r>
      <rPr>
        <sz val="9.1"/>
        <color rgb="FF000000"/>
        <rFont val="Microsoft Sans Serif"/>
        <family val="2"/>
        <charset val="238"/>
      </rPr>
      <t>0503-04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</si>
  <si>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0203-04 p.a.</t>
    </r>
  </si>
  <si>
    <r>
      <rPr>
        <sz val="9.1"/>
        <color rgb="FF000000"/>
        <rFont val="Microsoft Sans Serif"/>
        <family val="2"/>
        <charset val="238"/>
      </rPr>
      <t xml:space="preserve">KNR 7-07
</t>
    </r>
    <r>
      <rPr>
        <sz val="9.1"/>
        <color rgb="FF000000"/>
        <rFont val="Microsoft Sans Serif"/>
        <family val="2"/>
        <charset val="238"/>
      </rPr>
      <t>0203-01</t>
    </r>
  </si>
  <si>
    <r>
      <rPr>
        <sz val="9.1"/>
        <color rgb="FF000000"/>
        <rFont val="Microsoft Sans Serif"/>
        <family val="2"/>
        <charset val="238"/>
      </rPr>
      <t xml:space="preserve">KNR-W 7-07
</t>
    </r>
    <r>
      <rPr>
        <sz val="9.1"/>
        <color rgb="FF000000"/>
        <rFont val="Microsoft Sans Serif"/>
        <family val="2"/>
        <charset val="238"/>
      </rPr>
      <t>0401-08 p.a.</t>
    </r>
  </si>
  <si>
    <r>
      <rPr>
        <sz val="9.1"/>
        <color rgb="FF000000"/>
        <rFont val="Microsoft Sans Serif"/>
        <family val="2"/>
        <charset val="238"/>
      </rPr>
      <t xml:space="preserve">KNR 7-04
</t>
    </r>
    <r>
      <rPr>
        <sz val="9.1"/>
        <color rgb="FF000000"/>
        <rFont val="Microsoft Sans Serif"/>
        <family val="2"/>
        <charset val="238"/>
      </rPr>
      <t>0601-04 p.a.</t>
    </r>
  </si>
  <si>
    <r>
      <rPr>
        <sz val="9.1"/>
        <color rgb="FF000000"/>
        <rFont val="Microsoft Sans Serif"/>
        <family val="2"/>
        <charset val="238"/>
      </rPr>
      <t xml:space="preserve">KNR 7-08
</t>
    </r>
    <r>
      <rPr>
        <sz val="9.1"/>
        <color rgb="FF000000"/>
        <rFont val="Microsoft Sans Serif"/>
        <family val="2"/>
        <charset val="238"/>
      </rPr>
      <t>0202-03</t>
    </r>
  </si>
  <si>
    <r>
      <rPr>
        <sz val="9.1"/>
        <color rgb="FF000000"/>
        <rFont val="Microsoft Sans Serif"/>
        <family val="2"/>
        <charset val="238"/>
      </rPr>
      <t>Dostawa i montaż pomp płucznych MVBe</t>
    </r>
  </si>
  <si>
    <r>
      <rPr>
        <sz val="9.1"/>
        <color rgb="FF000000"/>
        <rFont val="Microsoft Sans Serif"/>
        <family val="2"/>
        <charset val="238"/>
      </rPr>
      <t>Dostawa i montaż lampy UV AM 400 J/m2</t>
    </r>
  </si>
  <si>
    <r>
      <rPr>
        <sz val="9.1"/>
        <color rgb="FF000000"/>
        <rFont val="Microsoft Sans Serif"/>
        <family val="2"/>
        <charset val="238"/>
      </rPr>
      <t>Dostawa i montaż pompowni wód popłucznych</t>
    </r>
  </si>
  <si>
    <r>
      <rPr>
        <sz val="9.1"/>
        <color rgb="FF000000"/>
        <rFont val="Microsoft Sans Serif"/>
        <family val="2"/>
        <charset val="238"/>
      </rPr>
      <t>Dostawa i montaż pompy zatapialnej 3,5 m3/h</t>
    </r>
  </si>
  <si>
    <t>Dostawa i montaż zbiorników retencyjnych ze stali ocynkowanej poj. V=100 m3 o wymiarach średnica 3,9 m wys 9,6 m z wyposażeniem fabrycznym (fundamenty w cz. budowlanej)  -     Krotność 7,2 za zmianę jednostki i ciężaru
Krotność = 7,2</t>
  </si>
  <si>
    <r>
      <rPr>
        <sz val="9.1"/>
        <color rgb="FF000000"/>
        <rFont val="Microsoft Sans Serif"/>
        <family val="2"/>
        <charset val="238"/>
      </rPr>
      <t>Dostawa i montaż aeratora ciśnieniowego AR-1 o śr. 600</t>
    </r>
    <r>
      <rPr>
        <sz val="9"/>
        <color rgb="FF000000"/>
        <rFont val="Microsoft Sans Serif"/>
        <family val="2"/>
        <charset val="238"/>
      </rPr>
      <t xml:space="preserve"> </t>
    </r>
  </si>
  <si>
    <t>Dostawa i montaż filtrów ciśnieniowych śr. 1200 mm z złożem fitrującym - jako odżelaziacz i drugi odmanganiacz</t>
  </si>
  <si>
    <t>Wentylator bocznokanałowy- dmuchawa  z tłumikiem, filtrem i zaworem przeciążeniowym  (5,5 kW)</t>
  </si>
  <si>
    <t>Agregat sprężarkowy olejowy WAN T-1 z zbiornikiem i wyposażeniem</t>
  </si>
  <si>
    <t>Zestaw hydroforowy 4 pompowy  6 bar w układzie równoległym z kol. ssawnym i tłocznym. - regulacja wydajności przetwornicami napięciowo częstotliwościowymi w funkcji ciśnienia (1 pompa rez) z szafą sterowniczą wyd. 6,3 m3/h</t>
  </si>
  <si>
    <t>Dostawa i montaż zestawu dozującego podchloryn sodu z pompą dozującą  i zbiornikiem na NaClO 10 dcm3  z czujnikiem poziomu i mieszadłem</t>
  </si>
  <si>
    <t>Dostawa i montaż węzła regulacyjno - pomiarowego powietrza aeracji WPA</t>
  </si>
  <si>
    <t>Dostawa i montaż węzła regulacyjno - pomiarowego powietrza płucznego WPP1</t>
  </si>
  <si>
    <t>ukł.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</si>
  <si>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</si>
  <si>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</si>
  <si>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</si>
  <si>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</si>
  <si>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</si>
  <si>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</si>
  <si>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</si>
  <si>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</si>
  <si>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</si>
  <si>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</si>
  <si>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</si>
  <si>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</si>
  <si>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</si>
  <si>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</si>
  <si>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</si>
  <si>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</si>
  <si>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</si>
  <si>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</si>
  <si>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</si>
  <si>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</si>
  <si>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</si>
  <si>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</si>
  <si>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</si>
  <si>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</si>
  <si>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</si>
  <si>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</si>
  <si>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</si>
  <si>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</si>
  <si>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</si>
  <si>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</si>
  <si>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</si>
  <si>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</si>
  <si>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</si>
  <si>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</si>
  <si>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</si>
  <si>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28.36</t>
  </si>
  <si>
    <t>28.37</t>
  </si>
  <si>
    <t>28.38</t>
  </si>
  <si>
    <t>28.39</t>
  </si>
  <si>
    <t>28.40</t>
  </si>
  <si>
    <t>28.41</t>
  </si>
  <si>
    <t>28.42</t>
  </si>
  <si>
    <t>28.43</t>
  </si>
  <si>
    <t>28.44</t>
  </si>
  <si>
    <t>28.45</t>
  </si>
  <si>
    <t>28.46</t>
  </si>
  <si>
    <t>Uzbrojenie urządzeń technologicznych</t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</si>
  <si>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0403-01 p.a.</t>
    </r>
  </si>
  <si>
    <r>
      <rPr>
        <sz val="9.1"/>
        <color rgb="FF000000"/>
        <rFont val="Microsoft Sans Serif"/>
        <family val="2"/>
        <charset val="238"/>
      </rPr>
      <t xml:space="preserve">KNR 7-08
</t>
    </r>
    <r>
      <rPr>
        <sz val="9.1"/>
        <color rgb="FF000000"/>
        <rFont val="Microsoft Sans Serif"/>
        <family val="2"/>
        <charset val="238"/>
      </rPr>
      <t>0104-01 p.a.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</si>
  <si>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0520-05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</si>
  <si>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0141-04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</si>
  <si>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0141-03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</si>
  <si>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0131-01</t>
    </r>
  </si>
  <si>
    <r>
      <rPr>
        <sz val="9.1"/>
        <color rgb="FF000000"/>
        <rFont val="Microsoft Sans Serif"/>
        <family val="2"/>
        <charset val="238"/>
      </rPr>
      <t xml:space="preserve">KNR 7-08
</t>
    </r>
    <r>
      <rPr>
        <sz val="9.1"/>
        <color rgb="FF000000"/>
        <rFont val="Microsoft Sans Serif"/>
        <family val="2"/>
        <charset val="238"/>
      </rPr>
      <t>0205-03 p,a.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</si>
  <si>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0520-04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</si>
  <si>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0520-02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</si>
  <si>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0215-01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</si>
  <si>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0521-03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</si>
  <si>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0521-02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</si>
  <si>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0521-01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</si>
  <si>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0518-02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</si>
  <si>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0530-02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</si>
  <si>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0403-09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</si>
  <si>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</si>
  <si>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</si>
  <si>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0403-01</t>
    </r>
  </si>
  <si>
    <r>
      <rPr>
        <sz val="9.1"/>
        <color rgb="FF000000"/>
        <rFont val="Microsoft Sans Serif"/>
        <family val="2"/>
        <charset val="238"/>
      </rPr>
      <t xml:space="preserve">KNR 0-13
</t>
    </r>
    <r>
      <rPr>
        <sz val="9.1"/>
        <color rgb="FF000000"/>
        <rFont val="Microsoft Sans Serif"/>
        <family val="2"/>
        <charset val="238"/>
      </rPr>
      <t>0127-01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</si>
  <si>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0128-02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</si>
  <si>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0803-01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</si>
  <si>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0110-01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</si>
  <si>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0208-03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</si>
  <si>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0206-02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</si>
  <si>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0528-01</t>
    </r>
  </si>
  <si>
    <r>
      <rPr>
        <sz val="9.1"/>
        <color rgb="FF000000"/>
        <rFont val="Microsoft Sans Serif"/>
        <family val="2"/>
        <charset val="238"/>
      </rPr>
      <t>KW 0 001</t>
    </r>
  </si>
  <si>
    <r>
      <rPr>
        <sz val="9.1"/>
        <color rgb="FF000000"/>
        <rFont val="Microsoft Sans Serif"/>
        <family val="2"/>
        <charset val="238"/>
      </rPr>
      <t>Dostawa i montaż presostatu ciśnienia</t>
    </r>
  </si>
  <si>
    <r>
      <rPr>
        <sz val="9.1"/>
        <color rgb="FF000000"/>
        <rFont val="Microsoft Sans Serif"/>
        <family val="2"/>
        <charset val="238"/>
      </rPr>
      <t>Łącznik RK śr. 100 mm</t>
    </r>
  </si>
  <si>
    <r>
      <rPr>
        <sz val="9.1"/>
        <color rgb="FF000000"/>
        <rFont val="Microsoft Sans Serif"/>
        <family val="2"/>
        <charset val="238"/>
      </rPr>
      <t>Zawór odpowietrzający Qmax 4,22 Nm3/h PN 16</t>
    </r>
  </si>
  <si>
    <r>
      <rPr>
        <sz val="9.1"/>
        <color rgb="FF000000"/>
        <rFont val="Microsoft Sans Serif"/>
        <family val="2"/>
        <charset val="238"/>
      </rPr>
      <t>Hydrostatyczna sonda poziomu cieczy</t>
    </r>
  </si>
  <si>
    <r>
      <rPr>
        <sz val="9.1"/>
        <color rgb="FF000000"/>
        <rFont val="Microsoft Sans Serif"/>
        <family val="2"/>
        <charset val="238"/>
      </rPr>
      <t>Zawory elektromagnetyczne o śr. nominalnej 15 mm</t>
    </r>
  </si>
  <si>
    <r>
      <rPr>
        <sz val="9.1"/>
        <color rgb="FF000000"/>
        <rFont val="Microsoft Sans Serif"/>
        <family val="2"/>
        <charset val="238"/>
      </rPr>
      <t>Zawory iglicowe regulacyjne o śr. nominalnej 15 mm</t>
    </r>
  </si>
  <si>
    <r>
      <rPr>
        <sz val="9.1"/>
        <color rgb="FF000000"/>
        <rFont val="Microsoft Sans Serif"/>
        <family val="2"/>
        <charset val="238"/>
      </rPr>
      <t>Zawory bezpieczeństwa o śr. nominalnej 15 mm</t>
    </r>
  </si>
  <si>
    <r>
      <rPr>
        <sz val="9.1"/>
        <color rgb="FF000000"/>
        <rFont val="Microsoft Sans Serif"/>
        <family val="2"/>
        <charset val="238"/>
      </rPr>
      <t>Sonda tlenowa ST</t>
    </r>
  </si>
  <si>
    <r>
      <rPr>
        <sz val="9.1"/>
        <color rgb="FF000000"/>
        <rFont val="Microsoft Sans Serif"/>
        <family val="2"/>
        <charset val="238"/>
      </rPr>
      <t>Ultradźwiękowa sonda poziomy cieczy</t>
    </r>
  </si>
  <si>
    <r>
      <rPr>
        <sz val="9.1"/>
        <color rgb="FF000000"/>
        <rFont val="Microsoft Sans Serif"/>
        <family val="2"/>
        <charset val="238"/>
      </rPr>
      <t>Sonda radarowa poziomy cieczy</t>
    </r>
  </si>
  <si>
    <r>
      <rPr>
        <sz val="9.1"/>
        <color rgb="FF000000"/>
        <rFont val="Microsoft Sans Serif"/>
        <family val="2"/>
        <charset val="238"/>
      </rPr>
      <t>Dostawa i montaż wskażnika zamulenia</t>
    </r>
  </si>
  <si>
    <r>
      <rPr>
        <sz val="9.1"/>
        <color rgb="FF000000"/>
        <rFont val="Microsoft Sans Serif"/>
        <family val="2"/>
        <charset val="238"/>
      </rPr>
      <t>Czujnik ciśnienia</t>
    </r>
  </si>
  <si>
    <r>
      <rPr>
        <sz val="9.1"/>
        <color rgb="FF000000"/>
        <rFont val="Microsoft Sans Serif"/>
        <family val="2"/>
        <charset val="238"/>
      </rPr>
      <t>Czujnik niskiego poziomu 2 stopniowy</t>
    </r>
  </si>
  <si>
    <r>
      <rPr>
        <sz val="9.1"/>
        <color rgb="FF000000"/>
        <rFont val="Microsoft Sans Serif"/>
        <family val="2"/>
        <charset val="238"/>
      </rPr>
      <t>Zawory kulowe o śr. nominalnej 15 mm</t>
    </r>
  </si>
  <si>
    <r>
      <rPr>
        <sz val="9.1"/>
        <color rgb="FF000000"/>
        <rFont val="Microsoft Sans Serif"/>
        <family val="2"/>
        <charset val="238"/>
      </rPr>
      <t>Manometry montowane w gotowej tulei</t>
    </r>
  </si>
  <si>
    <r>
      <rPr>
        <sz val="9.1"/>
        <color rgb="FF000000"/>
        <rFont val="Microsoft Sans Serif"/>
        <family val="2"/>
        <charset val="238"/>
      </rPr>
      <t>Rurociągi PE o średnicy 8*5 mm</t>
    </r>
  </si>
  <si>
    <r>
      <rPr>
        <sz val="9.1"/>
        <color rgb="FF000000"/>
        <rFont val="Microsoft Sans Serif"/>
        <family val="2"/>
        <charset val="238"/>
      </rPr>
      <t>Dezynfekcja rurociągów sieci wodociągowych</t>
    </r>
  </si>
  <si>
    <r>
      <rPr>
        <sz val="9.1"/>
        <color rgb="FF000000"/>
        <rFont val="Microsoft Sans Serif"/>
        <family val="2"/>
        <charset val="238"/>
      </rPr>
      <t>Proba szczelnosci instalacji wodociągowych</t>
    </r>
  </si>
  <si>
    <r>
      <rPr>
        <sz val="9.1"/>
        <color rgb="FF000000"/>
        <rFont val="Microsoft Sans Serif"/>
        <family val="2"/>
        <charset val="238"/>
      </rPr>
      <t>Badanie laboratoryjne wody</t>
    </r>
  </si>
  <si>
    <t>Rotametr z aluminiowym pływakiem - pomiar 0,4-4 m3/h 1,5 MPa</t>
  </si>
  <si>
    <t>Zawory antyskażeniowe EA o śr. nominalnej 100 mm PN 16</t>
  </si>
  <si>
    <t>Przepływomierz elektromagnetyczny o śr. nominalnej 100 mm z wyjściem 4-20 mA</t>
  </si>
  <si>
    <t>Przepływomierz elektromagnetyczny  o śr. nominalnej 80 mm z wyjściem 4-20 mA</t>
  </si>
  <si>
    <t>Przepływomierz elektromagnetyczny  o śr. nominalnej 50 mm z wyjściem 4-20 mA</t>
  </si>
  <si>
    <t>Przepływomierz elektromagnetyczny  o śr. nominalnej 32 mm z wyjściem 4-20 mA</t>
  </si>
  <si>
    <t>Przepływomierz elektromagnetyczny  o śr. nominalnej 15 mm z wyjściem 4-20 mA</t>
  </si>
  <si>
    <t>Czujnik piezoelektryczny  4-20 mA  0-1 bar z wyświetlaczem</t>
  </si>
  <si>
    <t>Przepustnica międzykołnierzowa o śr. nominalnej 100 mm PN 16 z napędem  elektr.</t>
  </si>
  <si>
    <t xml:space="preserve">Przepustnica międzykołnierzowa o śr. nominalnej 50 </t>
  </si>
  <si>
    <t>Przepustnica międzykołnierzowa o śr. nominalnej 32 mm PN 16 z napędem  elektr.</t>
  </si>
  <si>
    <t>Zawory zwrotne żeliwne dla ciśnień 1.6 MPa o śr. nominalnej 100 mm</t>
  </si>
  <si>
    <t>Zawory zaporowe kołnierzowe redukcyjne o śr. nominalnej 100/50 mm</t>
  </si>
  <si>
    <t>Zawory zwrotne żeliwne kołnierzowe o śr. Nominalnej 50 mm</t>
  </si>
  <si>
    <t>Zawory zwrotne żeliwne kołnierzowe o śr. nominalnej 32 mm</t>
  </si>
  <si>
    <t>Zawory zaporowe żeliwne kołnierzowe o śr. nominalnej 50 mm</t>
  </si>
  <si>
    <t>Sonda konduktometryczna z sygnalizatorem poziomu cieczy</t>
  </si>
  <si>
    <t>Rurociągi ze stali kwasoodpornej o śr. nominalnej 100 mm o połączeniach spawanych na ścianach w budynkach</t>
  </si>
  <si>
    <t>Rurociągi ze stali kwasoodpornej o śr. nominalnej 50 mm o połączeniach spawanych na ścianach w budynkach</t>
  </si>
  <si>
    <t>Rurociągi ze stali kwasoodpornej o śr. nominalnej 32 mm o połączeniach spawanych na ścianach w budynkach</t>
  </si>
  <si>
    <t>Rurociągi ze stali kwasoodpornej o śr. nominalnej 15 mm o połączeniach spawanych na ścianach w budynkach</t>
  </si>
  <si>
    <t>Płukanie instalacji wodociągowej w budynkach niemieszkalnych Krotność = 2</t>
  </si>
  <si>
    <t>Przebicie otworów o pow.do 0.05 m2 w elementach z betonu żwirowego o grub.do 30 cm</t>
  </si>
  <si>
    <t>Zabetonowanie otworów w stropach i ścianach o pow.do 0.1 m2 przy głębok. ponad 10 cm</t>
  </si>
  <si>
    <t>Przejście przez ściany komór tulejami stalowymi "PS" przy grubości ściany 30 cm - otwór o śr. nominalnej 100 do 200 mm</t>
  </si>
  <si>
    <t>ukl.</t>
  </si>
  <si>
    <t>odc.200m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</si>
  <si>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</si>
  <si>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</si>
  <si>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</si>
  <si>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</si>
  <si>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</si>
  <si>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</si>
  <si>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</si>
  <si>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</si>
  <si>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</si>
  <si>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</si>
  <si>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</si>
  <si>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</si>
  <si>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</si>
  <si>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</si>
  <si>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</si>
  <si>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</si>
  <si>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</si>
  <si>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</si>
  <si>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</si>
  <si>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</si>
  <si>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</si>
  <si>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</si>
  <si>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</si>
  <si>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</si>
  <si>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29.25</t>
  </si>
  <si>
    <t>Instalacja sanitarna wewnętrzna - część socjalna</t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</si>
  <si>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</si>
  <si>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0232-06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</si>
  <si>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0232-08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</si>
  <si>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0235-06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</si>
  <si>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0235-08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</si>
  <si>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0141-01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</si>
  <si>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0142-01</t>
    </r>
  </si>
  <si>
    <r>
      <rPr>
        <sz val="9.1"/>
        <color rgb="FF000000"/>
        <rFont val="Microsoft Sans Serif"/>
        <family val="2"/>
        <charset val="238"/>
      </rPr>
      <t xml:space="preserve">KNR 0-13
</t>
    </r>
    <r>
      <rPr>
        <sz val="9.1"/>
        <color rgb="FF000000"/>
        <rFont val="Microsoft Sans Serif"/>
        <family val="2"/>
        <charset val="238"/>
      </rPr>
      <t>0128-01</t>
    </r>
  </si>
  <si>
    <r>
      <rPr>
        <sz val="9.1"/>
        <color rgb="FF000000"/>
        <rFont val="Microsoft Sans Serif"/>
        <family val="2"/>
        <charset val="238"/>
      </rPr>
      <t xml:space="preserve">KNR 0-13
</t>
    </r>
    <r>
      <rPr>
        <sz val="9.1"/>
        <color rgb="FF000000"/>
        <rFont val="Microsoft Sans Serif"/>
        <family val="2"/>
        <charset val="238"/>
      </rPr>
      <t>0128-02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</si>
  <si>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</si>
  <si>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0130-02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</si>
  <si>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0114-01</t>
    </r>
  </si>
  <si>
    <r>
      <rPr>
        <sz val="9.1"/>
        <color rgb="FF000000"/>
        <rFont val="Microsoft Sans Serif"/>
        <family val="2"/>
        <charset val="238"/>
      </rPr>
      <t xml:space="preserve">KNR INSTAL
</t>
    </r>
    <r>
      <rPr>
        <sz val="9.1"/>
        <color rgb="FF000000"/>
        <rFont val="Microsoft Sans Serif"/>
        <family val="2"/>
        <charset val="238"/>
      </rPr>
      <t>0109-01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</si>
  <si>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0137-02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</si>
  <si>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0235-01 p.a.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</si>
  <si>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0143-01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</si>
  <si>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0115-09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</si>
  <si>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0406-01</t>
    </r>
  </si>
  <si>
    <r>
      <rPr>
        <sz val="9.1"/>
        <color rgb="FF000000"/>
        <rFont val="Microsoft Sans Serif"/>
        <family val="2"/>
        <charset val="238"/>
      </rPr>
      <t xml:space="preserve">KNR 0-31
</t>
    </r>
    <r>
      <rPr>
        <sz val="9.1"/>
        <color rgb="FF000000"/>
        <rFont val="Microsoft Sans Serif"/>
        <family val="2"/>
        <charset val="238"/>
      </rPr>
      <t>0114-08</t>
    </r>
  </si>
  <si>
    <r>
      <rPr>
        <sz val="9.1"/>
        <color rgb="FF000000"/>
        <rFont val="Microsoft Sans Serif"/>
        <family val="2"/>
        <charset val="238"/>
      </rPr>
      <t>Demontaż baterii umywalkowej lub zmywakowej</t>
    </r>
  </si>
  <si>
    <r>
      <rPr>
        <sz val="9.1"/>
        <color rgb="FF000000"/>
        <rFont val="Microsoft Sans Serif"/>
        <family val="2"/>
        <charset val="238"/>
      </rPr>
      <t>Zawory antyskażeniowe EA o śr. nominalnej 20 mm</t>
    </r>
  </si>
  <si>
    <r>
      <rPr>
        <sz val="9.1"/>
        <color rgb="FF000000"/>
        <rFont val="Microsoft Sans Serif"/>
        <family val="2"/>
        <charset val="238"/>
      </rPr>
      <t>Zawory czerpalne o śr.nom. 15 mm</t>
    </r>
  </si>
  <si>
    <r>
      <rPr>
        <sz val="9.1"/>
        <color rgb="FF000000"/>
        <rFont val="Microsoft Sans Serif"/>
        <family val="2"/>
        <charset val="238"/>
      </rPr>
      <t>Baterie umywalkowe stojące o śr. nominalnej 15 mm</t>
    </r>
  </si>
  <si>
    <r>
      <rPr>
        <sz val="9.1"/>
        <color rgb="FF000000"/>
        <rFont val="Microsoft Sans Serif"/>
        <family val="2"/>
        <charset val="238"/>
      </rPr>
      <t>Dostawa i montaż  oczomyjki z atestem</t>
    </r>
  </si>
  <si>
    <r>
      <rPr>
        <sz val="9.1"/>
        <color rgb="FF000000"/>
        <rFont val="Microsoft Sans Serif"/>
        <family val="2"/>
        <charset val="238"/>
      </rPr>
      <t>Próby szczelności urządzeń sanitarnych</t>
    </r>
  </si>
  <si>
    <t>Demontaż rurociągu stalowego ocynkownego o śr. 15-20 mm</t>
  </si>
  <si>
    <t>Demontaż podejścia odpływowego z rur z PVC o śr. 50 mm</t>
  </si>
  <si>
    <t>Demontaż podejścia odpływowego z rur z PVC o śr. 110 mm</t>
  </si>
  <si>
    <t>Demontaż urządzeń sanitarnych bez korkowania podejść dopływowych i odpływowych - umywalka</t>
  </si>
  <si>
    <t>Demontaż urządzeń sanitarnych bez korkowania podejść dopływowych i odpływowych - ustęp z miską porcelanową</t>
  </si>
  <si>
    <t>Demontaż zaworu przelotowego lub zwrotnego o śr. 15-20 mm</t>
  </si>
  <si>
    <t>Rurociągi PEx-/Al  o średnicy 16 mm - złączki zaprasowalne</t>
  </si>
  <si>
    <t>Rurociągi PEx-/Al  o średnicy 20 mm  - złączki zaprasowalne</t>
  </si>
  <si>
    <t>Rurociągi  PEx-/Al  o średnicy 25 mm  - złączki zaprasowalne</t>
  </si>
  <si>
    <t>Wodomierze skrzydełkowe JS o śr. nominalnej 20 mm</t>
  </si>
  <si>
    <t>Zawory kulowe instalacji wodociągowych z rur stalowych o śr. nominalnej 20 mm</t>
  </si>
  <si>
    <t>Zawory zwrotne antyskażeniowe HA instalacji wodociągowych z rur stalowych o śr. nominalnej 15 mm</t>
  </si>
  <si>
    <t>Zawór kątowy kulowy chromowany gwintowany z filtrem o śr.nom. 15 mm - podejścia pod   (umyw. 4 szt,  ubik 1 szt, natr bezp 1)</t>
  </si>
  <si>
    <t>Urządzenia do podgrzewania wody poj 10 l moc 1,5 kW</t>
  </si>
  <si>
    <t>Dodatki za podejścia dopływowe w rurociągach stalowych do zaworów czerpalnych, baterii, płuczek o połączeniu elastycznym metalowym o śr. nominalnej 15 mm</t>
  </si>
  <si>
    <t>Otulina termoizolacyjna z pianki poliuretanowej powl. folią  fi 15-25 grub. 10 mm</t>
  </si>
  <si>
    <t>urządz.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</si>
  <si>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</si>
  <si>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</si>
  <si>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</si>
  <si>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</si>
  <si>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</si>
  <si>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</si>
  <si>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</si>
  <si>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</si>
  <si>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</si>
  <si>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</si>
  <si>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</si>
  <si>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</si>
  <si>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</si>
  <si>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</si>
  <si>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</si>
  <si>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</si>
  <si>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</si>
  <si>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</si>
  <si>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</si>
  <si>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</si>
  <si>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</si>
  <si>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</si>
  <si>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</si>
  <si>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Kanalizacja sanitarna wewnętrzna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</si>
  <si>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0320-02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</si>
  <si>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0203-04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</si>
  <si>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0203-03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</si>
  <si>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0205-04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</si>
  <si>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0205-02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</si>
  <si>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</si>
  <si>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0230-05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</si>
  <si>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0218-02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</si>
  <si>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0233-03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</si>
  <si>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0216-01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</si>
  <si>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0216-02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</si>
  <si>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0211-01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</si>
  <si>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0211-03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</si>
  <si>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0213-05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</si>
  <si>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0222-02</t>
    </r>
  </si>
  <si>
    <r>
      <rPr>
        <sz val="9.1"/>
        <color rgb="FF000000"/>
        <rFont val="Microsoft Sans Serif"/>
        <family val="2"/>
        <charset val="238"/>
      </rPr>
      <t>kalk indywid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</si>
  <si>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0339-03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</si>
  <si>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0325-04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</si>
  <si>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0705-01</t>
    </r>
  </si>
  <si>
    <r>
      <rPr>
        <sz val="9.1"/>
        <color rgb="FF000000"/>
        <rFont val="Microsoft Sans Serif"/>
        <family val="2"/>
        <charset val="238"/>
      </rPr>
      <t xml:space="preserve">KNR-W 2-16
</t>
    </r>
    <r>
      <rPr>
        <sz val="9.1"/>
        <color rgb="FF000000"/>
        <rFont val="Microsoft Sans Serif"/>
        <family val="2"/>
        <charset val="238"/>
      </rPr>
      <t>0608-01</t>
    </r>
  </si>
  <si>
    <r>
      <rPr>
        <sz val="9.1"/>
        <color rgb="FF000000"/>
        <rFont val="Microsoft Sans Serif"/>
        <family val="2"/>
        <charset val="238"/>
      </rPr>
      <t>Umywalki pojedyńcze porcelanowe</t>
    </r>
  </si>
  <si>
    <r>
      <rPr>
        <sz val="9.1"/>
        <color rgb="FF000000"/>
        <rFont val="Microsoft Sans Serif"/>
        <family val="2"/>
        <charset val="238"/>
      </rPr>
      <t>Półpostument porcelanowy do umywalek</t>
    </r>
  </si>
  <si>
    <r>
      <rPr>
        <sz val="9.1"/>
        <color rgb="FF000000"/>
        <rFont val="Microsoft Sans Serif"/>
        <family val="2"/>
        <charset val="238"/>
      </rPr>
      <t>Ustępy z płuczką ustępową typu "kompakt"</t>
    </r>
  </si>
  <si>
    <r>
      <rPr>
        <sz val="9.1"/>
        <color rgb="FF000000"/>
        <rFont val="Microsoft Sans Serif"/>
        <family val="2"/>
        <charset val="238"/>
      </rPr>
      <t>Wpusty  podłogowe o śr. 50 mm ze stali nierdzewnej</t>
    </r>
  </si>
  <si>
    <r>
      <rPr>
        <sz val="9.1"/>
        <color rgb="FF000000"/>
        <rFont val="Microsoft Sans Serif"/>
        <family val="2"/>
        <charset val="238"/>
      </rPr>
      <t>Wpusty żeliwne o śr. 100 mm</t>
    </r>
  </si>
  <si>
    <r>
      <rPr>
        <sz val="9.1"/>
        <color rgb="FF000000"/>
        <rFont val="Microsoft Sans Serif"/>
        <family val="2"/>
        <charset val="238"/>
      </rPr>
      <t>Owinięcie przewodów w ścianie tekturą falistą</t>
    </r>
  </si>
  <si>
    <t>Wykopy liniowe pod  rurociągi, kolektory w gruntach suchych kat.III-IV z wydobyciem urobku łopatą głębokość 1,8 do 0,6 m</t>
  </si>
  <si>
    <t>Zasypywanie wykopów liniowych o ścianach pionowych głębokości do 1.5 m kat.gr.III-IV</t>
  </si>
  <si>
    <t>Zagęszczenie zasypek co 10 cm grub. ubijakami mechanicznymi; grunty sypkie kat. I-III</t>
  </si>
  <si>
    <t>Rurociągi z PVC kanalizacyjne o śr. 160 mm w gotowych wykopach, wewnątrz budynków o połączeniach wciskowych</t>
  </si>
  <si>
    <t>Rurociągi z PVC kanalizacyjne o śr. 110 mm w gotowych wykopach, wewnątrz budynków o połączeniach wciskowych</t>
  </si>
  <si>
    <t>Montaż rurociągów z PP o śr. 110 mm na ścianach z łączeniem metodą wciskową</t>
  </si>
  <si>
    <t>Montaż rurociągów z PP o śr. 50 mm na ścianach z łączeniem metodą wciskową</t>
  </si>
  <si>
    <t>Montaż rurociągów z PCV o śr. 32 mm na ścianach z łączeniem metodą wciskową - skropliny</t>
  </si>
  <si>
    <t>Syfony pojedyncze z tworzywa sztucznego o śr. 50 mm</t>
  </si>
  <si>
    <t>Dodatki za wykonanie podejść odpływowych z PVC o śr. 50 mm o połączeniach wciskowych</t>
  </si>
  <si>
    <t>Dodatki za wykonanie podejść odpływowych z PVC o śr. 110 mm o połączeniach wciskowych</t>
  </si>
  <si>
    <t>Rury wywiewne z PVC o połączeniu wciskowym o śr. 110/160 mm</t>
  </si>
  <si>
    <t>Czyszczaki  z PVC kanalizacyjne o śr. 110 mm o połączeniach wciskowych</t>
  </si>
  <si>
    <t>Próba szczelności rurociągów z rur z tworzyw sztucznych ( PCW ) o śr.nominalnej do 160 mm</t>
  </si>
  <si>
    <t>Wykucie bruzd pionowych 1/2x1/2 ceg. w ścianach z cegieł na zaprawie cementowo-wapiennej</t>
  </si>
  <si>
    <t>Zamurowanie bruzd pionowych lub pochyłych o przekroju 1/2x1/2 ceg.w ścianach z cegieł</t>
  </si>
  <si>
    <t>Wykon.pasów tynku zwyk.kat.III o szer. do 15 cm na murach z cegieł lub ścianach z betonu pokryw.bruzdy uprzed.zamurow.cegłami lub dachówkami</t>
  </si>
  <si>
    <t>podej.</t>
  </si>
  <si>
    <t>prob.</t>
  </si>
  <si>
    <t>4,20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</si>
  <si>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</si>
  <si>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</si>
  <si>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</si>
  <si>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</si>
  <si>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</si>
  <si>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</si>
  <si>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</si>
  <si>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</si>
  <si>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</si>
  <si>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</si>
  <si>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</si>
  <si>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</si>
  <si>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</si>
  <si>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</si>
  <si>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</si>
  <si>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</si>
  <si>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</si>
  <si>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</si>
  <si>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Wentylacja i c.o.</t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</si>
  <si>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40201-01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</si>
  <si>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40203-04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</si>
  <si>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0322-01 p.a.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</si>
  <si>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0149-01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</si>
  <si>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0145-01</t>
    </r>
  </si>
  <si>
    <r>
      <rPr>
        <sz val="9.1"/>
        <color rgb="FF000000"/>
        <rFont val="Microsoft Sans Serif"/>
        <family val="2"/>
        <charset val="238"/>
      </rPr>
      <t xml:space="preserve">KNR-W 2-17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</si>
  <si>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</si>
  <si>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0122-02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</si>
  <si>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0101-04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</si>
  <si>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0146-01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</si>
  <si>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0130-02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</si>
  <si>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0138-01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</si>
  <si>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0418-03</t>
    </r>
  </si>
  <si>
    <r>
      <rPr>
        <sz val="9.1"/>
        <color rgb="FF000000"/>
        <rFont val="Microsoft Sans Serif"/>
        <family val="2"/>
        <charset val="238"/>
      </rPr>
      <t>Wentylatory łazienkowe  100 mm</t>
    </r>
  </si>
  <si>
    <r>
      <rPr>
        <sz val="9.1"/>
        <color rgb="FF000000"/>
        <rFont val="Microsoft Sans Serif"/>
        <family val="2"/>
        <charset val="238"/>
      </rPr>
      <t>Grzejniki elektryczne o mocy 1000 W</t>
    </r>
  </si>
  <si>
    <r>
      <rPr>
        <sz val="9.1"/>
        <color rgb="FF000000"/>
        <rFont val="Microsoft Sans Serif"/>
        <family val="2"/>
        <charset val="238"/>
      </rPr>
      <t>Grzejniki elektryczne o mocy 500 W</t>
    </r>
  </si>
  <si>
    <t>Demontaż przewodów wentylacyjnych z blachy stalowej o przekroju prostokątnym lub okrągłym i obwodzie do 1000 mm</t>
  </si>
  <si>
    <t>Demontaż kratek ze stali profilowanej - odkręcenie kratki o obwodzie do 1000 mm</t>
  </si>
  <si>
    <t>Demontaż czerpni lub wyrzutni dachowych wraz z podstawami o obwodzie do 2520 mm</t>
  </si>
  <si>
    <t>Osuszacz kondensacyjny powietrza - z zbiornikiem na skropliny 2,5 dm3 - przepyw 200 m3/h</t>
  </si>
  <si>
    <t>Podstawy dachowe  stalowe kołowe typ B/II o śr.do 200 mm,w układach kanałowych z króćcem ssącym ze stali nierdzewnej  (160)</t>
  </si>
  <si>
    <t>Wyrzutnie dachowe kolowe typ D o śr.do 200 mm z pionowym wylotem powietrza (160)</t>
  </si>
  <si>
    <t>Wentylatory kanałowe Q= 200 m/h o średnicy 110 mm</t>
  </si>
  <si>
    <t>Przewody wentylacyjne z blachy stalowej,kolowe,typ S(Spiro) o śr.do 200 mm - udzial kształtek do 35 %</t>
  </si>
  <si>
    <t>Przewody wentylacyjne z blachy stalowej, ocynkowanej prostokątne,typ A/I o obwodzie do 1400 mm - udział kształtek do 35 %</t>
  </si>
  <si>
    <t>Czerpnie  ścienne prostokątne typ A o obw.do 1300 mm 300x300</t>
  </si>
  <si>
    <t>Przepustnice jednopłaszczyznowe stalowe prostokątne,typ RD1* do przewodów o obw.do 1200 mm - z siłownikiem  (300x300)</t>
  </si>
  <si>
    <t>Kratki wentylacyjne typ N o obw.do 800 mm - do przewodów stalowych śr. 110 i 160</t>
  </si>
  <si>
    <t>1,51</t>
  </si>
  <si>
    <t>2,96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</si>
  <si>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</si>
  <si>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</si>
  <si>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</si>
  <si>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</si>
  <si>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</si>
  <si>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</si>
  <si>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</si>
  <si>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</si>
  <si>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</si>
  <si>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</si>
  <si>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</si>
  <si>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</si>
  <si>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</si>
  <si>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</si>
  <si>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</si>
  <si>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</si>
  <si>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</si>
  <si>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</si>
  <si>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</si>
  <si>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</si>
  <si>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</si>
  <si>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</si>
  <si>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</si>
  <si>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</si>
  <si>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</si>
  <si>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</si>
  <si>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</si>
  <si>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</si>
  <si>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</si>
  <si>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</si>
  <si>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</si>
  <si>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</si>
  <si>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</si>
  <si>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</si>
  <si>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</si>
  <si>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</si>
  <si>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</si>
  <si>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</si>
  <si>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</si>
  <si>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</si>
  <si>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</si>
  <si>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</si>
  <si>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</si>
  <si>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</si>
  <si>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Instalacje zewnętrzne wody surowej, popłuczyn i uzdatnionej</t>
  </si>
  <si>
    <r>
      <rPr>
        <sz val="9.1"/>
        <color rgb="FF000000"/>
        <rFont val="Microsoft Sans Serif"/>
        <family val="2"/>
        <charset val="238"/>
      </rPr>
      <t xml:space="preserve">KNR-W 2-25
</t>
    </r>
    <r>
      <rPr>
        <sz val="9.1"/>
        <color rgb="FF000000"/>
        <rFont val="Microsoft Sans Serif"/>
        <family val="2"/>
        <charset val="238"/>
      </rPr>
      <t>0417-01</t>
    </r>
  </si>
  <si>
    <r>
      <rPr>
        <sz val="9.1"/>
        <color rgb="FF000000"/>
        <rFont val="Microsoft Sans Serif"/>
        <family val="2"/>
        <charset val="238"/>
      </rPr>
      <t xml:space="preserve">KNR-W 2-25
</t>
    </r>
    <r>
      <rPr>
        <sz val="9.1"/>
        <color rgb="FF000000"/>
        <rFont val="Microsoft Sans Serif"/>
        <family val="2"/>
        <charset val="238"/>
      </rPr>
      <t>0417-02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</si>
  <si>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0511-02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</si>
  <si>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0230-01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</si>
  <si>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0322-02</t>
    </r>
  </si>
  <si>
    <r>
      <rPr>
        <sz val="9.1"/>
        <color rgb="FF000000"/>
        <rFont val="Microsoft Sans Serif"/>
        <family val="2"/>
        <charset val="238"/>
      </rPr>
      <t xml:space="preserve">KNR 2-19
</t>
    </r>
    <r>
      <rPr>
        <sz val="9.1"/>
        <color rgb="FF000000"/>
        <rFont val="Microsoft Sans Serif"/>
        <family val="2"/>
        <charset val="238"/>
      </rPr>
      <t>0219-01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</si>
  <si>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0206-02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</si>
  <si>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0620-01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</si>
  <si>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0119-02 p.a.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</si>
  <si>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0109-03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</si>
  <si>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0110-03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</si>
  <si>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0112-01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</si>
  <si>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0111-03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</si>
  <si>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0109-01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</si>
  <si>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0110-01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</si>
  <si>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0111-02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</si>
  <si>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0513-05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</si>
  <si>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0613-01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</si>
  <si>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0613-02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</si>
  <si>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0517-02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</si>
  <si>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0504-03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</si>
  <si>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0212-02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</si>
  <si>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0212-01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</si>
  <si>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0802-03</t>
    </r>
  </si>
  <si>
    <r>
      <rPr>
        <sz val="9.1"/>
        <color rgb="FF000000"/>
        <rFont val="Microsoft Sans Serif"/>
        <family val="2"/>
        <charset val="238"/>
      </rPr>
      <t xml:space="preserve">KNR 2-19
</t>
    </r>
    <r>
      <rPr>
        <sz val="9.1"/>
        <color rgb="FF000000"/>
        <rFont val="Microsoft Sans Serif"/>
        <family val="2"/>
        <charset val="238"/>
      </rPr>
      <t>0134-01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</si>
  <si>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0203-01</t>
    </r>
  </si>
  <si>
    <r>
      <rPr>
        <sz val="9.1"/>
        <color rgb="FF000000"/>
        <rFont val="Microsoft Sans Serif"/>
        <family val="2"/>
        <charset val="238"/>
      </rPr>
      <t xml:space="preserve">KNR-W 2-19
</t>
    </r>
    <r>
      <rPr>
        <sz val="9.1"/>
        <color rgb="FF000000"/>
        <rFont val="Microsoft Sans Serif"/>
        <family val="2"/>
        <charset val="238"/>
      </rPr>
      <t>0306-05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</si>
  <si>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0617-12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</si>
  <si>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0120-03</t>
    </r>
  </si>
  <si>
    <r>
      <rPr>
        <sz val="9.1"/>
        <color rgb="FF000000"/>
        <rFont val="Microsoft Sans Serif"/>
        <family val="2"/>
        <charset val="238"/>
      </rPr>
      <t>Podsypka i obsypka z materiałów sypkich</t>
    </r>
  </si>
  <si>
    <r>
      <rPr>
        <sz val="9.1"/>
        <color rgb="FF000000"/>
        <rFont val="Microsoft Sans Serif"/>
        <family val="2"/>
        <charset val="238"/>
      </rPr>
      <t>Taśma ostrzegawcza z PCV</t>
    </r>
  </si>
  <si>
    <r>
      <rPr>
        <sz val="9.1"/>
        <color rgb="FF000000"/>
        <rFont val="Microsoft Sans Serif"/>
        <family val="2"/>
        <charset val="238"/>
      </rPr>
      <t>Podłoża betonowe B-15 o grub.15 cm pod studnie</t>
    </r>
  </si>
  <si>
    <r>
      <rPr>
        <sz val="9.1"/>
        <color rgb="FF000000"/>
        <rFont val="Microsoft Sans Serif"/>
        <family val="2"/>
        <charset val="238"/>
      </rPr>
      <t>Tabliczki do oznakowanie trasy wodociągu</t>
    </r>
  </si>
  <si>
    <r>
      <rPr>
        <sz val="9.1"/>
        <color rgb="FF000000"/>
        <rFont val="Microsoft Sans Serif"/>
        <family val="2"/>
        <charset val="238"/>
      </rPr>
      <t>Badanie wody po płukaniu</t>
    </r>
  </si>
  <si>
    <t>Barierki ochronne z desek na słupkach drewnianych - budowa</t>
  </si>
  <si>
    <t>Barierki ochronne z desek na słupkach drewnianych - rozebranie</t>
  </si>
  <si>
    <t>Wykopy liniowe rurociągi, kolektory w gruntach suchych kat.III-IV z wydobyciem urobku łopatą lub wyciągiem ręcznym głębokość do 3 m  - stabilizacja dna i obręb kabli</t>
  </si>
  <si>
    <t>Zasypywanie wykopów spycharkami z przemieszczeniem gruntu na odl. do 10 m w gruncie kat. I-III   (139,2-obsypka 28,4- obj. stud 12,8)</t>
  </si>
  <si>
    <t>Pełne umocnienie pionowych ścian wykopów liniowych o głębok.do 3.0 m wypraskami w grunt.suchych kat.III-IV wraz z rozbiór.(szer.do 1m)</t>
  </si>
  <si>
    <t>Przewody izolowane jednożyłowe o przekroju żyły do 10 mm2 układane w gotowych wykopach  DY 6 mm2</t>
  </si>
  <si>
    <t>Montaż na rurach uchwytów sygnalizacyjnych skręcanych śr. do 100mm z podłączeniem kabla</t>
  </si>
  <si>
    <t>Demontaż rurociągu stalowego ocynk. o śr. 80-100 mm - w wykopie</t>
  </si>
  <si>
    <t>Montaż rurociągów z rur polietylenowych (PE, PEHD) o śr.zewnętrznej 90 mm</t>
  </si>
  <si>
    <t>Połączenie rur polietylenowych ciśnieniowych PE, PEHD metodą zgrzewania czołowego o śr.zewnętrznej 90 mm</t>
  </si>
  <si>
    <t>Montaż kształtek ciśnieniowych PE, PEHD o połączeniach zgrzewano-kołnierzowych (tuleje kołnierzowe na luźny kołnierz) o śr.zewnętrznej do 90 mm</t>
  </si>
  <si>
    <t>Połączenie rur polietylenowych ciśnieniowych PE, PEHD za pomocą kształtek elektrooporowych o śr.zewnętrznej 90 mm  - łuk 90 st.</t>
  </si>
  <si>
    <t>Montaż rurociągów z rur polietylenowych (PE, PEHD) o śr.zewnętrznej 63 mm</t>
  </si>
  <si>
    <t>Połączenie rur polietylenowych ciśnieniowych PE, PEHD metodą zgrzewania czołowego o śr.zewnętrznej 63 mm</t>
  </si>
  <si>
    <t>Połączenie rur polietylenowych ciśnieniowych PE, PEHD za pomocą kształtek elektrooporowych o śr.zewnętrznej 63 mm  - łuk 90 st.</t>
  </si>
  <si>
    <t>Montaż rurociągów z rur polietylenowych (PE, PEHD) o śr.zewnętrznej 50 mm - wody popłuczne</t>
  </si>
  <si>
    <t>Połączenie rur polietylenowych ciśnieniowych PE, PEHD metodą zgrzewania czołowego o śr.zewnętrznej 50 mm</t>
  </si>
  <si>
    <t>Montaż kształtek ciśnieniowych PE, PEHD o połączeniach zgrzewano-kołnierzowych (tuleje kołnierzowe na luźny kołnierz) o śr.zewnętrznej 50 mm</t>
  </si>
  <si>
    <t>Studnie z kręgów betonowych o śr. 2000 mm w gotowym wykopie o głębok. 3m     -  RiS *1,3 za wymiar   - komora dodatkowa odstojnika</t>
  </si>
  <si>
    <t>Studnie rewizyjne z kręgów betonowych składanych na uszczelkę gumową lub MAXSEAL o śr.1000 mm w gotowym wykopie o głębok. 3m z dnem prefabrykowanym - komora rozprężna</t>
  </si>
  <si>
    <t>Studnie rewizyjne z kręgów betonowych o śr.1000 mm w gotowym wykopie za każde 0.5 m różnicy głęb.</t>
  </si>
  <si>
    <t>Studzienki kanalizacyjne systemowe  PE o śr 600 mm - zamknięcie rurą teleskopową - neutralizator</t>
  </si>
  <si>
    <t>Montaż rurociągów z PP o śr. 110 mm na ścianach z łączeniem metodą wciskową - odpowietrzenie studni</t>
  </si>
  <si>
    <t>Zasuwy typu"E" kołnierzowe z obudową o śr.80 mm montowane na rurociągach PVC i PE</t>
  </si>
  <si>
    <t>Zasuwy typu"E" kołnierzowe z obudową o śr.50 mm montowane na rurociągach PVC i PE</t>
  </si>
  <si>
    <t>Bloki żelbetowe oporowe na załamaniach  obj. 0,04 m3/szt - KB8-4.11(2)   pod zasuwy i załamania  -ze względu na wielkość S*0,5</t>
  </si>
  <si>
    <t>Próba szczelności sieci wodociągowych z rur z tworzyw sztucznych ( PE ) o śr.nominalnej 200 mm</t>
  </si>
  <si>
    <t>Płukanie instalacji wodociągowej Krotność = 2</t>
  </si>
  <si>
    <t>Demontaż  - pokrywy nadstudzienne żelbetowe z pierścieniem odciążaj.i włazem o śr. 120 cm - przebudowa istniejącyh studni</t>
  </si>
  <si>
    <t>Uzupełnienie dna studni z profilowaniem kinety z betonu monolitycznego B-15  Uwaga! R*1,5 za profilowanie dna</t>
  </si>
  <si>
    <t>Rury ochronne (osłonowe) z AROT o śr. nominalnej 160 - przejścia przez ściany</t>
  </si>
  <si>
    <t>Wypełnienie szczelin na rurze przepustowej kitem asfaltowym</t>
  </si>
  <si>
    <t>Pomiary geodezyjne, w tym geodezyjna inwentaryzacja powykonawcza.</t>
  </si>
  <si>
    <t>złącz.</t>
  </si>
  <si>
    <t>stud.</t>
  </si>
  <si>
    <t>[0.5 m] stud.</t>
  </si>
  <si>
    <t>142,00</t>
  </si>
  <si>
    <t>124,96</t>
  </si>
  <si>
    <t>14,20</t>
  </si>
  <si>
    <t>28,40</t>
  </si>
  <si>
    <t xml:space="preserve"> 241,40</t>
  </si>
  <si>
    <t>4,02</t>
  </si>
  <si>
    <t>Razem  - netto</t>
  </si>
  <si>
    <t>Razem - brutto</t>
  </si>
  <si>
    <r>
      <rPr>
        <strike/>
        <sz val="9.1"/>
        <color rgb="FFFF0000"/>
        <rFont val="Microsoft Sans Serif"/>
        <family val="2"/>
        <charset val="238"/>
      </rPr>
      <t>KNR-W 2-18
0408-02</t>
    </r>
  </si>
  <si>
    <t xml:space="preserve">Zestawienie Kosztów Zadania powinno wynikać z wycenionych wszystkich pozycji kosztorysowych zawartych w tabeli Zbiorcze Zestawienie Kosztów (ZZK). 
Wykonawca ma prawo do zmiany podstaw wyceny poszczególnych pozycji w ZZK, podane podstawy mają charakter przykładowy.
Wycena poszczególnych pozycji kosztorysowych winna uwzględniać wszystkie czynności, wymagania i badania składające się na jej wykonanie, określone dla tej roboty w Specyfikacjach Technicznych Wykonania i Odbioru Robót i w Dokumentacji Projektowej. </t>
  </si>
  <si>
    <t>Płyty fundamentowe żelbetowe B-30W4  pod fundament zbiornika  R*1,4 za profilowanie nierównomiernego dna i grubości płyty - roboty wykonane*</t>
  </si>
  <si>
    <t>Kanały z rur PVC łączonych na wcisk o śr. zewn. 160*4,7 mm - neutralizator - roboty wykonane *</t>
  </si>
  <si>
    <t>* Roboty wykonane. Pozycji tych nie należy wyceniać.</t>
  </si>
  <si>
    <r>
      <t>Dostawa i montaż agregatu prądotwórczego 50 kVA z szafą sterującą SZR i obudową - roboty wykonane</t>
    </r>
    <r>
      <rPr>
        <sz val="9"/>
        <color rgb="FFFF0000"/>
        <rFont val="Calibri"/>
        <family val="2"/>
        <charset val="238"/>
        <scheme val="minor"/>
      </rPr>
      <t>*</t>
    </r>
  </si>
  <si>
    <t>Nr sprawy: WIPP.BZPiFZ.271.12.2024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</si>
</sst>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Microsoft Sans Serif"/>
      <family val="2"/>
      <charset val="238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sz val="9.1"/>
      <color rgb="FF000000"/>
      <name val="Microsoft Sans Serif"/>
      <family val="2"/>
      <charset val="238"/>
    </font>
    <font>
      <strike/>
      <sz val="9"/>
      <color rgb="FFFF0000"/>
      <name val="Calibri"/>
      <family val="2"/>
      <charset val="238"/>
      <scheme val="minor"/>
    </font>
    <font>
      <strike/>
      <sz val="9.1"/>
      <color rgb="FFFF0000"/>
      <name val="Microsoft Sans Serif"/>
      <family val="2"/>
      <charset val="238"/>
    </font>
    <font>
      <strike/>
      <sz val="9"/>
      <color rgb="FFFF0000"/>
      <name val="Microsoft Sans Serif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1">
    <xf numFmtId="0" fontId="0" fillId="0" borderId="0" xfId="0"/>
    <xf numFmtId="43" fontId="7" fillId="0" borderId="0" xfId="1" applyFont="1" applyBorder="1" applyAlignment="1">
      <alignment vertical="center" wrapText="1" shrinkToFit="1" readingOrder="1"/>
    </xf>
    <xf numFmtId="43" fontId="12" fillId="0" borderId="0" xfId="1" applyFont="1" applyAlignment="1">
      <alignment vertical="center"/>
    </xf>
    <xf numFmtId="0" fontId="6" fillId="0" borderId="0" xfId="0" applyFont="1"/>
    <xf numFmtId="0" fontId="13" fillId="5" borderId="4" xfId="0" applyFont="1" applyFill="1" applyBorder="1"/>
    <xf numFmtId="43" fontId="13" fillId="5" borderId="4" xfId="0" applyNumberFormat="1" applyFont="1" applyFill="1" applyBorder="1"/>
    <xf numFmtId="0" fontId="13" fillId="0" borderId="0" xfId="0" applyFont="1"/>
    <xf numFmtId="0" fontId="13" fillId="5" borderId="4" xfId="0" applyFont="1" applyFill="1" applyBorder="1" applyAlignment="1">
      <alignment horizontal="center"/>
    </xf>
    <xf numFmtId="0" fontId="5" fillId="0" borderId="0" xfId="0" applyFont="1"/>
    <xf numFmtId="43" fontId="15" fillId="0" borderId="1" xfId="1" applyFont="1" applyBorder="1" applyAlignment="1">
      <alignment horizontal="center" vertical="center" wrapText="1" shrinkToFit="1" readingOrder="1"/>
    </xf>
    <xf numFmtId="43" fontId="16" fillId="2" borderId="1" xfId="1" applyFont="1" applyFill="1" applyBorder="1" applyAlignment="1">
      <alignment horizontal="center" vertical="center" wrapText="1" shrinkToFit="1" readingOrder="1"/>
    </xf>
    <xf numFmtId="0" fontId="17" fillId="0" borderId="1" xfId="1" applyNumberFormat="1" applyFont="1" applyBorder="1" applyAlignment="1">
      <alignment horizontal="center" vertical="center" wrapText="1" shrinkToFit="1" readingOrder="1"/>
    </xf>
    <xf numFmtId="43" fontId="17" fillId="0" borderId="1" xfId="1" applyFont="1" applyBorder="1" applyAlignment="1">
      <alignment horizontal="center" vertical="center" wrapText="1" shrinkToFit="1" readingOrder="1"/>
    </xf>
    <xf numFmtId="43" fontId="17" fillId="0" borderId="1" xfId="1" applyFont="1" applyBorder="1" applyAlignment="1">
      <alignment vertical="center" wrapText="1" shrinkToFit="1" readingOrder="1"/>
    </xf>
    <xf numFmtId="43" fontId="17" fillId="0" borderId="1" xfId="1" applyFont="1" applyBorder="1" applyAlignment="1">
      <alignment horizontal="right" vertical="center" wrapText="1" shrinkToFit="1" readingOrder="1"/>
    </xf>
    <xf numFmtId="0" fontId="15" fillId="0" borderId="1" xfId="1" quotePrefix="1" applyNumberFormat="1" applyFont="1" applyBorder="1" applyAlignment="1">
      <alignment horizontal="center" vertical="center" wrapText="1" shrinkToFit="1" readingOrder="1"/>
    </xf>
    <xf numFmtId="43" fontId="15" fillId="0" borderId="1" xfId="1" applyFont="1" applyBorder="1" applyAlignment="1">
      <alignment horizontal="left" vertical="center" wrapText="1" shrinkToFit="1" readingOrder="1"/>
    </xf>
    <xf numFmtId="43" fontId="15" fillId="0" borderId="1" xfId="1" applyFont="1" applyBorder="1" applyAlignment="1">
      <alignment horizontal="right" vertical="center" wrapText="1" shrinkToFit="1" readingOrder="1"/>
    </xf>
    <xf numFmtId="0" fontId="17" fillId="0" borderId="2" xfId="1" applyNumberFormat="1" applyFont="1" applyBorder="1" applyAlignment="1">
      <alignment horizontal="center" vertical="center" wrapText="1" shrinkToFit="1" readingOrder="1"/>
    </xf>
    <xf numFmtId="43" fontId="17" fillId="0" borderId="2" xfId="1" applyFont="1" applyBorder="1" applyAlignment="1">
      <alignment horizontal="center" vertical="center" wrapText="1" shrinkToFit="1" readingOrder="1"/>
    </xf>
    <xf numFmtId="43" fontId="15" fillId="0" borderId="2" xfId="1" applyFont="1" applyBorder="1" applyAlignment="1">
      <alignment horizontal="right" vertical="center" wrapText="1" shrinkToFit="1" readingOrder="1"/>
    </xf>
    <xf numFmtId="43" fontId="15" fillId="0" borderId="1" xfId="1" applyFont="1" applyBorder="1" applyAlignment="1">
      <alignment vertical="center" wrapText="1" shrinkToFit="1" readingOrder="1"/>
    </xf>
    <xf numFmtId="0" fontId="4" fillId="0" borderId="0" xfId="0" applyFont="1"/>
    <xf numFmtId="43" fontId="15" fillId="0" borderId="3" xfId="1" applyFont="1" applyBorder="1" applyAlignment="1">
      <alignment horizontal="right" vertical="center" wrapText="1" shrinkToFit="1" readingOrder="1"/>
    </xf>
    <xf numFmtId="43" fontId="15" fillId="0" borderId="10" xfId="1" applyFont="1" applyBorder="1" applyAlignment="1">
      <alignment horizontal="right" vertical="center" wrapText="1" shrinkToFit="1" readingOrder="1"/>
    </xf>
    <xf numFmtId="43" fontId="15" fillId="0" borderId="9" xfId="1" applyFont="1" applyBorder="1" applyAlignment="1">
      <alignment horizontal="right" vertical="center" wrapText="1" shrinkToFit="1" readingOrder="1"/>
    </xf>
    <xf numFmtId="43" fontId="15" fillId="0" borderId="4" xfId="1" applyFont="1" applyBorder="1" applyAlignment="1">
      <alignment horizontal="right" vertical="center" wrapText="1" shrinkToFit="1" readingOrder="1"/>
    </xf>
    <xf numFmtId="0" fontId="18" fillId="3" borderId="4" xfId="0" applyFont="1" applyFill="1" applyBorder="1" applyAlignment="1">
      <alignment vertical="center"/>
    </xf>
    <xf numFmtId="43" fontId="18" fillId="3" borderId="4" xfId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/>
    <xf numFmtId="44" fontId="4" fillId="0" borderId="4" xfId="0" applyNumberFormat="1" applyFont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4" fontId="6" fillId="4" borderId="4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0" borderId="0" xfId="0" applyFont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3" fontId="4" fillId="2" borderId="12" xfId="0" applyNumberFormat="1" applyFont="1" applyFill="1" applyBorder="1"/>
    <xf numFmtId="0" fontId="6" fillId="6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3" fillId="0" borderId="1" xfId="0" applyFont="1" applyBorder="1" applyAlignment="1">
      <alignment horizontal="center" vertical="top" wrapText="1" shrinkToFit="1" readingOrder="1"/>
    </xf>
    <xf numFmtId="49" fontId="23" fillId="0" borderId="1" xfId="0" applyNumberFormat="1" applyFont="1" applyBorder="1" applyAlignment="1">
      <alignment horizontal="right" vertical="top" wrapText="1" shrinkToFit="1" readingOrder="1"/>
    </xf>
    <xf numFmtId="43" fontId="24" fillId="0" borderId="1" xfId="1" applyFont="1" applyBorder="1" applyAlignment="1">
      <alignment horizontal="left" vertical="center" wrapText="1" shrinkToFit="1" readingOrder="1"/>
    </xf>
    <xf numFmtId="0" fontId="24" fillId="0" borderId="1" xfId="0" applyFont="1" applyBorder="1" applyAlignment="1">
      <alignment horizontal="left" vertical="top" wrapText="1" shrinkToFit="1" readingOrder="1"/>
    </xf>
    <xf numFmtId="43" fontId="25" fillId="0" borderId="1" xfId="1" applyFont="1" applyBorder="1" applyAlignment="1">
      <alignment horizontal="center" vertical="center" wrapText="1" shrinkToFit="1" readingOrder="1"/>
    </xf>
    <xf numFmtId="0" fontId="26" fillId="0" borderId="1" xfId="0" applyFont="1" applyBorder="1" applyAlignment="1">
      <alignment horizontal="left" vertical="top" wrapText="1" shrinkToFit="1" readingOrder="1"/>
    </xf>
    <xf numFmtId="164" fontId="25" fillId="0" borderId="1" xfId="1" applyNumberFormat="1" applyFont="1" applyBorder="1" applyAlignment="1">
      <alignment horizontal="right" vertical="center" wrapText="1" shrinkToFit="1" readingOrder="1"/>
    </xf>
    <xf numFmtId="43" fontId="24" fillId="0" borderId="1" xfId="1" applyFont="1" applyBorder="1" applyAlignment="1">
      <alignment horizontal="center" vertical="center" wrapText="1" shrinkToFit="1" readingOrder="1"/>
    </xf>
    <xf numFmtId="43" fontId="25" fillId="0" borderId="1" xfId="1" applyFont="1" applyBorder="1" applyAlignment="1">
      <alignment horizontal="left" vertical="center" wrapText="1" shrinkToFit="1" readingOrder="1"/>
    </xf>
    <xf numFmtId="0" fontId="25" fillId="0" borderId="1" xfId="1" applyNumberFormat="1" applyFont="1" applyBorder="1" applyAlignment="1">
      <alignment horizontal="right" vertical="center" wrapText="1" shrinkToFit="1" readingOrder="1"/>
    </xf>
    <xf numFmtId="0" fontId="27" fillId="0" borderId="1" xfId="0" applyFont="1" applyBorder="1" applyAlignment="1">
      <alignment horizontal="center" vertical="top" wrapText="1" shrinkToFit="1" readingOrder="1"/>
    </xf>
    <xf numFmtId="0" fontId="28" fillId="0" borderId="1" xfId="1" quotePrefix="1" applyNumberFormat="1" applyFont="1" applyBorder="1" applyAlignment="1">
      <alignment horizontal="center" vertical="center" wrapText="1" shrinkToFit="1" readingOrder="1"/>
    </xf>
    <xf numFmtId="0" fontId="29" fillId="0" borderId="0" xfId="0" applyFont="1"/>
    <xf numFmtId="43" fontId="17" fillId="0" borderId="13" xfId="1" applyFont="1" applyBorder="1" applyAlignment="1">
      <alignment horizontal="left" vertical="center" wrapText="1" shrinkToFit="1" readingOrder="1"/>
    </xf>
    <xf numFmtId="43" fontId="17" fillId="0" borderId="15" xfId="1" applyFont="1" applyBorder="1" applyAlignment="1">
      <alignment horizontal="left" vertical="center" wrapText="1" shrinkToFit="1" readingOrder="1"/>
    </xf>
    <xf numFmtId="43" fontId="17" fillId="0" borderId="14" xfId="1" applyFont="1" applyBorder="1" applyAlignment="1">
      <alignment horizontal="left" vertical="center" wrapText="1" shrinkToFit="1" readingOrder="1"/>
    </xf>
    <xf numFmtId="0" fontId="6" fillId="2" borderId="4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right"/>
    </xf>
    <xf numFmtId="43" fontId="17" fillId="0" borderId="9" xfId="1" applyFont="1" applyBorder="1" applyAlignment="1">
      <alignment horizontal="left" vertical="center" wrapText="1" shrinkToFit="1" readingOrder="1"/>
    </xf>
    <xf numFmtId="43" fontId="17" fillId="0" borderId="16" xfId="1" applyFont="1" applyBorder="1" applyAlignment="1">
      <alignment horizontal="left" vertical="center" wrapText="1" shrinkToFit="1" readingOrder="1"/>
    </xf>
    <xf numFmtId="43" fontId="17" fillId="0" borderId="17" xfId="1" applyFont="1" applyBorder="1" applyAlignment="1">
      <alignment horizontal="left" vertical="center" wrapText="1" shrinkToFit="1" readingOrder="1"/>
    </xf>
    <xf numFmtId="0" fontId="22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/>
    </xf>
    <xf numFmtId="44" fontId="6" fillId="4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9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3" fontId="30" fillId="0" borderId="1" xfId="1" applyFont="1" applyBorder="1" applyAlignment="1">
      <alignment horizontal="right" vertical="center" wrapText="1" shrinkToFit="1" readingOrder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4"/>
  <sheetViews>
    <sheetView tabSelected="1" view="pageBreakPreview" topLeftCell="A412" zoomScaleNormal="100" zoomScaleSheetLayoutView="100" workbookViewId="0">
      <selection activeCell="A416" sqref="A416"/>
    </sheetView>
  </sheetViews>
  <sheetFormatPr defaultRowHeight="15" x14ac:dyDescent="0.25"/>
  <cols>
    <col min="1" max="1" width="6" customWidth="1"/>
    <col min="2" max="2" width="11" customWidth="1"/>
    <col min="3" max="3" width="31.7109375" customWidth="1"/>
    <col min="7" max="7" width="16.42578125" customWidth="1"/>
  </cols>
  <sheetData>
    <row r="1" spans="1:6" s="22" customFormat="1" ht="15.75" x14ac:dyDescent="0.25">
      <c r="A1" s="43"/>
      <c r="C1" s="29"/>
      <c r="D1" s="45" t="s">
        <v>1507</v>
      </c>
      <c r="E1" s="29"/>
    </row>
    <row r="2" spans="1:6" s="22" customFormat="1" ht="15.75" x14ac:dyDescent="0.25">
      <c r="A2" s="43" t="s">
        <v>144</v>
      </c>
      <c r="C2" s="29"/>
      <c r="D2" s="35"/>
      <c r="E2" s="29"/>
    </row>
    <row r="3" spans="1:6" s="22" customFormat="1" ht="54" customHeight="1" x14ac:dyDescent="0.25">
      <c r="B3" s="72" t="s">
        <v>167</v>
      </c>
      <c r="C3" s="72"/>
      <c r="D3" s="72"/>
      <c r="E3" s="72"/>
      <c r="F3" s="72"/>
    </row>
    <row r="4" spans="1:6" s="22" customFormat="1" x14ac:dyDescent="0.25">
      <c r="B4" s="39"/>
      <c r="C4" s="39"/>
      <c r="D4" s="39"/>
      <c r="E4" s="39"/>
    </row>
    <row r="5" spans="1:6" s="22" customFormat="1" ht="15.75" x14ac:dyDescent="0.25">
      <c r="A5" s="43" t="s">
        <v>164</v>
      </c>
      <c r="B5" s="3"/>
      <c r="C5" s="29"/>
      <c r="D5" s="29"/>
      <c r="E5" s="29"/>
    </row>
    <row r="6" spans="1:6" s="22" customFormat="1" ht="33.75" customHeight="1" x14ac:dyDescent="0.25">
      <c r="A6" s="43" t="s">
        <v>165</v>
      </c>
      <c r="C6" s="29"/>
      <c r="D6" s="29"/>
      <c r="E6" s="29"/>
    </row>
    <row r="7" spans="1:6" s="22" customFormat="1" ht="15.75" x14ac:dyDescent="0.25">
      <c r="B7" s="29"/>
      <c r="C7" s="29"/>
      <c r="D7" s="29"/>
      <c r="E7" s="29"/>
    </row>
    <row r="8" spans="1:6" s="22" customFormat="1" ht="15.75" x14ac:dyDescent="0.25">
      <c r="B8" s="29"/>
      <c r="C8" s="29"/>
      <c r="D8" s="29"/>
      <c r="E8" s="29"/>
    </row>
    <row r="9" spans="1:6" s="22" customFormat="1" ht="15.75" x14ac:dyDescent="0.25">
      <c r="B9" s="3" t="s">
        <v>145</v>
      </c>
      <c r="C9" s="29"/>
      <c r="D9" s="29"/>
      <c r="E9" s="29"/>
    </row>
    <row r="10" spans="1:6" s="22" customFormat="1" ht="15.75" x14ac:dyDescent="0.25">
      <c r="B10" s="29"/>
      <c r="C10" s="29"/>
      <c r="D10" s="29"/>
      <c r="E10" s="29"/>
    </row>
    <row r="11" spans="1:6" s="22" customFormat="1" x14ac:dyDescent="0.25">
      <c r="B11" s="48" t="s">
        <v>146</v>
      </c>
      <c r="C11" s="42"/>
      <c r="D11" s="73" t="s">
        <v>6</v>
      </c>
      <c r="E11" s="74"/>
    </row>
    <row r="12" spans="1:6" s="22" customFormat="1" x14ac:dyDescent="0.25">
      <c r="B12" s="49" t="s">
        <v>169</v>
      </c>
      <c r="C12" s="36"/>
      <c r="D12" s="75">
        <f>G168</f>
        <v>0</v>
      </c>
      <c r="E12" s="76"/>
    </row>
    <row r="13" spans="1:6" s="22" customFormat="1" x14ac:dyDescent="0.25">
      <c r="B13" s="49" t="s">
        <v>170</v>
      </c>
      <c r="C13" s="36"/>
      <c r="D13" s="75">
        <f>G197</f>
        <v>0</v>
      </c>
      <c r="E13" s="76"/>
    </row>
    <row r="14" spans="1:6" s="22" customFormat="1" x14ac:dyDescent="0.25">
      <c r="B14" s="49" t="s">
        <v>171</v>
      </c>
      <c r="C14" s="36"/>
      <c r="D14" s="75">
        <f>G360</f>
        <v>0</v>
      </c>
      <c r="E14" s="76"/>
    </row>
    <row r="15" spans="1:6" s="22" customFormat="1" x14ac:dyDescent="0.25">
      <c r="B15" s="49" t="s">
        <v>172</v>
      </c>
      <c r="C15" s="36"/>
      <c r="D15" s="75">
        <f>G472</f>
        <v>0</v>
      </c>
      <c r="E15" s="76"/>
    </row>
    <row r="16" spans="1:6" s="22" customFormat="1" x14ac:dyDescent="0.25">
      <c r="B16" s="49" t="s">
        <v>173</v>
      </c>
      <c r="C16" s="36"/>
      <c r="D16" s="75">
        <f>G588</f>
        <v>0</v>
      </c>
      <c r="E16" s="76"/>
    </row>
    <row r="17" spans="2:7" s="22" customFormat="1" x14ac:dyDescent="0.25">
      <c r="B17" s="37" t="s">
        <v>147</v>
      </c>
      <c r="C17" s="38"/>
      <c r="D17" s="77">
        <f>SUM(D12:D16)</f>
        <v>0</v>
      </c>
      <c r="E17" s="78"/>
    </row>
    <row r="18" spans="2:7" s="22" customFormat="1" x14ac:dyDescent="0.25">
      <c r="B18" s="37" t="s">
        <v>162</v>
      </c>
      <c r="C18" s="38"/>
      <c r="D18" s="77">
        <f>D17*23%</f>
        <v>0</v>
      </c>
      <c r="E18" s="78"/>
    </row>
    <row r="19" spans="2:7" s="22" customFormat="1" x14ac:dyDescent="0.25">
      <c r="B19" s="37" t="s">
        <v>148</v>
      </c>
      <c r="C19" s="38"/>
      <c r="D19" s="77">
        <f>SUM(D17:D18)</f>
        <v>0</v>
      </c>
      <c r="E19" s="78"/>
    </row>
    <row r="20" spans="2:7" s="22" customFormat="1" ht="15.75" x14ac:dyDescent="0.25">
      <c r="B20" s="30"/>
      <c r="C20" s="30"/>
      <c r="D20" s="30"/>
      <c r="E20" s="30"/>
    </row>
    <row r="21" spans="2:7" s="22" customFormat="1" ht="40.15" customHeight="1" x14ac:dyDescent="0.25">
      <c r="B21" s="29"/>
      <c r="C21" s="29"/>
      <c r="D21" s="80" t="s">
        <v>149</v>
      </c>
      <c r="E21" s="80"/>
      <c r="F21" s="80"/>
    </row>
    <row r="22" spans="2:7" s="22" customFormat="1" ht="26.25" customHeight="1" x14ac:dyDescent="0.25">
      <c r="B22" s="29"/>
      <c r="C22" s="29"/>
      <c r="D22" s="79" t="s">
        <v>150</v>
      </c>
      <c r="E22" s="79"/>
      <c r="F22" s="79"/>
    </row>
    <row r="23" spans="2:7" s="22" customFormat="1" ht="15.75" x14ac:dyDescent="0.25">
      <c r="B23" s="29"/>
      <c r="C23" s="29"/>
      <c r="D23" s="29"/>
      <c r="E23" s="29"/>
    </row>
    <row r="24" spans="2:7" s="22" customFormat="1" ht="99" customHeight="1" x14ac:dyDescent="0.25">
      <c r="B24" s="83" t="s">
        <v>1502</v>
      </c>
      <c r="C24" s="83"/>
      <c r="D24" s="83"/>
      <c r="E24" s="83"/>
      <c r="F24" s="83"/>
      <c r="G24" s="83"/>
    </row>
    <row r="25" spans="2:7" s="22" customFormat="1" x14ac:dyDescent="0.25">
      <c r="B25" s="82" t="s">
        <v>152</v>
      </c>
      <c r="C25" s="82"/>
      <c r="D25" s="82"/>
      <c r="E25" s="2"/>
    </row>
    <row r="26" spans="2:7" s="22" customFormat="1" ht="14.45" customHeight="1" x14ac:dyDescent="0.25">
      <c r="B26" s="81" t="s">
        <v>158</v>
      </c>
      <c r="C26" s="81"/>
      <c r="D26" s="81"/>
      <c r="E26" s="81"/>
      <c r="F26" s="81"/>
    </row>
    <row r="27" spans="2:7" s="22" customFormat="1" ht="30.6" customHeight="1" x14ac:dyDescent="0.25">
      <c r="B27" s="81" t="s">
        <v>168</v>
      </c>
      <c r="C27" s="81"/>
      <c r="D27" s="81"/>
      <c r="E27" s="81"/>
      <c r="F27" s="81"/>
      <c r="G27" s="81"/>
    </row>
    <row r="28" spans="2:7" s="22" customFormat="1" ht="15" customHeight="1" x14ac:dyDescent="0.25">
      <c r="B28" s="81" t="s">
        <v>159</v>
      </c>
      <c r="C28" s="81"/>
      <c r="D28" s="81"/>
      <c r="E28" s="81"/>
      <c r="F28" s="81"/>
    </row>
    <row r="29" spans="2:7" s="22" customFormat="1" ht="19.5" customHeight="1" x14ac:dyDescent="0.25">
      <c r="B29" s="81" t="s">
        <v>163</v>
      </c>
      <c r="C29" s="81"/>
      <c r="D29" s="81"/>
      <c r="E29" s="81"/>
      <c r="F29" s="81"/>
      <c r="G29" s="81"/>
    </row>
    <row r="30" spans="2:7" s="22" customFormat="1" ht="15" customHeight="1" x14ac:dyDescent="0.25">
      <c r="B30" s="81" t="s">
        <v>160</v>
      </c>
      <c r="C30" s="81"/>
      <c r="D30" s="81"/>
      <c r="E30" s="81"/>
      <c r="F30" s="81"/>
    </row>
    <row r="31" spans="2:7" s="22" customFormat="1" x14ac:dyDescent="0.25">
      <c r="B31" s="31"/>
      <c r="C31" s="31"/>
      <c r="D31" s="34"/>
      <c r="E31" s="32"/>
    </row>
    <row r="32" spans="2:7" s="22" customFormat="1" ht="27" customHeight="1" x14ac:dyDescent="0.25">
      <c r="B32" s="31" t="s">
        <v>161</v>
      </c>
      <c r="C32" s="31"/>
      <c r="D32" s="31"/>
      <c r="E32" s="33"/>
    </row>
    <row r="33" spans="1:7" s="22" customFormat="1" ht="42" customHeight="1" x14ac:dyDescent="0.25">
      <c r="B33" s="71" t="s">
        <v>151</v>
      </c>
      <c r="C33" s="71"/>
      <c r="D33" s="71"/>
      <c r="E33" s="71"/>
    </row>
    <row r="34" spans="1:7" x14ac:dyDescent="0.25">
      <c r="A34" s="44"/>
      <c r="B34" s="46"/>
      <c r="C34" s="46"/>
      <c r="D34" s="46"/>
      <c r="E34" s="46"/>
      <c r="F34" s="46"/>
      <c r="G34" s="46"/>
    </row>
    <row r="35" spans="1:7" x14ac:dyDescent="0.25">
      <c r="A35" s="89" t="s">
        <v>166</v>
      </c>
      <c r="B35" s="89"/>
      <c r="C35" s="89"/>
      <c r="D35" s="89"/>
      <c r="E35" s="89"/>
      <c r="F35" s="89"/>
      <c r="G35" s="89"/>
    </row>
    <row r="36" spans="1:7" x14ac:dyDescent="0.25">
      <c r="A36" s="40"/>
      <c r="B36" s="41"/>
      <c r="C36" s="41"/>
      <c r="D36" s="41"/>
      <c r="E36" s="41"/>
      <c r="F36" s="41"/>
      <c r="G36" s="41"/>
    </row>
    <row r="37" spans="1:7" ht="21" customHeight="1" x14ac:dyDescent="0.25">
      <c r="A37" s="9" t="s">
        <v>0</v>
      </c>
      <c r="B37" s="9" t="s">
        <v>1</v>
      </c>
      <c r="C37" s="9" t="s">
        <v>2</v>
      </c>
      <c r="D37" s="9" t="s">
        <v>3</v>
      </c>
      <c r="E37" s="9" t="s">
        <v>4</v>
      </c>
      <c r="F37" s="9" t="s">
        <v>5</v>
      </c>
      <c r="G37" s="9" t="s">
        <v>6</v>
      </c>
    </row>
    <row r="38" spans="1:7" s="3" customFormat="1" x14ac:dyDescent="0.25">
      <c r="A38" s="10" t="s">
        <v>153</v>
      </c>
      <c r="B38" s="66" t="s">
        <v>174</v>
      </c>
      <c r="C38" s="66"/>
      <c r="D38" s="66"/>
      <c r="E38" s="66"/>
      <c r="F38" s="66"/>
      <c r="G38" s="10"/>
    </row>
    <row r="39" spans="1:7" ht="19.5" customHeight="1" x14ac:dyDescent="0.25">
      <c r="A39" s="11" t="s">
        <v>7</v>
      </c>
      <c r="B39" s="50"/>
      <c r="C39" s="63" t="s">
        <v>183</v>
      </c>
      <c r="D39" s="64"/>
      <c r="E39" s="64"/>
      <c r="F39" s="65"/>
      <c r="G39" s="14">
        <f>SUM(G40:G55)</f>
        <v>0</v>
      </c>
    </row>
    <row r="40" spans="1:7" ht="36" x14ac:dyDescent="0.25">
      <c r="A40" s="15" t="s">
        <v>15</v>
      </c>
      <c r="B40" s="9" t="s">
        <v>184</v>
      </c>
      <c r="C40" s="16" t="s">
        <v>219</v>
      </c>
      <c r="D40" s="9" t="s">
        <v>11</v>
      </c>
      <c r="E40" s="17">
        <v>3.78</v>
      </c>
      <c r="F40" s="17"/>
      <c r="G40" s="17">
        <f>E40*F40</f>
        <v>0</v>
      </c>
    </row>
    <row r="41" spans="1:7" ht="24" x14ac:dyDescent="0.25">
      <c r="A41" s="15" t="s">
        <v>204</v>
      </c>
      <c r="B41" s="9" t="s">
        <v>185</v>
      </c>
      <c r="C41" s="16" t="s">
        <v>220</v>
      </c>
      <c r="D41" s="9" t="s">
        <v>11</v>
      </c>
      <c r="E41" s="17">
        <v>1.92</v>
      </c>
      <c r="F41" s="17"/>
      <c r="G41" s="17">
        <f t="shared" ref="G41:G101" si="0">E41*F41</f>
        <v>0</v>
      </c>
    </row>
    <row r="42" spans="1:7" ht="24" x14ac:dyDescent="0.25">
      <c r="A42" s="15" t="s">
        <v>205</v>
      </c>
      <c r="B42" s="9" t="s">
        <v>186</v>
      </c>
      <c r="C42" s="16" t="s">
        <v>187</v>
      </c>
      <c r="D42" s="9" t="s">
        <v>9</v>
      </c>
      <c r="E42" s="17">
        <v>6.4</v>
      </c>
      <c r="F42" s="17"/>
      <c r="G42" s="17">
        <f t="shared" si="0"/>
        <v>0</v>
      </c>
    </row>
    <row r="43" spans="1:7" ht="25.5" x14ac:dyDescent="0.25">
      <c r="A43" s="15" t="s">
        <v>206</v>
      </c>
      <c r="B43" s="9" t="s">
        <v>188</v>
      </c>
      <c r="C43" s="52" t="s">
        <v>221</v>
      </c>
      <c r="D43" s="9" t="s">
        <v>11</v>
      </c>
      <c r="E43" s="17">
        <v>6.8</v>
      </c>
      <c r="F43" s="17"/>
      <c r="G43" s="17">
        <f t="shared" si="0"/>
        <v>0</v>
      </c>
    </row>
    <row r="44" spans="1:7" ht="24" x14ac:dyDescent="0.25">
      <c r="A44" s="15" t="s">
        <v>207</v>
      </c>
      <c r="B44" s="9" t="s">
        <v>189</v>
      </c>
      <c r="C44" s="16" t="s">
        <v>190</v>
      </c>
      <c r="D44" s="9" t="s">
        <v>13</v>
      </c>
      <c r="E44" s="17">
        <v>8</v>
      </c>
      <c r="F44" s="17"/>
      <c r="G44" s="17">
        <f t="shared" si="0"/>
        <v>0</v>
      </c>
    </row>
    <row r="45" spans="1:7" ht="30.75" customHeight="1" x14ac:dyDescent="0.25">
      <c r="A45" s="15" t="s">
        <v>208</v>
      </c>
      <c r="B45" s="9" t="s">
        <v>191</v>
      </c>
      <c r="C45" s="16" t="s">
        <v>222</v>
      </c>
      <c r="D45" s="9" t="s">
        <v>13</v>
      </c>
      <c r="E45" s="17">
        <v>2</v>
      </c>
      <c r="F45" s="17"/>
      <c r="G45" s="17">
        <f t="shared" si="0"/>
        <v>0</v>
      </c>
    </row>
    <row r="46" spans="1:7" ht="24" x14ac:dyDescent="0.25">
      <c r="A46" s="15" t="s">
        <v>209</v>
      </c>
      <c r="B46" s="9" t="s">
        <v>192</v>
      </c>
      <c r="C46" s="16" t="s">
        <v>193</v>
      </c>
      <c r="D46" s="9" t="s">
        <v>11</v>
      </c>
      <c r="E46" s="17">
        <v>48.91</v>
      </c>
      <c r="F46" s="17"/>
      <c r="G46" s="17">
        <f t="shared" si="0"/>
        <v>0</v>
      </c>
    </row>
    <row r="47" spans="1:7" ht="48" x14ac:dyDescent="0.25">
      <c r="A47" s="15" t="s">
        <v>210</v>
      </c>
      <c r="B47" s="9" t="s">
        <v>194</v>
      </c>
      <c r="C47" s="16" t="s">
        <v>223</v>
      </c>
      <c r="D47" s="9" t="s">
        <v>10</v>
      </c>
      <c r="E47" s="17">
        <v>8.5</v>
      </c>
      <c r="F47" s="17"/>
      <c r="G47" s="17">
        <f t="shared" si="0"/>
        <v>0</v>
      </c>
    </row>
    <row r="48" spans="1:7" ht="36" x14ac:dyDescent="0.25">
      <c r="A48" s="15" t="s">
        <v>211</v>
      </c>
      <c r="B48" s="9" t="s">
        <v>195</v>
      </c>
      <c r="C48" s="16" t="s">
        <v>224</v>
      </c>
      <c r="D48" s="9" t="s">
        <v>11</v>
      </c>
      <c r="E48" s="17">
        <v>6</v>
      </c>
      <c r="F48" s="17"/>
      <c r="G48" s="17">
        <f t="shared" si="0"/>
        <v>0</v>
      </c>
    </row>
    <row r="49" spans="1:7" ht="36" x14ac:dyDescent="0.25">
      <c r="A49" s="15" t="s">
        <v>212</v>
      </c>
      <c r="B49" s="9" t="s">
        <v>196</v>
      </c>
      <c r="C49" s="16" t="s">
        <v>228</v>
      </c>
      <c r="D49" s="9" t="s">
        <v>10</v>
      </c>
      <c r="E49" s="17">
        <v>0.72</v>
      </c>
      <c r="F49" s="17"/>
      <c r="G49" s="17">
        <f t="shared" si="0"/>
        <v>0</v>
      </c>
    </row>
    <row r="50" spans="1:7" ht="24" x14ac:dyDescent="0.25">
      <c r="A50" s="15" t="s">
        <v>213</v>
      </c>
      <c r="B50" s="9" t="s">
        <v>197</v>
      </c>
      <c r="C50" s="16" t="s">
        <v>225</v>
      </c>
      <c r="D50" s="9" t="s">
        <v>10</v>
      </c>
      <c r="E50" s="17">
        <v>0.8</v>
      </c>
      <c r="F50" s="17"/>
      <c r="G50" s="17">
        <f t="shared" si="0"/>
        <v>0</v>
      </c>
    </row>
    <row r="51" spans="1:7" ht="36" x14ac:dyDescent="0.25">
      <c r="A51" s="15" t="s">
        <v>214</v>
      </c>
      <c r="B51" s="9" t="s">
        <v>198</v>
      </c>
      <c r="C51" s="16" t="s">
        <v>226</v>
      </c>
      <c r="D51" s="9" t="s">
        <v>10</v>
      </c>
      <c r="E51" s="17">
        <v>16.100000000000001</v>
      </c>
      <c r="F51" s="17"/>
      <c r="G51" s="17">
        <f t="shared" si="0"/>
        <v>0</v>
      </c>
    </row>
    <row r="52" spans="1:7" ht="48" x14ac:dyDescent="0.25">
      <c r="A52" s="15" t="s">
        <v>215</v>
      </c>
      <c r="B52" s="9" t="s">
        <v>199</v>
      </c>
      <c r="C52" s="16" t="s">
        <v>227</v>
      </c>
      <c r="D52" s="9" t="s">
        <v>10</v>
      </c>
      <c r="E52" s="17">
        <v>16.100000000000001</v>
      </c>
      <c r="F52" s="17"/>
      <c r="G52" s="17">
        <f t="shared" si="0"/>
        <v>0</v>
      </c>
    </row>
    <row r="53" spans="1:7" ht="48" x14ac:dyDescent="0.25">
      <c r="A53" s="15" t="s">
        <v>216</v>
      </c>
      <c r="B53" s="9" t="s">
        <v>200</v>
      </c>
      <c r="C53" s="16" t="s">
        <v>498</v>
      </c>
      <c r="D53" s="9" t="s">
        <v>10</v>
      </c>
      <c r="E53" s="17">
        <v>16.100000000000001</v>
      </c>
      <c r="F53" s="17"/>
      <c r="G53" s="17">
        <f t="shared" si="0"/>
        <v>0</v>
      </c>
    </row>
    <row r="54" spans="1:7" ht="24" x14ac:dyDescent="0.25">
      <c r="A54" s="15" t="s">
        <v>217</v>
      </c>
      <c r="B54" s="9" t="s">
        <v>201</v>
      </c>
      <c r="C54" s="16" t="s">
        <v>202</v>
      </c>
      <c r="D54" s="9" t="s">
        <v>10</v>
      </c>
      <c r="E54" s="17">
        <v>16.100000000000001</v>
      </c>
      <c r="F54" s="17"/>
      <c r="G54" s="17">
        <f t="shared" si="0"/>
        <v>0</v>
      </c>
    </row>
    <row r="55" spans="1:7" ht="24" x14ac:dyDescent="0.25">
      <c r="A55" s="15" t="s">
        <v>218</v>
      </c>
      <c r="B55" s="9" t="s">
        <v>201</v>
      </c>
      <c r="C55" s="16" t="s">
        <v>203</v>
      </c>
      <c r="D55" s="9" t="s">
        <v>10</v>
      </c>
      <c r="E55" s="17">
        <v>0.72</v>
      </c>
      <c r="F55" s="17"/>
      <c r="G55" s="17">
        <f t="shared" si="0"/>
        <v>0</v>
      </c>
    </row>
    <row r="56" spans="1:7" x14ac:dyDescent="0.25">
      <c r="A56" s="18">
        <v>2</v>
      </c>
      <c r="B56" s="19"/>
      <c r="C56" s="68" t="s">
        <v>229</v>
      </c>
      <c r="D56" s="69"/>
      <c r="E56" s="69"/>
      <c r="F56" s="70"/>
      <c r="G56" s="14">
        <f>SUM(G57:G77)</f>
        <v>0</v>
      </c>
    </row>
    <row r="57" spans="1:7" ht="49.5" customHeight="1" x14ac:dyDescent="0.25">
      <c r="A57" s="15" t="s">
        <v>16</v>
      </c>
      <c r="B57" s="9" t="s">
        <v>185</v>
      </c>
      <c r="C57" s="16" t="s">
        <v>261</v>
      </c>
      <c r="D57" s="9" t="s">
        <v>11</v>
      </c>
      <c r="E57" s="17">
        <v>19.3</v>
      </c>
      <c r="F57" s="17"/>
      <c r="G57" s="17">
        <f t="shared" si="0"/>
        <v>0</v>
      </c>
    </row>
    <row r="58" spans="1:7" ht="22.5" customHeight="1" x14ac:dyDescent="0.25">
      <c r="A58" s="15" t="s">
        <v>17</v>
      </c>
      <c r="B58" s="9" t="s">
        <v>230</v>
      </c>
      <c r="C58" s="16" t="s">
        <v>262</v>
      </c>
      <c r="D58" s="9" t="s">
        <v>9</v>
      </c>
      <c r="E58" s="17">
        <v>19.600000000000001</v>
      </c>
      <c r="F58" s="17"/>
      <c r="G58" s="17">
        <f t="shared" si="0"/>
        <v>0</v>
      </c>
    </row>
    <row r="59" spans="1:7" ht="22.5" customHeight="1" x14ac:dyDescent="0.25">
      <c r="A59" s="15" t="s">
        <v>18</v>
      </c>
      <c r="B59" s="9" t="s">
        <v>231</v>
      </c>
      <c r="C59" s="16" t="s">
        <v>263</v>
      </c>
      <c r="D59" s="9" t="s">
        <v>9</v>
      </c>
      <c r="E59" s="17">
        <v>8</v>
      </c>
      <c r="F59" s="17"/>
      <c r="G59" s="17">
        <f t="shared" si="0"/>
        <v>0</v>
      </c>
    </row>
    <row r="60" spans="1:7" ht="51" customHeight="1" x14ac:dyDescent="0.25">
      <c r="A60" s="15" t="s">
        <v>19</v>
      </c>
      <c r="B60" s="9" t="s">
        <v>232</v>
      </c>
      <c r="C60" s="16" t="s">
        <v>264</v>
      </c>
      <c r="D60" s="9" t="s">
        <v>11</v>
      </c>
      <c r="E60" s="17">
        <v>65.8</v>
      </c>
      <c r="F60" s="17"/>
      <c r="G60" s="17">
        <f t="shared" si="0"/>
        <v>0</v>
      </c>
    </row>
    <row r="61" spans="1:7" ht="33" customHeight="1" x14ac:dyDescent="0.25">
      <c r="A61" s="15" t="s">
        <v>20</v>
      </c>
      <c r="B61" s="9" t="s">
        <v>233</v>
      </c>
      <c r="C61" s="16" t="s">
        <v>265</v>
      </c>
      <c r="D61" s="9" t="s">
        <v>13</v>
      </c>
      <c r="E61" s="17">
        <v>3</v>
      </c>
      <c r="F61" s="17"/>
      <c r="G61" s="17">
        <f t="shared" si="0"/>
        <v>0</v>
      </c>
    </row>
    <row r="62" spans="1:7" ht="30.75" customHeight="1" x14ac:dyDescent="0.25">
      <c r="A62" s="15" t="s">
        <v>21</v>
      </c>
      <c r="B62" s="9" t="s">
        <v>234</v>
      </c>
      <c r="C62" s="16" t="s">
        <v>266</v>
      </c>
      <c r="D62" s="9" t="s">
        <v>10</v>
      </c>
      <c r="E62" s="17">
        <v>0.5</v>
      </c>
      <c r="F62" s="17"/>
      <c r="G62" s="17">
        <f t="shared" si="0"/>
        <v>0</v>
      </c>
    </row>
    <row r="63" spans="1:7" ht="50.25" customHeight="1" x14ac:dyDescent="0.25">
      <c r="A63" s="15" t="s">
        <v>22</v>
      </c>
      <c r="B63" s="9" t="s">
        <v>235</v>
      </c>
      <c r="C63" s="16" t="s">
        <v>267</v>
      </c>
      <c r="D63" s="9" t="s">
        <v>11</v>
      </c>
      <c r="E63" s="51" t="s">
        <v>281</v>
      </c>
      <c r="F63" s="17"/>
      <c r="G63" s="17">
        <f t="shared" si="0"/>
        <v>0</v>
      </c>
    </row>
    <row r="64" spans="1:7" ht="22.5" customHeight="1" x14ac:dyDescent="0.25">
      <c r="A64" s="15" t="s">
        <v>99</v>
      </c>
      <c r="B64" s="9" t="s">
        <v>236</v>
      </c>
      <c r="C64" s="16" t="s">
        <v>268</v>
      </c>
      <c r="D64" s="9" t="s">
        <v>11</v>
      </c>
      <c r="E64" s="17">
        <v>0.72</v>
      </c>
      <c r="F64" s="17"/>
      <c r="G64" s="17">
        <f t="shared" si="0"/>
        <v>0</v>
      </c>
    </row>
    <row r="65" spans="1:7" ht="42.75" customHeight="1" x14ac:dyDescent="0.25">
      <c r="A65" s="15" t="s">
        <v>100</v>
      </c>
      <c r="B65" s="9" t="s">
        <v>237</v>
      </c>
      <c r="C65" s="16" t="s">
        <v>269</v>
      </c>
      <c r="D65" s="9" t="s">
        <v>11</v>
      </c>
      <c r="E65" s="17">
        <v>65.8</v>
      </c>
      <c r="F65" s="17"/>
      <c r="G65" s="17">
        <f t="shared" si="0"/>
        <v>0</v>
      </c>
    </row>
    <row r="66" spans="1:7" ht="48" customHeight="1" x14ac:dyDescent="0.25">
      <c r="A66" s="15" t="s">
        <v>101</v>
      </c>
      <c r="B66" s="9" t="s">
        <v>238</v>
      </c>
      <c r="C66" s="16" t="s">
        <v>270</v>
      </c>
      <c r="D66" s="9" t="s">
        <v>11</v>
      </c>
      <c r="E66" s="17">
        <v>65.8</v>
      </c>
      <c r="F66" s="17"/>
      <c r="G66" s="17">
        <f t="shared" si="0"/>
        <v>0</v>
      </c>
    </row>
    <row r="67" spans="1:7" ht="33.75" customHeight="1" x14ac:dyDescent="0.25">
      <c r="A67" s="15" t="s">
        <v>250</v>
      </c>
      <c r="B67" s="9" t="s">
        <v>239</v>
      </c>
      <c r="C67" s="16" t="s">
        <v>271</v>
      </c>
      <c r="D67" s="9" t="s">
        <v>11</v>
      </c>
      <c r="E67" s="17">
        <v>65.8</v>
      </c>
      <c r="F67" s="17"/>
      <c r="G67" s="17">
        <f t="shared" si="0"/>
        <v>0</v>
      </c>
    </row>
    <row r="68" spans="1:7" ht="50.25" customHeight="1" x14ac:dyDescent="0.25">
      <c r="A68" s="15" t="s">
        <v>251</v>
      </c>
      <c r="B68" s="9" t="s">
        <v>240</v>
      </c>
      <c r="C68" s="16" t="s">
        <v>272</v>
      </c>
      <c r="D68" s="9" t="s">
        <v>11</v>
      </c>
      <c r="E68" s="17">
        <v>65.8</v>
      </c>
      <c r="F68" s="17"/>
      <c r="G68" s="17">
        <f t="shared" si="0"/>
        <v>0</v>
      </c>
    </row>
    <row r="69" spans="1:7" ht="39.75" customHeight="1" x14ac:dyDescent="0.25">
      <c r="A69" s="15" t="s">
        <v>252</v>
      </c>
      <c r="B69" s="9" t="s">
        <v>241</v>
      </c>
      <c r="C69" s="16" t="s">
        <v>499</v>
      </c>
      <c r="D69" s="9" t="s">
        <v>11</v>
      </c>
      <c r="E69" s="17">
        <v>65.8</v>
      </c>
      <c r="F69" s="17"/>
      <c r="G69" s="17">
        <f t="shared" si="0"/>
        <v>0</v>
      </c>
    </row>
    <row r="70" spans="1:7" ht="43.5" customHeight="1" x14ac:dyDescent="0.25">
      <c r="A70" s="15" t="s">
        <v>253</v>
      </c>
      <c r="B70" s="9" t="s">
        <v>242</v>
      </c>
      <c r="C70" s="16" t="s">
        <v>273</v>
      </c>
      <c r="D70" s="9" t="s">
        <v>11</v>
      </c>
      <c r="E70" s="17">
        <v>65.8</v>
      </c>
      <c r="F70" s="17"/>
      <c r="G70" s="17">
        <f t="shared" si="0"/>
        <v>0</v>
      </c>
    </row>
    <row r="71" spans="1:7" ht="40.5" customHeight="1" x14ac:dyDescent="0.25">
      <c r="A71" s="15" t="s">
        <v>254</v>
      </c>
      <c r="B71" s="9" t="s">
        <v>243</v>
      </c>
      <c r="C71" s="16" t="s">
        <v>274</v>
      </c>
      <c r="D71" s="9" t="s">
        <v>13</v>
      </c>
      <c r="E71" s="17">
        <v>395</v>
      </c>
      <c r="F71" s="17"/>
      <c r="G71" s="17">
        <f t="shared" si="0"/>
        <v>0</v>
      </c>
    </row>
    <row r="72" spans="1:7" ht="42.75" customHeight="1" x14ac:dyDescent="0.25">
      <c r="A72" s="15" t="s">
        <v>255</v>
      </c>
      <c r="B72" s="9" t="s">
        <v>244</v>
      </c>
      <c r="C72" s="16" t="s">
        <v>275</v>
      </c>
      <c r="D72" s="9" t="s">
        <v>54</v>
      </c>
      <c r="E72" s="17">
        <v>395</v>
      </c>
      <c r="F72" s="17"/>
      <c r="G72" s="17">
        <f t="shared" si="0"/>
        <v>0</v>
      </c>
    </row>
    <row r="73" spans="1:7" ht="39" customHeight="1" x14ac:dyDescent="0.25">
      <c r="A73" s="15" t="s">
        <v>256</v>
      </c>
      <c r="B73" s="9" t="s">
        <v>245</v>
      </c>
      <c r="C73" s="16" t="s">
        <v>276</v>
      </c>
      <c r="D73" s="9" t="s">
        <v>11</v>
      </c>
      <c r="E73" s="17">
        <v>78.959999999999994</v>
      </c>
      <c r="F73" s="17"/>
      <c r="G73" s="17">
        <f t="shared" si="0"/>
        <v>0</v>
      </c>
    </row>
    <row r="74" spans="1:7" ht="33" customHeight="1" x14ac:dyDescent="0.25">
      <c r="A74" s="15" t="s">
        <v>257</v>
      </c>
      <c r="B74" s="9" t="s">
        <v>246</v>
      </c>
      <c r="C74" s="16" t="s">
        <v>277</v>
      </c>
      <c r="D74" s="9" t="s">
        <v>11</v>
      </c>
      <c r="E74" s="17">
        <v>22.9</v>
      </c>
      <c r="F74" s="17"/>
      <c r="G74" s="17">
        <f t="shared" si="0"/>
        <v>0</v>
      </c>
    </row>
    <row r="75" spans="1:7" ht="51.75" customHeight="1" x14ac:dyDescent="0.25">
      <c r="A75" s="15" t="s">
        <v>258</v>
      </c>
      <c r="B75" s="9" t="s">
        <v>247</v>
      </c>
      <c r="C75" s="16" t="s">
        <v>278</v>
      </c>
      <c r="D75" s="9" t="s">
        <v>9</v>
      </c>
      <c r="E75" s="17">
        <v>19.600000000000001</v>
      </c>
      <c r="F75" s="17"/>
      <c r="G75" s="17">
        <f t="shared" si="0"/>
        <v>0</v>
      </c>
    </row>
    <row r="76" spans="1:7" ht="22.5" customHeight="1" x14ac:dyDescent="0.25">
      <c r="A76" s="15" t="s">
        <v>259</v>
      </c>
      <c r="B76" s="9" t="s">
        <v>248</v>
      </c>
      <c r="C76" s="16" t="s">
        <v>279</v>
      </c>
      <c r="D76" s="9" t="s">
        <v>9</v>
      </c>
      <c r="E76" s="17">
        <v>9</v>
      </c>
      <c r="F76" s="17"/>
      <c r="G76" s="17">
        <f t="shared" si="0"/>
        <v>0</v>
      </c>
    </row>
    <row r="77" spans="1:7" ht="22.5" customHeight="1" x14ac:dyDescent="0.25">
      <c r="A77" s="15" t="s">
        <v>260</v>
      </c>
      <c r="B77" s="9" t="s">
        <v>249</v>
      </c>
      <c r="C77" s="16" t="s">
        <v>280</v>
      </c>
      <c r="D77" s="9" t="s">
        <v>9</v>
      </c>
      <c r="E77" s="17">
        <v>4</v>
      </c>
      <c r="F77" s="17"/>
      <c r="G77" s="17">
        <f t="shared" si="0"/>
        <v>0</v>
      </c>
    </row>
    <row r="78" spans="1:7" x14ac:dyDescent="0.25">
      <c r="A78" s="18">
        <v>3</v>
      </c>
      <c r="B78" s="19"/>
      <c r="C78" s="68" t="s">
        <v>282</v>
      </c>
      <c r="D78" s="69"/>
      <c r="E78" s="69"/>
      <c r="F78" s="70"/>
      <c r="G78" s="14">
        <f>SUM(G79:G101)</f>
        <v>0</v>
      </c>
    </row>
    <row r="79" spans="1:7" ht="48" x14ac:dyDescent="0.25">
      <c r="A79" s="15" t="s">
        <v>23</v>
      </c>
      <c r="B79" s="9" t="s">
        <v>296</v>
      </c>
      <c r="C79" s="16" t="s">
        <v>319</v>
      </c>
      <c r="D79" s="9" t="s">
        <v>10</v>
      </c>
      <c r="E79" s="17" t="s">
        <v>338</v>
      </c>
      <c r="F79" s="17"/>
      <c r="G79" s="17">
        <f t="shared" si="0"/>
        <v>0</v>
      </c>
    </row>
    <row r="80" spans="1:7" ht="36" x14ac:dyDescent="0.25">
      <c r="A80" s="15" t="s">
        <v>24</v>
      </c>
      <c r="B80" s="9" t="s">
        <v>297</v>
      </c>
      <c r="C80" s="16" t="s">
        <v>320</v>
      </c>
      <c r="D80" s="9" t="s">
        <v>10</v>
      </c>
      <c r="E80" s="17" t="s">
        <v>339</v>
      </c>
      <c r="F80" s="17"/>
      <c r="G80" s="17">
        <f t="shared" si="0"/>
        <v>0</v>
      </c>
    </row>
    <row r="81" spans="1:7" ht="48" x14ac:dyDescent="0.25">
      <c r="A81" s="15" t="s">
        <v>25</v>
      </c>
      <c r="B81" s="9" t="s">
        <v>298</v>
      </c>
      <c r="C81" s="16" t="s">
        <v>321</v>
      </c>
      <c r="D81" s="9" t="s">
        <v>10</v>
      </c>
      <c r="E81" s="17">
        <v>27</v>
      </c>
      <c r="F81" s="17"/>
      <c r="G81" s="17">
        <f t="shared" si="0"/>
        <v>0</v>
      </c>
    </row>
    <row r="82" spans="1:7" ht="24" x14ac:dyDescent="0.25">
      <c r="A82" s="15" t="s">
        <v>26</v>
      </c>
      <c r="B82" s="9" t="s">
        <v>299</v>
      </c>
      <c r="C82" s="16" t="s">
        <v>322</v>
      </c>
      <c r="D82" s="9" t="s">
        <v>10</v>
      </c>
      <c r="E82" s="17">
        <v>27</v>
      </c>
      <c r="F82" s="17"/>
      <c r="G82" s="17">
        <f t="shared" si="0"/>
        <v>0</v>
      </c>
    </row>
    <row r="83" spans="1:7" ht="36" x14ac:dyDescent="0.25">
      <c r="A83" s="15" t="s">
        <v>27</v>
      </c>
      <c r="B83" s="9" t="s">
        <v>300</v>
      </c>
      <c r="C83" s="16" t="s">
        <v>323</v>
      </c>
      <c r="D83" s="9" t="s">
        <v>11</v>
      </c>
      <c r="E83" s="17">
        <v>33.200000000000003</v>
      </c>
      <c r="F83" s="17"/>
      <c r="G83" s="17">
        <f t="shared" si="0"/>
        <v>0</v>
      </c>
    </row>
    <row r="84" spans="1:7" ht="48" x14ac:dyDescent="0.25">
      <c r="A84" s="15" t="s">
        <v>28</v>
      </c>
      <c r="B84" s="9" t="s">
        <v>301</v>
      </c>
      <c r="C84" s="16" t="s">
        <v>500</v>
      </c>
      <c r="D84" s="9" t="s">
        <v>11</v>
      </c>
      <c r="E84" s="17">
        <v>18</v>
      </c>
      <c r="F84" s="17"/>
      <c r="G84" s="17">
        <f t="shared" si="0"/>
        <v>0</v>
      </c>
    </row>
    <row r="85" spans="1:7" ht="72" x14ac:dyDescent="0.25">
      <c r="A85" s="15" t="s">
        <v>29</v>
      </c>
      <c r="B85" s="9" t="s">
        <v>302</v>
      </c>
      <c r="C85" s="16" t="s">
        <v>324</v>
      </c>
      <c r="D85" s="9" t="s">
        <v>11</v>
      </c>
      <c r="E85" s="17">
        <v>18</v>
      </c>
      <c r="F85" s="17"/>
      <c r="G85" s="17">
        <f t="shared" si="0"/>
        <v>0</v>
      </c>
    </row>
    <row r="86" spans="1:7" ht="24" x14ac:dyDescent="0.25">
      <c r="A86" s="15" t="s">
        <v>30</v>
      </c>
      <c r="B86" s="9" t="s">
        <v>239</v>
      </c>
      <c r="C86" s="16" t="s">
        <v>325</v>
      </c>
      <c r="D86" s="9" t="s">
        <v>11</v>
      </c>
      <c r="E86" s="17">
        <v>33.200000000000003</v>
      </c>
      <c r="F86" s="17"/>
      <c r="G86" s="17">
        <f t="shared" si="0"/>
        <v>0</v>
      </c>
    </row>
    <row r="87" spans="1:7" ht="48" x14ac:dyDescent="0.25">
      <c r="A87" s="15" t="s">
        <v>78</v>
      </c>
      <c r="B87" s="9" t="s">
        <v>303</v>
      </c>
      <c r="C87" s="16" t="s">
        <v>326</v>
      </c>
      <c r="D87" s="9" t="s">
        <v>11</v>
      </c>
      <c r="E87" s="17">
        <v>33.200000000000003</v>
      </c>
      <c r="F87" s="17"/>
      <c r="G87" s="17">
        <f t="shared" si="0"/>
        <v>0</v>
      </c>
    </row>
    <row r="88" spans="1:7" ht="48" x14ac:dyDescent="0.25">
      <c r="A88" s="15" t="s">
        <v>79</v>
      </c>
      <c r="B88" s="9" t="s">
        <v>304</v>
      </c>
      <c r="C88" s="16" t="s">
        <v>327</v>
      </c>
      <c r="D88" s="9" t="s">
        <v>11</v>
      </c>
      <c r="E88" s="17">
        <v>33.200000000000003</v>
      </c>
      <c r="F88" s="17"/>
      <c r="G88" s="17">
        <f t="shared" si="0"/>
        <v>0</v>
      </c>
    </row>
    <row r="89" spans="1:7" ht="48" x14ac:dyDescent="0.25">
      <c r="A89" s="15" t="s">
        <v>283</v>
      </c>
      <c r="B89" s="9" t="s">
        <v>235</v>
      </c>
      <c r="C89" s="16" t="s">
        <v>328</v>
      </c>
      <c r="D89" s="9" t="s">
        <v>11</v>
      </c>
      <c r="E89" s="17">
        <v>33.200000000000003</v>
      </c>
      <c r="F89" s="17"/>
      <c r="G89" s="17">
        <f t="shared" si="0"/>
        <v>0</v>
      </c>
    </row>
    <row r="90" spans="1:7" ht="24" x14ac:dyDescent="0.25">
      <c r="A90" s="15" t="s">
        <v>284</v>
      </c>
      <c r="B90" s="9" t="s">
        <v>305</v>
      </c>
      <c r="C90" s="16" t="s">
        <v>329</v>
      </c>
      <c r="D90" s="9" t="s">
        <v>11</v>
      </c>
      <c r="E90" s="17" t="s">
        <v>340</v>
      </c>
      <c r="F90" s="17"/>
      <c r="G90" s="17">
        <f t="shared" si="0"/>
        <v>0</v>
      </c>
    </row>
    <row r="91" spans="1:7" ht="36" x14ac:dyDescent="0.25">
      <c r="A91" s="15" t="s">
        <v>285</v>
      </c>
      <c r="B91" s="9" t="s">
        <v>306</v>
      </c>
      <c r="C91" s="16" t="s">
        <v>330</v>
      </c>
      <c r="D91" s="9" t="s">
        <v>11</v>
      </c>
      <c r="E91" s="17" t="s">
        <v>340</v>
      </c>
      <c r="F91" s="17"/>
      <c r="G91" s="17">
        <f t="shared" si="0"/>
        <v>0</v>
      </c>
    </row>
    <row r="92" spans="1:7" ht="84" x14ac:dyDescent="0.25">
      <c r="A92" s="15" t="s">
        <v>286</v>
      </c>
      <c r="B92" s="9" t="s">
        <v>307</v>
      </c>
      <c r="C92" s="16" t="s">
        <v>501</v>
      </c>
      <c r="D92" s="9" t="s">
        <v>11</v>
      </c>
      <c r="E92" s="17">
        <v>16.600000000000001</v>
      </c>
      <c r="F92" s="17"/>
      <c r="G92" s="17">
        <f t="shared" si="0"/>
        <v>0</v>
      </c>
    </row>
    <row r="93" spans="1:7" ht="36" x14ac:dyDescent="0.25">
      <c r="A93" s="15" t="s">
        <v>287</v>
      </c>
      <c r="B93" s="9" t="s">
        <v>308</v>
      </c>
      <c r="C93" s="16" t="s">
        <v>331</v>
      </c>
      <c r="D93" s="9" t="s">
        <v>10</v>
      </c>
      <c r="E93" s="17">
        <v>2.69</v>
      </c>
      <c r="F93" s="17"/>
      <c r="G93" s="17">
        <f t="shared" si="0"/>
        <v>0</v>
      </c>
    </row>
    <row r="94" spans="1:7" ht="24" x14ac:dyDescent="0.25">
      <c r="A94" s="15" t="s">
        <v>288</v>
      </c>
      <c r="B94" s="9" t="s">
        <v>309</v>
      </c>
      <c r="C94" s="16" t="s">
        <v>332</v>
      </c>
      <c r="D94" s="9" t="s">
        <v>10</v>
      </c>
      <c r="E94" s="17">
        <v>0.13</v>
      </c>
      <c r="F94" s="17"/>
      <c r="G94" s="17">
        <f t="shared" si="0"/>
        <v>0</v>
      </c>
    </row>
    <row r="95" spans="1:7" ht="36" x14ac:dyDescent="0.25">
      <c r="A95" s="15" t="s">
        <v>289</v>
      </c>
      <c r="B95" s="9" t="s">
        <v>310</v>
      </c>
      <c r="C95" s="16" t="s">
        <v>333</v>
      </c>
      <c r="D95" s="9" t="s">
        <v>11</v>
      </c>
      <c r="E95" s="17">
        <v>1.35</v>
      </c>
      <c r="F95" s="17"/>
      <c r="G95" s="17">
        <f t="shared" si="0"/>
        <v>0</v>
      </c>
    </row>
    <row r="96" spans="1:7" ht="24" x14ac:dyDescent="0.25">
      <c r="A96" s="15" t="s">
        <v>290</v>
      </c>
      <c r="B96" s="9" t="s">
        <v>311</v>
      </c>
      <c r="C96" s="16" t="s">
        <v>334</v>
      </c>
      <c r="D96" s="9" t="s">
        <v>10</v>
      </c>
      <c r="E96" s="17">
        <v>0.27</v>
      </c>
      <c r="F96" s="17"/>
      <c r="G96" s="17">
        <f t="shared" si="0"/>
        <v>0</v>
      </c>
    </row>
    <row r="97" spans="1:7" ht="24" x14ac:dyDescent="0.25">
      <c r="A97" s="15" t="s">
        <v>291</v>
      </c>
      <c r="B97" s="9" t="s">
        <v>312</v>
      </c>
      <c r="C97" s="16" t="s">
        <v>317</v>
      </c>
      <c r="D97" s="9" t="s">
        <v>11</v>
      </c>
      <c r="E97" s="17">
        <v>0.24</v>
      </c>
      <c r="F97" s="17"/>
      <c r="G97" s="17">
        <f t="shared" si="0"/>
        <v>0</v>
      </c>
    </row>
    <row r="98" spans="1:7" ht="24" x14ac:dyDescent="0.25">
      <c r="A98" s="15" t="s">
        <v>292</v>
      </c>
      <c r="B98" s="9" t="s">
        <v>313</v>
      </c>
      <c r="C98" s="16" t="s">
        <v>318</v>
      </c>
      <c r="D98" s="9" t="s">
        <v>9</v>
      </c>
      <c r="E98" s="17">
        <v>2</v>
      </c>
      <c r="F98" s="17"/>
      <c r="G98" s="17">
        <f t="shared" si="0"/>
        <v>0</v>
      </c>
    </row>
    <row r="99" spans="1:7" ht="36" x14ac:dyDescent="0.25">
      <c r="A99" s="15" t="s">
        <v>293</v>
      </c>
      <c r="B99" s="9" t="s">
        <v>314</v>
      </c>
      <c r="C99" s="16" t="s">
        <v>335</v>
      </c>
      <c r="D99" s="9" t="s">
        <v>11</v>
      </c>
      <c r="E99" s="17">
        <v>0.24</v>
      </c>
      <c r="F99" s="17"/>
      <c r="G99" s="17">
        <f t="shared" si="0"/>
        <v>0</v>
      </c>
    </row>
    <row r="100" spans="1:7" ht="36" x14ac:dyDescent="0.25">
      <c r="A100" s="15" t="s">
        <v>294</v>
      </c>
      <c r="B100" s="9" t="s">
        <v>315</v>
      </c>
      <c r="C100" s="16" t="s">
        <v>336</v>
      </c>
      <c r="D100" s="9" t="s">
        <v>9</v>
      </c>
      <c r="E100" s="17">
        <v>31.7</v>
      </c>
      <c r="F100" s="17"/>
      <c r="G100" s="17">
        <f t="shared" si="0"/>
        <v>0</v>
      </c>
    </row>
    <row r="101" spans="1:7" ht="36" x14ac:dyDescent="0.25">
      <c r="A101" s="15" t="s">
        <v>295</v>
      </c>
      <c r="B101" s="9" t="s">
        <v>316</v>
      </c>
      <c r="C101" s="16" t="s">
        <v>337</v>
      </c>
      <c r="D101" s="9" t="s">
        <v>11</v>
      </c>
      <c r="E101" s="17">
        <v>15.85</v>
      </c>
      <c r="F101" s="17"/>
      <c r="G101" s="17">
        <f t="shared" si="0"/>
        <v>0</v>
      </c>
    </row>
    <row r="102" spans="1:7" x14ac:dyDescent="0.25">
      <c r="A102" s="18">
        <v>4</v>
      </c>
      <c r="B102" s="19"/>
      <c r="C102" s="68" t="s">
        <v>341</v>
      </c>
      <c r="D102" s="69"/>
      <c r="E102" s="69"/>
      <c r="F102" s="70"/>
      <c r="G102" s="14">
        <f>SUM(G103:G120)</f>
        <v>0</v>
      </c>
    </row>
    <row r="103" spans="1:7" ht="36" x14ac:dyDescent="0.25">
      <c r="A103" s="15" t="s">
        <v>31</v>
      </c>
      <c r="B103" s="9" t="s">
        <v>350</v>
      </c>
      <c r="C103" s="16" t="s">
        <v>366</v>
      </c>
      <c r="D103" s="9" t="s">
        <v>11</v>
      </c>
      <c r="E103" s="17" t="s">
        <v>384</v>
      </c>
      <c r="F103" s="17"/>
      <c r="G103" s="17">
        <f t="shared" ref="G103:G167" si="1">E103*F103</f>
        <v>0</v>
      </c>
    </row>
    <row r="104" spans="1:7" ht="36" x14ac:dyDescent="0.25">
      <c r="A104" s="15" t="s">
        <v>32</v>
      </c>
      <c r="B104" s="9" t="s">
        <v>351</v>
      </c>
      <c r="C104" s="16" t="s">
        <v>367</v>
      </c>
      <c r="D104" s="9" t="s">
        <v>11</v>
      </c>
      <c r="E104" s="17">
        <v>155.5</v>
      </c>
      <c r="F104" s="17"/>
      <c r="G104" s="17">
        <f t="shared" si="1"/>
        <v>0</v>
      </c>
    </row>
    <row r="105" spans="1:7" ht="36" x14ac:dyDescent="0.25">
      <c r="A105" s="15" t="s">
        <v>33</v>
      </c>
      <c r="B105" s="9" t="s">
        <v>352</v>
      </c>
      <c r="C105" s="16" t="s">
        <v>368</v>
      </c>
      <c r="D105" s="9" t="s">
        <v>11</v>
      </c>
      <c r="E105" s="17">
        <v>48.91</v>
      </c>
      <c r="F105" s="17"/>
      <c r="G105" s="17">
        <f t="shared" si="1"/>
        <v>0</v>
      </c>
    </row>
    <row r="106" spans="1:7" ht="84" x14ac:dyDescent="0.25">
      <c r="A106" s="15" t="s">
        <v>34</v>
      </c>
      <c r="B106" s="9" t="s">
        <v>302</v>
      </c>
      <c r="C106" s="16" t="s">
        <v>369</v>
      </c>
      <c r="D106" s="9" t="s">
        <v>11</v>
      </c>
      <c r="E106" s="17">
        <v>56</v>
      </c>
      <c r="F106" s="17"/>
      <c r="G106" s="17">
        <f t="shared" ref="G106:G116" si="2">E106*F106</f>
        <v>0</v>
      </c>
    </row>
    <row r="107" spans="1:7" ht="24" x14ac:dyDescent="0.25">
      <c r="A107" s="15" t="s">
        <v>80</v>
      </c>
      <c r="B107" s="9" t="s">
        <v>353</v>
      </c>
      <c r="C107" s="16" t="s">
        <v>370</v>
      </c>
      <c r="D107" s="9" t="s">
        <v>11</v>
      </c>
      <c r="E107" s="17">
        <v>12.26</v>
      </c>
      <c r="F107" s="17"/>
      <c r="G107" s="17">
        <f t="shared" ref="G107:G110" si="3">E107*F107</f>
        <v>0</v>
      </c>
    </row>
    <row r="108" spans="1:7" ht="33" customHeight="1" x14ac:dyDescent="0.25">
      <c r="A108" s="15" t="s">
        <v>81</v>
      </c>
      <c r="B108" s="9" t="s">
        <v>354</v>
      </c>
      <c r="C108" s="16" t="s">
        <v>371</v>
      </c>
      <c r="D108" s="9" t="s">
        <v>11</v>
      </c>
      <c r="E108" s="17" t="s">
        <v>385</v>
      </c>
      <c r="F108" s="17"/>
      <c r="G108" s="17">
        <f t="shared" si="3"/>
        <v>0</v>
      </c>
    </row>
    <row r="109" spans="1:7" ht="36" x14ac:dyDescent="0.25">
      <c r="A109" s="15" t="s">
        <v>82</v>
      </c>
      <c r="B109" s="9" t="s">
        <v>355</v>
      </c>
      <c r="C109" s="16" t="s">
        <v>372</v>
      </c>
      <c r="D109" s="9" t="s">
        <v>10</v>
      </c>
      <c r="E109" s="17" t="s">
        <v>386</v>
      </c>
      <c r="F109" s="17"/>
      <c r="G109" s="17">
        <f t="shared" si="3"/>
        <v>0</v>
      </c>
    </row>
    <row r="110" spans="1:7" ht="48" x14ac:dyDescent="0.25">
      <c r="A110" s="15" t="s">
        <v>83</v>
      </c>
      <c r="B110" s="9" t="s">
        <v>356</v>
      </c>
      <c r="C110" s="16" t="s">
        <v>373</v>
      </c>
      <c r="D110" s="9" t="s">
        <v>9</v>
      </c>
      <c r="E110" s="17">
        <v>2.8</v>
      </c>
      <c r="F110" s="17"/>
      <c r="G110" s="17">
        <f t="shared" si="3"/>
        <v>0</v>
      </c>
    </row>
    <row r="111" spans="1:7" ht="48" x14ac:dyDescent="0.25">
      <c r="A111" s="15" t="s">
        <v>84</v>
      </c>
      <c r="B111" s="9" t="s">
        <v>357</v>
      </c>
      <c r="C111" s="16" t="s">
        <v>374</v>
      </c>
      <c r="D111" s="9" t="s">
        <v>9</v>
      </c>
      <c r="E111" s="17">
        <v>2.8</v>
      </c>
      <c r="F111" s="17"/>
      <c r="G111" s="17">
        <f t="shared" si="2"/>
        <v>0</v>
      </c>
    </row>
    <row r="112" spans="1:7" ht="24" x14ac:dyDescent="0.25">
      <c r="A112" s="15" t="s">
        <v>102</v>
      </c>
      <c r="B112" s="9" t="s">
        <v>358</v>
      </c>
      <c r="C112" s="16" t="s">
        <v>375</v>
      </c>
      <c r="D112" s="9" t="s">
        <v>9</v>
      </c>
      <c r="E112" s="17">
        <v>1</v>
      </c>
      <c r="F112" s="17"/>
      <c r="G112" s="17">
        <f t="shared" si="2"/>
        <v>0</v>
      </c>
    </row>
    <row r="113" spans="1:7" ht="48" x14ac:dyDescent="0.25">
      <c r="A113" s="15" t="s">
        <v>342</v>
      </c>
      <c r="B113" s="9" t="s">
        <v>359</v>
      </c>
      <c r="C113" s="16" t="s">
        <v>376</v>
      </c>
      <c r="D113" s="9" t="s">
        <v>11</v>
      </c>
      <c r="E113" s="17" t="s">
        <v>387</v>
      </c>
      <c r="F113" s="17"/>
      <c r="G113" s="17">
        <f t="shared" si="2"/>
        <v>0</v>
      </c>
    </row>
    <row r="114" spans="1:7" ht="48" x14ac:dyDescent="0.25">
      <c r="A114" s="15" t="s">
        <v>343</v>
      </c>
      <c r="B114" s="9" t="s">
        <v>360</v>
      </c>
      <c r="C114" s="16" t="s">
        <v>377</v>
      </c>
      <c r="D114" s="9" t="s">
        <v>11</v>
      </c>
      <c r="E114" s="17" t="s">
        <v>388</v>
      </c>
      <c r="F114" s="17"/>
      <c r="G114" s="17">
        <f t="shared" si="2"/>
        <v>0</v>
      </c>
    </row>
    <row r="115" spans="1:7" ht="72" x14ac:dyDescent="0.25">
      <c r="A115" s="15" t="s">
        <v>344</v>
      </c>
      <c r="B115" s="9" t="s">
        <v>360</v>
      </c>
      <c r="C115" s="16" t="s">
        <v>378</v>
      </c>
      <c r="D115" s="9" t="s">
        <v>11</v>
      </c>
      <c r="E115" s="17">
        <v>22.4</v>
      </c>
      <c r="F115" s="17"/>
      <c r="G115" s="17">
        <f t="shared" si="2"/>
        <v>0</v>
      </c>
    </row>
    <row r="116" spans="1:7" ht="36" x14ac:dyDescent="0.25">
      <c r="A116" s="15" t="s">
        <v>345</v>
      </c>
      <c r="B116" s="9" t="s">
        <v>361</v>
      </c>
      <c r="C116" s="16" t="s">
        <v>379</v>
      </c>
      <c r="D116" s="9" t="s">
        <v>11</v>
      </c>
      <c r="E116" s="17" t="s">
        <v>389</v>
      </c>
      <c r="F116" s="17"/>
      <c r="G116" s="17">
        <f t="shared" si="2"/>
        <v>0</v>
      </c>
    </row>
    <row r="117" spans="1:7" ht="48" x14ac:dyDescent="0.25">
      <c r="A117" s="15" t="s">
        <v>346</v>
      </c>
      <c r="B117" s="9" t="s">
        <v>362</v>
      </c>
      <c r="C117" s="16" t="s">
        <v>380</v>
      </c>
      <c r="D117" s="9" t="s">
        <v>11</v>
      </c>
      <c r="E117" s="17">
        <v>73.87</v>
      </c>
      <c r="F117" s="17"/>
      <c r="G117" s="17">
        <f t="shared" si="1"/>
        <v>0</v>
      </c>
    </row>
    <row r="118" spans="1:7" ht="24" x14ac:dyDescent="0.25">
      <c r="A118" s="15" t="s">
        <v>347</v>
      </c>
      <c r="B118" s="9" t="s">
        <v>363</v>
      </c>
      <c r="C118" s="16" t="s">
        <v>381</v>
      </c>
      <c r="D118" s="9" t="s">
        <v>11</v>
      </c>
      <c r="E118" s="17">
        <v>48.91</v>
      </c>
      <c r="F118" s="17"/>
      <c r="G118" s="17">
        <f t="shared" si="1"/>
        <v>0</v>
      </c>
    </row>
    <row r="119" spans="1:7" ht="36" x14ac:dyDescent="0.25">
      <c r="A119" s="15" t="s">
        <v>348</v>
      </c>
      <c r="B119" s="9" t="s">
        <v>364</v>
      </c>
      <c r="C119" s="16" t="s">
        <v>382</v>
      </c>
      <c r="D119" s="9" t="s">
        <v>11</v>
      </c>
      <c r="E119" s="17">
        <v>73.87</v>
      </c>
      <c r="F119" s="17"/>
      <c r="G119" s="17">
        <f t="shared" si="1"/>
        <v>0</v>
      </c>
    </row>
    <row r="120" spans="1:7" ht="38.25" x14ac:dyDescent="0.25">
      <c r="A120" s="15" t="s">
        <v>349</v>
      </c>
      <c r="B120" s="9" t="s">
        <v>365</v>
      </c>
      <c r="C120" s="52" t="s">
        <v>383</v>
      </c>
      <c r="D120" s="9" t="s">
        <v>11</v>
      </c>
      <c r="E120" s="17">
        <v>48.91</v>
      </c>
      <c r="F120" s="17"/>
      <c r="G120" s="17"/>
    </row>
    <row r="121" spans="1:7" x14ac:dyDescent="0.25">
      <c r="A121" s="18">
        <v>5</v>
      </c>
      <c r="B121" s="19"/>
      <c r="C121" s="68" t="s">
        <v>397</v>
      </c>
      <c r="D121" s="69"/>
      <c r="E121" s="69"/>
      <c r="F121" s="70"/>
      <c r="G121" s="14">
        <f>SUM(G122:G133)</f>
        <v>0</v>
      </c>
    </row>
    <row r="122" spans="1:7" ht="63.75" customHeight="1" x14ac:dyDescent="0.25">
      <c r="A122" s="15" t="s">
        <v>35</v>
      </c>
      <c r="B122" s="9" t="s">
        <v>398</v>
      </c>
      <c r="C122" s="16" t="s">
        <v>409</v>
      </c>
      <c r="D122" s="9" t="s">
        <v>11</v>
      </c>
      <c r="E122" s="17">
        <v>7.36</v>
      </c>
      <c r="F122" s="17"/>
      <c r="G122" s="17">
        <f t="shared" ref="G122:G133" si="4">E122*F122</f>
        <v>0</v>
      </c>
    </row>
    <row r="123" spans="1:7" ht="27.75" customHeight="1" x14ac:dyDescent="0.25">
      <c r="A123" s="15" t="s">
        <v>36</v>
      </c>
      <c r="B123" s="9" t="s">
        <v>399</v>
      </c>
      <c r="C123" s="16" t="s">
        <v>410</v>
      </c>
      <c r="D123" s="9" t="s">
        <v>11</v>
      </c>
      <c r="E123" s="17">
        <v>7.36</v>
      </c>
      <c r="F123" s="17"/>
      <c r="G123" s="17">
        <f t="shared" si="4"/>
        <v>0</v>
      </c>
    </row>
    <row r="124" spans="1:7" ht="41.25" customHeight="1" x14ac:dyDescent="0.25">
      <c r="A124" s="15" t="s">
        <v>37</v>
      </c>
      <c r="B124" s="9" t="s">
        <v>400</v>
      </c>
      <c r="C124" s="16" t="s">
        <v>411</v>
      </c>
      <c r="D124" s="9" t="s">
        <v>11</v>
      </c>
      <c r="E124" s="17">
        <v>7.36</v>
      </c>
      <c r="F124" s="17"/>
      <c r="G124" s="17">
        <f t="shared" si="4"/>
        <v>0</v>
      </c>
    </row>
    <row r="125" spans="1:7" ht="32.25" customHeight="1" x14ac:dyDescent="0.25">
      <c r="A125" s="15" t="s">
        <v>38</v>
      </c>
      <c r="B125" s="9" t="s">
        <v>401</v>
      </c>
      <c r="C125" s="16" t="s">
        <v>412</v>
      </c>
      <c r="D125" s="9" t="s">
        <v>11</v>
      </c>
      <c r="E125" s="17">
        <v>7.36</v>
      </c>
      <c r="F125" s="17"/>
      <c r="G125" s="17">
        <f t="shared" si="4"/>
        <v>0</v>
      </c>
    </row>
    <row r="126" spans="1:7" ht="43.5" customHeight="1" x14ac:dyDescent="0.25">
      <c r="A126" s="15" t="s">
        <v>103</v>
      </c>
      <c r="B126" s="9" t="s">
        <v>402</v>
      </c>
      <c r="C126" s="16" t="s">
        <v>413</v>
      </c>
      <c r="D126" s="9" t="s">
        <v>11</v>
      </c>
      <c r="E126" s="17" t="s">
        <v>421</v>
      </c>
      <c r="F126" s="17"/>
      <c r="G126" s="17">
        <f t="shared" si="4"/>
        <v>0</v>
      </c>
    </row>
    <row r="127" spans="1:7" ht="39" customHeight="1" x14ac:dyDescent="0.25">
      <c r="A127" s="15" t="s">
        <v>390</v>
      </c>
      <c r="B127" s="9" t="s">
        <v>403</v>
      </c>
      <c r="C127" s="16" t="s">
        <v>414</v>
      </c>
      <c r="D127" s="9" t="s">
        <v>11</v>
      </c>
      <c r="E127" s="17" t="s">
        <v>422</v>
      </c>
      <c r="F127" s="17"/>
      <c r="G127" s="17">
        <f t="shared" si="4"/>
        <v>0</v>
      </c>
    </row>
    <row r="128" spans="1:7" ht="34.5" customHeight="1" x14ac:dyDescent="0.25">
      <c r="A128" s="15" t="s">
        <v>391</v>
      </c>
      <c r="B128" s="9" t="s">
        <v>404</v>
      </c>
      <c r="C128" s="16" t="s">
        <v>415</v>
      </c>
      <c r="D128" s="9" t="s">
        <v>54</v>
      </c>
      <c r="E128" s="17">
        <v>5</v>
      </c>
      <c r="F128" s="17"/>
      <c r="G128" s="17">
        <f t="shared" si="4"/>
        <v>0</v>
      </c>
    </row>
    <row r="129" spans="1:7" ht="41.25" customHeight="1" x14ac:dyDescent="0.25">
      <c r="A129" s="15" t="s">
        <v>392</v>
      </c>
      <c r="B129" s="9" t="s">
        <v>405</v>
      </c>
      <c r="C129" s="16" t="s">
        <v>416</v>
      </c>
      <c r="D129" s="9" t="s">
        <v>11</v>
      </c>
      <c r="E129" s="17" t="s">
        <v>423</v>
      </c>
      <c r="F129" s="17"/>
      <c r="G129" s="17">
        <f t="shared" si="4"/>
        <v>0</v>
      </c>
    </row>
    <row r="130" spans="1:7" ht="42.75" customHeight="1" x14ac:dyDescent="0.25">
      <c r="A130" s="15" t="s">
        <v>393</v>
      </c>
      <c r="B130" s="9" t="s">
        <v>406</v>
      </c>
      <c r="C130" s="16" t="s">
        <v>417</v>
      </c>
      <c r="D130" s="9" t="s">
        <v>11</v>
      </c>
      <c r="E130" s="17" t="s">
        <v>424</v>
      </c>
      <c r="F130" s="17"/>
      <c r="G130" s="17">
        <f t="shared" si="4"/>
        <v>0</v>
      </c>
    </row>
    <row r="131" spans="1:7" ht="39" customHeight="1" x14ac:dyDescent="0.25">
      <c r="A131" s="15" t="s">
        <v>394</v>
      </c>
      <c r="B131" s="9" t="s">
        <v>407</v>
      </c>
      <c r="C131" s="16" t="s">
        <v>418</v>
      </c>
      <c r="D131" s="9" t="s">
        <v>9</v>
      </c>
      <c r="E131" s="17">
        <v>6.2</v>
      </c>
      <c r="F131" s="17"/>
      <c r="G131" s="17">
        <f t="shared" si="4"/>
        <v>0</v>
      </c>
    </row>
    <row r="132" spans="1:7" ht="42" customHeight="1" x14ac:dyDescent="0.25">
      <c r="A132" s="15" t="s">
        <v>395</v>
      </c>
      <c r="B132" s="9" t="s">
        <v>407</v>
      </c>
      <c r="C132" s="16" t="s">
        <v>419</v>
      </c>
      <c r="D132" s="9" t="s">
        <v>9</v>
      </c>
      <c r="E132" s="17">
        <v>6.2</v>
      </c>
      <c r="F132" s="17"/>
      <c r="G132" s="17">
        <f t="shared" si="4"/>
        <v>0</v>
      </c>
    </row>
    <row r="133" spans="1:7" ht="38.25" customHeight="1" x14ac:dyDescent="0.25">
      <c r="A133" s="15" t="s">
        <v>396</v>
      </c>
      <c r="B133" s="9" t="s">
        <v>408</v>
      </c>
      <c r="C133" s="16" t="s">
        <v>420</v>
      </c>
      <c r="D133" s="9" t="s">
        <v>13</v>
      </c>
      <c r="E133" s="17">
        <v>2</v>
      </c>
      <c r="F133" s="17"/>
      <c r="G133" s="17">
        <f t="shared" si="4"/>
        <v>0</v>
      </c>
    </row>
    <row r="134" spans="1:7" x14ac:dyDescent="0.25">
      <c r="A134" s="18">
        <v>5</v>
      </c>
      <c r="B134" s="19"/>
      <c r="C134" s="68" t="s">
        <v>425</v>
      </c>
      <c r="D134" s="69"/>
      <c r="E134" s="69"/>
      <c r="F134" s="70"/>
      <c r="G134" s="14">
        <f>SUM(G135:G145)</f>
        <v>0</v>
      </c>
    </row>
    <row r="135" spans="1:7" ht="48" x14ac:dyDescent="0.25">
      <c r="A135" s="15" t="s">
        <v>35</v>
      </c>
      <c r="B135" s="9" t="s">
        <v>308</v>
      </c>
      <c r="C135" s="16" t="s">
        <v>433</v>
      </c>
      <c r="D135" s="9" t="s">
        <v>10</v>
      </c>
      <c r="E135" s="17">
        <v>4.8899999999999997</v>
      </c>
      <c r="F135" s="17"/>
      <c r="G135" s="17">
        <f t="shared" ref="G135:G145" si="5">E135*F135</f>
        <v>0</v>
      </c>
    </row>
    <row r="136" spans="1:7" ht="36" x14ac:dyDescent="0.25">
      <c r="A136" s="15" t="s">
        <v>36</v>
      </c>
      <c r="B136" s="9" t="s">
        <v>309</v>
      </c>
      <c r="C136" s="16" t="s">
        <v>434</v>
      </c>
      <c r="D136" s="9" t="s">
        <v>10</v>
      </c>
      <c r="E136" s="17" t="s">
        <v>444</v>
      </c>
      <c r="F136" s="17"/>
      <c r="G136" s="17">
        <f t="shared" si="5"/>
        <v>0</v>
      </c>
    </row>
    <row r="137" spans="1:7" ht="48" x14ac:dyDescent="0.25">
      <c r="A137" s="15" t="s">
        <v>37</v>
      </c>
      <c r="B137" s="9" t="s">
        <v>426</v>
      </c>
      <c r="C137" s="16" t="s">
        <v>435</v>
      </c>
      <c r="D137" s="9" t="s">
        <v>11</v>
      </c>
      <c r="E137" s="17">
        <v>48.91</v>
      </c>
      <c r="F137" s="17"/>
      <c r="G137" s="17">
        <f t="shared" si="5"/>
        <v>0</v>
      </c>
    </row>
    <row r="138" spans="1:7" ht="48" x14ac:dyDescent="0.25">
      <c r="A138" s="15" t="s">
        <v>38</v>
      </c>
      <c r="B138" s="9" t="s">
        <v>427</v>
      </c>
      <c r="C138" s="16" t="s">
        <v>436</v>
      </c>
      <c r="D138" s="9" t="s">
        <v>11</v>
      </c>
      <c r="E138" s="17">
        <v>48.91</v>
      </c>
      <c r="F138" s="17"/>
      <c r="G138" s="17">
        <f t="shared" si="5"/>
        <v>0</v>
      </c>
    </row>
    <row r="139" spans="1:7" ht="36" x14ac:dyDescent="0.25">
      <c r="A139" s="15" t="s">
        <v>103</v>
      </c>
      <c r="B139" s="9" t="s">
        <v>428</v>
      </c>
      <c r="C139" s="16" t="s">
        <v>437</v>
      </c>
      <c r="D139" s="9" t="s">
        <v>9</v>
      </c>
      <c r="E139" s="17">
        <v>5</v>
      </c>
      <c r="F139" s="17"/>
      <c r="G139" s="17">
        <f t="shared" si="5"/>
        <v>0</v>
      </c>
    </row>
    <row r="140" spans="1:7" ht="36" x14ac:dyDescent="0.25">
      <c r="A140" s="15" t="s">
        <v>390</v>
      </c>
      <c r="B140" s="9" t="s">
        <v>311</v>
      </c>
      <c r="C140" s="16" t="s">
        <v>438</v>
      </c>
      <c r="D140" s="9" t="s">
        <v>10</v>
      </c>
      <c r="E140" s="17">
        <v>4.891</v>
      </c>
      <c r="F140" s="17"/>
      <c r="G140" s="17">
        <f t="shared" si="5"/>
        <v>0</v>
      </c>
    </row>
    <row r="141" spans="1:7" ht="36" x14ac:dyDescent="0.25">
      <c r="A141" s="15" t="s">
        <v>391</v>
      </c>
      <c r="B141" s="9" t="s">
        <v>427</v>
      </c>
      <c r="C141" s="16" t="s">
        <v>439</v>
      </c>
      <c r="D141" s="9" t="s">
        <v>11</v>
      </c>
      <c r="E141" s="17">
        <v>5.4779999999999998</v>
      </c>
      <c r="F141" s="17"/>
      <c r="G141" s="17">
        <f t="shared" si="5"/>
        <v>0</v>
      </c>
    </row>
    <row r="142" spans="1:7" ht="36" x14ac:dyDescent="0.25">
      <c r="A142" s="15" t="s">
        <v>392</v>
      </c>
      <c r="B142" s="9" t="s">
        <v>429</v>
      </c>
      <c r="C142" s="16" t="s">
        <v>440</v>
      </c>
      <c r="D142" s="9" t="s">
        <v>11</v>
      </c>
      <c r="E142" s="17" t="s">
        <v>445</v>
      </c>
      <c r="F142" s="17"/>
      <c r="G142" s="17">
        <f t="shared" si="5"/>
        <v>0</v>
      </c>
    </row>
    <row r="143" spans="1:7" ht="72" x14ac:dyDescent="0.25">
      <c r="A143" s="15" t="s">
        <v>393</v>
      </c>
      <c r="B143" s="9" t="s">
        <v>430</v>
      </c>
      <c r="C143" s="16" t="s">
        <v>441</v>
      </c>
      <c r="D143" s="9" t="s">
        <v>11</v>
      </c>
      <c r="E143" s="17">
        <v>50.51</v>
      </c>
      <c r="F143" s="17"/>
      <c r="G143" s="17">
        <f t="shared" si="5"/>
        <v>0</v>
      </c>
    </row>
    <row r="144" spans="1:7" ht="48" x14ac:dyDescent="0.25">
      <c r="A144" s="15" t="s">
        <v>394</v>
      </c>
      <c r="B144" s="9" t="s">
        <v>431</v>
      </c>
      <c r="C144" s="16" t="s">
        <v>443</v>
      </c>
      <c r="D144" s="9" t="s">
        <v>9</v>
      </c>
      <c r="E144" s="17">
        <v>56.6</v>
      </c>
      <c r="F144" s="17"/>
      <c r="G144" s="17">
        <f t="shared" si="5"/>
        <v>0</v>
      </c>
    </row>
    <row r="145" spans="1:7" ht="24" x14ac:dyDescent="0.25">
      <c r="A145" s="15" t="s">
        <v>395</v>
      </c>
      <c r="B145" s="9" t="s">
        <v>432</v>
      </c>
      <c r="C145" s="16" t="s">
        <v>442</v>
      </c>
      <c r="D145" s="9" t="s">
        <v>13</v>
      </c>
      <c r="E145" s="17">
        <v>1</v>
      </c>
      <c r="F145" s="17"/>
      <c r="G145" s="17">
        <f t="shared" si="5"/>
        <v>0</v>
      </c>
    </row>
    <row r="146" spans="1:7" x14ac:dyDescent="0.25">
      <c r="A146" s="18">
        <v>6</v>
      </c>
      <c r="B146" s="19"/>
      <c r="C146" s="68" t="s">
        <v>452</v>
      </c>
      <c r="D146" s="69"/>
      <c r="E146" s="69"/>
      <c r="F146" s="70"/>
      <c r="G146" s="14">
        <f>SUM(G147:G155)</f>
        <v>0</v>
      </c>
    </row>
    <row r="147" spans="1:7" ht="36" x14ac:dyDescent="0.25">
      <c r="A147" s="15" t="s">
        <v>39</v>
      </c>
      <c r="B147" s="9" t="s">
        <v>453</v>
      </c>
      <c r="C147" s="16" t="s">
        <v>459</v>
      </c>
      <c r="D147" s="9" t="s">
        <v>11</v>
      </c>
      <c r="E147" s="17">
        <v>126.56</v>
      </c>
      <c r="F147" s="17"/>
      <c r="G147" s="17">
        <f t="shared" ref="G147:G155" si="6">E147*F147</f>
        <v>0</v>
      </c>
    </row>
    <row r="148" spans="1:7" ht="36" x14ac:dyDescent="0.25">
      <c r="A148" s="15" t="s">
        <v>40</v>
      </c>
      <c r="B148" s="9" t="s">
        <v>239</v>
      </c>
      <c r="C148" s="16" t="s">
        <v>460</v>
      </c>
      <c r="D148" s="9" t="s">
        <v>11</v>
      </c>
      <c r="E148" s="17">
        <v>12.66</v>
      </c>
      <c r="F148" s="17"/>
      <c r="G148" s="17">
        <f t="shared" si="6"/>
        <v>0</v>
      </c>
    </row>
    <row r="149" spans="1:7" ht="48" x14ac:dyDescent="0.25">
      <c r="A149" s="15" t="s">
        <v>41</v>
      </c>
      <c r="B149" s="9" t="s">
        <v>235</v>
      </c>
      <c r="C149" s="16" t="s">
        <v>461</v>
      </c>
      <c r="D149" s="9" t="s">
        <v>11</v>
      </c>
      <c r="E149" s="17">
        <v>126.56</v>
      </c>
      <c r="F149" s="17"/>
      <c r="G149" s="17">
        <f t="shared" si="6"/>
        <v>0</v>
      </c>
    </row>
    <row r="150" spans="1:7" ht="36" x14ac:dyDescent="0.25">
      <c r="A150" s="15" t="s">
        <v>42</v>
      </c>
      <c r="B150" s="9" t="s">
        <v>454</v>
      </c>
      <c r="C150" s="16" t="s">
        <v>462</v>
      </c>
      <c r="D150" s="9" t="s">
        <v>11</v>
      </c>
      <c r="E150" s="17" t="s">
        <v>469</v>
      </c>
      <c r="F150" s="17"/>
      <c r="G150" s="17">
        <f t="shared" si="6"/>
        <v>0</v>
      </c>
    </row>
    <row r="151" spans="1:7" ht="36" x14ac:dyDescent="0.25">
      <c r="A151" s="15" t="s">
        <v>447</v>
      </c>
      <c r="B151" s="9" t="s">
        <v>244</v>
      </c>
      <c r="C151" s="16" t="s">
        <v>463</v>
      </c>
      <c r="D151" s="9" t="s">
        <v>54</v>
      </c>
      <c r="E151" s="17">
        <v>804</v>
      </c>
      <c r="F151" s="17"/>
      <c r="G151" s="17">
        <f t="shared" si="6"/>
        <v>0</v>
      </c>
    </row>
    <row r="152" spans="1:7" ht="24" x14ac:dyDescent="0.25">
      <c r="A152" s="15" t="s">
        <v>448</v>
      </c>
      <c r="B152" s="9" t="s">
        <v>455</v>
      </c>
      <c r="C152" s="16" t="s">
        <v>464</v>
      </c>
      <c r="D152" s="9" t="s">
        <v>11</v>
      </c>
      <c r="E152" s="17">
        <v>66.400000000000006</v>
      </c>
      <c r="F152" s="17"/>
      <c r="G152" s="17">
        <f t="shared" si="6"/>
        <v>0</v>
      </c>
    </row>
    <row r="153" spans="1:7" ht="36" x14ac:dyDescent="0.25">
      <c r="A153" s="15" t="s">
        <v>449</v>
      </c>
      <c r="B153" s="9" t="s">
        <v>456</v>
      </c>
      <c r="C153" s="16" t="s">
        <v>465</v>
      </c>
      <c r="D153" s="9" t="s">
        <v>468</v>
      </c>
      <c r="E153" s="17">
        <v>31.8</v>
      </c>
      <c r="F153" s="17"/>
      <c r="G153" s="17">
        <f t="shared" si="6"/>
        <v>0</v>
      </c>
    </row>
    <row r="154" spans="1:7" ht="48" x14ac:dyDescent="0.25">
      <c r="A154" s="15" t="s">
        <v>450</v>
      </c>
      <c r="B154" s="9" t="s">
        <v>457</v>
      </c>
      <c r="C154" s="16" t="s">
        <v>466</v>
      </c>
      <c r="D154" s="9" t="s">
        <v>468</v>
      </c>
      <c r="E154" s="17">
        <v>84.6</v>
      </c>
      <c r="F154" s="17"/>
      <c r="G154" s="17">
        <f t="shared" si="6"/>
        <v>0</v>
      </c>
    </row>
    <row r="155" spans="1:7" ht="36" x14ac:dyDescent="0.25">
      <c r="A155" s="15" t="s">
        <v>451</v>
      </c>
      <c r="B155" s="9" t="s">
        <v>458</v>
      </c>
      <c r="C155" s="16" t="s">
        <v>467</v>
      </c>
      <c r="D155" s="9" t="s">
        <v>11</v>
      </c>
      <c r="E155" s="17">
        <v>170</v>
      </c>
      <c r="F155" s="17"/>
      <c r="G155" s="17">
        <f t="shared" si="6"/>
        <v>0</v>
      </c>
    </row>
    <row r="156" spans="1:7" ht="17.25" customHeight="1" x14ac:dyDescent="0.25">
      <c r="A156" s="18">
        <v>7</v>
      </c>
      <c r="B156" s="19"/>
      <c r="C156" s="63" t="s">
        <v>446</v>
      </c>
      <c r="D156" s="64"/>
      <c r="E156" s="64"/>
      <c r="F156" s="65"/>
      <c r="G156" s="14">
        <f>SUM(G157:G167)</f>
        <v>0</v>
      </c>
    </row>
    <row r="157" spans="1:7" ht="51" x14ac:dyDescent="0.25">
      <c r="A157" s="15" t="s">
        <v>43</v>
      </c>
      <c r="B157" s="9" t="s">
        <v>470</v>
      </c>
      <c r="C157" s="53" t="s">
        <v>475</v>
      </c>
      <c r="D157" s="9" t="s">
        <v>10</v>
      </c>
      <c r="E157" s="17" t="s">
        <v>485</v>
      </c>
      <c r="F157" s="17"/>
      <c r="G157" s="17">
        <f t="shared" si="1"/>
        <v>0</v>
      </c>
    </row>
    <row r="158" spans="1:7" ht="51" x14ac:dyDescent="0.25">
      <c r="A158" s="15" t="s">
        <v>44</v>
      </c>
      <c r="B158" s="9" t="s">
        <v>298</v>
      </c>
      <c r="C158" s="53" t="s">
        <v>476</v>
      </c>
      <c r="D158" s="9" t="s">
        <v>10</v>
      </c>
      <c r="E158" s="17">
        <v>2.4</v>
      </c>
      <c r="F158" s="17"/>
      <c r="G158" s="17">
        <f t="shared" si="1"/>
        <v>0</v>
      </c>
    </row>
    <row r="159" spans="1:7" ht="25.5" x14ac:dyDescent="0.25">
      <c r="A159" s="15" t="s">
        <v>45</v>
      </c>
      <c r="B159" s="9" t="s">
        <v>299</v>
      </c>
      <c r="C159" s="53" t="s">
        <v>322</v>
      </c>
      <c r="D159" s="9" t="s">
        <v>10</v>
      </c>
      <c r="E159" s="17">
        <v>2.4</v>
      </c>
      <c r="F159" s="17"/>
      <c r="G159" s="17">
        <f t="shared" si="1"/>
        <v>0</v>
      </c>
    </row>
    <row r="160" spans="1:7" ht="51" x14ac:dyDescent="0.25">
      <c r="A160" s="15" t="s">
        <v>85</v>
      </c>
      <c r="B160" s="9" t="s">
        <v>309</v>
      </c>
      <c r="C160" s="53" t="s">
        <v>477</v>
      </c>
      <c r="D160" s="9" t="s">
        <v>10</v>
      </c>
      <c r="E160" s="17" t="s">
        <v>486</v>
      </c>
      <c r="F160" s="17"/>
      <c r="G160" s="17">
        <f t="shared" si="1"/>
        <v>0</v>
      </c>
    </row>
    <row r="161" spans="1:7" ht="63.75" x14ac:dyDescent="0.25">
      <c r="A161" s="61" t="s">
        <v>491</v>
      </c>
      <c r="B161" s="54" t="s">
        <v>487</v>
      </c>
      <c r="C161" s="55" t="s">
        <v>1503</v>
      </c>
      <c r="D161" s="54" t="s">
        <v>10</v>
      </c>
      <c r="E161" s="56">
        <v>0</v>
      </c>
      <c r="F161" s="17"/>
      <c r="G161" s="17">
        <f t="shared" si="1"/>
        <v>0</v>
      </c>
    </row>
    <row r="162" spans="1:7" ht="63.75" x14ac:dyDescent="0.25">
      <c r="A162" s="15" t="s">
        <v>492</v>
      </c>
      <c r="B162" s="9" t="s">
        <v>427</v>
      </c>
      <c r="C162" s="53" t="s">
        <v>478</v>
      </c>
      <c r="D162" s="9" t="s">
        <v>11</v>
      </c>
      <c r="E162" s="17">
        <v>6</v>
      </c>
      <c r="F162" s="17"/>
      <c r="G162" s="17">
        <f t="shared" si="1"/>
        <v>0</v>
      </c>
    </row>
    <row r="163" spans="1:7" ht="38.25" x14ac:dyDescent="0.25">
      <c r="A163" s="15" t="s">
        <v>493</v>
      </c>
      <c r="B163" s="9" t="s">
        <v>471</v>
      </c>
      <c r="C163" s="53" t="s">
        <v>479</v>
      </c>
      <c r="D163" s="9" t="s">
        <v>10</v>
      </c>
      <c r="E163" s="17" t="s">
        <v>488</v>
      </c>
      <c r="F163" s="17"/>
      <c r="G163" s="17">
        <f t="shared" si="1"/>
        <v>0</v>
      </c>
    </row>
    <row r="164" spans="1:7" ht="38.25" x14ac:dyDescent="0.25">
      <c r="A164" s="15" t="s">
        <v>494</v>
      </c>
      <c r="B164" s="9" t="s">
        <v>472</v>
      </c>
      <c r="C164" s="53" t="s">
        <v>480</v>
      </c>
      <c r="D164" s="9" t="s">
        <v>484</v>
      </c>
      <c r="E164" s="17">
        <v>0.36</v>
      </c>
      <c r="F164" s="17"/>
      <c r="G164" s="17">
        <f t="shared" ref="G164" si="7">E164*F164</f>
        <v>0</v>
      </c>
    </row>
    <row r="165" spans="1:7" ht="51" x14ac:dyDescent="0.25">
      <c r="A165" s="15" t="s">
        <v>495</v>
      </c>
      <c r="B165" s="9" t="s">
        <v>473</v>
      </c>
      <c r="C165" s="53" t="s">
        <v>481</v>
      </c>
      <c r="D165" s="9" t="s">
        <v>11</v>
      </c>
      <c r="E165" s="17" t="s">
        <v>489</v>
      </c>
      <c r="F165" s="17"/>
      <c r="G165" s="17">
        <f t="shared" si="1"/>
        <v>0</v>
      </c>
    </row>
    <row r="166" spans="1:7" ht="42.75" customHeight="1" x14ac:dyDescent="0.25">
      <c r="A166" s="15" t="s">
        <v>496</v>
      </c>
      <c r="B166" s="9" t="s">
        <v>474</v>
      </c>
      <c r="C166" s="53" t="s">
        <v>483</v>
      </c>
      <c r="D166" s="9" t="s">
        <v>11</v>
      </c>
      <c r="E166" s="17">
        <v>26.6</v>
      </c>
      <c r="F166" s="17"/>
      <c r="G166" s="17">
        <f t="shared" si="1"/>
        <v>0</v>
      </c>
    </row>
    <row r="167" spans="1:7" ht="38.25" x14ac:dyDescent="0.25">
      <c r="A167" s="15" t="s">
        <v>497</v>
      </c>
      <c r="B167" s="9" t="s">
        <v>239</v>
      </c>
      <c r="C167" s="53" t="s">
        <v>482</v>
      </c>
      <c r="D167" s="9" t="s">
        <v>11</v>
      </c>
      <c r="E167" s="17" t="s">
        <v>490</v>
      </c>
      <c r="F167" s="20"/>
      <c r="G167" s="20">
        <f t="shared" si="1"/>
        <v>0</v>
      </c>
    </row>
    <row r="168" spans="1:7" s="6" customFormat="1" ht="12.75" x14ac:dyDescent="0.2">
      <c r="A168" s="4"/>
      <c r="B168" s="67" t="s">
        <v>179</v>
      </c>
      <c r="C168" s="67"/>
      <c r="D168" s="67"/>
      <c r="E168" s="67"/>
      <c r="F168" s="67"/>
      <c r="G168" s="5">
        <f>SUM(G39,G56,G78,G102,G121,G134,G146,G156)</f>
        <v>0</v>
      </c>
    </row>
    <row r="169" spans="1:7" s="8" customFormat="1" x14ac:dyDescent="0.25">
      <c r="A169" s="10" t="s">
        <v>154</v>
      </c>
      <c r="B169" s="66" t="s">
        <v>175</v>
      </c>
      <c r="C169" s="66"/>
      <c r="D169" s="66"/>
      <c r="E169" s="66"/>
      <c r="F169" s="66"/>
      <c r="G169" s="47"/>
    </row>
    <row r="170" spans="1:7" x14ac:dyDescent="0.25">
      <c r="A170" s="11">
        <v>8</v>
      </c>
      <c r="B170" s="12"/>
      <c r="C170" s="63" t="s">
        <v>12</v>
      </c>
      <c r="D170" s="64"/>
      <c r="E170" s="64"/>
      <c r="F170" s="65"/>
      <c r="G170" s="14">
        <f>SUM(G171:G177)</f>
        <v>0</v>
      </c>
    </row>
    <row r="171" spans="1:7" ht="24" x14ac:dyDescent="0.25">
      <c r="A171" s="15" t="s">
        <v>46</v>
      </c>
      <c r="B171" s="9" t="s">
        <v>506</v>
      </c>
      <c r="C171" s="16" t="s">
        <v>513</v>
      </c>
      <c r="D171" s="9" t="s">
        <v>8</v>
      </c>
      <c r="E171" s="17">
        <v>7.0000000000000007E-2</v>
      </c>
      <c r="F171" s="21"/>
      <c r="G171" s="17">
        <f>E171*F171</f>
        <v>0</v>
      </c>
    </row>
    <row r="172" spans="1:7" ht="36" x14ac:dyDescent="0.25">
      <c r="A172" s="15" t="s">
        <v>47</v>
      </c>
      <c r="B172" s="9" t="s">
        <v>507</v>
      </c>
      <c r="C172" s="16" t="s">
        <v>514</v>
      </c>
      <c r="D172" s="9" t="s">
        <v>11</v>
      </c>
      <c r="E172" s="17">
        <v>549</v>
      </c>
      <c r="F172" s="21"/>
      <c r="G172" s="17">
        <f t="shared" ref="G172:G183" si="8">E172*F172</f>
        <v>0</v>
      </c>
    </row>
    <row r="173" spans="1:7" ht="48" x14ac:dyDescent="0.25">
      <c r="A173" s="15" t="s">
        <v>48</v>
      </c>
      <c r="B173" s="9" t="s">
        <v>508</v>
      </c>
      <c r="C173" s="16" t="s">
        <v>515</v>
      </c>
      <c r="D173" s="9" t="s">
        <v>11</v>
      </c>
      <c r="E173" s="17">
        <v>549</v>
      </c>
      <c r="F173" s="17"/>
      <c r="G173" s="17">
        <f t="shared" si="8"/>
        <v>0</v>
      </c>
    </row>
    <row r="174" spans="1:7" ht="72" x14ac:dyDescent="0.25">
      <c r="A174" s="15" t="s">
        <v>502</v>
      </c>
      <c r="B174" s="9" t="s">
        <v>509</v>
      </c>
      <c r="C174" s="16" t="s">
        <v>516</v>
      </c>
      <c r="D174" s="9" t="s">
        <v>10</v>
      </c>
      <c r="E174" s="17" t="s">
        <v>520</v>
      </c>
      <c r="F174" s="17"/>
      <c r="G174" s="17">
        <f t="shared" si="8"/>
        <v>0</v>
      </c>
    </row>
    <row r="175" spans="1:7" ht="72" x14ac:dyDescent="0.25">
      <c r="A175" s="15" t="s">
        <v>503</v>
      </c>
      <c r="B175" s="9" t="s">
        <v>510</v>
      </c>
      <c r="C175" s="16" t="s">
        <v>517</v>
      </c>
      <c r="D175" s="9" t="s">
        <v>10</v>
      </c>
      <c r="E175" s="17">
        <v>164.7</v>
      </c>
      <c r="F175" s="17"/>
      <c r="G175" s="17">
        <f t="shared" si="8"/>
        <v>0</v>
      </c>
    </row>
    <row r="176" spans="1:7" ht="36" x14ac:dyDescent="0.25">
      <c r="A176" s="15" t="s">
        <v>504</v>
      </c>
      <c r="B176" s="9" t="s">
        <v>511</v>
      </c>
      <c r="C176" s="16" t="s">
        <v>518</v>
      </c>
      <c r="D176" s="9" t="s">
        <v>10</v>
      </c>
      <c r="E176" s="17">
        <v>164.7</v>
      </c>
      <c r="F176" s="17"/>
      <c r="G176" s="17">
        <f t="shared" si="8"/>
        <v>0</v>
      </c>
    </row>
    <row r="177" spans="1:7" ht="25.5" x14ac:dyDescent="0.25">
      <c r="A177" s="15" t="s">
        <v>505</v>
      </c>
      <c r="B177" s="57" t="s">
        <v>519</v>
      </c>
      <c r="C177" s="16" t="s">
        <v>512</v>
      </c>
      <c r="D177" s="9" t="s">
        <v>10</v>
      </c>
      <c r="E177" s="17">
        <v>164.7</v>
      </c>
      <c r="F177" s="17"/>
      <c r="G177" s="17">
        <f t="shared" si="8"/>
        <v>0</v>
      </c>
    </row>
    <row r="178" spans="1:7" x14ac:dyDescent="0.25">
      <c r="A178" s="18">
        <v>9</v>
      </c>
      <c r="B178" s="19"/>
      <c r="C178" s="68" t="s">
        <v>521</v>
      </c>
      <c r="D178" s="69"/>
      <c r="E178" s="69"/>
      <c r="F178" s="70"/>
      <c r="G178" s="14">
        <f>SUM(G179:G183)</f>
        <v>0</v>
      </c>
    </row>
    <row r="179" spans="1:7" ht="36" x14ac:dyDescent="0.25">
      <c r="A179" s="15" t="s">
        <v>49</v>
      </c>
      <c r="B179" s="9" t="s">
        <v>522</v>
      </c>
      <c r="C179" s="16" t="s">
        <v>526</v>
      </c>
      <c r="D179" s="9" t="s">
        <v>9</v>
      </c>
      <c r="E179" s="17">
        <v>131</v>
      </c>
      <c r="F179" s="17"/>
      <c r="G179" s="17">
        <f t="shared" si="8"/>
        <v>0</v>
      </c>
    </row>
    <row r="180" spans="1:7" ht="24" x14ac:dyDescent="0.25">
      <c r="A180" s="15" t="s">
        <v>50</v>
      </c>
      <c r="B180" s="9" t="s">
        <v>523</v>
      </c>
      <c r="C180" s="16" t="s">
        <v>527</v>
      </c>
      <c r="D180" s="9" t="s">
        <v>10</v>
      </c>
      <c r="E180" s="17" t="s">
        <v>531</v>
      </c>
      <c r="F180" s="17"/>
      <c r="G180" s="17">
        <f t="shared" si="8"/>
        <v>0</v>
      </c>
    </row>
    <row r="181" spans="1:7" ht="24" x14ac:dyDescent="0.25">
      <c r="A181" s="15" t="s">
        <v>51</v>
      </c>
      <c r="B181" s="9" t="s">
        <v>524</v>
      </c>
      <c r="C181" s="16" t="s">
        <v>528</v>
      </c>
      <c r="D181" s="9" t="s">
        <v>9</v>
      </c>
      <c r="E181" s="17">
        <v>83</v>
      </c>
      <c r="F181" s="17"/>
      <c r="G181" s="17">
        <f t="shared" si="8"/>
        <v>0</v>
      </c>
    </row>
    <row r="182" spans="1:7" ht="30.75" customHeight="1" x14ac:dyDescent="0.25">
      <c r="A182" s="15" t="s">
        <v>52</v>
      </c>
      <c r="B182" s="9" t="s">
        <v>525</v>
      </c>
      <c r="C182" s="16" t="s">
        <v>529</v>
      </c>
      <c r="D182" s="9" t="s">
        <v>9</v>
      </c>
      <c r="E182" s="17">
        <v>48</v>
      </c>
      <c r="F182" s="17"/>
      <c r="G182" s="17">
        <f t="shared" si="8"/>
        <v>0</v>
      </c>
    </row>
    <row r="183" spans="1:7" ht="36" x14ac:dyDescent="0.25">
      <c r="A183" s="15" t="s">
        <v>53</v>
      </c>
      <c r="B183" s="9" t="s">
        <v>315</v>
      </c>
      <c r="C183" s="16" t="s">
        <v>530</v>
      </c>
      <c r="D183" s="9" t="s">
        <v>9</v>
      </c>
      <c r="E183" s="17">
        <v>26</v>
      </c>
      <c r="F183" s="17"/>
      <c r="G183" s="17">
        <f t="shared" si="8"/>
        <v>0</v>
      </c>
    </row>
    <row r="184" spans="1:7" x14ac:dyDescent="0.25">
      <c r="A184" s="18">
        <v>10</v>
      </c>
      <c r="B184" s="19"/>
      <c r="C184" s="68" t="s">
        <v>532</v>
      </c>
      <c r="D184" s="69"/>
      <c r="E184" s="69"/>
      <c r="F184" s="70"/>
      <c r="G184" s="14">
        <f>SUM(G185:G189)</f>
        <v>0</v>
      </c>
    </row>
    <row r="185" spans="1:7" ht="41.25" customHeight="1" x14ac:dyDescent="0.25">
      <c r="A185" s="15" t="s">
        <v>56</v>
      </c>
      <c r="B185" s="9" t="s">
        <v>533</v>
      </c>
      <c r="C185" s="16" t="s">
        <v>538</v>
      </c>
      <c r="D185" s="9" t="s">
        <v>11</v>
      </c>
      <c r="E185" s="17">
        <v>389</v>
      </c>
      <c r="F185" s="17"/>
      <c r="G185" s="17">
        <f t="shared" ref="G185:G188" si="9">E185*F185</f>
        <v>0</v>
      </c>
    </row>
    <row r="186" spans="1:7" ht="36" x14ac:dyDescent="0.25">
      <c r="A186" s="15" t="s">
        <v>55</v>
      </c>
      <c r="B186" s="9" t="s">
        <v>534</v>
      </c>
      <c r="C186" s="16" t="s">
        <v>539</v>
      </c>
      <c r="D186" s="9" t="s">
        <v>11</v>
      </c>
      <c r="E186" s="17">
        <v>389</v>
      </c>
      <c r="F186" s="17"/>
      <c r="G186" s="17">
        <f t="shared" si="9"/>
        <v>0</v>
      </c>
    </row>
    <row r="187" spans="1:7" ht="48" x14ac:dyDescent="0.25">
      <c r="A187" s="15" t="s">
        <v>57</v>
      </c>
      <c r="B187" s="9" t="s">
        <v>535</v>
      </c>
      <c r="C187" s="16" t="s">
        <v>540</v>
      </c>
      <c r="D187" s="9" t="s">
        <v>11</v>
      </c>
      <c r="E187" s="17">
        <v>389</v>
      </c>
      <c r="F187" s="17"/>
      <c r="G187" s="17">
        <f t="shared" si="9"/>
        <v>0</v>
      </c>
    </row>
    <row r="188" spans="1:7" ht="36.75" customHeight="1" x14ac:dyDescent="0.25">
      <c r="A188" s="15" t="s">
        <v>58</v>
      </c>
      <c r="B188" s="9" t="s">
        <v>536</v>
      </c>
      <c r="C188" s="16" t="s">
        <v>541</v>
      </c>
      <c r="D188" s="9" t="s">
        <v>11</v>
      </c>
      <c r="E188" s="17">
        <v>389</v>
      </c>
      <c r="F188" s="17"/>
      <c r="G188" s="17">
        <f t="shared" si="9"/>
        <v>0</v>
      </c>
    </row>
    <row r="189" spans="1:7" ht="51.75" customHeight="1" x14ac:dyDescent="0.25">
      <c r="A189" s="15" t="s">
        <v>96</v>
      </c>
      <c r="B189" s="9" t="s">
        <v>537</v>
      </c>
      <c r="C189" s="16" t="s">
        <v>542</v>
      </c>
      <c r="D189" s="9" t="s">
        <v>11</v>
      </c>
      <c r="E189" s="17">
        <v>389</v>
      </c>
      <c r="F189" s="17"/>
      <c r="G189" s="17">
        <f t="shared" ref="G189" si="10">E189*F189</f>
        <v>0</v>
      </c>
    </row>
    <row r="190" spans="1:7" x14ac:dyDescent="0.25">
      <c r="A190" s="18">
        <v>11</v>
      </c>
      <c r="B190" s="19"/>
      <c r="C190" s="68" t="s">
        <v>543</v>
      </c>
      <c r="D190" s="69"/>
      <c r="E190" s="69"/>
      <c r="F190" s="70"/>
      <c r="G190" s="14">
        <f>SUM(G191:G194)</f>
        <v>0</v>
      </c>
    </row>
    <row r="191" spans="1:7" ht="48" x14ac:dyDescent="0.25">
      <c r="A191" s="15" t="s">
        <v>59</v>
      </c>
      <c r="B191" s="9" t="s">
        <v>533</v>
      </c>
      <c r="C191" s="16" t="s">
        <v>538</v>
      </c>
      <c r="D191" s="9" t="s">
        <v>11</v>
      </c>
      <c r="E191" s="17">
        <v>160</v>
      </c>
      <c r="F191" s="17"/>
      <c r="G191" s="17">
        <f t="shared" ref="G191:G194" si="11">E191*F191</f>
        <v>0</v>
      </c>
    </row>
    <row r="192" spans="1:7" ht="36" x14ac:dyDescent="0.25">
      <c r="A192" s="15" t="s">
        <v>60</v>
      </c>
      <c r="B192" s="9" t="s">
        <v>534</v>
      </c>
      <c r="C192" s="16" t="s">
        <v>539</v>
      </c>
      <c r="D192" s="9" t="s">
        <v>11</v>
      </c>
      <c r="E192" s="17">
        <v>160</v>
      </c>
      <c r="F192" s="17"/>
      <c r="G192" s="17">
        <f t="shared" si="11"/>
        <v>0</v>
      </c>
    </row>
    <row r="193" spans="1:7" ht="48" x14ac:dyDescent="0.25">
      <c r="A193" s="15" t="s">
        <v>61</v>
      </c>
      <c r="B193" s="9" t="s">
        <v>535</v>
      </c>
      <c r="C193" s="16" t="s">
        <v>540</v>
      </c>
      <c r="D193" s="9" t="s">
        <v>11</v>
      </c>
      <c r="E193" s="17">
        <v>160</v>
      </c>
      <c r="F193" s="17"/>
      <c r="G193" s="17">
        <f t="shared" si="11"/>
        <v>0</v>
      </c>
    </row>
    <row r="194" spans="1:7" ht="40.5" customHeight="1" x14ac:dyDescent="0.25">
      <c r="A194" s="15" t="s">
        <v>62</v>
      </c>
      <c r="B194" s="9" t="s">
        <v>544</v>
      </c>
      <c r="C194" s="16" t="s">
        <v>545</v>
      </c>
      <c r="D194" s="9" t="s">
        <v>11</v>
      </c>
      <c r="E194" s="17">
        <v>160</v>
      </c>
      <c r="F194" s="17"/>
      <c r="G194" s="17">
        <f t="shared" si="11"/>
        <v>0</v>
      </c>
    </row>
    <row r="195" spans="1:7" x14ac:dyDescent="0.25">
      <c r="A195" s="18">
        <v>12</v>
      </c>
      <c r="B195" s="19"/>
      <c r="C195" s="68" t="s">
        <v>532</v>
      </c>
      <c r="D195" s="69"/>
      <c r="E195" s="69"/>
      <c r="F195" s="70"/>
      <c r="G195" s="14">
        <f>SUM(G196)</f>
        <v>0</v>
      </c>
    </row>
    <row r="196" spans="1:7" ht="36" x14ac:dyDescent="0.25">
      <c r="A196" s="15" t="s">
        <v>63</v>
      </c>
      <c r="B196" s="9" t="s">
        <v>506</v>
      </c>
      <c r="C196" s="16" t="s">
        <v>546</v>
      </c>
      <c r="D196" s="9" t="s">
        <v>8</v>
      </c>
      <c r="E196" s="17">
        <v>7.0000000000000007E-2</v>
      </c>
      <c r="F196" s="17"/>
      <c r="G196" s="17">
        <f t="shared" ref="G196" si="12">E196*F196</f>
        <v>0</v>
      </c>
    </row>
    <row r="197" spans="1:7" s="6" customFormat="1" ht="12.75" x14ac:dyDescent="0.2">
      <c r="A197" s="7"/>
      <c r="B197" s="67" t="s">
        <v>180</v>
      </c>
      <c r="C197" s="67"/>
      <c r="D197" s="67"/>
      <c r="E197" s="67"/>
      <c r="F197" s="67"/>
      <c r="G197" s="5">
        <f>SUM(G170,G178,G170,G184,G190,G195)</f>
        <v>0</v>
      </c>
    </row>
    <row r="198" spans="1:7" s="8" customFormat="1" x14ac:dyDescent="0.25">
      <c r="A198" s="10" t="s">
        <v>155</v>
      </c>
      <c r="B198" s="66" t="s">
        <v>176</v>
      </c>
      <c r="C198" s="66"/>
      <c r="D198" s="66"/>
      <c r="E198" s="66"/>
      <c r="F198" s="66"/>
      <c r="G198" s="47"/>
    </row>
    <row r="199" spans="1:7" ht="17.25" customHeight="1" x14ac:dyDescent="0.25">
      <c r="A199" s="11">
        <v>13</v>
      </c>
      <c r="B199" s="12"/>
      <c r="C199" s="63" t="s">
        <v>547</v>
      </c>
      <c r="D199" s="64"/>
      <c r="E199" s="64"/>
      <c r="F199" s="65"/>
      <c r="G199" s="14">
        <f>SUM(G200:G211)</f>
        <v>0</v>
      </c>
    </row>
    <row r="200" spans="1:7" ht="24" x14ac:dyDescent="0.25">
      <c r="A200" s="15" t="s">
        <v>64</v>
      </c>
      <c r="B200" s="9" t="s">
        <v>553</v>
      </c>
      <c r="C200" s="16" t="s">
        <v>566</v>
      </c>
      <c r="D200" s="9" t="s">
        <v>9</v>
      </c>
      <c r="E200" s="17">
        <v>250</v>
      </c>
      <c r="F200" s="17"/>
      <c r="G200" s="17">
        <f>E200*F200</f>
        <v>0</v>
      </c>
    </row>
    <row r="201" spans="1:7" ht="36" x14ac:dyDescent="0.25">
      <c r="A201" s="15" t="s">
        <v>86</v>
      </c>
      <c r="B201" s="9" t="s">
        <v>554</v>
      </c>
      <c r="C201" s="16" t="s">
        <v>567</v>
      </c>
      <c r="D201" s="9" t="s">
        <v>9</v>
      </c>
      <c r="E201" s="17">
        <v>60</v>
      </c>
      <c r="F201" s="17"/>
      <c r="G201" s="17">
        <f t="shared" ref="G201:G211" si="13">E201*F201</f>
        <v>0</v>
      </c>
    </row>
    <row r="202" spans="1:7" ht="36" x14ac:dyDescent="0.25">
      <c r="A202" s="15" t="s">
        <v>87</v>
      </c>
      <c r="B202" s="9" t="s">
        <v>555</v>
      </c>
      <c r="C202" s="16" t="s">
        <v>568</v>
      </c>
      <c r="D202" s="9" t="s">
        <v>9</v>
      </c>
      <c r="E202" s="17">
        <v>20</v>
      </c>
      <c r="F202" s="17"/>
      <c r="G202" s="17">
        <f t="shared" si="13"/>
        <v>0</v>
      </c>
    </row>
    <row r="203" spans="1:7" ht="24" x14ac:dyDescent="0.25">
      <c r="A203" s="15" t="s">
        <v>88</v>
      </c>
      <c r="B203" s="9" t="s">
        <v>556</v>
      </c>
      <c r="C203" s="16" t="s">
        <v>569</v>
      </c>
      <c r="D203" s="9" t="s">
        <v>54</v>
      </c>
      <c r="E203" s="17">
        <v>10</v>
      </c>
      <c r="F203" s="17"/>
      <c r="G203" s="17">
        <f t="shared" si="13"/>
        <v>0</v>
      </c>
    </row>
    <row r="204" spans="1:7" ht="48" x14ac:dyDescent="0.25">
      <c r="A204" s="15" t="s">
        <v>89</v>
      </c>
      <c r="B204" s="9" t="s">
        <v>557</v>
      </c>
      <c r="C204" s="16" t="s">
        <v>570</v>
      </c>
      <c r="D204" s="9" t="s">
        <v>14</v>
      </c>
      <c r="E204" s="17">
        <v>10</v>
      </c>
      <c r="F204" s="17"/>
      <c r="G204" s="17">
        <f t="shared" si="13"/>
        <v>0</v>
      </c>
    </row>
    <row r="205" spans="1:7" ht="48" x14ac:dyDescent="0.25">
      <c r="A205" s="15" t="s">
        <v>90</v>
      </c>
      <c r="B205" s="9" t="s">
        <v>558</v>
      </c>
      <c r="C205" s="16" t="s">
        <v>571</v>
      </c>
      <c r="D205" s="9" t="s">
        <v>14</v>
      </c>
      <c r="E205" s="17">
        <v>20</v>
      </c>
      <c r="F205" s="17"/>
      <c r="G205" s="17">
        <f t="shared" si="13"/>
        <v>0</v>
      </c>
    </row>
    <row r="206" spans="1:7" ht="48" x14ac:dyDescent="0.25">
      <c r="A206" s="15" t="s">
        <v>91</v>
      </c>
      <c r="B206" s="9" t="s">
        <v>559</v>
      </c>
      <c r="C206" s="16" t="s">
        <v>572</v>
      </c>
      <c r="D206" s="9" t="s">
        <v>14</v>
      </c>
      <c r="E206" s="17">
        <v>70</v>
      </c>
      <c r="F206" s="17"/>
      <c r="G206" s="17">
        <f t="shared" si="13"/>
        <v>0</v>
      </c>
    </row>
    <row r="207" spans="1:7" ht="48" x14ac:dyDescent="0.25">
      <c r="A207" s="15" t="s">
        <v>548</v>
      </c>
      <c r="B207" s="9" t="s">
        <v>560</v>
      </c>
      <c r="C207" s="16" t="s">
        <v>573</v>
      </c>
      <c r="D207" s="9" t="s">
        <v>13</v>
      </c>
      <c r="E207" s="17">
        <v>4</v>
      </c>
      <c r="F207" s="17"/>
      <c r="G207" s="17">
        <f t="shared" si="13"/>
        <v>0</v>
      </c>
    </row>
    <row r="208" spans="1:7" ht="36" x14ac:dyDescent="0.25">
      <c r="A208" s="15" t="s">
        <v>549</v>
      </c>
      <c r="B208" s="9" t="s">
        <v>561</v>
      </c>
      <c r="C208" s="16" t="s">
        <v>574</v>
      </c>
      <c r="D208" s="9" t="s">
        <v>13</v>
      </c>
      <c r="E208" s="17">
        <v>8</v>
      </c>
      <c r="F208" s="17"/>
      <c r="G208" s="17">
        <f t="shared" si="13"/>
        <v>0</v>
      </c>
    </row>
    <row r="209" spans="1:7" ht="24" x14ac:dyDescent="0.25">
      <c r="A209" s="15" t="s">
        <v>550</v>
      </c>
      <c r="B209" s="9" t="s">
        <v>562</v>
      </c>
      <c r="C209" s="16" t="s">
        <v>565</v>
      </c>
      <c r="D209" s="9" t="s">
        <v>13</v>
      </c>
      <c r="E209" s="17">
        <v>12</v>
      </c>
      <c r="F209" s="17"/>
      <c r="G209" s="17">
        <f t="shared" si="13"/>
        <v>0</v>
      </c>
    </row>
    <row r="210" spans="1:7" ht="24" x14ac:dyDescent="0.25">
      <c r="A210" s="15" t="s">
        <v>551</v>
      </c>
      <c r="B210" s="9" t="s">
        <v>563</v>
      </c>
      <c r="C210" s="16" t="s">
        <v>575</v>
      </c>
      <c r="D210" s="9" t="s">
        <v>13</v>
      </c>
      <c r="E210" s="17">
        <v>4</v>
      </c>
      <c r="F210" s="17"/>
      <c r="G210" s="17">
        <f t="shared" si="13"/>
        <v>0</v>
      </c>
    </row>
    <row r="211" spans="1:7" ht="24" x14ac:dyDescent="0.25">
      <c r="A211" s="15" t="s">
        <v>552</v>
      </c>
      <c r="B211" s="9" t="s">
        <v>564</v>
      </c>
      <c r="C211" s="16" t="s">
        <v>576</v>
      </c>
      <c r="D211" s="9" t="s">
        <v>14</v>
      </c>
      <c r="E211" s="17">
        <v>1</v>
      </c>
      <c r="F211" s="17"/>
      <c r="G211" s="17">
        <f t="shared" si="13"/>
        <v>0</v>
      </c>
    </row>
    <row r="212" spans="1:7" ht="17.25" customHeight="1" x14ac:dyDescent="0.25">
      <c r="A212" s="11">
        <v>14</v>
      </c>
      <c r="B212" s="12"/>
      <c r="C212" s="63" t="s">
        <v>577</v>
      </c>
      <c r="D212" s="64"/>
      <c r="E212" s="64"/>
      <c r="F212" s="65"/>
      <c r="G212" s="14">
        <f>SUM(G213:G218)</f>
        <v>0</v>
      </c>
    </row>
    <row r="213" spans="1:7" ht="36" x14ac:dyDescent="0.25">
      <c r="A213" s="15" t="s">
        <v>65</v>
      </c>
      <c r="B213" s="9" t="s">
        <v>578</v>
      </c>
      <c r="C213" s="16" t="s">
        <v>584</v>
      </c>
      <c r="D213" s="9" t="s">
        <v>9</v>
      </c>
      <c r="E213" s="17" t="s">
        <v>588</v>
      </c>
      <c r="F213" s="17"/>
      <c r="G213" s="17">
        <f>E213*F213</f>
        <v>0</v>
      </c>
    </row>
    <row r="214" spans="1:7" ht="36" x14ac:dyDescent="0.25">
      <c r="A214" s="15" t="s">
        <v>66</v>
      </c>
      <c r="B214" s="9" t="s">
        <v>579</v>
      </c>
      <c r="C214" s="16" t="s">
        <v>585</v>
      </c>
      <c r="D214" s="9" t="s">
        <v>9</v>
      </c>
      <c r="E214" s="17">
        <v>98</v>
      </c>
      <c r="F214" s="17"/>
      <c r="G214" s="17">
        <f t="shared" ref="G214:G218" si="14">E214*F214</f>
        <v>0</v>
      </c>
    </row>
    <row r="215" spans="1:7" ht="24" x14ac:dyDescent="0.25">
      <c r="A215" s="15" t="s">
        <v>67</v>
      </c>
      <c r="B215" s="9" t="s">
        <v>580</v>
      </c>
      <c r="C215" s="16" t="s">
        <v>586</v>
      </c>
      <c r="D215" s="9" t="s">
        <v>9</v>
      </c>
      <c r="E215" s="17">
        <v>98</v>
      </c>
      <c r="F215" s="17"/>
      <c r="G215" s="17">
        <f t="shared" si="14"/>
        <v>0</v>
      </c>
    </row>
    <row r="216" spans="1:7" ht="24" x14ac:dyDescent="0.25">
      <c r="A216" s="15" t="s">
        <v>68</v>
      </c>
      <c r="B216" s="9" t="s">
        <v>299</v>
      </c>
      <c r="C216" s="16" t="s">
        <v>322</v>
      </c>
      <c r="D216" s="9" t="s">
        <v>10</v>
      </c>
      <c r="E216" s="17" t="s">
        <v>589</v>
      </c>
      <c r="F216" s="17"/>
      <c r="G216" s="17">
        <f t="shared" si="14"/>
        <v>0</v>
      </c>
    </row>
    <row r="217" spans="1:7" ht="36" x14ac:dyDescent="0.25">
      <c r="A217" s="15" t="s">
        <v>69</v>
      </c>
      <c r="B217" s="9" t="s">
        <v>581</v>
      </c>
      <c r="C217" s="16" t="s">
        <v>582</v>
      </c>
      <c r="D217" s="9" t="s">
        <v>587</v>
      </c>
      <c r="E217" s="17">
        <v>15</v>
      </c>
      <c r="F217" s="17"/>
      <c r="G217" s="17">
        <f t="shared" si="14"/>
        <v>0</v>
      </c>
    </row>
    <row r="218" spans="1:7" ht="36" x14ac:dyDescent="0.25">
      <c r="A218" s="15" t="s">
        <v>70</v>
      </c>
      <c r="B218" s="9" t="s">
        <v>581</v>
      </c>
      <c r="C218" s="16" t="s">
        <v>583</v>
      </c>
      <c r="D218" s="9" t="s">
        <v>587</v>
      </c>
      <c r="E218" s="17">
        <v>62</v>
      </c>
      <c r="F218" s="17"/>
      <c r="G218" s="17">
        <f t="shared" si="14"/>
        <v>0</v>
      </c>
    </row>
    <row r="219" spans="1:7" ht="17.25" customHeight="1" x14ac:dyDescent="0.25">
      <c r="A219" s="11">
        <v>15</v>
      </c>
      <c r="B219" s="12"/>
      <c r="C219" s="63" t="s">
        <v>600</v>
      </c>
      <c r="D219" s="64"/>
      <c r="E219" s="64"/>
      <c r="F219" s="65"/>
      <c r="G219" s="14">
        <f>SUM(G220:G221)</f>
        <v>0</v>
      </c>
    </row>
    <row r="220" spans="1:7" ht="48" x14ac:dyDescent="0.25">
      <c r="A220" s="61" t="s">
        <v>71</v>
      </c>
      <c r="B220" s="54" t="s">
        <v>592</v>
      </c>
      <c r="C220" s="58" t="s">
        <v>1506</v>
      </c>
      <c r="D220" s="54" t="s">
        <v>13</v>
      </c>
      <c r="E220" s="59">
        <v>0</v>
      </c>
      <c r="F220" s="17"/>
      <c r="G220" s="17">
        <f>E220*F220</f>
        <v>0</v>
      </c>
    </row>
    <row r="221" spans="1:7" ht="54.75" customHeight="1" x14ac:dyDescent="0.25">
      <c r="A221" s="15" t="s">
        <v>92</v>
      </c>
      <c r="B221" s="9" t="s">
        <v>590</v>
      </c>
      <c r="C221" s="16" t="s">
        <v>591</v>
      </c>
      <c r="D221" s="9" t="s">
        <v>13</v>
      </c>
      <c r="E221" s="17">
        <v>1</v>
      </c>
      <c r="F221" s="17"/>
      <c r="G221" s="17">
        <f t="shared" ref="G221" si="15">E221*F221</f>
        <v>0</v>
      </c>
    </row>
    <row r="222" spans="1:7" ht="17.25" customHeight="1" x14ac:dyDescent="0.25">
      <c r="A222" s="11">
        <v>16</v>
      </c>
      <c r="B222" s="12"/>
      <c r="C222" s="63" t="s">
        <v>599</v>
      </c>
      <c r="D222" s="64"/>
      <c r="E222" s="64"/>
      <c r="F222" s="65"/>
      <c r="G222" s="14">
        <f>SUM(G223:G231)</f>
        <v>0</v>
      </c>
    </row>
    <row r="223" spans="1:7" ht="24" x14ac:dyDescent="0.25">
      <c r="A223" s="15" t="s">
        <v>72</v>
      </c>
      <c r="B223" s="9" t="s">
        <v>601</v>
      </c>
      <c r="C223" s="16" t="s">
        <v>608</v>
      </c>
      <c r="D223" s="9" t="s">
        <v>54</v>
      </c>
      <c r="E223" s="17">
        <v>3</v>
      </c>
      <c r="F223" s="17"/>
      <c r="G223" s="17">
        <f>E223*F223</f>
        <v>0</v>
      </c>
    </row>
    <row r="224" spans="1:7" ht="72" x14ac:dyDescent="0.25">
      <c r="A224" s="15" t="s">
        <v>97</v>
      </c>
      <c r="B224" s="9" t="s">
        <v>602</v>
      </c>
      <c r="C224" s="16" t="s">
        <v>611</v>
      </c>
      <c r="D224" s="9" t="s">
        <v>13</v>
      </c>
      <c r="E224" s="17">
        <v>1</v>
      </c>
      <c r="F224" s="17"/>
      <c r="G224" s="17">
        <f t="shared" ref="G224:G231" si="16">E224*F224</f>
        <v>0</v>
      </c>
    </row>
    <row r="225" spans="1:7" ht="24" x14ac:dyDescent="0.25">
      <c r="A225" s="15" t="s">
        <v>98</v>
      </c>
      <c r="B225" s="9" t="s">
        <v>603</v>
      </c>
      <c r="C225" s="16" t="s">
        <v>612</v>
      </c>
      <c r="D225" s="9" t="s">
        <v>13</v>
      </c>
      <c r="E225" s="17">
        <v>1</v>
      </c>
      <c r="F225" s="17"/>
      <c r="G225" s="17">
        <f t="shared" si="16"/>
        <v>0</v>
      </c>
    </row>
    <row r="226" spans="1:7" ht="48" x14ac:dyDescent="0.25">
      <c r="A226" s="15" t="s">
        <v>593</v>
      </c>
      <c r="B226" s="9" t="s">
        <v>603</v>
      </c>
      <c r="C226" s="16" t="s">
        <v>613</v>
      </c>
      <c r="D226" s="9" t="s">
        <v>13</v>
      </c>
      <c r="E226" s="17">
        <v>1</v>
      </c>
      <c r="F226" s="17"/>
      <c r="G226" s="17">
        <f t="shared" si="16"/>
        <v>0</v>
      </c>
    </row>
    <row r="227" spans="1:7" ht="60" x14ac:dyDescent="0.25">
      <c r="A227" s="15" t="s">
        <v>594</v>
      </c>
      <c r="B227" s="9" t="s">
        <v>604</v>
      </c>
      <c r="C227" s="16" t="s">
        <v>614</v>
      </c>
      <c r="D227" s="9" t="s">
        <v>13</v>
      </c>
      <c r="E227" s="17">
        <v>1</v>
      </c>
      <c r="F227" s="17"/>
      <c r="G227" s="17">
        <f t="shared" si="16"/>
        <v>0</v>
      </c>
    </row>
    <row r="228" spans="1:7" ht="24" x14ac:dyDescent="0.25">
      <c r="A228" s="15" t="s">
        <v>595</v>
      </c>
      <c r="B228" s="9" t="s">
        <v>604</v>
      </c>
      <c r="C228" s="16" t="s">
        <v>615</v>
      </c>
      <c r="D228" s="9" t="s">
        <v>13</v>
      </c>
      <c r="E228" s="17">
        <v>1</v>
      </c>
      <c r="F228" s="17"/>
      <c r="G228" s="17">
        <f t="shared" si="16"/>
        <v>0</v>
      </c>
    </row>
    <row r="229" spans="1:7" ht="24" x14ac:dyDescent="0.25">
      <c r="A229" s="15" t="s">
        <v>596</v>
      </c>
      <c r="B229" s="9" t="s">
        <v>605</v>
      </c>
      <c r="C229" s="16" t="s">
        <v>609</v>
      </c>
      <c r="D229" s="9" t="s">
        <v>13</v>
      </c>
      <c r="E229" s="17">
        <v>6</v>
      </c>
      <c r="F229" s="17"/>
      <c r="G229" s="17">
        <f t="shared" si="16"/>
        <v>0</v>
      </c>
    </row>
    <row r="230" spans="1:7" ht="24" x14ac:dyDescent="0.25">
      <c r="A230" s="15" t="s">
        <v>597</v>
      </c>
      <c r="B230" s="9" t="s">
        <v>606</v>
      </c>
      <c r="C230" s="16" t="s">
        <v>610</v>
      </c>
      <c r="D230" s="9" t="s">
        <v>617</v>
      </c>
      <c r="E230" s="17">
        <v>1</v>
      </c>
      <c r="F230" s="17"/>
      <c r="G230" s="17">
        <f t="shared" si="16"/>
        <v>0</v>
      </c>
    </row>
    <row r="231" spans="1:7" ht="60" x14ac:dyDescent="0.25">
      <c r="A231" s="15" t="s">
        <v>598</v>
      </c>
      <c r="B231" s="9" t="s">
        <v>607</v>
      </c>
      <c r="C231" s="16" t="s">
        <v>616</v>
      </c>
      <c r="D231" s="9" t="s">
        <v>13</v>
      </c>
      <c r="E231" s="17">
        <v>1</v>
      </c>
      <c r="F231" s="17"/>
      <c r="G231" s="17">
        <f t="shared" si="16"/>
        <v>0</v>
      </c>
    </row>
    <row r="232" spans="1:7" ht="17.25" customHeight="1" x14ac:dyDescent="0.25">
      <c r="A232" s="11">
        <v>17</v>
      </c>
      <c r="B232" s="12"/>
      <c r="C232" s="63" t="s">
        <v>618</v>
      </c>
      <c r="D232" s="64"/>
      <c r="E232" s="64"/>
      <c r="F232" s="65"/>
      <c r="G232" s="14">
        <f>SUM(G233:G239)</f>
        <v>0</v>
      </c>
    </row>
    <row r="233" spans="1:7" ht="24" x14ac:dyDescent="0.25">
      <c r="A233" s="15" t="s">
        <v>73</v>
      </c>
      <c r="B233" s="9" t="s">
        <v>619</v>
      </c>
      <c r="C233" s="16" t="s">
        <v>626</v>
      </c>
      <c r="D233" s="9" t="s">
        <v>109</v>
      </c>
      <c r="E233" s="17">
        <v>3</v>
      </c>
      <c r="F233" s="17"/>
      <c r="G233" s="17">
        <f>E233*F233</f>
        <v>0</v>
      </c>
    </row>
    <row r="234" spans="1:7" ht="24" x14ac:dyDescent="0.25">
      <c r="A234" s="15" t="s">
        <v>74</v>
      </c>
      <c r="B234" s="9" t="s">
        <v>620</v>
      </c>
      <c r="C234" s="16" t="s">
        <v>627</v>
      </c>
      <c r="D234" s="9" t="s">
        <v>109</v>
      </c>
      <c r="E234" s="17">
        <v>1</v>
      </c>
      <c r="F234" s="17"/>
      <c r="G234" s="17">
        <f t="shared" ref="G234:G239" si="17">E234*F234</f>
        <v>0</v>
      </c>
    </row>
    <row r="235" spans="1:7" ht="36" x14ac:dyDescent="0.25">
      <c r="A235" s="15" t="s">
        <v>104</v>
      </c>
      <c r="B235" s="9" t="s">
        <v>621</v>
      </c>
      <c r="C235" s="16" t="s">
        <v>631</v>
      </c>
      <c r="D235" s="9" t="s">
        <v>633</v>
      </c>
      <c r="E235" s="17">
        <v>1</v>
      </c>
      <c r="F235" s="17"/>
      <c r="G235" s="17">
        <f t="shared" si="17"/>
        <v>0</v>
      </c>
    </row>
    <row r="236" spans="1:7" ht="36" x14ac:dyDescent="0.25">
      <c r="A236" s="15" t="s">
        <v>105</v>
      </c>
      <c r="B236" s="9" t="s">
        <v>622</v>
      </c>
      <c r="C236" s="16" t="s">
        <v>632</v>
      </c>
      <c r="D236" s="9" t="s">
        <v>633</v>
      </c>
      <c r="E236" s="17">
        <v>3</v>
      </c>
      <c r="F236" s="17"/>
      <c r="G236" s="17">
        <f t="shared" si="17"/>
        <v>0</v>
      </c>
    </row>
    <row r="237" spans="1:7" ht="24" x14ac:dyDescent="0.25">
      <c r="A237" s="15" t="s">
        <v>106</v>
      </c>
      <c r="B237" s="9" t="s">
        <v>623</v>
      </c>
      <c r="C237" s="16" t="s">
        <v>628</v>
      </c>
      <c r="D237" s="9" t="s">
        <v>634</v>
      </c>
      <c r="E237" s="17">
        <v>2</v>
      </c>
      <c r="F237" s="17"/>
      <c r="G237" s="17">
        <f t="shared" si="17"/>
        <v>0</v>
      </c>
    </row>
    <row r="238" spans="1:7" ht="24" x14ac:dyDescent="0.25">
      <c r="A238" s="15" t="s">
        <v>107</v>
      </c>
      <c r="B238" s="9" t="s">
        <v>624</v>
      </c>
      <c r="C238" s="16" t="s">
        <v>629</v>
      </c>
      <c r="D238" s="9" t="s">
        <v>635</v>
      </c>
      <c r="E238" s="17">
        <v>1</v>
      </c>
      <c r="F238" s="17"/>
      <c r="G238" s="17">
        <f t="shared" si="17"/>
        <v>0</v>
      </c>
    </row>
    <row r="239" spans="1:7" ht="24" x14ac:dyDescent="0.25">
      <c r="A239" s="15" t="s">
        <v>108</v>
      </c>
      <c r="B239" s="9" t="s">
        <v>625</v>
      </c>
      <c r="C239" s="16" t="s">
        <v>630</v>
      </c>
      <c r="D239" s="9" t="s">
        <v>635</v>
      </c>
      <c r="E239" s="17">
        <v>3</v>
      </c>
      <c r="F239" s="17"/>
      <c r="G239" s="17">
        <f t="shared" si="17"/>
        <v>0</v>
      </c>
    </row>
    <row r="240" spans="1:7" ht="17.25" customHeight="1" x14ac:dyDescent="0.25">
      <c r="A240" s="11">
        <v>18</v>
      </c>
      <c r="B240" s="12"/>
      <c r="C240" s="63" t="s">
        <v>670</v>
      </c>
      <c r="D240" s="64"/>
      <c r="E240" s="64"/>
      <c r="F240" s="65"/>
      <c r="G240" s="14">
        <f>SUM(G241:G254)</f>
        <v>0</v>
      </c>
    </row>
    <row r="241" spans="1:7" ht="24" x14ac:dyDescent="0.25">
      <c r="A241" s="15" t="s">
        <v>75</v>
      </c>
      <c r="B241" s="9" t="s">
        <v>649</v>
      </c>
      <c r="C241" s="16" t="s">
        <v>656</v>
      </c>
      <c r="D241" s="9" t="s">
        <v>9</v>
      </c>
      <c r="E241" s="17">
        <v>24</v>
      </c>
      <c r="F241" s="17"/>
      <c r="G241" s="17">
        <f>E241*F241</f>
        <v>0</v>
      </c>
    </row>
    <row r="242" spans="1:7" ht="36" x14ac:dyDescent="0.25">
      <c r="A242" s="15" t="s">
        <v>636</v>
      </c>
      <c r="B242" s="9" t="s">
        <v>650</v>
      </c>
      <c r="C242" s="16" t="s">
        <v>657</v>
      </c>
      <c r="D242" s="9" t="s">
        <v>9</v>
      </c>
      <c r="E242" s="17">
        <v>22</v>
      </c>
      <c r="F242" s="17"/>
      <c r="G242" s="17">
        <f t="shared" ref="G242:G251" si="18">E242*F242</f>
        <v>0</v>
      </c>
    </row>
    <row r="243" spans="1:7" ht="36" x14ac:dyDescent="0.25">
      <c r="A243" s="15" t="s">
        <v>637</v>
      </c>
      <c r="B243" s="9" t="s">
        <v>650</v>
      </c>
      <c r="C243" s="16" t="s">
        <v>658</v>
      </c>
      <c r="D243" s="9" t="s">
        <v>9</v>
      </c>
      <c r="E243" s="17">
        <v>15</v>
      </c>
      <c r="F243" s="17"/>
      <c r="G243" s="17">
        <f t="shared" si="18"/>
        <v>0</v>
      </c>
    </row>
    <row r="244" spans="1:7" ht="36" x14ac:dyDescent="0.25">
      <c r="A244" s="15" t="s">
        <v>638</v>
      </c>
      <c r="B244" s="9" t="s">
        <v>651</v>
      </c>
      <c r="C244" s="16" t="s">
        <v>659</v>
      </c>
      <c r="D244" s="9" t="s">
        <v>587</v>
      </c>
      <c r="E244" s="17">
        <v>12</v>
      </c>
      <c r="F244" s="17"/>
      <c r="G244" s="17">
        <f t="shared" si="18"/>
        <v>0</v>
      </c>
    </row>
    <row r="245" spans="1:7" ht="36" x14ac:dyDescent="0.25">
      <c r="A245" s="15" t="s">
        <v>639</v>
      </c>
      <c r="B245" s="9" t="s">
        <v>650</v>
      </c>
      <c r="C245" s="16" t="s">
        <v>660</v>
      </c>
      <c r="D245" s="9" t="s">
        <v>9</v>
      </c>
      <c r="E245" s="17">
        <v>26</v>
      </c>
      <c r="F245" s="17"/>
      <c r="G245" s="17">
        <f t="shared" si="18"/>
        <v>0</v>
      </c>
    </row>
    <row r="246" spans="1:7" ht="36" x14ac:dyDescent="0.25">
      <c r="A246" s="15" t="s">
        <v>640</v>
      </c>
      <c r="B246" s="9" t="s">
        <v>650</v>
      </c>
      <c r="C246" s="16" t="s">
        <v>661</v>
      </c>
      <c r="D246" s="9" t="s">
        <v>9</v>
      </c>
      <c r="E246" s="17">
        <v>34</v>
      </c>
      <c r="F246" s="17"/>
      <c r="G246" s="17">
        <f t="shared" si="18"/>
        <v>0</v>
      </c>
    </row>
    <row r="247" spans="1:7" ht="24" x14ac:dyDescent="0.25">
      <c r="A247" s="15" t="s">
        <v>641</v>
      </c>
      <c r="B247" s="9" t="s">
        <v>650</v>
      </c>
      <c r="C247" s="16" t="s">
        <v>662</v>
      </c>
      <c r="D247" s="9" t="s">
        <v>9</v>
      </c>
      <c r="E247" s="17">
        <v>17</v>
      </c>
      <c r="F247" s="17"/>
      <c r="G247" s="17">
        <f t="shared" si="18"/>
        <v>0</v>
      </c>
    </row>
    <row r="248" spans="1:7" ht="36" x14ac:dyDescent="0.25">
      <c r="A248" s="15" t="s">
        <v>642</v>
      </c>
      <c r="B248" s="9" t="s">
        <v>651</v>
      </c>
      <c r="C248" s="16" t="s">
        <v>663</v>
      </c>
      <c r="D248" s="9" t="s">
        <v>587</v>
      </c>
      <c r="E248" s="17">
        <v>22</v>
      </c>
      <c r="F248" s="17"/>
      <c r="G248" s="17">
        <f t="shared" si="18"/>
        <v>0</v>
      </c>
    </row>
    <row r="249" spans="1:7" ht="36" x14ac:dyDescent="0.25">
      <c r="A249" s="15" t="s">
        <v>643</v>
      </c>
      <c r="B249" s="9" t="s">
        <v>651</v>
      </c>
      <c r="C249" s="16" t="s">
        <v>664</v>
      </c>
      <c r="D249" s="9" t="s">
        <v>587</v>
      </c>
      <c r="E249" s="17">
        <v>45</v>
      </c>
      <c r="F249" s="17"/>
      <c r="G249" s="17">
        <f t="shared" si="18"/>
        <v>0</v>
      </c>
    </row>
    <row r="250" spans="1:7" ht="36" x14ac:dyDescent="0.25">
      <c r="A250" s="15" t="s">
        <v>644</v>
      </c>
      <c r="B250" s="9" t="s">
        <v>651</v>
      </c>
      <c r="C250" s="16" t="s">
        <v>665</v>
      </c>
      <c r="D250" s="9" t="s">
        <v>587</v>
      </c>
      <c r="E250" s="17">
        <v>17</v>
      </c>
      <c r="F250" s="17"/>
      <c r="G250" s="17">
        <f t="shared" si="18"/>
        <v>0</v>
      </c>
    </row>
    <row r="251" spans="1:7" ht="24" x14ac:dyDescent="0.25">
      <c r="A251" s="15" t="s">
        <v>645</v>
      </c>
      <c r="B251" s="9" t="s">
        <v>652</v>
      </c>
      <c r="C251" s="16" t="s">
        <v>666</v>
      </c>
      <c r="D251" s="9" t="s">
        <v>587</v>
      </c>
      <c r="E251" s="17">
        <v>34</v>
      </c>
      <c r="F251" s="17"/>
      <c r="G251" s="17">
        <f t="shared" si="18"/>
        <v>0</v>
      </c>
    </row>
    <row r="252" spans="1:7" ht="24" x14ac:dyDescent="0.25">
      <c r="A252" s="15" t="s">
        <v>646</v>
      </c>
      <c r="B252" s="9" t="s">
        <v>653</v>
      </c>
      <c r="C252" s="16" t="s">
        <v>667</v>
      </c>
      <c r="D252" s="9" t="s">
        <v>13</v>
      </c>
      <c r="E252" s="17">
        <v>20</v>
      </c>
      <c r="F252" s="17"/>
      <c r="G252" s="17">
        <f>E252*F252</f>
        <v>0</v>
      </c>
    </row>
    <row r="253" spans="1:7" ht="36" x14ac:dyDescent="0.25">
      <c r="A253" s="15" t="s">
        <v>647</v>
      </c>
      <c r="B253" s="9" t="s">
        <v>654</v>
      </c>
      <c r="C253" s="16" t="s">
        <v>668</v>
      </c>
      <c r="D253" s="9" t="s">
        <v>13</v>
      </c>
      <c r="E253" s="17">
        <v>20</v>
      </c>
      <c r="F253" s="17"/>
      <c r="G253" s="17">
        <f t="shared" ref="G253:G334" si="19">E253*F253</f>
        <v>0</v>
      </c>
    </row>
    <row r="254" spans="1:7" ht="36" x14ac:dyDescent="0.25">
      <c r="A254" s="15" t="s">
        <v>648</v>
      </c>
      <c r="B254" s="9" t="s">
        <v>655</v>
      </c>
      <c r="C254" s="16" t="s">
        <v>669</v>
      </c>
      <c r="D254" s="9" t="s">
        <v>13</v>
      </c>
      <c r="E254" s="17">
        <v>124</v>
      </c>
      <c r="F254" s="17"/>
      <c r="G254" s="17">
        <f t="shared" si="19"/>
        <v>0</v>
      </c>
    </row>
    <row r="255" spans="1:7" ht="17.25" customHeight="1" x14ac:dyDescent="0.25">
      <c r="A255" s="11">
        <v>19</v>
      </c>
      <c r="B255" s="12"/>
      <c r="C255" s="63" t="s">
        <v>671</v>
      </c>
      <c r="D255" s="64"/>
      <c r="E255" s="64"/>
      <c r="F255" s="65"/>
      <c r="G255" s="14">
        <f>SUM(G256:G261)</f>
        <v>0</v>
      </c>
    </row>
    <row r="256" spans="1:7" ht="36" x14ac:dyDescent="0.25">
      <c r="A256" s="15" t="s">
        <v>76</v>
      </c>
      <c r="B256" s="9" t="s">
        <v>672</v>
      </c>
      <c r="C256" s="16" t="s">
        <v>679</v>
      </c>
      <c r="D256" s="9" t="s">
        <v>13</v>
      </c>
      <c r="E256" s="17" t="s">
        <v>684</v>
      </c>
      <c r="F256" s="17"/>
      <c r="G256" s="17">
        <f>E256*F256</f>
        <v>0</v>
      </c>
    </row>
    <row r="257" spans="1:7" ht="36" x14ac:dyDescent="0.25">
      <c r="A257" s="15" t="s">
        <v>93</v>
      </c>
      <c r="B257" s="9" t="s">
        <v>673</v>
      </c>
      <c r="C257" s="16" t="s">
        <v>680</v>
      </c>
      <c r="D257" s="9" t="s">
        <v>13</v>
      </c>
      <c r="E257" s="17">
        <v>196</v>
      </c>
      <c r="F257" s="17"/>
      <c r="G257" s="17">
        <f t="shared" ref="G257:G261" si="20">E257*F257</f>
        <v>0</v>
      </c>
    </row>
    <row r="258" spans="1:7" ht="24" x14ac:dyDescent="0.25">
      <c r="A258" s="15" t="s">
        <v>110</v>
      </c>
      <c r="B258" s="9" t="s">
        <v>674</v>
      </c>
      <c r="C258" s="16" t="s">
        <v>678</v>
      </c>
      <c r="D258" s="9" t="s">
        <v>9</v>
      </c>
      <c r="E258" s="17">
        <v>29</v>
      </c>
      <c r="F258" s="17"/>
      <c r="G258" s="17">
        <f t="shared" si="20"/>
        <v>0</v>
      </c>
    </row>
    <row r="259" spans="1:7" ht="24" x14ac:dyDescent="0.25">
      <c r="A259" s="15" t="s">
        <v>111</v>
      </c>
      <c r="B259" s="9" t="s">
        <v>675</v>
      </c>
      <c r="C259" s="16" t="s">
        <v>681</v>
      </c>
      <c r="D259" s="9" t="s">
        <v>9</v>
      </c>
      <c r="E259" s="17">
        <v>57</v>
      </c>
      <c r="F259" s="17"/>
      <c r="G259" s="17">
        <f t="shared" si="20"/>
        <v>0</v>
      </c>
    </row>
    <row r="260" spans="1:7" ht="60" x14ac:dyDescent="0.25">
      <c r="A260" s="15" t="s">
        <v>112</v>
      </c>
      <c r="B260" s="9" t="s">
        <v>676</v>
      </c>
      <c r="C260" s="16" t="s">
        <v>682</v>
      </c>
      <c r="D260" s="9" t="s">
        <v>9</v>
      </c>
      <c r="E260" s="17">
        <v>110</v>
      </c>
      <c r="F260" s="17"/>
      <c r="G260" s="17">
        <f t="shared" si="20"/>
        <v>0</v>
      </c>
    </row>
    <row r="261" spans="1:7" ht="24" x14ac:dyDescent="0.25">
      <c r="A261" s="15" t="s">
        <v>113</v>
      </c>
      <c r="B261" s="9" t="s">
        <v>677</v>
      </c>
      <c r="C261" s="16" t="s">
        <v>683</v>
      </c>
      <c r="D261" s="9" t="s">
        <v>9</v>
      </c>
      <c r="E261" s="17">
        <v>110</v>
      </c>
      <c r="F261" s="17"/>
      <c r="G261" s="17">
        <f t="shared" si="20"/>
        <v>0</v>
      </c>
    </row>
    <row r="262" spans="1:7" ht="17.25" customHeight="1" x14ac:dyDescent="0.25">
      <c r="A262" s="11">
        <v>20</v>
      </c>
      <c r="B262" s="12"/>
      <c r="C262" s="63" t="s">
        <v>685</v>
      </c>
      <c r="D262" s="64"/>
      <c r="E262" s="64"/>
      <c r="F262" s="65"/>
      <c r="G262" s="14">
        <f>SUM(G263:G313)</f>
        <v>0</v>
      </c>
    </row>
    <row r="263" spans="1:7" ht="60" x14ac:dyDescent="0.25">
      <c r="A263" s="15" t="s">
        <v>94</v>
      </c>
      <c r="B263" s="9" t="s">
        <v>714</v>
      </c>
      <c r="C263" s="16" t="s">
        <v>767</v>
      </c>
      <c r="D263" s="9" t="s">
        <v>13</v>
      </c>
      <c r="E263" s="17">
        <v>22</v>
      </c>
      <c r="F263" s="17"/>
      <c r="G263" s="17">
        <f>E263*F263</f>
        <v>0</v>
      </c>
    </row>
    <row r="264" spans="1:7" ht="24" x14ac:dyDescent="0.25">
      <c r="A264" s="15" t="s">
        <v>95</v>
      </c>
      <c r="B264" s="9" t="s">
        <v>715</v>
      </c>
      <c r="C264" s="16" t="s">
        <v>768</v>
      </c>
      <c r="D264" s="9" t="s">
        <v>13</v>
      </c>
      <c r="E264" s="17">
        <v>8</v>
      </c>
      <c r="F264" s="17"/>
      <c r="G264" s="17">
        <f t="shared" ref="G264:G272" si="21">E264*F264</f>
        <v>0</v>
      </c>
    </row>
    <row r="265" spans="1:7" ht="24" x14ac:dyDescent="0.25">
      <c r="A265" s="15" t="s">
        <v>114</v>
      </c>
      <c r="B265" s="9" t="s">
        <v>716</v>
      </c>
      <c r="C265" s="16" t="s">
        <v>769</v>
      </c>
      <c r="D265" s="9" t="s">
        <v>13</v>
      </c>
      <c r="E265" s="17">
        <v>14</v>
      </c>
      <c r="F265" s="17"/>
      <c r="G265" s="17">
        <f t="shared" si="21"/>
        <v>0</v>
      </c>
    </row>
    <row r="266" spans="1:7" ht="80.25" customHeight="1" x14ac:dyDescent="0.25">
      <c r="A266" s="15" t="s">
        <v>115</v>
      </c>
      <c r="B266" s="9" t="s">
        <v>717</v>
      </c>
      <c r="C266" s="16" t="s">
        <v>770</v>
      </c>
      <c r="D266" s="9" t="s">
        <v>13</v>
      </c>
      <c r="E266" s="17">
        <v>7</v>
      </c>
      <c r="F266" s="17"/>
      <c r="G266" s="17">
        <f t="shared" si="21"/>
        <v>0</v>
      </c>
    </row>
    <row r="267" spans="1:7" ht="24" x14ac:dyDescent="0.25">
      <c r="A267" s="15" t="s">
        <v>116</v>
      </c>
      <c r="B267" s="9" t="s">
        <v>718</v>
      </c>
      <c r="C267" s="16" t="s">
        <v>771</v>
      </c>
      <c r="D267" s="9" t="s">
        <v>13</v>
      </c>
      <c r="E267" s="17">
        <v>1</v>
      </c>
      <c r="F267" s="17"/>
      <c r="G267" s="17">
        <f t="shared" si="21"/>
        <v>0</v>
      </c>
    </row>
    <row r="268" spans="1:7" ht="24" x14ac:dyDescent="0.25">
      <c r="A268" s="15" t="s">
        <v>117</v>
      </c>
      <c r="B268" s="9" t="s">
        <v>718</v>
      </c>
      <c r="C268" s="16" t="s">
        <v>742</v>
      </c>
      <c r="D268" s="9" t="s">
        <v>13</v>
      </c>
      <c r="E268" s="17">
        <v>14</v>
      </c>
      <c r="F268" s="17"/>
      <c r="G268" s="17">
        <f t="shared" si="21"/>
        <v>0</v>
      </c>
    </row>
    <row r="269" spans="1:7" ht="24" x14ac:dyDescent="0.25">
      <c r="A269" s="15" t="s">
        <v>118</v>
      </c>
      <c r="B269" s="9" t="s">
        <v>719</v>
      </c>
      <c r="C269" s="16" t="s">
        <v>772</v>
      </c>
      <c r="D269" s="9" t="s">
        <v>13</v>
      </c>
      <c r="E269" s="17">
        <v>8</v>
      </c>
      <c r="F269" s="17"/>
      <c r="G269" s="17">
        <f t="shared" si="21"/>
        <v>0</v>
      </c>
    </row>
    <row r="270" spans="1:7" ht="24" x14ac:dyDescent="0.25">
      <c r="A270" s="15" t="s">
        <v>119</v>
      </c>
      <c r="B270" s="9" t="s">
        <v>718</v>
      </c>
      <c r="C270" s="16" t="s">
        <v>743</v>
      </c>
      <c r="D270" s="9" t="s">
        <v>13</v>
      </c>
      <c r="E270" s="17">
        <v>4</v>
      </c>
      <c r="F270" s="17"/>
      <c r="G270" s="17">
        <f t="shared" si="21"/>
        <v>0</v>
      </c>
    </row>
    <row r="271" spans="1:7" ht="24" x14ac:dyDescent="0.25">
      <c r="A271" s="15" t="s">
        <v>120</v>
      </c>
      <c r="B271" s="9" t="s">
        <v>720</v>
      </c>
      <c r="C271" s="16" t="s">
        <v>773</v>
      </c>
      <c r="D271" s="9" t="s">
        <v>13</v>
      </c>
      <c r="E271" s="17">
        <v>232</v>
      </c>
      <c r="F271" s="17"/>
      <c r="G271" s="17">
        <f t="shared" si="21"/>
        <v>0</v>
      </c>
    </row>
    <row r="272" spans="1:7" ht="24" x14ac:dyDescent="0.25">
      <c r="A272" s="15" t="s">
        <v>121</v>
      </c>
      <c r="B272" s="9" t="s">
        <v>721</v>
      </c>
      <c r="C272" s="16" t="s">
        <v>744</v>
      </c>
      <c r="D272" s="9" t="s">
        <v>793</v>
      </c>
      <c r="E272" s="17">
        <v>76</v>
      </c>
      <c r="F272" s="17"/>
      <c r="G272" s="17">
        <f t="shared" si="21"/>
        <v>0</v>
      </c>
    </row>
    <row r="273" spans="1:7" ht="48" x14ac:dyDescent="0.25">
      <c r="A273" s="15" t="s">
        <v>122</v>
      </c>
      <c r="B273" s="9" t="s">
        <v>607</v>
      </c>
      <c r="C273" s="16" t="s">
        <v>775</v>
      </c>
      <c r="D273" s="9" t="s">
        <v>13</v>
      </c>
      <c r="E273" s="17">
        <v>1</v>
      </c>
      <c r="F273" s="17"/>
      <c r="G273" s="17">
        <f>E273*F273</f>
        <v>0</v>
      </c>
    </row>
    <row r="274" spans="1:7" ht="48" x14ac:dyDescent="0.25">
      <c r="A274" s="15" t="s">
        <v>123</v>
      </c>
      <c r="B274" s="9" t="s">
        <v>722</v>
      </c>
      <c r="C274" s="16" t="s">
        <v>774</v>
      </c>
      <c r="D274" s="9" t="s">
        <v>13</v>
      </c>
      <c r="E274" s="17">
        <v>1</v>
      </c>
      <c r="F274" s="17"/>
      <c r="G274" s="17">
        <f t="shared" ref="G274:G282" si="22">E274*F274</f>
        <v>0</v>
      </c>
    </row>
    <row r="275" spans="1:7" ht="36" x14ac:dyDescent="0.25">
      <c r="A275" s="15" t="s">
        <v>124</v>
      </c>
      <c r="B275" s="9" t="s">
        <v>723</v>
      </c>
      <c r="C275" s="16" t="s">
        <v>776</v>
      </c>
      <c r="D275" s="9" t="s">
        <v>13</v>
      </c>
      <c r="E275" s="17">
        <v>4</v>
      </c>
      <c r="F275" s="17"/>
      <c r="G275" s="17">
        <f t="shared" si="22"/>
        <v>0</v>
      </c>
    </row>
    <row r="276" spans="1:7" ht="36" x14ac:dyDescent="0.25">
      <c r="A276" s="15" t="s">
        <v>125</v>
      </c>
      <c r="B276" s="9" t="s">
        <v>724</v>
      </c>
      <c r="C276" s="16" t="s">
        <v>777</v>
      </c>
      <c r="D276" s="9" t="s">
        <v>13</v>
      </c>
      <c r="E276" s="17">
        <v>2</v>
      </c>
      <c r="F276" s="17"/>
      <c r="G276" s="17">
        <f t="shared" si="22"/>
        <v>0</v>
      </c>
    </row>
    <row r="277" spans="1:7" ht="48" x14ac:dyDescent="0.25">
      <c r="A277" s="15" t="s">
        <v>126</v>
      </c>
      <c r="B277" s="9" t="s">
        <v>725</v>
      </c>
      <c r="C277" s="16" t="s">
        <v>778</v>
      </c>
      <c r="D277" s="9" t="s">
        <v>13</v>
      </c>
      <c r="E277" s="17">
        <v>6</v>
      </c>
      <c r="F277" s="17"/>
      <c r="G277" s="17">
        <f t="shared" si="22"/>
        <v>0</v>
      </c>
    </row>
    <row r="278" spans="1:7" ht="60" x14ac:dyDescent="0.25">
      <c r="A278" s="15" t="s">
        <v>127</v>
      </c>
      <c r="B278" s="9" t="s">
        <v>726</v>
      </c>
      <c r="C278" s="16" t="s">
        <v>779</v>
      </c>
      <c r="D278" s="9" t="s">
        <v>13</v>
      </c>
      <c r="E278" s="17">
        <v>1</v>
      </c>
      <c r="F278" s="17"/>
      <c r="G278" s="17">
        <f t="shared" si="22"/>
        <v>0</v>
      </c>
    </row>
    <row r="279" spans="1:7" ht="24" x14ac:dyDescent="0.25">
      <c r="A279" s="15" t="s">
        <v>128</v>
      </c>
      <c r="B279" s="9" t="s">
        <v>727</v>
      </c>
      <c r="C279" s="16" t="s">
        <v>745</v>
      </c>
      <c r="D279" s="9" t="s">
        <v>13</v>
      </c>
      <c r="E279" s="17">
        <v>4</v>
      </c>
      <c r="F279" s="17"/>
      <c r="G279" s="17">
        <f t="shared" si="22"/>
        <v>0</v>
      </c>
    </row>
    <row r="280" spans="1:7" ht="24" x14ac:dyDescent="0.25">
      <c r="A280" s="15" t="s">
        <v>129</v>
      </c>
      <c r="B280" s="9" t="s">
        <v>728</v>
      </c>
      <c r="C280" s="16" t="s">
        <v>746</v>
      </c>
      <c r="D280" s="9" t="s">
        <v>13</v>
      </c>
      <c r="E280" s="17">
        <v>26</v>
      </c>
      <c r="F280" s="17"/>
      <c r="G280" s="17">
        <f t="shared" si="22"/>
        <v>0</v>
      </c>
    </row>
    <row r="281" spans="1:7" ht="24" x14ac:dyDescent="0.25">
      <c r="A281" s="15" t="s">
        <v>130</v>
      </c>
      <c r="B281" s="9" t="s">
        <v>729</v>
      </c>
      <c r="C281" s="16" t="s">
        <v>747</v>
      </c>
      <c r="D281" s="9" t="s">
        <v>14</v>
      </c>
      <c r="E281" s="17">
        <v>11</v>
      </c>
      <c r="F281" s="17"/>
      <c r="G281" s="17">
        <f t="shared" si="22"/>
        <v>0</v>
      </c>
    </row>
    <row r="282" spans="1:7" ht="24" x14ac:dyDescent="0.25">
      <c r="A282" s="15" t="s">
        <v>131</v>
      </c>
      <c r="B282" s="9" t="s">
        <v>730</v>
      </c>
      <c r="C282" s="16" t="s">
        <v>780</v>
      </c>
      <c r="D282" s="9" t="s">
        <v>14</v>
      </c>
      <c r="E282" s="17">
        <v>5</v>
      </c>
      <c r="F282" s="17"/>
      <c r="G282" s="17">
        <f t="shared" si="22"/>
        <v>0</v>
      </c>
    </row>
    <row r="283" spans="1:7" ht="36" x14ac:dyDescent="0.25">
      <c r="A283" s="15" t="s">
        <v>132</v>
      </c>
      <c r="B283" s="9" t="s">
        <v>731</v>
      </c>
      <c r="C283" s="16" t="s">
        <v>781</v>
      </c>
      <c r="D283" s="9" t="s">
        <v>14</v>
      </c>
      <c r="E283" s="17">
        <v>4</v>
      </c>
      <c r="F283" s="17"/>
      <c r="G283" s="17">
        <f>E283*F283</f>
        <v>0</v>
      </c>
    </row>
    <row r="284" spans="1:7" ht="24" x14ac:dyDescent="0.25">
      <c r="A284" s="15" t="s">
        <v>133</v>
      </c>
      <c r="B284" s="9" t="s">
        <v>732</v>
      </c>
      <c r="C284" s="16" t="s">
        <v>748</v>
      </c>
      <c r="D284" s="9" t="s">
        <v>13</v>
      </c>
      <c r="E284" s="17">
        <v>3</v>
      </c>
      <c r="F284" s="17"/>
      <c r="G284" s="17">
        <f t="shared" ref="G284:G292" si="23">E284*F284</f>
        <v>0</v>
      </c>
    </row>
    <row r="285" spans="1:7" ht="36" x14ac:dyDescent="0.25">
      <c r="A285" s="15" t="s">
        <v>134</v>
      </c>
      <c r="B285" s="9" t="s">
        <v>733</v>
      </c>
      <c r="C285" s="16" t="s">
        <v>782</v>
      </c>
      <c r="D285" s="9" t="s">
        <v>14</v>
      </c>
      <c r="E285" s="17">
        <v>2</v>
      </c>
      <c r="F285" s="17"/>
      <c r="G285" s="17">
        <f t="shared" si="23"/>
        <v>0</v>
      </c>
    </row>
    <row r="286" spans="1:7" ht="48" x14ac:dyDescent="0.25">
      <c r="A286" s="15" t="s">
        <v>686</v>
      </c>
      <c r="B286" s="9" t="s">
        <v>731</v>
      </c>
      <c r="C286" s="16" t="s">
        <v>783</v>
      </c>
      <c r="D286" s="9" t="s">
        <v>14</v>
      </c>
      <c r="E286" s="17">
        <v>2</v>
      </c>
      <c r="F286" s="17"/>
      <c r="G286" s="17">
        <f t="shared" si="23"/>
        <v>0</v>
      </c>
    </row>
    <row r="287" spans="1:7" ht="24" x14ac:dyDescent="0.25">
      <c r="A287" s="15" t="s">
        <v>687</v>
      </c>
      <c r="B287" s="9" t="s">
        <v>734</v>
      </c>
      <c r="C287" s="16" t="s">
        <v>784</v>
      </c>
      <c r="D287" s="9" t="s">
        <v>13</v>
      </c>
      <c r="E287" s="17">
        <v>8</v>
      </c>
      <c r="F287" s="17"/>
      <c r="G287" s="17">
        <f t="shared" si="23"/>
        <v>0</v>
      </c>
    </row>
    <row r="288" spans="1:7" ht="36" x14ac:dyDescent="0.25">
      <c r="A288" s="15" t="s">
        <v>688</v>
      </c>
      <c r="B288" s="9" t="s">
        <v>735</v>
      </c>
      <c r="C288" s="16" t="s">
        <v>785</v>
      </c>
      <c r="D288" s="9" t="s">
        <v>13</v>
      </c>
      <c r="E288" s="17">
        <v>8</v>
      </c>
      <c r="F288" s="17"/>
      <c r="G288" s="17">
        <f t="shared" si="23"/>
        <v>0</v>
      </c>
    </row>
    <row r="289" spans="1:7" ht="36" x14ac:dyDescent="0.25">
      <c r="A289" s="15" t="s">
        <v>689</v>
      </c>
      <c r="B289" s="9" t="s">
        <v>651</v>
      </c>
      <c r="C289" s="16" t="s">
        <v>749</v>
      </c>
      <c r="D289" s="9" t="s">
        <v>587</v>
      </c>
      <c r="E289" s="17">
        <v>7</v>
      </c>
      <c r="F289" s="17"/>
      <c r="G289" s="17">
        <f t="shared" si="23"/>
        <v>0</v>
      </c>
    </row>
    <row r="290" spans="1:7" ht="36" x14ac:dyDescent="0.25">
      <c r="A290" s="15" t="s">
        <v>690</v>
      </c>
      <c r="B290" s="9" t="s">
        <v>651</v>
      </c>
      <c r="C290" s="16" t="s">
        <v>750</v>
      </c>
      <c r="D290" s="9" t="s">
        <v>587</v>
      </c>
      <c r="E290" s="17">
        <v>160</v>
      </c>
      <c r="F290" s="17"/>
      <c r="G290" s="17">
        <f t="shared" si="23"/>
        <v>0</v>
      </c>
    </row>
    <row r="291" spans="1:7" ht="36" x14ac:dyDescent="0.25">
      <c r="A291" s="15" t="s">
        <v>691</v>
      </c>
      <c r="B291" s="9" t="s">
        <v>651</v>
      </c>
      <c r="C291" s="16" t="s">
        <v>751</v>
      </c>
      <c r="D291" s="9" t="s">
        <v>587</v>
      </c>
      <c r="E291" s="17">
        <v>30</v>
      </c>
      <c r="F291" s="17"/>
      <c r="G291" s="17">
        <f t="shared" si="23"/>
        <v>0</v>
      </c>
    </row>
    <row r="292" spans="1:7" ht="36" x14ac:dyDescent="0.25">
      <c r="A292" s="15" t="s">
        <v>692</v>
      </c>
      <c r="B292" s="9" t="s">
        <v>651</v>
      </c>
      <c r="C292" s="16" t="s">
        <v>752</v>
      </c>
      <c r="D292" s="9" t="s">
        <v>587</v>
      </c>
      <c r="E292" s="17">
        <v>185</v>
      </c>
      <c r="F292" s="17"/>
      <c r="G292" s="17">
        <f t="shared" si="23"/>
        <v>0</v>
      </c>
    </row>
    <row r="293" spans="1:7" ht="36" x14ac:dyDescent="0.25">
      <c r="A293" s="15" t="s">
        <v>693</v>
      </c>
      <c r="B293" s="9" t="s">
        <v>651</v>
      </c>
      <c r="C293" s="16" t="s">
        <v>753</v>
      </c>
      <c r="D293" s="9" t="s">
        <v>587</v>
      </c>
      <c r="E293" s="17">
        <v>12</v>
      </c>
      <c r="F293" s="17"/>
      <c r="G293" s="17">
        <f>E293*F293</f>
        <v>0</v>
      </c>
    </row>
    <row r="294" spans="1:7" ht="24" x14ac:dyDescent="0.25">
      <c r="A294" s="15" t="s">
        <v>694</v>
      </c>
      <c r="B294" s="9" t="s">
        <v>652</v>
      </c>
      <c r="C294" s="16" t="s">
        <v>754</v>
      </c>
      <c r="D294" s="9" t="s">
        <v>587</v>
      </c>
      <c r="E294" s="17">
        <v>72</v>
      </c>
      <c r="F294" s="17"/>
      <c r="G294" s="17">
        <f t="shared" ref="G294:G302" si="24">E294*F294</f>
        <v>0</v>
      </c>
    </row>
    <row r="295" spans="1:7" ht="24" x14ac:dyDescent="0.25">
      <c r="A295" s="15" t="s">
        <v>695</v>
      </c>
      <c r="B295" s="9" t="s">
        <v>652</v>
      </c>
      <c r="C295" s="16" t="s">
        <v>755</v>
      </c>
      <c r="D295" s="9" t="s">
        <v>587</v>
      </c>
      <c r="E295" s="17">
        <v>60</v>
      </c>
      <c r="F295" s="17"/>
      <c r="G295" s="17">
        <f t="shared" si="24"/>
        <v>0</v>
      </c>
    </row>
    <row r="296" spans="1:7" ht="36" x14ac:dyDescent="0.25">
      <c r="A296" s="15" t="s">
        <v>696</v>
      </c>
      <c r="B296" s="9" t="s">
        <v>651</v>
      </c>
      <c r="C296" s="16" t="s">
        <v>756</v>
      </c>
      <c r="D296" s="9" t="s">
        <v>587</v>
      </c>
      <c r="E296" s="17">
        <v>28</v>
      </c>
      <c r="F296" s="17"/>
      <c r="G296" s="17">
        <f t="shared" si="24"/>
        <v>0</v>
      </c>
    </row>
    <row r="297" spans="1:7" ht="36" x14ac:dyDescent="0.25">
      <c r="A297" s="15" t="s">
        <v>697</v>
      </c>
      <c r="B297" s="9" t="s">
        <v>651</v>
      </c>
      <c r="C297" s="16" t="s">
        <v>757</v>
      </c>
      <c r="D297" s="9" t="s">
        <v>587</v>
      </c>
      <c r="E297" s="17">
        <v>28</v>
      </c>
      <c r="F297" s="17"/>
      <c r="G297" s="17">
        <f t="shared" si="24"/>
        <v>0</v>
      </c>
    </row>
    <row r="298" spans="1:7" ht="36" x14ac:dyDescent="0.25">
      <c r="A298" s="15" t="s">
        <v>698</v>
      </c>
      <c r="B298" s="9" t="s">
        <v>651</v>
      </c>
      <c r="C298" s="16" t="s">
        <v>758</v>
      </c>
      <c r="D298" s="9" t="s">
        <v>587</v>
      </c>
      <c r="E298" s="17">
        <v>20</v>
      </c>
      <c r="F298" s="17"/>
      <c r="G298" s="17">
        <f t="shared" si="24"/>
        <v>0</v>
      </c>
    </row>
    <row r="299" spans="1:7" ht="36" x14ac:dyDescent="0.25">
      <c r="A299" s="15" t="s">
        <v>699</v>
      </c>
      <c r="B299" s="9" t="s">
        <v>651</v>
      </c>
      <c r="C299" s="16" t="s">
        <v>759</v>
      </c>
      <c r="D299" s="9" t="s">
        <v>587</v>
      </c>
      <c r="E299" s="17">
        <v>12</v>
      </c>
      <c r="F299" s="17"/>
      <c r="G299" s="17">
        <f t="shared" si="24"/>
        <v>0</v>
      </c>
    </row>
    <row r="300" spans="1:7" ht="36" x14ac:dyDescent="0.25">
      <c r="A300" s="15" t="s">
        <v>700</v>
      </c>
      <c r="B300" s="9" t="s">
        <v>651</v>
      </c>
      <c r="C300" s="16" t="s">
        <v>760</v>
      </c>
      <c r="D300" s="9" t="s">
        <v>587</v>
      </c>
      <c r="E300" s="17">
        <v>54</v>
      </c>
      <c r="F300" s="17"/>
      <c r="G300" s="17">
        <f t="shared" si="24"/>
        <v>0</v>
      </c>
    </row>
    <row r="301" spans="1:7" ht="36" x14ac:dyDescent="0.25">
      <c r="A301" s="15" t="s">
        <v>701</v>
      </c>
      <c r="B301" s="9" t="s">
        <v>651</v>
      </c>
      <c r="C301" s="16" t="s">
        <v>761</v>
      </c>
      <c r="D301" s="9" t="s">
        <v>587</v>
      </c>
      <c r="E301" s="17">
        <v>112</v>
      </c>
      <c r="F301" s="17"/>
      <c r="G301" s="17">
        <f t="shared" si="24"/>
        <v>0</v>
      </c>
    </row>
    <row r="302" spans="1:7" ht="36" x14ac:dyDescent="0.25">
      <c r="A302" s="15" t="s">
        <v>702</v>
      </c>
      <c r="B302" s="9" t="s">
        <v>651</v>
      </c>
      <c r="C302" s="16" t="s">
        <v>762</v>
      </c>
      <c r="D302" s="9" t="s">
        <v>587</v>
      </c>
      <c r="E302" s="17">
        <v>7</v>
      </c>
      <c r="F302" s="17"/>
      <c r="G302" s="17">
        <f t="shared" si="24"/>
        <v>0</v>
      </c>
    </row>
    <row r="303" spans="1:7" ht="36" x14ac:dyDescent="0.25">
      <c r="A303" s="15" t="s">
        <v>703</v>
      </c>
      <c r="B303" s="9" t="s">
        <v>651</v>
      </c>
      <c r="C303" s="16" t="s">
        <v>763</v>
      </c>
      <c r="D303" s="9" t="s">
        <v>587</v>
      </c>
      <c r="E303" s="17">
        <v>42</v>
      </c>
      <c r="F303" s="17"/>
      <c r="G303" s="17">
        <f>E303*F303</f>
        <v>0</v>
      </c>
    </row>
    <row r="304" spans="1:7" ht="36" x14ac:dyDescent="0.25">
      <c r="A304" s="15" t="s">
        <v>704</v>
      </c>
      <c r="B304" s="9" t="s">
        <v>651</v>
      </c>
      <c r="C304" s="16" t="s">
        <v>786</v>
      </c>
      <c r="D304" s="9" t="s">
        <v>9</v>
      </c>
      <c r="E304" s="17">
        <v>17</v>
      </c>
      <c r="F304" s="17"/>
      <c r="G304" s="17">
        <f t="shared" ref="G304:G312" si="25">E304*F304</f>
        <v>0</v>
      </c>
    </row>
    <row r="305" spans="1:7" ht="48" x14ac:dyDescent="0.25">
      <c r="A305" s="15" t="s">
        <v>705</v>
      </c>
      <c r="B305" s="9" t="s">
        <v>736</v>
      </c>
      <c r="C305" s="16" t="s">
        <v>787</v>
      </c>
      <c r="D305" s="9" t="s">
        <v>9</v>
      </c>
      <c r="E305" s="17">
        <v>20</v>
      </c>
      <c r="F305" s="17"/>
      <c r="G305" s="17">
        <f t="shared" si="25"/>
        <v>0</v>
      </c>
    </row>
    <row r="306" spans="1:7" ht="48" x14ac:dyDescent="0.25">
      <c r="A306" s="15" t="s">
        <v>706</v>
      </c>
      <c r="B306" s="9" t="s">
        <v>736</v>
      </c>
      <c r="C306" s="16" t="s">
        <v>788</v>
      </c>
      <c r="D306" s="9" t="s">
        <v>9</v>
      </c>
      <c r="E306" s="17">
        <v>50</v>
      </c>
      <c r="F306" s="17"/>
      <c r="G306" s="17">
        <f t="shared" si="25"/>
        <v>0</v>
      </c>
    </row>
    <row r="307" spans="1:7" ht="24" x14ac:dyDescent="0.25">
      <c r="A307" s="15" t="s">
        <v>707</v>
      </c>
      <c r="B307" s="9" t="s">
        <v>737</v>
      </c>
      <c r="C307" s="16" t="s">
        <v>764</v>
      </c>
      <c r="D307" s="9" t="s">
        <v>9</v>
      </c>
      <c r="E307" s="17">
        <v>32</v>
      </c>
      <c r="F307" s="17"/>
      <c r="G307" s="17">
        <f t="shared" si="25"/>
        <v>0</v>
      </c>
    </row>
    <row r="308" spans="1:7" ht="48" x14ac:dyDescent="0.25">
      <c r="A308" s="15" t="s">
        <v>708</v>
      </c>
      <c r="B308" s="9" t="s">
        <v>736</v>
      </c>
      <c r="C308" s="16" t="s">
        <v>789</v>
      </c>
      <c r="D308" s="9" t="s">
        <v>9</v>
      </c>
      <c r="E308" s="17">
        <v>113</v>
      </c>
      <c r="F308" s="17"/>
      <c r="G308" s="17">
        <f t="shared" si="25"/>
        <v>0</v>
      </c>
    </row>
    <row r="309" spans="1:7" ht="24" x14ac:dyDescent="0.25">
      <c r="A309" s="15" t="s">
        <v>709</v>
      </c>
      <c r="B309" s="9" t="s">
        <v>738</v>
      </c>
      <c r="C309" s="16" t="s">
        <v>765</v>
      </c>
      <c r="D309" s="9" t="s">
        <v>9</v>
      </c>
      <c r="E309" s="17">
        <v>30</v>
      </c>
      <c r="F309" s="17"/>
      <c r="G309" s="17">
        <f t="shared" si="25"/>
        <v>0</v>
      </c>
    </row>
    <row r="310" spans="1:7" ht="24" x14ac:dyDescent="0.25">
      <c r="A310" s="15" t="s">
        <v>710</v>
      </c>
      <c r="B310" s="9" t="s">
        <v>720</v>
      </c>
      <c r="C310" s="16" t="s">
        <v>790</v>
      </c>
      <c r="D310" s="9" t="s">
        <v>13</v>
      </c>
      <c r="E310" s="17">
        <v>624</v>
      </c>
      <c r="F310" s="17"/>
      <c r="G310" s="17">
        <f t="shared" si="25"/>
        <v>0</v>
      </c>
    </row>
    <row r="311" spans="1:7" ht="36" x14ac:dyDescent="0.25">
      <c r="A311" s="15" t="s">
        <v>711</v>
      </c>
      <c r="B311" s="9" t="s">
        <v>739</v>
      </c>
      <c r="C311" s="16" t="s">
        <v>791</v>
      </c>
      <c r="D311" s="9" t="s">
        <v>633</v>
      </c>
      <c r="E311" s="17">
        <v>5</v>
      </c>
      <c r="F311" s="17"/>
      <c r="G311" s="17">
        <f t="shared" si="25"/>
        <v>0</v>
      </c>
    </row>
    <row r="312" spans="1:7" ht="36" x14ac:dyDescent="0.25">
      <c r="A312" s="15" t="s">
        <v>712</v>
      </c>
      <c r="B312" s="9" t="s">
        <v>740</v>
      </c>
      <c r="C312" s="16" t="s">
        <v>792</v>
      </c>
      <c r="D312" s="9" t="s">
        <v>633</v>
      </c>
      <c r="E312" s="17">
        <v>5</v>
      </c>
      <c r="F312" s="17"/>
      <c r="G312" s="17">
        <f t="shared" si="25"/>
        <v>0</v>
      </c>
    </row>
    <row r="313" spans="1:7" ht="24" x14ac:dyDescent="0.25">
      <c r="A313" s="15" t="s">
        <v>713</v>
      </c>
      <c r="B313" s="9" t="s">
        <v>741</v>
      </c>
      <c r="C313" s="16" t="s">
        <v>766</v>
      </c>
      <c r="D313" s="9" t="s">
        <v>794</v>
      </c>
      <c r="E313" s="17">
        <v>11</v>
      </c>
      <c r="F313" s="17"/>
      <c r="G313" s="17">
        <f t="shared" ref="G313" si="26">E313*F313</f>
        <v>0</v>
      </c>
    </row>
    <row r="314" spans="1:7" ht="17.25" customHeight="1" x14ac:dyDescent="0.25">
      <c r="A314" s="11">
        <v>21</v>
      </c>
      <c r="B314" s="12"/>
      <c r="C314" s="63" t="s">
        <v>795</v>
      </c>
      <c r="D314" s="64"/>
      <c r="E314" s="64"/>
      <c r="F314" s="65"/>
      <c r="G314" s="14">
        <f>SUM(G315:G321)</f>
        <v>0</v>
      </c>
    </row>
    <row r="315" spans="1:7" ht="24" x14ac:dyDescent="0.25">
      <c r="A315" s="15" t="s">
        <v>135</v>
      </c>
      <c r="B315" s="9" t="s">
        <v>801</v>
      </c>
      <c r="C315" s="16" t="s">
        <v>806</v>
      </c>
      <c r="D315" s="9" t="s">
        <v>13</v>
      </c>
      <c r="E315" s="17">
        <v>12</v>
      </c>
      <c r="F315" s="17"/>
      <c r="G315" s="17">
        <f>E315*F315</f>
        <v>0</v>
      </c>
    </row>
    <row r="316" spans="1:7" ht="24" x14ac:dyDescent="0.25">
      <c r="A316" s="15" t="s">
        <v>136</v>
      </c>
      <c r="B316" s="9" t="s">
        <v>802</v>
      </c>
      <c r="C316" s="16" t="s">
        <v>811</v>
      </c>
      <c r="D316" s="9" t="s">
        <v>9</v>
      </c>
      <c r="E316" s="17">
        <v>60</v>
      </c>
      <c r="F316" s="17"/>
      <c r="G316" s="17">
        <f t="shared" ref="G316:G321" si="27">E316*F316</f>
        <v>0</v>
      </c>
    </row>
    <row r="317" spans="1:7" ht="24" x14ac:dyDescent="0.25">
      <c r="A317" s="15" t="s">
        <v>796</v>
      </c>
      <c r="B317" s="9" t="s">
        <v>803</v>
      </c>
      <c r="C317" s="16" t="s">
        <v>812</v>
      </c>
      <c r="D317" s="9" t="s">
        <v>13</v>
      </c>
      <c r="E317" s="17">
        <v>2</v>
      </c>
      <c r="F317" s="17"/>
      <c r="G317" s="17">
        <f t="shared" si="27"/>
        <v>0</v>
      </c>
    </row>
    <row r="318" spans="1:7" ht="24" x14ac:dyDescent="0.25">
      <c r="A318" s="15" t="s">
        <v>797</v>
      </c>
      <c r="B318" s="9" t="s">
        <v>803</v>
      </c>
      <c r="C318" s="16" t="s">
        <v>807</v>
      </c>
      <c r="D318" s="9" t="s">
        <v>13</v>
      </c>
      <c r="E318" s="17">
        <v>1</v>
      </c>
      <c r="F318" s="17"/>
      <c r="G318" s="17">
        <f t="shared" si="27"/>
        <v>0</v>
      </c>
    </row>
    <row r="319" spans="1:7" ht="36" x14ac:dyDescent="0.25">
      <c r="A319" s="15" t="s">
        <v>798</v>
      </c>
      <c r="B319" s="9" t="s">
        <v>804</v>
      </c>
      <c r="C319" s="16" t="s">
        <v>808</v>
      </c>
      <c r="D319" s="9" t="s">
        <v>587</v>
      </c>
      <c r="E319" s="17">
        <v>40</v>
      </c>
      <c r="F319" s="17"/>
      <c r="G319" s="17">
        <f t="shared" si="27"/>
        <v>0</v>
      </c>
    </row>
    <row r="320" spans="1:7" ht="24" x14ac:dyDescent="0.25">
      <c r="A320" s="15" t="s">
        <v>799</v>
      </c>
      <c r="B320" s="9" t="s">
        <v>805</v>
      </c>
      <c r="C320" s="16" t="s">
        <v>809</v>
      </c>
      <c r="D320" s="9" t="s">
        <v>635</v>
      </c>
      <c r="E320" s="17">
        <v>2</v>
      </c>
      <c r="F320" s="17"/>
      <c r="G320" s="17">
        <f t="shared" si="27"/>
        <v>0</v>
      </c>
    </row>
    <row r="321" spans="1:7" ht="24" x14ac:dyDescent="0.25">
      <c r="A321" s="15" t="s">
        <v>800</v>
      </c>
      <c r="B321" s="9" t="s">
        <v>625</v>
      </c>
      <c r="C321" s="16" t="s">
        <v>810</v>
      </c>
      <c r="D321" s="9" t="s">
        <v>635</v>
      </c>
      <c r="E321" s="17">
        <v>9</v>
      </c>
      <c r="F321" s="17"/>
      <c r="G321" s="17">
        <f t="shared" si="27"/>
        <v>0</v>
      </c>
    </row>
    <row r="322" spans="1:7" ht="17.25" customHeight="1" x14ac:dyDescent="0.25">
      <c r="A322" s="11">
        <v>22</v>
      </c>
      <c r="B322" s="12"/>
      <c r="C322" s="63" t="s">
        <v>844</v>
      </c>
      <c r="D322" s="64"/>
      <c r="E322" s="64"/>
      <c r="F322" s="65"/>
      <c r="G322" s="14">
        <f>SUM(G323:G334)</f>
        <v>0</v>
      </c>
    </row>
    <row r="323" spans="1:7" ht="36" x14ac:dyDescent="0.25">
      <c r="A323" s="15" t="s">
        <v>137</v>
      </c>
      <c r="B323" s="9" t="s">
        <v>821</v>
      </c>
      <c r="C323" s="16" t="s">
        <v>836</v>
      </c>
      <c r="D323" s="9" t="s">
        <v>587</v>
      </c>
      <c r="E323" s="17">
        <v>58</v>
      </c>
      <c r="F323" s="17"/>
      <c r="G323" s="17">
        <f>E323*F323</f>
        <v>0</v>
      </c>
    </row>
    <row r="324" spans="1:7" ht="36" x14ac:dyDescent="0.25">
      <c r="A324" s="15" t="s">
        <v>138</v>
      </c>
      <c r="B324" s="9" t="s">
        <v>822</v>
      </c>
      <c r="C324" s="16" t="s">
        <v>837</v>
      </c>
      <c r="D324" s="9" t="s">
        <v>587</v>
      </c>
      <c r="E324" s="17" t="s">
        <v>845</v>
      </c>
      <c r="F324" s="17"/>
      <c r="G324" s="17">
        <f t="shared" ref="G324:G329" si="28">E324*F324</f>
        <v>0</v>
      </c>
    </row>
    <row r="325" spans="1:7" ht="36" x14ac:dyDescent="0.25">
      <c r="A325" s="15" t="s">
        <v>139</v>
      </c>
      <c r="B325" s="9" t="s">
        <v>823</v>
      </c>
      <c r="C325" s="16" t="s">
        <v>838</v>
      </c>
      <c r="D325" s="9" t="s">
        <v>13</v>
      </c>
      <c r="E325" s="17">
        <v>8</v>
      </c>
      <c r="F325" s="17"/>
      <c r="G325" s="17">
        <f t="shared" si="28"/>
        <v>0</v>
      </c>
    </row>
    <row r="326" spans="1:7" ht="36" x14ac:dyDescent="0.25">
      <c r="A326" s="15" t="s">
        <v>140</v>
      </c>
      <c r="B326" s="9" t="s">
        <v>803</v>
      </c>
      <c r="C326" s="16" t="s">
        <v>839</v>
      </c>
      <c r="D326" s="9" t="s">
        <v>13</v>
      </c>
      <c r="E326" s="17">
        <v>4</v>
      </c>
      <c r="F326" s="17"/>
      <c r="G326" s="17">
        <f t="shared" si="28"/>
        <v>0</v>
      </c>
    </row>
    <row r="327" spans="1:7" ht="24" x14ac:dyDescent="0.25">
      <c r="A327" s="15" t="s">
        <v>813</v>
      </c>
      <c r="B327" s="9" t="s">
        <v>824</v>
      </c>
      <c r="C327" s="16" t="s">
        <v>832</v>
      </c>
      <c r="D327" s="9" t="s">
        <v>13</v>
      </c>
      <c r="E327" s="17">
        <v>4</v>
      </c>
      <c r="F327" s="17"/>
      <c r="G327" s="17">
        <f t="shared" si="28"/>
        <v>0</v>
      </c>
    </row>
    <row r="328" spans="1:7" ht="36" x14ac:dyDescent="0.25">
      <c r="A328" s="15" t="s">
        <v>814</v>
      </c>
      <c r="B328" s="9" t="s">
        <v>825</v>
      </c>
      <c r="C328" s="16" t="s">
        <v>840</v>
      </c>
      <c r="D328" s="9" t="s">
        <v>587</v>
      </c>
      <c r="E328" s="17">
        <v>20</v>
      </c>
      <c r="F328" s="17"/>
      <c r="G328" s="17">
        <f t="shared" si="28"/>
        <v>0</v>
      </c>
    </row>
    <row r="329" spans="1:7" ht="36" x14ac:dyDescent="0.25">
      <c r="A329" s="15" t="s">
        <v>815</v>
      </c>
      <c r="B329" s="9" t="s">
        <v>826</v>
      </c>
      <c r="C329" s="16" t="s">
        <v>833</v>
      </c>
      <c r="D329" s="9" t="s">
        <v>54</v>
      </c>
      <c r="E329" s="17">
        <v>4</v>
      </c>
      <c r="F329" s="17"/>
      <c r="G329" s="17">
        <f t="shared" si="28"/>
        <v>0</v>
      </c>
    </row>
    <row r="330" spans="1:7" ht="36" x14ac:dyDescent="0.25">
      <c r="A330" s="15" t="s">
        <v>816</v>
      </c>
      <c r="B330" s="9" t="s">
        <v>827</v>
      </c>
      <c r="C330" s="16" t="s">
        <v>841</v>
      </c>
      <c r="D330" s="9" t="s">
        <v>13</v>
      </c>
      <c r="E330" s="17">
        <v>9</v>
      </c>
      <c r="F330" s="17"/>
      <c r="G330" s="17">
        <f t="shared" si="19"/>
        <v>0</v>
      </c>
    </row>
    <row r="331" spans="1:7" ht="36" x14ac:dyDescent="0.25">
      <c r="A331" s="15" t="s">
        <v>817</v>
      </c>
      <c r="B331" s="9" t="s">
        <v>828</v>
      </c>
      <c r="C331" s="16" t="s">
        <v>842</v>
      </c>
      <c r="D331" s="9" t="s">
        <v>54</v>
      </c>
      <c r="E331" s="17">
        <v>7</v>
      </c>
      <c r="F331" s="17"/>
      <c r="G331" s="17">
        <f t="shared" si="19"/>
        <v>0</v>
      </c>
    </row>
    <row r="332" spans="1:7" ht="36" x14ac:dyDescent="0.25">
      <c r="A332" s="15" t="s">
        <v>818</v>
      </c>
      <c r="B332" s="9" t="s">
        <v>829</v>
      </c>
      <c r="C332" s="16" t="s">
        <v>843</v>
      </c>
      <c r="D332" s="9" t="s">
        <v>13</v>
      </c>
      <c r="E332" s="17">
        <v>2</v>
      </c>
      <c r="F332" s="17"/>
      <c r="G332" s="17">
        <f t="shared" si="19"/>
        <v>0</v>
      </c>
    </row>
    <row r="333" spans="1:7" ht="24" x14ac:dyDescent="0.25">
      <c r="A333" s="15" t="s">
        <v>819</v>
      </c>
      <c r="B333" s="9" t="s">
        <v>830</v>
      </c>
      <c r="C333" s="16" t="s">
        <v>834</v>
      </c>
      <c r="D333" s="9" t="s">
        <v>13</v>
      </c>
      <c r="E333" s="17">
        <v>4</v>
      </c>
      <c r="F333" s="17"/>
      <c r="G333" s="17">
        <f t="shared" si="19"/>
        <v>0</v>
      </c>
    </row>
    <row r="334" spans="1:7" ht="36" x14ac:dyDescent="0.25">
      <c r="A334" s="15" t="s">
        <v>820</v>
      </c>
      <c r="B334" s="9" t="s">
        <v>831</v>
      </c>
      <c r="C334" s="16" t="s">
        <v>835</v>
      </c>
      <c r="D334" s="9" t="s">
        <v>54</v>
      </c>
      <c r="E334" s="17">
        <v>4</v>
      </c>
      <c r="F334" s="17"/>
      <c r="G334" s="17">
        <f t="shared" si="19"/>
        <v>0</v>
      </c>
    </row>
    <row r="335" spans="1:7" ht="17.25" customHeight="1" x14ac:dyDescent="0.25">
      <c r="A335" s="11">
        <v>23</v>
      </c>
      <c r="B335" s="12"/>
      <c r="C335" s="63" t="s">
        <v>863</v>
      </c>
      <c r="D335" s="64"/>
      <c r="E335" s="64"/>
      <c r="F335" s="65"/>
      <c r="G335" s="14">
        <f>SUM(G336:G353)</f>
        <v>0</v>
      </c>
    </row>
    <row r="336" spans="1:7" ht="60" x14ac:dyDescent="0.25">
      <c r="A336" s="15" t="s">
        <v>141</v>
      </c>
      <c r="B336" s="9" t="s">
        <v>864</v>
      </c>
      <c r="C336" s="16" t="s">
        <v>888</v>
      </c>
      <c r="D336" s="9" t="s">
        <v>896</v>
      </c>
      <c r="E336" s="17">
        <v>1</v>
      </c>
      <c r="F336" s="17"/>
      <c r="G336" s="17">
        <f>E336*F336</f>
        <v>0</v>
      </c>
    </row>
    <row r="337" spans="1:7" ht="36" x14ac:dyDescent="0.25">
      <c r="A337" s="15" t="s">
        <v>142</v>
      </c>
      <c r="B337" s="9" t="s">
        <v>605</v>
      </c>
      <c r="C337" s="16" t="s">
        <v>889</v>
      </c>
      <c r="D337" s="9" t="s">
        <v>13</v>
      </c>
      <c r="E337" s="17">
        <v>1</v>
      </c>
      <c r="F337" s="17"/>
      <c r="G337" s="17">
        <f t="shared" ref="G337:G347" si="29">E337*F337</f>
        <v>0</v>
      </c>
    </row>
    <row r="338" spans="1:7" ht="24" x14ac:dyDescent="0.25">
      <c r="A338" s="15" t="s">
        <v>846</v>
      </c>
      <c r="B338" s="9" t="s">
        <v>865</v>
      </c>
      <c r="C338" s="16" t="s">
        <v>890</v>
      </c>
      <c r="D338" s="9" t="s">
        <v>13</v>
      </c>
      <c r="E338" s="17">
        <v>1</v>
      </c>
      <c r="F338" s="17"/>
      <c r="G338" s="17">
        <f t="shared" si="29"/>
        <v>0</v>
      </c>
    </row>
    <row r="339" spans="1:7" ht="24" x14ac:dyDescent="0.25">
      <c r="A339" s="15" t="s">
        <v>847</v>
      </c>
      <c r="B339" s="9" t="s">
        <v>605</v>
      </c>
      <c r="C339" s="16" t="s">
        <v>878</v>
      </c>
      <c r="D339" s="9" t="s">
        <v>13</v>
      </c>
      <c r="E339" s="17">
        <v>1</v>
      </c>
      <c r="F339" s="17"/>
      <c r="G339" s="17">
        <f t="shared" si="29"/>
        <v>0</v>
      </c>
    </row>
    <row r="340" spans="1:7" ht="24" x14ac:dyDescent="0.25">
      <c r="A340" s="15" t="s">
        <v>848</v>
      </c>
      <c r="B340" s="9" t="s">
        <v>866</v>
      </c>
      <c r="C340" s="16" t="s">
        <v>879</v>
      </c>
      <c r="D340" s="9" t="s">
        <v>13</v>
      </c>
      <c r="E340" s="17">
        <v>4</v>
      </c>
      <c r="F340" s="17"/>
      <c r="G340" s="17">
        <f t="shared" si="29"/>
        <v>0</v>
      </c>
    </row>
    <row r="341" spans="1:7" ht="24" x14ac:dyDescent="0.25">
      <c r="A341" s="15" t="s">
        <v>849</v>
      </c>
      <c r="B341" s="9" t="s">
        <v>866</v>
      </c>
      <c r="C341" s="16" t="s">
        <v>891</v>
      </c>
      <c r="D341" s="9" t="s">
        <v>13</v>
      </c>
      <c r="E341" s="17">
        <v>4</v>
      </c>
      <c r="F341" s="17"/>
      <c r="G341" s="17">
        <f t="shared" si="29"/>
        <v>0</v>
      </c>
    </row>
    <row r="342" spans="1:7" ht="24" x14ac:dyDescent="0.25">
      <c r="A342" s="15" t="s">
        <v>850</v>
      </c>
      <c r="B342" s="9" t="s">
        <v>867</v>
      </c>
      <c r="C342" s="16" t="s">
        <v>880</v>
      </c>
      <c r="D342" s="9" t="s">
        <v>9</v>
      </c>
      <c r="E342" s="17">
        <v>24</v>
      </c>
      <c r="F342" s="17"/>
      <c r="G342" s="17">
        <f t="shared" si="29"/>
        <v>0</v>
      </c>
    </row>
    <row r="343" spans="1:7" ht="24" x14ac:dyDescent="0.25">
      <c r="A343" s="15" t="s">
        <v>851</v>
      </c>
      <c r="B343" s="9" t="s">
        <v>868</v>
      </c>
      <c r="C343" s="16" t="s">
        <v>881</v>
      </c>
      <c r="D343" s="9" t="s">
        <v>9</v>
      </c>
      <c r="E343" s="17">
        <v>24</v>
      </c>
      <c r="F343" s="17"/>
      <c r="G343" s="17">
        <f t="shared" si="29"/>
        <v>0</v>
      </c>
    </row>
    <row r="344" spans="1:7" ht="24" x14ac:dyDescent="0.25">
      <c r="A344" s="15" t="s">
        <v>852</v>
      </c>
      <c r="B344" s="9" t="s">
        <v>869</v>
      </c>
      <c r="C344" s="16" t="s">
        <v>882</v>
      </c>
      <c r="D344" s="9" t="s">
        <v>9</v>
      </c>
      <c r="E344" s="17">
        <v>90</v>
      </c>
      <c r="F344" s="17"/>
      <c r="G344" s="17">
        <f t="shared" si="29"/>
        <v>0</v>
      </c>
    </row>
    <row r="345" spans="1:7" ht="36" x14ac:dyDescent="0.25">
      <c r="A345" s="15" t="s">
        <v>853</v>
      </c>
      <c r="B345" s="9" t="s">
        <v>870</v>
      </c>
      <c r="C345" s="16" t="s">
        <v>883</v>
      </c>
      <c r="D345" s="9" t="s">
        <v>13</v>
      </c>
      <c r="E345" s="17">
        <v>1</v>
      </c>
      <c r="F345" s="17"/>
      <c r="G345" s="17">
        <f t="shared" si="29"/>
        <v>0</v>
      </c>
    </row>
    <row r="346" spans="1:7" ht="24" x14ac:dyDescent="0.25">
      <c r="A346" s="15" t="s">
        <v>854</v>
      </c>
      <c r="B346" s="9" t="s">
        <v>871</v>
      </c>
      <c r="C346" s="16" t="s">
        <v>892</v>
      </c>
      <c r="D346" s="9" t="s">
        <v>13</v>
      </c>
      <c r="E346" s="17">
        <v>1</v>
      </c>
      <c r="F346" s="17"/>
      <c r="G346" s="17">
        <f t="shared" si="29"/>
        <v>0</v>
      </c>
    </row>
    <row r="347" spans="1:7" ht="24" x14ac:dyDescent="0.25">
      <c r="A347" s="15" t="s">
        <v>855</v>
      </c>
      <c r="B347" s="9" t="s">
        <v>872</v>
      </c>
      <c r="C347" s="16" t="s">
        <v>884</v>
      </c>
      <c r="D347" s="9" t="s">
        <v>13</v>
      </c>
      <c r="E347" s="17">
        <v>1</v>
      </c>
      <c r="F347" s="17"/>
      <c r="G347" s="17">
        <f t="shared" si="29"/>
        <v>0</v>
      </c>
    </row>
    <row r="348" spans="1:7" ht="24" x14ac:dyDescent="0.25">
      <c r="A348" s="15" t="s">
        <v>856</v>
      </c>
      <c r="B348" s="9" t="s">
        <v>872</v>
      </c>
      <c r="C348" s="16" t="s">
        <v>885</v>
      </c>
      <c r="D348" s="9" t="s">
        <v>13</v>
      </c>
      <c r="E348" s="17">
        <v>1</v>
      </c>
      <c r="F348" s="17"/>
      <c r="G348" s="17">
        <f>E348*F348</f>
        <v>0</v>
      </c>
    </row>
    <row r="349" spans="1:7" ht="48" x14ac:dyDescent="0.25">
      <c r="A349" s="15" t="s">
        <v>857</v>
      </c>
      <c r="B349" s="9" t="s">
        <v>873</v>
      </c>
      <c r="C349" s="16" t="s">
        <v>893</v>
      </c>
      <c r="D349" s="9" t="s">
        <v>13</v>
      </c>
      <c r="E349" s="17">
        <v>4</v>
      </c>
      <c r="F349" s="17"/>
      <c r="G349" s="17">
        <f t="shared" ref="G349:G353" si="30">E349*F349</f>
        <v>0</v>
      </c>
    </row>
    <row r="350" spans="1:7" ht="36" x14ac:dyDescent="0.25">
      <c r="A350" s="15" t="s">
        <v>858</v>
      </c>
      <c r="B350" s="9" t="s">
        <v>874</v>
      </c>
      <c r="C350" s="16" t="s">
        <v>894</v>
      </c>
      <c r="D350" s="9" t="s">
        <v>9</v>
      </c>
      <c r="E350" s="17">
        <v>10</v>
      </c>
      <c r="F350" s="17"/>
      <c r="G350" s="17">
        <f t="shared" si="30"/>
        <v>0</v>
      </c>
    </row>
    <row r="351" spans="1:7" ht="24" x14ac:dyDescent="0.25">
      <c r="A351" s="15" t="s">
        <v>859</v>
      </c>
      <c r="B351" s="9" t="s">
        <v>875</v>
      </c>
      <c r="C351" s="16" t="s">
        <v>886</v>
      </c>
      <c r="D351" s="9" t="s">
        <v>13</v>
      </c>
      <c r="E351" s="17">
        <v>8</v>
      </c>
      <c r="F351" s="17"/>
      <c r="G351" s="17">
        <f t="shared" si="30"/>
        <v>0</v>
      </c>
    </row>
    <row r="352" spans="1:7" ht="36" x14ac:dyDescent="0.25">
      <c r="A352" s="15" t="s">
        <v>860</v>
      </c>
      <c r="B352" s="9" t="s">
        <v>876</v>
      </c>
      <c r="C352" s="16" t="s">
        <v>895</v>
      </c>
      <c r="D352" s="9" t="s">
        <v>897</v>
      </c>
      <c r="E352" s="17">
        <v>48</v>
      </c>
      <c r="F352" s="17"/>
      <c r="G352" s="17">
        <f t="shared" si="30"/>
        <v>0</v>
      </c>
    </row>
    <row r="353" spans="1:7" ht="24" x14ac:dyDescent="0.25">
      <c r="A353" s="15" t="s">
        <v>861</v>
      </c>
      <c r="B353" s="9" t="s">
        <v>877</v>
      </c>
      <c r="C353" s="16" t="s">
        <v>887</v>
      </c>
      <c r="D353" s="9" t="s">
        <v>54</v>
      </c>
      <c r="E353" s="17">
        <v>1</v>
      </c>
      <c r="F353" s="17"/>
      <c r="G353" s="17">
        <f t="shared" si="30"/>
        <v>0</v>
      </c>
    </row>
    <row r="354" spans="1:7" ht="17.25" customHeight="1" x14ac:dyDescent="0.25">
      <c r="A354" s="11">
        <v>24</v>
      </c>
      <c r="B354" s="12"/>
      <c r="C354" s="63" t="s">
        <v>863</v>
      </c>
      <c r="D354" s="64"/>
      <c r="E354" s="64"/>
      <c r="F354" s="65"/>
      <c r="G354" s="14">
        <f>SUM(G355:G359)</f>
        <v>0</v>
      </c>
    </row>
    <row r="355" spans="1:7" ht="48" x14ac:dyDescent="0.25">
      <c r="A355" s="15" t="s">
        <v>143</v>
      </c>
      <c r="B355" s="9" t="s">
        <v>902</v>
      </c>
      <c r="C355" s="16" t="s">
        <v>907</v>
      </c>
      <c r="D355" s="9" t="s">
        <v>9</v>
      </c>
      <c r="E355" s="17">
        <v>62</v>
      </c>
      <c r="F355" s="17"/>
      <c r="G355" s="17">
        <f>E355*F355</f>
        <v>0</v>
      </c>
    </row>
    <row r="356" spans="1:7" ht="24" x14ac:dyDescent="0.25">
      <c r="A356" s="15" t="s">
        <v>898</v>
      </c>
      <c r="B356" s="9" t="s">
        <v>903</v>
      </c>
      <c r="C356" s="16" t="s">
        <v>908</v>
      </c>
      <c r="D356" s="9" t="s">
        <v>9</v>
      </c>
      <c r="E356" s="17">
        <v>62</v>
      </c>
      <c r="F356" s="17"/>
      <c r="G356" s="17">
        <f t="shared" ref="G356:G359" si="31">E356*F356</f>
        <v>0</v>
      </c>
    </row>
    <row r="357" spans="1:7" ht="36" x14ac:dyDescent="0.25">
      <c r="A357" s="15" t="s">
        <v>899</v>
      </c>
      <c r="B357" s="9" t="s">
        <v>904</v>
      </c>
      <c r="C357" s="16" t="s">
        <v>909</v>
      </c>
      <c r="D357" s="9" t="s">
        <v>912</v>
      </c>
      <c r="E357" s="17">
        <v>12</v>
      </c>
      <c r="F357" s="17"/>
      <c r="G357" s="17">
        <f t="shared" si="31"/>
        <v>0</v>
      </c>
    </row>
    <row r="358" spans="1:7" ht="36" x14ac:dyDescent="0.25">
      <c r="A358" s="15" t="s">
        <v>900</v>
      </c>
      <c r="B358" s="9" t="s">
        <v>905</v>
      </c>
      <c r="C358" s="16" t="s">
        <v>910</v>
      </c>
      <c r="D358" s="9" t="s">
        <v>912</v>
      </c>
      <c r="E358" s="17">
        <v>10</v>
      </c>
      <c r="F358" s="17"/>
      <c r="G358" s="17">
        <f t="shared" si="31"/>
        <v>0</v>
      </c>
    </row>
    <row r="359" spans="1:7" ht="24" x14ac:dyDescent="0.25">
      <c r="A359" s="15" t="s">
        <v>901</v>
      </c>
      <c r="B359" s="9" t="s">
        <v>906</v>
      </c>
      <c r="C359" s="16" t="s">
        <v>911</v>
      </c>
      <c r="D359" s="9" t="s">
        <v>13</v>
      </c>
      <c r="E359" s="17">
        <v>4</v>
      </c>
      <c r="F359" s="17"/>
      <c r="G359" s="17">
        <f t="shared" si="31"/>
        <v>0</v>
      </c>
    </row>
    <row r="360" spans="1:7" s="6" customFormat="1" ht="12.75" x14ac:dyDescent="0.2">
      <c r="A360" s="4"/>
      <c r="B360" s="67" t="s">
        <v>862</v>
      </c>
      <c r="C360" s="67"/>
      <c r="D360" s="67"/>
      <c r="E360" s="67"/>
      <c r="F360" s="67"/>
      <c r="G360" s="5">
        <f>SUM(G199,G212,G219,G222,G232,G240,G255,G262,G314,G322,G335,G354)</f>
        <v>0</v>
      </c>
    </row>
    <row r="361" spans="1:7" s="8" customFormat="1" x14ac:dyDescent="0.25">
      <c r="A361" s="10" t="s">
        <v>156</v>
      </c>
      <c r="B361" s="66" t="s">
        <v>177</v>
      </c>
      <c r="C361" s="66"/>
      <c r="D361" s="66"/>
      <c r="E361" s="66"/>
      <c r="F361" s="66"/>
      <c r="G361" s="47"/>
    </row>
    <row r="362" spans="1:7" ht="17.25" customHeight="1" x14ac:dyDescent="0.25">
      <c r="A362" s="11">
        <v>25</v>
      </c>
      <c r="B362" s="12"/>
      <c r="C362" s="63" t="s">
        <v>943</v>
      </c>
      <c r="D362" s="64"/>
      <c r="E362" s="64"/>
      <c r="F362" s="65"/>
      <c r="G362" s="14">
        <f>SUM(G363:G392)</f>
        <v>0</v>
      </c>
    </row>
    <row r="363" spans="1:7" ht="67.5" customHeight="1" x14ac:dyDescent="0.25">
      <c r="A363" s="15" t="s">
        <v>913</v>
      </c>
      <c r="B363" s="9" t="s">
        <v>944</v>
      </c>
      <c r="C363" s="16" t="s">
        <v>974</v>
      </c>
      <c r="D363" s="9" t="s">
        <v>10</v>
      </c>
      <c r="E363" s="17">
        <v>4.4000000000000004</v>
      </c>
      <c r="F363" s="17"/>
      <c r="G363" s="17">
        <f>E363*F363</f>
        <v>0</v>
      </c>
    </row>
    <row r="364" spans="1:7" ht="72" x14ac:dyDescent="0.25">
      <c r="A364" s="15" t="s">
        <v>914</v>
      </c>
      <c r="B364" s="9" t="s">
        <v>510</v>
      </c>
      <c r="C364" s="16" t="s">
        <v>975</v>
      </c>
      <c r="D364" s="9" t="s">
        <v>10</v>
      </c>
      <c r="E364" s="17">
        <v>4.4000000000000004</v>
      </c>
      <c r="F364" s="17"/>
      <c r="G364" s="17">
        <f t="shared" ref="G364:G372" si="32">E364*F364</f>
        <v>0</v>
      </c>
    </row>
    <row r="365" spans="1:7" ht="60" x14ac:dyDescent="0.25">
      <c r="A365" s="15" t="s">
        <v>915</v>
      </c>
      <c r="B365" s="9" t="s">
        <v>945</v>
      </c>
      <c r="C365" s="16" t="s">
        <v>976</v>
      </c>
      <c r="D365" s="9" t="s">
        <v>10</v>
      </c>
      <c r="E365" s="17">
        <v>1.2</v>
      </c>
      <c r="F365" s="17"/>
      <c r="G365" s="17">
        <f t="shared" si="32"/>
        <v>0</v>
      </c>
    </row>
    <row r="366" spans="1:7" ht="24" x14ac:dyDescent="0.25">
      <c r="A366" s="15" t="s">
        <v>916</v>
      </c>
      <c r="B366" s="9" t="s">
        <v>946</v>
      </c>
      <c r="C366" s="16" t="s">
        <v>969</v>
      </c>
      <c r="D366" s="9" t="s">
        <v>10</v>
      </c>
      <c r="E366" s="17">
        <v>5.6</v>
      </c>
      <c r="F366" s="17"/>
      <c r="G366" s="17">
        <f t="shared" si="32"/>
        <v>0</v>
      </c>
    </row>
    <row r="367" spans="1:7" ht="60" x14ac:dyDescent="0.25">
      <c r="A367" s="15" t="s">
        <v>917</v>
      </c>
      <c r="B367" s="9" t="s">
        <v>947</v>
      </c>
      <c r="C367" s="16" t="s">
        <v>977</v>
      </c>
      <c r="D367" s="9" t="s">
        <v>14</v>
      </c>
      <c r="E367" s="17">
        <v>1</v>
      </c>
      <c r="F367" s="17"/>
      <c r="G367" s="17">
        <f t="shared" si="32"/>
        <v>0</v>
      </c>
    </row>
    <row r="368" spans="1:7" ht="60" x14ac:dyDescent="0.25">
      <c r="A368" s="15" t="s">
        <v>918</v>
      </c>
      <c r="B368" s="9" t="s">
        <v>948</v>
      </c>
      <c r="C368" s="16" t="s">
        <v>978</v>
      </c>
      <c r="D368" s="9" t="s">
        <v>999</v>
      </c>
      <c r="E368" s="17">
        <v>1</v>
      </c>
      <c r="F368" s="17"/>
      <c r="G368" s="17">
        <f t="shared" si="32"/>
        <v>0</v>
      </c>
    </row>
    <row r="369" spans="1:7" ht="48" x14ac:dyDescent="0.25">
      <c r="A369" s="15" t="s">
        <v>919</v>
      </c>
      <c r="B369" s="9" t="s">
        <v>199</v>
      </c>
      <c r="C369" s="16" t="s">
        <v>979</v>
      </c>
      <c r="D369" s="9" t="s">
        <v>10</v>
      </c>
      <c r="E369" s="17">
        <v>0.4</v>
      </c>
      <c r="F369" s="17"/>
      <c r="G369" s="17">
        <f t="shared" si="32"/>
        <v>0</v>
      </c>
    </row>
    <row r="370" spans="1:7" ht="48" x14ac:dyDescent="0.25">
      <c r="A370" s="15" t="s">
        <v>920</v>
      </c>
      <c r="B370" s="9" t="s">
        <v>200</v>
      </c>
      <c r="C370" s="16" t="s">
        <v>980</v>
      </c>
      <c r="D370" s="9" t="s">
        <v>10</v>
      </c>
      <c r="E370" s="17">
        <v>0.4</v>
      </c>
      <c r="F370" s="17"/>
      <c r="G370" s="17">
        <f t="shared" si="32"/>
        <v>0</v>
      </c>
    </row>
    <row r="371" spans="1:7" ht="36" x14ac:dyDescent="0.25">
      <c r="A371" s="15" t="s">
        <v>921</v>
      </c>
      <c r="B371" s="9" t="s">
        <v>949</v>
      </c>
      <c r="C371" s="16" t="s">
        <v>981</v>
      </c>
      <c r="D371" s="9" t="s">
        <v>11</v>
      </c>
      <c r="E371" s="17">
        <v>9.42</v>
      </c>
      <c r="F371" s="17"/>
      <c r="G371" s="17">
        <f t="shared" si="32"/>
        <v>0</v>
      </c>
    </row>
    <row r="372" spans="1:7" ht="36" x14ac:dyDescent="0.25">
      <c r="A372" s="15" t="s">
        <v>922</v>
      </c>
      <c r="B372" s="9" t="s">
        <v>950</v>
      </c>
      <c r="C372" s="16" t="s">
        <v>982</v>
      </c>
      <c r="D372" s="9" t="s">
        <v>9</v>
      </c>
      <c r="E372" s="17">
        <v>9.42</v>
      </c>
      <c r="F372" s="17"/>
      <c r="G372" s="17">
        <f t="shared" si="32"/>
        <v>0</v>
      </c>
    </row>
    <row r="373" spans="1:7" ht="36" x14ac:dyDescent="0.25">
      <c r="A373" s="15" t="s">
        <v>923</v>
      </c>
      <c r="B373" s="9" t="s">
        <v>362</v>
      </c>
      <c r="C373" s="16" t="s">
        <v>983</v>
      </c>
      <c r="D373" s="9" t="s">
        <v>11</v>
      </c>
      <c r="E373" s="17">
        <v>9.42</v>
      </c>
      <c r="F373" s="17"/>
      <c r="G373" s="17">
        <f>E373*F373</f>
        <v>0</v>
      </c>
    </row>
    <row r="374" spans="1:7" ht="48" x14ac:dyDescent="0.25">
      <c r="A374" s="15" t="s">
        <v>924</v>
      </c>
      <c r="B374" s="9" t="s">
        <v>951</v>
      </c>
      <c r="C374" s="16" t="s">
        <v>984</v>
      </c>
      <c r="D374" s="9" t="s">
        <v>9</v>
      </c>
      <c r="E374" s="17">
        <v>9.42</v>
      </c>
      <c r="F374" s="17"/>
      <c r="G374" s="17">
        <f t="shared" ref="G374:G382" si="33">E374*F374</f>
        <v>0</v>
      </c>
    </row>
    <row r="375" spans="1:7" ht="24" x14ac:dyDescent="0.25">
      <c r="A375" s="15" t="s">
        <v>925</v>
      </c>
      <c r="B375" s="9" t="s">
        <v>952</v>
      </c>
      <c r="C375" s="16" t="s">
        <v>985</v>
      </c>
      <c r="D375" s="9" t="s">
        <v>13</v>
      </c>
      <c r="E375" s="17">
        <v>1</v>
      </c>
      <c r="F375" s="17"/>
      <c r="G375" s="17">
        <f t="shared" si="33"/>
        <v>0</v>
      </c>
    </row>
    <row r="376" spans="1:7" ht="24" x14ac:dyDescent="0.25">
      <c r="A376" s="15" t="s">
        <v>926</v>
      </c>
      <c r="B376" s="9" t="s">
        <v>953</v>
      </c>
      <c r="C376" s="16" t="s">
        <v>986</v>
      </c>
      <c r="D376" s="9" t="s">
        <v>9</v>
      </c>
      <c r="E376" s="17">
        <v>3</v>
      </c>
      <c r="F376" s="17"/>
      <c r="G376" s="17">
        <f t="shared" si="33"/>
        <v>0</v>
      </c>
    </row>
    <row r="377" spans="1:7" ht="36" x14ac:dyDescent="0.25">
      <c r="A377" s="15" t="s">
        <v>927</v>
      </c>
      <c r="B377" s="9" t="s">
        <v>954</v>
      </c>
      <c r="C377" s="16" t="s">
        <v>987</v>
      </c>
      <c r="D377" s="9" t="s">
        <v>9</v>
      </c>
      <c r="E377" s="17">
        <v>50</v>
      </c>
      <c r="F377" s="17"/>
      <c r="G377" s="17">
        <f t="shared" si="33"/>
        <v>0</v>
      </c>
    </row>
    <row r="378" spans="1:7" ht="36" x14ac:dyDescent="0.25">
      <c r="A378" s="15" t="s">
        <v>928</v>
      </c>
      <c r="B378" s="9" t="s">
        <v>955</v>
      </c>
      <c r="C378" s="16" t="s">
        <v>988</v>
      </c>
      <c r="D378" s="9" t="s">
        <v>13</v>
      </c>
      <c r="E378" s="17">
        <v>1</v>
      </c>
      <c r="F378" s="17"/>
      <c r="G378" s="17">
        <f t="shared" si="33"/>
        <v>0</v>
      </c>
    </row>
    <row r="379" spans="1:7" ht="36" x14ac:dyDescent="0.25">
      <c r="A379" s="15" t="s">
        <v>929</v>
      </c>
      <c r="B379" s="9" t="s">
        <v>956</v>
      </c>
      <c r="C379" s="16" t="s">
        <v>989</v>
      </c>
      <c r="D379" s="9" t="s">
        <v>13</v>
      </c>
      <c r="E379" s="17">
        <v>2</v>
      </c>
      <c r="F379" s="17"/>
      <c r="G379" s="17">
        <f t="shared" si="33"/>
        <v>0</v>
      </c>
    </row>
    <row r="380" spans="1:7" ht="36" x14ac:dyDescent="0.25">
      <c r="A380" s="15" t="s">
        <v>930</v>
      </c>
      <c r="B380" s="9" t="s">
        <v>957</v>
      </c>
      <c r="C380" s="16" t="s">
        <v>990</v>
      </c>
      <c r="D380" s="9" t="s">
        <v>484</v>
      </c>
      <c r="E380" s="17">
        <v>1.4</v>
      </c>
      <c r="F380" s="17"/>
      <c r="G380" s="17">
        <f t="shared" si="33"/>
        <v>0</v>
      </c>
    </row>
    <row r="381" spans="1:7" ht="36" x14ac:dyDescent="0.25">
      <c r="A381" s="15" t="s">
        <v>931</v>
      </c>
      <c r="B381" s="9" t="s">
        <v>958</v>
      </c>
      <c r="C381" s="16" t="s">
        <v>991</v>
      </c>
      <c r="D381" s="9" t="s">
        <v>484</v>
      </c>
      <c r="E381" s="17">
        <v>1.4</v>
      </c>
      <c r="F381" s="17"/>
      <c r="G381" s="17">
        <f t="shared" si="33"/>
        <v>0</v>
      </c>
    </row>
    <row r="382" spans="1:7" ht="36" x14ac:dyDescent="0.25">
      <c r="A382" s="15" t="s">
        <v>932</v>
      </c>
      <c r="B382" s="9" t="s">
        <v>311</v>
      </c>
      <c r="C382" s="16" t="s">
        <v>992</v>
      </c>
      <c r="D382" s="9" t="s">
        <v>10</v>
      </c>
      <c r="E382" s="17">
        <v>0.51</v>
      </c>
      <c r="F382" s="17"/>
      <c r="G382" s="17">
        <f t="shared" si="33"/>
        <v>0</v>
      </c>
    </row>
    <row r="383" spans="1:7" ht="84" x14ac:dyDescent="0.25">
      <c r="A383" s="15" t="s">
        <v>933</v>
      </c>
      <c r="B383" s="9" t="s">
        <v>959</v>
      </c>
      <c r="C383" s="16" t="s">
        <v>993</v>
      </c>
      <c r="D383" s="9" t="s">
        <v>13</v>
      </c>
      <c r="E383" s="17">
        <v>1</v>
      </c>
      <c r="F383" s="17"/>
      <c r="G383" s="17">
        <f>E383*F383</f>
        <v>0</v>
      </c>
    </row>
    <row r="384" spans="1:7" ht="24" x14ac:dyDescent="0.25">
      <c r="A384" s="15" t="s">
        <v>934</v>
      </c>
      <c r="B384" s="9" t="s">
        <v>960</v>
      </c>
      <c r="C384" s="16" t="s">
        <v>970</v>
      </c>
      <c r="D384" s="9" t="s">
        <v>14</v>
      </c>
      <c r="E384" s="17">
        <v>1</v>
      </c>
      <c r="F384" s="17"/>
      <c r="G384" s="17">
        <f t="shared" ref="G384:G392" si="34">E384*F384</f>
        <v>0</v>
      </c>
    </row>
    <row r="385" spans="1:7" ht="24" x14ac:dyDescent="0.25">
      <c r="A385" s="15" t="s">
        <v>935</v>
      </c>
      <c r="B385" s="9" t="s">
        <v>961</v>
      </c>
      <c r="C385" s="16" t="s">
        <v>971</v>
      </c>
      <c r="D385" s="9" t="s">
        <v>13</v>
      </c>
      <c r="E385" s="17">
        <v>1</v>
      </c>
      <c r="F385" s="17"/>
      <c r="G385" s="17">
        <f t="shared" si="34"/>
        <v>0</v>
      </c>
    </row>
    <row r="386" spans="1:7" ht="24" x14ac:dyDescent="0.25">
      <c r="A386" s="15" t="s">
        <v>936</v>
      </c>
      <c r="B386" s="9" t="s">
        <v>962</v>
      </c>
      <c r="C386" s="16" t="s">
        <v>972</v>
      </c>
      <c r="D386" s="9" t="s">
        <v>13</v>
      </c>
      <c r="E386" s="17">
        <v>1</v>
      </c>
      <c r="F386" s="17"/>
      <c r="G386" s="17">
        <f t="shared" si="34"/>
        <v>0</v>
      </c>
    </row>
    <row r="387" spans="1:7" ht="36" x14ac:dyDescent="0.25">
      <c r="A387" s="15" t="s">
        <v>937</v>
      </c>
      <c r="B387" s="9" t="s">
        <v>963</v>
      </c>
      <c r="C387" s="16" t="s">
        <v>994</v>
      </c>
      <c r="D387" s="9" t="s">
        <v>9</v>
      </c>
      <c r="E387" s="17">
        <v>50</v>
      </c>
      <c r="F387" s="17"/>
      <c r="G387" s="17">
        <f t="shared" si="34"/>
        <v>0</v>
      </c>
    </row>
    <row r="388" spans="1:7" ht="36" x14ac:dyDescent="0.25">
      <c r="A388" s="15" t="s">
        <v>938</v>
      </c>
      <c r="B388" s="9" t="s">
        <v>964</v>
      </c>
      <c r="C388" s="16" t="s">
        <v>995</v>
      </c>
      <c r="D388" s="9" t="s">
        <v>9</v>
      </c>
      <c r="E388" s="17">
        <v>8</v>
      </c>
      <c r="F388" s="17"/>
      <c r="G388" s="17">
        <f t="shared" si="34"/>
        <v>0</v>
      </c>
    </row>
    <row r="389" spans="1:7" ht="24" x14ac:dyDescent="0.25">
      <c r="A389" s="15" t="s">
        <v>939</v>
      </c>
      <c r="B389" s="9" t="s">
        <v>965</v>
      </c>
      <c r="C389" s="16" t="s">
        <v>973</v>
      </c>
      <c r="D389" s="9" t="s">
        <v>13</v>
      </c>
      <c r="E389" s="17">
        <v>1</v>
      </c>
      <c r="F389" s="17"/>
      <c r="G389" s="17">
        <f t="shared" si="34"/>
        <v>0</v>
      </c>
    </row>
    <row r="390" spans="1:7" ht="48" x14ac:dyDescent="0.25">
      <c r="A390" s="15" t="s">
        <v>940</v>
      </c>
      <c r="B390" s="9" t="s">
        <v>966</v>
      </c>
      <c r="C390" s="16" t="s">
        <v>996</v>
      </c>
      <c r="D390" s="9" t="s">
        <v>14</v>
      </c>
      <c r="E390" s="17">
        <v>1</v>
      </c>
      <c r="F390" s="17"/>
      <c r="G390" s="17">
        <f t="shared" si="34"/>
        <v>0</v>
      </c>
    </row>
    <row r="391" spans="1:7" ht="24" x14ac:dyDescent="0.25">
      <c r="A391" s="15" t="s">
        <v>941</v>
      </c>
      <c r="B391" s="9" t="s">
        <v>967</v>
      </c>
      <c r="C391" s="16" t="s">
        <v>997</v>
      </c>
      <c r="D391" s="9" t="s">
        <v>13</v>
      </c>
      <c r="E391" s="17">
        <v>1</v>
      </c>
      <c r="F391" s="17"/>
      <c r="G391" s="17">
        <f t="shared" si="34"/>
        <v>0</v>
      </c>
    </row>
    <row r="392" spans="1:7" ht="48" x14ac:dyDescent="0.25">
      <c r="A392" s="15" t="s">
        <v>942</v>
      </c>
      <c r="B392" s="9" t="s">
        <v>968</v>
      </c>
      <c r="C392" s="16" t="s">
        <v>998</v>
      </c>
      <c r="D392" s="9" t="s">
        <v>11</v>
      </c>
      <c r="E392" s="17">
        <v>2.5</v>
      </c>
      <c r="F392" s="17"/>
      <c r="G392" s="17">
        <f t="shared" si="34"/>
        <v>0</v>
      </c>
    </row>
    <row r="393" spans="1:7" ht="17.25" customHeight="1" x14ac:dyDescent="0.25">
      <c r="A393" s="11">
        <v>26</v>
      </c>
      <c r="B393" s="12"/>
      <c r="C393" s="63" t="s">
        <v>183</v>
      </c>
      <c r="D393" s="64"/>
      <c r="E393" s="64"/>
      <c r="F393" s="65"/>
      <c r="G393" s="14">
        <f>SUM(G394:G410)</f>
        <v>0</v>
      </c>
    </row>
    <row r="394" spans="1:7" ht="26.25" customHeight="1" x14ac:dyDescent="0.25">
      <c r="A394" s="15" t="s">
        <v>1000</v>
      </c>
      <c r="B394" s="9" t="s">
        <v>952</v>
      </c>
      <c r="C394" s="16" t="s">
        <v>1023</v>
      </c>
      <c r="D394" s="9" t="s">
        <v>13</v>
      </c>
      <c r="E394" s="17">
        <v>1</v>
      </c>
      <c r="F394" s="17"/>
      <c r="G394" s="17">
        <f>E394*F394</f>
        <v>0</v>
      </c>
    </row>
    <row r="395" spans="1:7" ht="24" x14ac:dyDescent="0.25">
      <c r="A395" s="15" t="s">
        <v>1001</v>
      </c>
      <c r="B395" s="9" t="s">
        <v>1017</v>
      </c>
      <c r="C395" s="16" t="s">
        <v>1024</v>
      </c>
      <c r="D395" s="9" t="s">
        <v>13</v>
      </c>
      <c r="E395" s="17">
        <v>2</v>
      </c>
      <c r="F395" s="17"/>
      <c r="G395" s="17">
        <f t="shared" ref="G395:G403" si="35">E395*F395</f>
        <v>0</v>
      </c>
    </row>
    <row r="396" spans="1:7" ht="24" x14ac:dyDescent="0.25">
      <c r="A396" s="15" t="s">
        <v>1002</v>
      </c>
      <c r="B396" s="9" t="s">
        <v>1017</v>
      </c>
      <c r="C396" s="16" t="s">
        <v>1025</v>
      </c>
      <c r="D396" s="9" t="s">
        <v>13</v>
      </c>
      <c r="E396" s="17">
        <v>2</v>
      </c>
      <c r="F396" s="17"/>
      <c r="G396" s="17">
        <f t="shared" si="35"/>
        <v>0</v>
      </c>
    </row>
    <row r="397" spans="1:7" ht="24" x14ac:dyDescent="0.25">
      <c r="A397" s="15" t="s">
        <v>1003</v>
      </c>
      <c r="B397" s="9" t="s">
        <v>1017</v>
      </c>
      <c r="C397" s="16" t="s">
        <v>1026</v>
      </c>
      <c r="D397" s="9" t="s">
        <v>13</v>
      </c>
      <c r="E397" s="17">
        <v>2</v>
      </c>
      <c r="F397" s="17"/>
      <c r="G397" s="17">
        <f t="shared" si="35"/>
        <v>0</v>
      </c>
    </row>
    <row r="398" spans="1:7" ht="24" x14ac:dyDescent="0.25">
      <c r="A398" s="15" t="s">
        <v>1004</v>
      </c>
      <c r="B398" s="9" t="s">
        <v>960</v>
      </c>
      <c r="C398" s="16" t="s">
        <v>1029</v>
      </c>
      <c r="D398" s="9" t="s">
        <v>14</v>
      </c>
      <c r="E398" s="17">
        <v>2</v>
      </c>
      <c r="F398" s="17"/>
      <c r="G398" s="17">
        <f t="shared" si="35"/>
        <v>0</v>
      </c>
    </row>
    <row r="399" spans="1:7" ht="48" x14ac:dyDescent="0.25">
      <c r="A399" s="15" t="s">
        <v>1005</v>
      </c>
      <c r="B399" s="9" t="s">
        <v>1017</v>
      </c>
      <c r="C399" s="16" t="s">
        <v>1030</v>
      </c>
      <c r="D399" s="9" t="s">
        <v>13</v>
      </c>
      <c r="E399" s="17">
        <v>1</v>
      </c>
      <c r="F399" s="17"/>
      <c r="G399" s="17">
        <f t="shared" si="35"/>
        <v>0</v>
      </c>
    </row>
    <row r="400" spans="1:7" ht="24" x14ac:dyDescent="0.25">
      <c r="A400" s="15" t="s">
        <v>1006</v>
      </c>
      <c r="B400" s="9" t="s">
        <v>1018</v>
      </c>
      <c r="C400" s="16" t="s">
        <v>1027</v>
      </c>
      <c r="D400" s="9" t="s">
        <v>13</v>
      </c>
      <c r="E400" s="17">
        <v>1</v>
      </c>
      <c r="F400" s="17"/>
      <c r="G400" s="17">
        <f t="shared" si="35"/>
        <v>0</v>
      </c>
    </row>
    <row r="401" spans="1:7" ht="24" x14ac:dyDescent="0.25">
      <c r="A401" s="15" t="s">
        <v>1007</v>
      </c>
      <c r="B401" s="9" t="s">
        <v>1019</v>
      </c>
      <c r="C401" s="16" t="s">
        <v>1031</v>
      </c>
      <c r="D401" s="9" t="s">
        <v>9</v>
      </c>
      <c r="E401" s="17">
        <v>16</v>
      </c>
      <c r="F401" s="17"/>
      <c r="G401" s="17">
        <f t="shared" si="35"/>
        <v>0</v>
      </c>
    </row>
    <row r="402" spans="1:7" ht="24" x14ac:dyDescent="0.25">
      <c r="A402" s="15" t="s">
        <v>1008</v>
      </c>
      <c r="B402" s="9" t="s">
        <v>953</v>
      </c>
      <c r="C402" s="16" t="s">
        <v>986</v>
      </c>
      <c r="D402" s="9" t="s">
        <v>9</v>
      </c>
      <c r="E402" s="17">
        <v>24</v>
      </c>
      <c r="F402" s="17"/>
      <c r="G402" s="17">
        <f t="shared" si="35"/>
        <v>0</v>
      </c>
    </row>
    <row r="403" spans="1:7" ht="24" x14ac:dyDescent="0.25">
      <c r="A403" s="15" t="s">
        <v>1009</v>
      </c>
      <c r="B403" s="9" t="s">
        <v>954</v>
      </c>
      <c r="C403" s="16" t="s">
        <v>1032</v>
      </c>
      <c r="D403" s="9" t="s">
        <v>9</v>
      </c>
      <c r="E403" s="17">
        <v>12</v>
      </c>
      <c r="F403" s="17"/>
      <c r="G403" s="17">
        <f t="shared" si="35"/>
        <v>0</v>
      </c>
    </row>
    <row r="404" spans="1:7" ht="36" x14ac:dyDescent="0.25">
      <c r="A404" s="15" t="s">
        <v>1010</v>
      </c>
      <c r="B404" s="9" t="s">
        <v>1020</v>
      </c>
      <c r="C404" s="16" t="s">
        <v>1033</v>
      </c>
      <c r="D404" s="9" t="s">
        <v>13</v>
      </c>
      <c r="E404" s="17">
        <v>1</v>
      </c>
      <c r="F404" s="17"/>
      <c r="G404" s="17">
        <f>E404*F404</f>
        <v>0</v>
      </c>
    </row>
    <row r="405" spans="1:7" ht="36" x14ac:dyDescent="0.25">
      <c r="A405" s="15" t="s">
        <v>1011</v>
      </c>
      <c r="B405" s="9" t="s">
        <v>955</v>
      </c>
      <c r="C405" s="16" t="s">
        <v>988</v>
      </c>
      <c r="D405" s="9" t="s">
        <v>13</v>
      </c>
      <c r="E405" s="17">
        <v>8</v>
      </c>
      <c r="F405" s="17"/>
      <c r="G405" s="17">
        <f t="shared" ref="G405:G410" si="36">E405*F405</f>
        <v>0</v>
      </c>
    </row>
    <row r="406" spans="1:7" ht="36" x14ac:dyDescent="0.25">
      <c r="A406" s="15" t="s">
        <v>1012</v>
      </c>
      <c r="B406" s="9" t="s">
        <v>956</v>
      </c>
      <c r="C406" s="16" t="s">
        <v>989</v>
      </c>
      <c r="D406" s="9" t="s">
        <v>13</v>
      </c>
      <c r="E406" s="17">
        <v>8</v>
      </c>
      <c r="F406" s="17"/>
      <c r="G406" s="17">
        <f t="shared" si="36"/>
        <v>0</v>
      </c>
    </row>
    <row r="407" spans="1:7" ht="24" x14ac:dyDescent="0.25">
      <c r="A407" s="15" t="s">
        <v>1013</v>
      </c>
      <c r="B407" s="9" t="s">
        <v>1021</v>
      </c>
      <c r="C407" s="16" t="s">
        <v>1028</v>
      </c>
      <c r="D407" s="9" t="s">
        <v>9</v>
      </c>
      <c r="E407" s="17">
        <v>12.6</v>
      </c>
      <c r="F407" s="17"/>
      <c r="G407" s="17">
        <f t="shared" si="36"/>
        <v>0</v>
      </c>
    </row>
    <row r="408" spans="1:7" ht="48" x14ac:dyDescent="0.25">
      <c r="A408" s="15" t="s">
        <v>1014</v>
      </c>
      <c r="B408" s="9" t="s">
        <v>1022</v>
      </c>
      <c r="C408" s="16" t="s">
        <v>1034</v>
      </c>
      <c r="D408" s="9" t="s">
        <v>484</v>
      </c>
      <c r="E408" s="17">
        <v>9.8000000000000007</v>
      </c>
      <c r="F408" s="17"/>
      <c r="G408" s="17">
        <f t="shared" si="36"/>
        <v>0</v>
      </c>
    </row>
    <row r="409" spans="1:7" ht="36" x14ac:dyDescent="0.25">
      <c r="A409" s="15" t="s">
        <v>1015</v>
      </c>
      <c r="B409" s="9" t="s">
        <v>957</v>
      </c>
      <c r="C409" s="16" t="s">
        <v>990</v>
      </c>
      <c r="D409" s="9" t="s">
        <v>484</v>
      </c>
      <c r="E409" s="17">
        <v>9.8000000000000007</v>
      </c>
      <c r="F409" s="17"/>
      <c r="G409" s="17">
        <f t="shared" si="36"/>
        <v>0</v>
      </c>
    </row>
    <row r="410" spans="1:7" ht="36" x14ac:dyDescent="0.25">
      <c r="A410" s="15" t="s">
        <v>1016</v>
      </c>
      <c r="B410" s="9" t="s">
        <v>958</v>
      </c>
      <c r="C410" s="16" t="s">
        <v>991</v>
      </c>
      <c r="D410" s="9" t="s">
        <v>484</v>
      </c>
      <c r="E410" s="17">
        <v>9.8000000000000007</v>
      </c>
      <c r="F410" s="17"/>
      <c r="G410" s="17">
        <f t="shared" si="36"/>
        <v>0</v>
      </c>
    </row>
    <row r="411" spans="1:7" ht="17.25" customHeight="1" x14ac:dyDescent="0.25">
      <c r="A411" s="11">
        <v>27</v>
      </c>
      <c r="B411" s="12"/>
      <c r="C411" s="63" t="s">
        <v>1048</v>
      </c>
      <c r="D411" s="64"/>
      <c r="E411" s="64"/>
      <c r="F411" s="65"/>
      <c r="G411" s="14">
        <f>SUM(G412:G424)</f>
        <v>0</v>
      </c>
    </row>
    <row r="412" spans="1:7" ht="82.5" customHeight="1" x14ac:dyDescent="0.25">
      <c r="A412" s="15" t="s">
        <v>1035</v>
      </c>
      <c r="B412" s="9" t="s">
        <v>1049</v>
      </c>
      <c r="C412" s="16" t="s">
        <v>1061</v>
      </c>
      <c r="D412" s="9" t="s">
        <v>54</v>
      </c>
      <c r="E412" s="17">
        <v>1</v>
      </c>
      <c r="F412" s="17"/>
      <c r="G412" s="17">
        <f>E412*F412</f>
        <v>0</v>
      </c>
    </row>
    <row r="413" spans="1:7" ht="24" x14ac:dyDescent="0.25">
      <c r="A413" s="15" t="s">
        <v>1036</v>
      </c>
      <c r="B413" s="9" t="s">
        <v>1050</v>
      </c>
      <c r="C413" s="16" t="s">
        <v>1062</v>
      </c>
      <c r="D413" s="9" t="s">
        <v>14</v>
      </c>
      <c r="E413" s="17">
        <v>1</v>
      </c>
      <c r="F413" s="17"/>
      <c r="G413" s="17">
        <f t="shared" ref="G413:G421" si="37">E413*F413</f>
        <v>0</v>
      </c>
    </row>
    <row r="414" spans="1:7" ht="48" x14ac:dyDescent="0.25">
      <c r="A414" s="15" t="s">
        <v>1037</v>
      </c>
      <c r="B414" s="9" t="s">
        <v>1051</v>
      </c>
      <c r="C414" s="16" t="s">
        <v>1063</v>
      </c>
      <c r="D414" s="9" t="s">
        <v>54</v>
      </c>
      <c r="E414" s="17">
        <v>2</v>
      </c>
      <c r="F414" s="17"/>
      <c r="G414" s="17">
        <f t="shared" si="37"/>
        <v>0</v>
      </c>
    </row>
    <row r="415" spans="1:7" ht="36" x14ac:dyDescent="0.25">
      <c r="A415" s="15" t="s">
        <v>1038</v>
      </c>
      <c r="B415" s="9" t="s">
        <v>1052</v>
      </c>
      <c r="C415" s="16" t="s">
        <v>1064</v>
      </c>
      <c r="D415" s="9" t="s">
        <v>13</v>
      </c>
      <c r="E415" s="17">
        <v>1</v>
      </c>
      <c r="F415" s="17"/>
      <c r="G415" s="17">
        <f t="shared" si="37"/>
        <v>0</v>
      </c>
    </row>
    <row r="416" spans="1:7" ht="24" x14ac:dyDescent="0.25">
      <c r="A416" s="15" t="s">
        <v>1039</v>
      </c>
      <c r="B416" s="9" t="s">
        <v>1053</v>
      </c>
      <c r="C416" s="16" t="s">
        <v>1065</v>
      </c>
      <c r="D416" s="9" t="s">
        <v>14</v>
      </c>
      <c r="E416" s="90">
        <v>2</v>
      </c>
      <c r="F416" s="17"/>
      <c r="G416" s="17">
        <f t="shared" si="37"/>
        <v>0</v>
      </c>
    </row>
    <row r="417" spans="1:7" ht="24" x14ac:dyDescent="0.25">
      <c r="A417" s="15" t="s">
        <v>1040</v>
      </c>
      <c r="B417" s="9" t="s">
        <v>960</v>
      </c>
      <c r="C417" s="16" t="s">
        <v>1057</v>
      </c>
      <c r="D417" s="9" t="s">
        <v>14</v>
      </c>
      <c r="E417" s="17">
        <v>1</v>
      </c>
      <c r="F417" s="17"/>
      <c r="G417" s="17">
        <f t="shared" si="37"/>
        <v>0</v>
      </c>
    </row>
    <row r="418" spans="1:7" ht="84" x14ac:dyDescent="0.25">
      <c r="A418" s="15" t="s">
        <v>1041</v>
      </c>
      <c r="B418" s="9" t="s">
        <v>1054</v>
      </c>
      <c r="C418" s="16" t="s">
        <v>1066</v>
      </c>
      <c r="D418" s="9" t="s">
        <v>617</v>
      </c>
      <c r="E418" s="17">
        <v>1</v>
      </c>
      <c r="F418" s="17"/>
      <c r="G418" s="17">
        <f t="shared" si="37"/>
        <v>0</v>
      </c>
    </row>
    <row r="419" spans="1:7" ht="60" x14ac:dyDescent="0.25">
      <c r="A419" s="15" t="s">
        <v>1042</v>
      </c>
      <c r="B419" s="9" t="s">
        <v>1055</v>
      </c>
      <c r="C419" s="16" t="s">
        <v>1067</v>
      </c>
      <c r="D419" s="9" t="s">
        <v>14</v>
      </c>
      <c r="E419" s="17">
        <v>1</v>
      </c>
      <c r="F419" s="17"/>
      <c r="G419" s="17">
        <f t="shared" si="37"/>
        <v>0</v>
      </c>
    </row>
    <row r="420" spans="1:7" ht="24" x14ac:dyDescent="0.25">
      <c r="A420" s="15" t="s">
        <v>1043</v>
      </c>
      <c r="B420" s="9" t="s">
        <v>1056</v>
      </c>
      <c r="C420" s="16" t="s">
        <v>1058</v>
      </c>
      <c r="D420" s="9" t="s">
        <v>1070</v>
      </c>
      <c r="E420" s="17">
        <v>1</v>
      </c>
      <c r="F420" s="17"/>
      <c r="G420" s="17">
        <f t="shared" si="37"/>
        <v>0</v>
      </c>
    </row>
    <row r="421" spans="1:7" ht="24" x14ac:dyDescent="0.25">
      <c r="A421" s="15" t="s">
        <v>1044</v>
      </c>
      <c r="B421" s="9" t="s">
        <v>960</v>
      </c>
      <c r="C421" s="16" t="s">
        <v>1059</v>
      </c>
      <c r="D421" s="9" t="s">
        <v>14</v>
      </c>
      <c r="E421" s="17">
        <v>1</v>
      </c>
      <c r="F421" s="17"/>
      <c r="G421" s="17">
        <f t="shared" si="37"/>
        <v>0</v>
      </c>
    </row>
    <row r="422" spans="1:7" ht="24" x14ac:dyDescent="0.25">
      <c r="A422" s="15" t="s">
        <v>1045</v>
      </c>
      <c r="B422" s="9" t="s">
        <v>960</v>
      </c>
      <c r="C422" s="16" t="s">
        <v>1060</v>
      </c>
      <c r="D422" s="9" t="s">
        <v>14</v>
      </c>
      <c r="E422" s="17">
        <v>1</v>
      </c>
      <c r="F422" s="17"/>
      <c r="G422" s="17">
        <f>E422*F422</f>
        <v>0</v>
      </c>
    </row>
    <row r="423" spans="1:7" ht="24" x14ac:dyDescent="0.25">
      <c r="A423" s="15" t="s">
        <v>1046</v>
      </c>
      <c r="B423" s="9" t="s">
        <v>1056</v>
      </c>
      <c r="C423" s="16" t="s">
        <v>1068</v>
      </c>
      <c r="D423" s="9" t="s">
        <v>1070</v>
      </c>
      <c r="E423" s="17">
        <v>1</v>
      </c>
      <c r="F423" s="17"/>
      <c r="G423" s="17">
        <f t="shared" ref="G423:G424" si="38">E423*F423</f>
        <v>0</v>
      </c>
    </row>
    <row r="424" spans="1:7" ht="36" x14ac:dyDescent="0.25">
      <c r="A424" s="15" t="s">
        <v>1047</v>
      </c>
      <c r="B424" s="9" t="s">
        <v>1056</v>
      </c>
      <c r="C424" s="16" t="s">
        <v>1069</v>
      </c>
      <c r="D424" s="9" t="s">
        <v>1070</v>
      </c>
      <c r="E424" s="17">
        <v>1</v>
      </c>
      <c r="F424" s="17"/>
      <c r="G424" s="17">
        <f t="shared" si="38"/>
        <v>0</v>
      </c>
    </row>
    <row r="425" spans="1:7" ht="17.25" customHeight="1" x14ac:dyDescent="0.25">
      <c r="A425" s="11">
        <v>28</v>
      </c>
      <c r="B425" s="12"/>
      <c r="C425" s="63" t="s">
        <v>1117</v>
      </c>
      <c r="D425" s="64"/>
      <c r="E425" s="64"/>
      <c r="F425" s="65"/>
      <c r="G425" s="14">
        <f>SUM(G426:G471)</f>
        <v>0</v>
      </c>
    </row>
    <row r="426" spans="1:7" ht="24" customHeight="1" x14ac:dyDescent="0.25">
      <c r="A426" s="15" t="s">
        <v>1071</v>
      </c>
      <c r="B426" s="9" t="s">
        <v>1118</v>
      </c>
      <c r="C426" s="16" t="s">
        <v>1145</v>
      </c>
      <c r="D426" s="9" t="s">
        <v>13</v>
      </c>
      <c r="E426" s="17">
        <v>2</v>
      </c>
      <c r="F426" s="17"/>
      <c r="G426" s="17">
        <f>E426*F426</f>
        <v>0</v>
      </c>
    </row>
    <row r="427" spans="1:7" ht="24" x14ac:dyDescent="0.25">
      <c r="A427" s="15" t="s">
        <v>1072</v>
      </c>
      <c r="B427" s="9" t="s">
        <v>1119</v>
      </c>
      <c r="C427" s="16" t="s">
        <v>1164</v>
      </c>
      <c r="D427" s="9" t="s">
        <v>1189</v>
      </c>
      <c r="E427" s="17">
        <v>1</v>
      </c>
      <c r="F427" s="17"/>
      <c r="G427" s="17">
        <f t="shared" ref="G427:G435" si="39">E427*F427</f>
        <v>0</v>
      </c>
    </row>
    <row r="428" spans="1:7" ht="24" x14ac:dyDescent="0.25">
      <c r="A428" s="15" t="s">
        <v>1073</v>
      </c>
      <c r="B428" s="9" t="s">
        <v>1120</v>
      </c>
      <c r="C428" s="16" t="s">
        <v>1146</v>
      </c>
      <c r="D428" s="9" t="s">
        <v>13</v>
      </c>
      <c r="E428" s="17">
        <v>1</v>
      </c>
      <c r="F428" s="17"/>
      <c r="G428" s="17">
        <f t="shared" si="39"/>
        <v>0</v>
      </c>
    </row>
    <row r="429" spans="1:7" ht="24" x14ac:dyDescent="0.25">
      <c r="A429" s="15" t="s">
        <v>1074</v>
      </c>
      <c r="B429" s="9" t="s">
        <v>965</v>
      </c>
      <c r="C429" s="16" t="s">
        <v>1165</v>
      </c>
      <c r="D429" s="9" t="s">
        <v>13</v>
      </c>
      <c r="E429" s="17">
        <v>1</v>
      </c>
      <c r="F429" s="17"/>
      <c r="G429" s="17">
        <f t="shared" si="39"/>
        <v>0</v>
      </c>
    </row>
    <row r="430" spans="1:7" ht="36" x14ac:dyDescent="0.25">
      <c r="A430" s="15" t="s">
        <v>1075</v>
      </c>
      <c r="B430" s="9" t="s">
        <v>1121</v>
      </c>
      <c r="C430" s="16" t="s">
        <v>1166</v>
      </c>
      <c r="D430" s="9" t="s">
        <v>14</v>
      </c>
      <c r="E430" s="17">
        <v>2</v>
      </c>
      <c r="F430" s="17"/>
      <c r="G430" s="17">
        <f t="shared" si="39"/>
        <v>0</v>
      </c>
    </row>
    <row r="431" spans="1:7" ht="36" x14ac:dyDescent="0.25">
      <c r="A431" s="15" t="s">
        <v>1076</v>
      </c>
      <c r="B431" s="9" t="s">
        <v>1122</v>
      </c>
      <c r="C431" s="16" t="s">
        <v>1167</v>
      </c>
      <c r="D431" s="9" t="s">
        <v>14</v>
      </c>
      <c r="E431" s="17">
        <v>1</v>
      </c>
      <c r="F431" s="17"/>
      <c r="G431" s="17">
        <f t="shared" si="39"/>
        <v>0</v>
      </c>
    </row>
    <row r="432" spans="1:7" ht="36" x14ac:dyDescent="0.25">
      <c r="A432" s="15" t="s">
        <v>1077</v>
      </c>
      <c r="B432" s="9" t="s">
        <v>1123</v>
      </c>
      <c r="C432" s="16" t="s">
        <v>1168</v>
      </c>
      <c r="D432" s="9" t="s">
        <v>13</v>
      </c>
      <c r="E432" s="17">
        <v>1</v>
      </c>
      <c r="F432" s="17"/>
      <c r="G432" s="17">
        <f t="shared" si="39"/>
        <v>0</v>
      </c>
    </row>
    <row r="433" spans="1:7" ht="36" x14ac:dyDescent="0.25">
      <c r="A433" s="15" t="s">
        <v>1078</v>
      </c>
      <c r="B433" s="9" t="s">
        <v>1123</v>
      </c>
      <c r="C433" s="16" t="s">
        <v>1169</v>
      </c>
      <c r="D433" s="9" t="s">
        <v>13</v>
      </c>
      <c r="E433" s="17">
        <v>2</v>
      </c>
      <c r="F433" s="17"/>
      <c r="G433" s="17">
        <f t="shared" si="39"/>
        <v>0</v>
      </c>
    </row>
    <row r="434" spans="1:7" ht="36" x14ac:dyDescent="0.25">
      <c r="A434" s="15" t="s">
        <v>1079</v>
      </c>
      <c r="B434" s="9" t="s">
        <v>1123</v>
      </c>
      <c r="C434" s="16" t="s">
        <v>1170</v>
      </c>
      <c r="D434" s="9" t="s">
        <v>13</v>
      </c>
      <c r="E434" s="17">
        <v>1</v>
      </c>
      <c r="F434" s="17"/>
      <c r="G434" s="17">
        <f t="shared" si="39"/>
        <v>0</v>
      </c>
    </row>
    <row r="435" spans="1:7" ht="24" x14ac:dyDescent="0.25">
      <c r="A435" s="15" t="s">
        <v>1080</v>
      </c>
      <c r="B435" s="9" t="s">
        <v>1124</v>
      </c>
      <c r="C435" s="16" t="s">
        <v>1171</v>
      </c>
      <c r="D435" s="9" t="s">
        <v>54</v>
      </c>
      <c r="E435" s="17">
        <v>1</v>
      </c>
      <c r="F435" s="17"/>
      <c r="G435" s="17">
        <f t="shared" si="39"/>
        <v>0</v>
      </c>
    </row>
    <row r="436" spans="1:7" ht="36" x14ac:dyDescent="0.25">
      <c r="A436" s="15" t="s">
        <v>1081</v>
      </c>
      <c r="B436" s="9" t="s">
        <v>1120</v>
      </c>
      <c r="C436" s="16" t="s">
        <v>1172</v>
      </c>
      <c r="D436" s="9" t="s">
        <v>13</v>
      </c>
      <c r="E436" s="17">
        <v>6</v>
      </c>
      <c r="F436" s="17"/>
      <c r="G436" s="17">
        <f>E436*F436</f>
        <v>0</v>
      </c>
    </row>
    <row r="437" spans="1:7" ht="24" x14ac:dyDescent="0.25">
      <c r="A437" s="15" t="s">
        <v>1082</v>
      </c>
      <c r="B437" s="9" t="s">
        <v>1125</v>
      </c>
      <c r="C437" s="16" t="s">
        <v>1173</v>
      </c>
      <c r="D437" s="9" t="s">
        <v>13</v>
      </c>
      <c r="E437" s="17">
        <v>4</v>
      </c>
      <c r="F437" s="17"/>
      <c r="G437" s="17">
        <f t="shared" ref="G437:G445" si="40">E437*F437</f>
        <v>0</v>
      </c>
    </row>
    <row r="438" spans="1:7" ht="36" x14ac:dyDescent="0.25">
      <c r="A438" s="15" t="s">
        <v>1083</v>
      </c>
      <c r="B438" s="9" t="s">
        <v>1126</v>
      </c>
      <c r="C438" s="16" t="s">
        <v>1174</v>
      </c>
      <c r="D438" s="9" t="s">
        <v>13</v>
      </c>
      <c r="E438" s="17">
        <v>4</v>
      </c>
      <c r="F438" s="17"/>
      <c r="G438" s="17">
        <f t="shared" si="40"/>
        <v>0</v>
      </c>
    </row>
    <row r="439" spans="1:7" ht="24" x14ac:dyDescent="0.25">
      <c r="A439" s="15" t="s">
        <v>1084</v>
      </c>
      <c r="B439" s="9" t="s">
        <v>1127</v>
      </c>
      <c r="C439" s="16" t="s">
        <v>1147</v>
      </c>
      <c r="D439" s="9" t="s">
        <v>617</v>
      </c>
      <c r="E439" s="17">
        <v>4</v>
      </c>
      <c r="F439" s="17"/>
      <c r="G439" s="17">
        <f t="shared" si="40"/>
        <v>0</v>
      </c>
    </row>
    <row r="440" spans="1:7" ht="24" x14ac:dyDescent="0.25">
      <c r="A440" s="15" t="s">
        <v>1085</v>
      </c>
      <c r="B440" s="9" t="s">
        <v>1124</v>
      </c>
      <c r="C440" s="16" t="s">
        <v>1148</v>
      </c>
      <c r="D440" s="9" t="s">
        <v>54</v>
      </c>
      <c r="E440" s="17">
        <v>3</v>
      </c>
      <c r="F440" s="17"/>
      <c r="G440" s="17">
        <f t="shared" si="40"/>
        <v>0</v>
      </c>
    </row>
    <row r="441" spans="1:7" ht="24" x14ac:dyDescent="0.25">
      <c r="A441" s="15" t="s">
        <v>1086</v>
      </c>
      <c r="B441" s="9" t="s">
        <v>962</v>
      </c>
      <c r="C441" s="16" t="s">
        <v>1149</v>
      </c>
      <c r="D441" s="9" t="s">
        <v>13</v>
      </c>
      <c r="E441" s="17">
        <v>1</v>
      </c>
      <c r="F441" s="17"/>
      <c r="G441" s="17">
        <f t="shared" si="40"/>
        <v>0</v>
      </c>
    </row>
    <row r="442" spans="1:7" ht="24" x14ac:dyDescent="0.25">
      <c r="A442" s="15" t="s">
        <v>1087</v>
      </c>
      <c r="B442" s="9" t="s">
        <v>962</v>
      </c>
      <c r="C442" s="16" t="s">
        <v>1150</v>
      </c>
      <c r="D442" s="9" t="s">
        <v>13</v>
      </c>
      <c r="E442" s="17">
        <v>1</v>
      </c>
      <c r="F442" s="17"/>
      <c r="G442" s="17">
        <f t="shared" si="40"/>
        <v>0</v>
      </c>
    </row>
    <row r="443" spans="1:7" ht="24" x14ac:dyDescent="0.25">
      <c r="A443" s="15" t="s">
        <v>1088</v>
      </c>
      <c r="B443" s="9" t="s">
        <v>962</v>
      </c>
      <c r="C443" s="16" t="s">
        <v>1151</v>
      </c>
      <c r="D443" s="9" t="s">
        <v>13</v>
      </c>
      <c r="E443" s="17">
        <v>1</v>
      </c>
      <c r="F443" s="17"/>
      <c r="G443" s="17">
        <f t="shared" si="40"/>
        <v>0</v>
      </c>
    </row>
    <row r="444" spans="1:7" ht="24" x14ac:dyDescent="0.25">
      <c r="A444" s="15" t="s">
        <v>1089</v>
      </c>
      <c r="B444" s="9" t="s">
        <v>1128</v>
      </c>
      <c r="C444" s="16" t="s">
        <v>1175</v>
      </c>
      <c r="D444" s="9" t="s">
        <v>13</v>
      </c>
      <c r="E444" s="17">
        <v>1</v>
      </c>
      <c r="F444" s="17"/>
      <c r="G444" s="17">
        <f t="shared" si="40"/>
        <v>0</v>
      </c>
    </row>
    <row r="445" spans="1:7" ht="36" x14ac:dyDescent="0.25">
      <c r="A445" s="15" t="s">
        <v>1090</v>
      </c>
      <c r="B445" s="9" t="s">
        <v>1120</v>
      </c>
      <c r="C445" s="16" t="s">
        <v>1176</v>
      </c>
      <c r="D445" s="9" t="s">
        <v>13</v>
      </c>
      <c r="E445" s="17">
        <v>1</v>
      </c>
      <c r="F445" s="17"/>
      <c r="G445" s="17">
        <f t="shared" si="40"/>
        <v>0</v>
      </c>
    </row>
    <row r="446" spans="1:7" ht="24" x14ac:dyDescent="0.25">
      <c r="A446" s="15" t="s">
        <v>1091</v>
      </c>
      <c r="B446" s="9" t="s">
        <v>1129</v>
      </c>
      <c r="C446" s="16" t="s">
        <v>1177</v>
      </c>
      <c r="D446" s="9" t="s">
        <v>13</v>
      </c>
      <c r="E446" s="17">
        <v>1</v>
      </c>
      <c r="F446" s="17"/>
      <c r="G446" s="17">
        <f>E446*F446</f>
        <v>0</v>
      </c>
    </row>
    <row r="447" spans="1:7" ht="24" x14ac:dyDescent="0.25">
      <c r="A447" s="15" t="s">
        <v>1092</v>
      </c>
      <c r="B447" s="9" t="s">
        <v>1130</v>
      </c>
      <c r="C447" s="16" t="s">
        <v>1178</v>
      </c>
      <c r="D447" s="9" t="s">
        <v>13</v>
      </c>
      <c r="E447" s="17">
        <v>2</v>
      </c>
      <c r="F447" s="17"/>
      <c r="G447" s="17">
        <f t="shared" ref="G447:G455" si="41">E447*F447</f>
        <v>0</v>
      </c>
    </row>
    <row r="448" spans="1:7" ht="24" x14ac:dyDescent="0.25">
      <c r="A448" s="15" t="s">
        <v>1093</v>
      </c>
      <c r="B448" s="9" t="s">
        <v>1131</v>
      </c>
      <c r="C448" s="16" t="s">
        <v>1179</v>
      </c>
      <c r="D448" s="9" t="s">
        <v>13</v>
      </c>
      <c r="E448" s="17">
        <v>2</v>
      </c>
      <c r="F448" s="17"/>
      <c r="G448" s="17">
        <f t="shared" si="41"/>
        <v>0</v>
      </c>
    </row>
    <row r="449" spans="1:7" ht="24" x14ac:dyDescent="0.25">
      <c r="A449" s="15" t="s">
        <v>1094</v>
      </c>
      <c r="B449" s="9" t="s">
        <v>1124</v>
      </c>
      <c r="C449" s="16" t="s">
        <v>1180</v>
      </c>
      <c r="D449" s="9" t="s">
        <v>54</v>
      </c>
      <c r="E449" s="17">
        <v>1</v>
      </c>
      <c r="F449" s="17"/>
      <c r="G449" s="17">
        <f t="shared" si="41"/>
        <v>0</v>
      </c>
    </row>
    <row r="450" spans="1:7" ht="24" x14ac:dyDescent="0.25">
      <c r="A450" s="15" t="s">
        <v>1095</v>
      </c>
      <c r="B450" s="9" t="s">
        <v>1124</v>
      </c>
      <c r="C450" s="16" t="s">
        <v>1152</v>
      </c>
      <c r="D450" s="9" t="s">
        <v>54</v>
      </c>
      <c r="E450" s="17">
        <v>1</v>
      </c>
      <c r="F450" s="17"/>
      <c r="G450" s="17">
        <f t="shared" si="41"/>
        <v>0</v>
      </c>
    </row>
    <row r="451" spans="1:7" ht="24" x14ac:dyDescent="0.25">
      <c r="A451" s="15" t="s">
        <v>1096</v>
      </c>
      <c r="B451" s="9" t="s">
        <v>1124</v>
      </c>
      <c r="C451" s="16" t="s">
        <v>1153</v>
      </c>
      <c r="D451" s="9" t="s">
        <v>54</v>
      </c>
      <c r="E451" s="17">
        <v>1</v>
      </c>
      <c r="F451" s="17"/>
      <c r="G451" s="17">
        <f t="shared" si="41"/>
        <v>0</v>
      </c>
    </row>
    <row r="452" spans="1:7" ht="24" x14ac:dyDescent="0.25">
      <c r="A452" s="15" t="s">
        <v>1097</v>
      </c>
      <c r="B452" s="9" t="s">
        <v>1124</v>
      </c>
      <c r="C452" s="16" t="s">
        <v>1154</v>
      </c>
      <c r="D452" s="9" t="s">
        <v>54</v>
      </c>
      <c r="E452" s="17">
        <v>1</v>
      </c>
      <c r="F452" s="17"/>
      <c r="G452" s="17">
        <f t="shared" si="41"/>
        <v>0</v>
      </c>
    </row>
    <row r="453" spans="1:7" ht="24" x14ac:dyDescent="0.25">
      <c r="A453" s="15" t="s">
        <v>1098</v>
      </c>
      <c r="B453" s="9" t="s">
        <v>1118</v>
      </c>
      <c r="C453" s="16" t="s">
        <v>1155</v>
      </c>
      <c r="D453" s="9" t="s">
        <v>13</v>
      </c>
      <c r="E453" s="17">
        <v>1</v>
      </c>
      <c r="F453" s="17"/>
      <c r="G453" s="17">
        <f t="shared" si="41"/>
        <v>0</v>
      </c>
    </row>
    <row r="454" spans="1:7" ht="24" x14ac:dyDescent="0.25">
      <c r="A454" s="15" t="s">
        <v>1099</v>
      </c>
      <c r="B454" s="9" t="s">
        <v>1132</v>
      </c>
      <c r="C454" s="16" t="s">
        <v>1156</v>
      </c>
      <c r="D454" s="9" t="s">
        <v>13</v>
      </c>
      <c r="E454" s="17">
        <v>1</v>
      </c>
      <c r="F454" s="17"/>
      <c r="G454" s="17">
        <f t="shared" si="41"/>
        <v>0</v>
      </c>
    </row>
    <row r="455" spans="1:7" ht="24" x14ac:dyDescent="0.25">
      <c r="A455" s="15" t="s">
        <v>1100</v>
      </c>
      <c r="B455" s="9" t="s">
        <v>1124</v>
      </c>
      <c r="C455" s="16" t="s">
        <v>1157</v>
      </c>
      <c r="D455" s="9" t="s">
        <v>54</v>
      </c>
      <c r="E455" s="17">
        <v>1</v>
      </c>
      <c r="F455" s="17"/>
      <c r="G455" s="17">
        <f t="shared" si="41"/>
        <v>0</v>
      </c>
    </row>
    <row r="456" spans="1:7" ht="30" customHeight="1" x14ac:dyDescent="0.25">
      <c r="A456" s="15" t="s">
        <v>1101</v>
      </c>
      <c r="B456" s="9" t="s">
        <v>962</v>
      </c>
      <c r="C456" s="16" t="s">
        <v>972</v>
      </c>
      <c r="D456" s="9" t="s">
        <v>13</v>
      </c>
      <c r="E456" s="17">
        <v>2</v>
      </c>
      <c r="F456" s="17"/>
      <c r="G456" s="17">
        <f>E456*F456</f>
        <v>0</v>
      </c>
    </row>
    <row r="457" spans="1:7" ht="24" x14ac:dyDescent="0.25">
      <c r="A457" s="15" t="s">
        <v>1102</v>
      </c>
      <c r="B457" s="9" t="s">
        <v>962</v>
      </c>
      <c r="C457" s="16" t="s">
        <v>1158</v>
      </c>
      <c r="D457" s="9" t="s">
        <v>13</v>
      </c>
      <c r="E457" s="17">
        <v>6</v>
      </c>
      <c r="F457" s="17"/>
      <c r="G457" s="17">
        <f t="shared" ref="G457:G465" si="42">E457*F457</f>
        <v>0</v>
      </c>
    </row>
    <row r="458" spans="1:7" ht="24" x14ac:dyDescent="0.25">
      <c r="A458" s="15" t="s">
        <v>1103</v>
      </c>
      <c r="B458" s="9" t="s">
        <v>1132</v>
      </c>
      <c r="C458" s="16" t="s">
        <v>1159</v>
      </c>
      <c r="D458" s="9" t="s">
        <v>13</v>
      </c>
      <c r="E458" s="17">
        <v>4</v>
      </c>
      <c r="F458" s="17"/>
      <c r="G458" s="17">
        <f t="shared" si="42"/>
        <v>0</v>
      </c>
    </row>
    <row r="459" spans="1:7" ht="36" x14ac:dyDescent="0.25">
      <c r="A459" s="15" t="s">
        <v>1104</v>
      </c>
      <c r="B459" s="9" t="s">
        <v>1133</v>
      </c>
      <c r="C459" s="16" t="s">
        <v>1181</v>
      </c>
      <c r="D459" s="9" t="s">
        <v>9</v>
      </c>
      <c r="E459" s="17">
        <v>52</v>
      </c>
      <c r="F459" s="17"/>
      <c r="G459" s="17">
        <f t="shared" si="42"/>
        <v>0</v>
      </c>
    </row>
    <row r="460" spans="1:7" ht="36" x14ac:dyDescent="0.25">
      <c r="A460" s="15" t="s">
        <v>1105</v>
      </c>
      <c r="B460" s="9" t="s">
        <v>964</v>
      </c>
      <c r="C460" s="16" t="s">
        <v>995</v>
      </c>
      <c r="D460" s="9" t="s">
        <v>9</v>
      </c>
      <c r="E460" s="17">
        <v>32</v>
      </c>
      <c r="F460" s="17"/>
      <c r="G460" s="17">
        <f t="shared" si="42"/>
        <v>0</v>
      </c>
    </row>
    <row r="461" spans="1:7" ht="36" x14ac:dyDescent="0.25">
      <c r="A461" s="15" t="s">
        <v>1106</v>
      </c>
      <c r="B461" s="9" t="s">
        <v>1134</v>
      </c>
      <c r="C461" s="16" t="s">
        <v>1182</v>
      </c>
      <c r="D461" s="9" t="s">
        <v>9</v>
      </c>
      <c r="E461" s="17">
        <v>40</v>
      </c>
      <c r="F461" s="17"/>
      <c r="G461" s="17">
        <f t="shared" si="42"/>
        <v>0</v>
      </c>
    </row>
    <row r="462" spans="1:7" ht="36" x14ac:dyDescent="0.25">
      <c r="A462" s="15" t="s">
        <v>1107</v>
      </c>
      <c r="B462" s="9" t="s">
        <v>1135</v>
      </c>
      <c r="C462" s="16" t="s">
        <v>1183</v>
      </c>
      <c r="D462" s="9" t="s">
        <v>9</v>
      </c>
      <c r="E462" s="17">
        <v>8</v>
      </c>
      <c r="F462" s="17"/>
      <c r="G462" s="17">
        <f t="shared" si="42"/>
        <v>0</v>
      </c>
    </row>
    <row r="463" spans="1:7" ht="36" x14ac:dyDescent="0.25">
      <c r="A463" s="15" t="s">
        <v>1108</v>
      </c>
      <c r="B463" s="9" t="s">
        <v>1136</v>
      </c>
      <c r="C463" s="16" t="s">
        <v>1184</v>
      </c>
      <c r="D463" s="9" t="s">
        <v>9</v>
      </c>
      <c r="E463" s="17">
        <v>3</v>
      </c>
      <c r="F463" s="17"/>
      <c r="G463" s="17">
        <f t="shared" si="42"/>
        <v>0</v>
      </c>
    </row>
    <row r="464" spans="1:7" ht="24" x14ac:dyDescent="0.25">
      <c r="A464" s="15" t="s">
        <v>1109</v>
      </c>
      <c r="B464" s="9" t="s">
        <v>1137</v>
      </c>
      <c r="C464" s="16" t="s">
        <v>1160</v>
      </c>
      <c r="D464" s="9" t="s">
        <v>9</v>
      </c>
      <c r="E464" s="17">
        <v>28</v>
      </c>
      <c r="F464" s="17"/>
      <c r="G464" s="17">
        <f t="shared" si="42"/>
        <v>0</v>
      </c>
    </row>
    <row r="465" spans="1:8" ht="36" x14ac:dyDescent="0.25">
      <c r="A465" s="15" t="s">
        <v>1110</v>
      </c>
      <c r="B465" s="9" t="s">
        <v>1138</v>
      </c>
      <c r="C465" s="16" t="s">
        <v>1185</v>
      </c>
      <c r="D465" s="9" t="s">
        <v>9</v>
      </c>
      <c r="E465" s="17">
        <v>135</v>
      </c>
      <c r="F465" s="17"/>
      <c r="G465" s="17">
        <f t="shared" si="42"/>
        <v>0</v>
      </c>
    </row>
    <row r="466" spans="1:8" ht="24" x14ac:dyDescent="0.25">
      <c r="A466" s="15" t="s">
        <v>1111</v>
      </c>
      <c r="B466" s="9" t="s">
        <v>1139</v>
      </c>
      <c r="C466" s="16" t="s">
        <v>1161</v>
      </c>
      <c r="D466" s="9" t="s">
        <v>1190</v>
      </c>
      <c r="E466" s="17">
        <v>0.8</v>
      </c>
      <c r="F466" s="17"/>
      <c r="G466" s="17">
        <f>E466*F466</f>
        <v>0</v>
      </c>
    </row>
    <row r="467" spans="1:8" ht="24" x14ac:dyDescent="0.25">
      <c r="A467" s="15" t="s">
        <v>1112</v>
      </c>
      <c r="B467" s="9" t="s">
        <v>1140</v>
      </c>
      <c r="C467" s="16" t="s">
        <v>1162</v>
      </c>
      <c r="D467" s="9" t="s">
        <v>9</v>
      </c>
      <c r="E467" s="17">
        <v>135</v>
      </c>
      <c r="F467" s="17"/>
      <c r="G467" s="17">
        <f t="shared" ref="G467:G471" si="43">E467*F467</f>
        <v>0</v>
      </c>
    </row>
    <row r="468" spans="1:8" ht="36" x14ac:dyDescent="0.25">
      <c r="A468" s="15" t="s">
        <v>1113</v>
      </c>
      <c r="B468" s="9" t="s">
        <v>1141</v>
      </c>
      <c r="C468" s="16" t="s">
        <v>1186</v>
      </c>
      <c r="D468" s="9" t="s">
        <v>13</v>
      </c>
      <c r="E468" s="17">
        <v>4</v>
      </c>
      <c r="F468" s="17"/>
      <c r="G468" s="17">
        <f t="shared" si="43"/>
        <v>0</v>
      </c>
    </row>
    <row r="469" spans="1:8" ht="36" x14ac:dyDescent="0.25">
      <c r="A469" s="15" t="s">
        <v>1114</v>
      </c>
      <c r="B469" s="9" t="s">
        <v>1142</v>
      </c>
      <c r="C469" s="16" t="s">
        <v>1187</v>
      </c>
      <c r="D469" s="9" t="s">
        <v>13</v>
      </c>
      <c r="E469" s="17">
        <v>4</v>
      </c>
      <c r="F469" s="17"/>
      <c r="G469" s="17">
        <f t="shared" si="43"/>
        <v>0</v>
      </c>
    </row>
    <row r="470" spans="1:8" ht="48" x14ac:dyDescent="0.25">
      <c r="A470" s="15" t="s">
        <v>1115</v>
      </c>
      <c r="B470" s="9" t="s">
        <v>1143</v>
      </c>
      <c r="C470" s="16" t="s">
        <v>1188</v>
      </c>
      <c r="D470" s="9" t="s">
        <v>54</v>
      </c>
      <c r="E470" s="17">
        <v>5</v>
      </c>
      <c r="F470" s="17"/>
      <c r="G470" s="17">
        <f t="shared" si="43"/>
        <v>0</v>
      </c>
    </row>
    <row r="471" spans="1:8" x14ac:dyDescent="0.25">
      <c r="A471" s="15" t="s">
        <v>1116</v>
      </c>
      <c r="B471" s="9" t="s">
        <v>1144</v>
      </c>
      <c r="C471" s="16" t="s">
        <v>1163</v>
      </c>
      <c r="D471" s="9" t="s">
        <v>617</v>
      </c>
      <c r="E471" s="17">
        <v>1</v>
      </c>
      <c r="F471" s="17"/>
      <c r="G471" s="17">
        <f t="shared" si="43"/>
        <v>0</v>
      </c>
    </row>
    <row r="472" spans="1:8" s="6" customFormat="1" ht="12.75" x14ac:dyDescent="0.2">
      <c r="A472" s="4"/>
      <c r="B472" s="67" t="s">
        <v>181</v>
      </c>
      <c r="C472" s="67"/>
      <c r="D472" s="67"/>
      <c r="E472" s="67"/>
      <c r="F472" s="67"/>
      <c r="G472" s="5">
        <f>SUM(G362,G393,G411,G425)</f>
        <v>0</v>
      </c>
    </row>
    <row r="473" spans="1:8" s="8" customFormat="1" x14ac:dyDescent="0.25">
      <c r="A473" s="10" t="s">
        <v>157</v>
      </c>
      <c r="B473" s="66" t="s">
        <v>178</v>
      </c>
      <c r="C473" s="66"/>
      <c r="D473" s="66"/>
      <c r="E473" s="66"/>
      <c r="F473" s="66"/>
      <c r="G473" s="47"/>
    </row>
    <row r="474" spans="1:8" ht="15" customHeight="1" x14ac:dyDescent="0.25">
      <c r="A474" s="11">
        <v>29</v>
      </c>
      <c r="B474" s="13"/>
      <c r="C474" s="63" t="s">
        <v>1216</v>
      </c>
      <c r="D474" s="64"/>
      <c r="E474" s="64"/>
      <c r="F474" s="65"/>
      <c r="G474" s="14">
        <f>SUM(G475:G499)</f>
        <v>0</v>
      </c>
      <c r="H474" s="1"/>
    </row>
    <row r="475" spans="1:8" ht="24" x14ac:dyDescent="0.25">
      <c r="A475" s="15" t="s">
        <v>1191</v>
      </c>
      <c r="B475" s="9" t="s">
        <v>1217</v>
      </c>
      <c r="C475" s="16" t="s">
        <v>1242</v>
      </c>
      <c r="D475" s="9" t="s">
        <v>9</v>
      </c>
      <c r="E475" s="17">
        <v>12</v>
      </c>
      <c r="F475" s="17"/>
      <c r="G475" s="23">
        <f>E475*F475</f>
        <v>0</v>
      </c>
    </row>
    <row r="476" spans="1:8" ht="24" x14ac:dyDescent="0.25">
      <c r="A476" s="15" t="s">
        <v>1192</v>
      </c>
      <c r="B476" s="9" t="s">
        <v>1019</v>
      </c>
      <c r="C476" s="16" t="s">
        <v>1031</v>
      </c>
      <c r="D476" s="9" t="s">
        <v>13</v>
      </c>
      <c r="E476" s="17">
        <v>5</v>
      </c>
      <c r="F476" s="17"/>
      <c r="G476" s="23">
        <f t="shared" ref="G476:G499" si="44">E476*F476</f>
        <v>0</v>
      </c>
    </row>
    <row r="477" spans="1:8" ht="24" x14ac:dyDescent="0.25">
      <c r="A477" s="15" t="s">
        <v>1193</v>
      </c>
      <c r="B477" s="9" t="s">
        <v>1218</v>
      </c>
      <c r="C477" s="16" t="s">
        <v>1243</v>
      </c>
      <c r="D477" s="9" t="s">
        <v>13</v>
      </c>
      <c r="E477" s="17">
        <v>1</v>
      </c>
      <c r="F477" s="17"/>
      <c r="G477" s="23">
        <f t="shared" si="44"/>
        <v>0</v>
      </c>
    </row>
    <row r="478" spans="1:8" ht="24" x14ac:dyDescent="0.25">
      <c r="A478" s="15" t="s">
        <v>1194</v>
      </c>
      <c r="B478" s="9" t="s">
        <v>1219</v>
      </c>
      <c r="C478" s="16" t="s">
        <v>1244</v>
      </c>
      <c r="D478" s="9" t="s">
        <v>13</v>
      </c>
      <c r="E478" s="17">
        <v>1</v>
      </c>
      <c r="F478" s="17"/>
      <c r="G478" s="23">
        <f t="shared" si="44"/>
        <v>0</v>
      </c>
    </row>
    <row r="479" spans="1:8" ht="36" x14ac:dyDescent="0.25">
      <c r="A479" s="15" t="s">
        <v>1195</v>
      </c>
      <c r="B479" s="9" t="s">
        <v>1220</v>
      </c>
      <c r="C479" s="16" t="s">
        <v>1245</v>
      </c>
      <c r="D479" s="9" t="s">
        <v>14</v>
      </c>
      <c r="E479" s="17">
        <v>1</v>
      </c>
      <c r="F479" s="17"/>
      <c r="G479" s="23">
        <f t="shared" si="44"/>
        <v>0</v>
      </c>
    </row>
    <row r="480" spans="1:8" ht="48" x14ac:dyDescent="0.25">
      <c r="A480" s="15" t="s">
        <v>1196</v>
      </c>
      <c r="B480" s="9" t="s">
        <v>1221</v>
      </c>
      <c r="C480" s="16" t="s">
        <v>1246</v>
      </c>
      <c r="D480" s="9" t="s">
        <v>14</v>
      </c>
      <c r="E480" s="17">
        <v>1</v>
      </c>
      <c r="F480" s="17"/>
      <c r="G480" s="24">
        <f t="shared" si="44"/>
        <v>0</v>
      </c>
    </row>
    <row r="481" spans="1:7" ht="24" x14ac:dyDescent="0.25">
      <c r="A481" s="15" t="s">
        <v>1197</v>
      </c>
      <c r="B481" s="9" t="s">
        <v>1222</v>
      </c>
      <c r="C481" s="16" t="s">
        <v>1236</v>
      </c>
      <c r="D481" s="9" t="s">
        <v>13</v>
      </c>
      <c r="E481" s="17">
        <v>1</v>
      </c>
      <c r="F481" s="25"/>
      <c r="G481" s="26">
        <f t="shared" si="44"/>
        <v>0</v>
      </c>
    </row>
    <row r="482" spans="1:7" ht="24" x14ac:dyDescent="0.25">
      <c r="A482" s="15" t="s">
        <v>1198</v>
      </c>
      <c r="B482" s="9" t="s">
        <v>1223</v>
      </c>
      <c r="C482" s="16" t="s">
        <v>1247</v>
      </c>
      <c r="D482" s="9" t="s">
        <v>13</v>
      </c>
      <c r="E482" s="17">
        <v>3</v>
      </c>
      <c r="F482" s="25"/>
      <c r="G482" s="26">
        <f t="shared" si="44"/>
        <v>0</v>
      </c>
    </row>
    <row r="483" spans="1:7" ht="24" x14ac:dyDescent="0.25">
      <c r="A483" s="15" t="s">
        <v>1199</v>
      </c>
      <c r="B483" s="9" t="s">
        <v>1224</v>
      </c>
      <c r="C483" s="16" t="s">
        <v>1248</v>
      </c>
      <c r="D483" s="9" t="s">
        <v>9</v>
      </c>
      <c r="E483" s="17">
        <v>25</v>
      </c>
      <c r="F483" s="25"/>
      <c r="G483" s="26">
        <f t="shared" si="44"/>
        <v>0</v>
      </c>
    </row>
    <row r="484" spans="1:7" ht="24" x14ac:dyDescent="0.25">
      <c r="A484" s="15" t="s">
        <v>1200</v>
      </c>
      <c r="B484" s="9" t="s">
        <v>1224</v>
      </c>
      <c r="C484" s="16" t="s">
        <v>1249</v>
      </c>
      <c r="D484" s="9" t="s">
        <v>9</v>
      </c>
      <c r="E484" s="17">
        <v>16</v>
      </c>
      <c r="F484" s="25"/>
      <c r="G484" s="26">
        <f t="shared" si="44"/>
        <v>0</v>
      </c>
    </row>
    <row r="485" spans="1:7" ht="24" x14ac:dyDescent="0.25">
      <c r="A485" s="15" t="s">
        <v>1201</v>
      </c>
      <c r="B485" s="9" t="s">
        <v>1225</v>
      </c>
      <c r="C485" s="16" t="s">
        <v>1250</v>
      </c>
      <c r="D485" s="9" t="s">
        <v>9</v>
      </c>
      <c r="E485" s="17">
        <v>6</v>
      </c>
      <c r="F485" s="25"/>
      <c r="G485" s="26">
        <f t="shared" si="44"/>
        <v>0</v>
      </c>
    </row>
    <row r="486" spans="1:7" ht="24" x14ac:dyDescent="0.25">
      <c r="A486" s="15" t="s">
        <v>1202</v>
      </c>
      <c r="B486" s="9" t="s">
        <v>1226</v>
      </c>
      <c r="C486" s="16" t="s">
        <v>1251</v>
      </c>
      <c r="D486" s="9" t="s">
        <v>14</v>
      </c>
      <c r="E486" s="17">
        <v>1</v>
      </c>
      <c r="F486" s="25"/>
      <c r="G486" s="26">
        <f t="shared" si="44"/>
        <v>0</v>
      </c>
    </row>
    <row r="487" spans="1:7" ht="24" x14ac:dyDescent="0.25">
      <c r="A487" s="15" t="s">
        <v>1203</v>
      </c>
      <c r="B487" s="9" t="s">
        <v>1227</v>
      </c>
      <c r="C487" s="16" t="s">
        <v>1237</v>
      </c>
      <c r="D487" s="9" t="s">
        <v>13</v>
      </c>
      <c r="E487" s="17">
        <v>1</v>
      </c>
      <c r="F487" s="17"/>
      <c r="G487" s="23">
        <f t="shared" si="44"/>
        <v>0</v>
      </c>
    </row>
    <row r="488" spans="1:7" ht="36" x14ac:dyDescent="0.25">
      <c r="A488" s="15" t="s">
        <v>1204</v>
      </c>
      <c r="B488" s="9" t="s">
        <v>1227</v>
      </c>
      <c r="C488" s="16" t="s">
        <v>1252</v>
      </c>
      <c r="D488" s="9" t="s">
        <v>13</v>
      </c>
      <c r="E488" s="17">
        <v>1</v>
      </c>
      <c r="F488" s="17"/>
      <c r="G488" s="23">
        <f t="shared" si="44"/>
        <v>0</v>
      </c>
    </row>
    <row r="489" spans="1:7" ht="24" x14ac:dyDescent="0.25">
      <c r="A489" s="15" t="s">
        <v>1205</v>
      </c>
      <c r="B489" s="9" t="s">
        <v>962</v>
      </c>
      <c r="C489" s="16" t="s">
        <v>1158</v>
      </c>
      <c r="D489" s="9" t="s">
        <v>13</v>
      </c>
      <c r="E489" s="17">
        <v>3</v>
      </c>
      <c r="F489" s="17"/>
      <c r="G489" s="23">
        <f t="shared" si="44"/>
        <v>0</v>
      </c>
    </row>
    <row r="490" spans="1:7" ht="24" x14ac:dyDescent="0.25">
      <c r="A490" s="15" t="s">
        <v>1206</v>
      </c>
      <c r="B490" s="9" t="s">
        <v>1228</v>
      </c>
      <c r="C490" s="16" t="s">
        <v>1238</v>
      </c>
      <c r="D490" s="9" t="s">
        <v>13</v>
      </c>
      <c r="E490" s="17">
        <v>2</v>
      </c>
      <c r="F490" s="17"/>
      <c r="G490" s="23">
        <f t="shared" si="44"/>
        <v>0</v>
      </c>
    </row>
    <row r="491" spans="1:7" ht="36" x14ac:dyDescent="0.25">
      <c r="A491" s="15" t="s">
        <v>1207</v>
      </c>
      <c r="B491" s="9" t="s">
        <v>962</v>
      </c>
      <c r="C491" s="16" t="s">
        <v>1253</v>
      </c>
      <c r="D491" s="9" t="s">
        <v>13</v>
      </c>
      <c r="E491" s="17">
        <v>2</v>
      </c>
      <c r="F491" s="17"/>
      <c r="G491" s="23">
        <f t="shared" si="44"/>
        <v>0</v>
      </c>
    </row>
    <row r="492" spans="1:7" ht="48" x14ac:dyDescent="0.25">
      <c r="A492" s="15" t="s">
        <v>1208</v>
      </c>
      <c r="B492" s="9" t="s">
        <v>1229</v>
      </c>
      <c r="C492" s="16" t="s">
        <v>1254</v>
      </c>
      <c r="D492" s="9" t="s">
        <v>13</v>
      </c>
      <c r="E492" s="17">
        <v>6</v>
      </c>
      <c r="F492" s="17"/>
      <c r="G492" s="23">
        <f t="shared" si="44"/>
        <v>0</v>
      </c>
    </row>
    <row r="493" spans="1:7" ht="24" x14ac:dyDescent="0.25">
      <c r="A493" s="15" t="s">
        <v>1209</v>
      </c>
      <c r="B493" s="9" t="s">
        <v>1230</v>
      </c>
      <c r="C493" s="16" t="s">
        <v>1239</v>
      </c>
      <c r="D493" s="9" t="s">
        <v>13</v>
      </c>
      <c r="E493" s="17">
        <v>2</v>
      </c>
      <c r="F493" s="17"/>
      <c r="G493" s="23">
        <f t="shared" si="44"/>
        <v>0</v>
      </c>
    </row>
    <row r="494" spans="1:7" ht="24" x14ac:dyDescent="0.25">
      <c r="A494" s="15" t="s">
        <v>1210</v>
      </c>
      <c r="B494" s="9" t="s">
        <v>1231</v>
      </c>
      <c r="C494" s="16" t="s">
        <v>1240</v>
      </c>
      <c r="D494" s="9" t="s">
        <v>13</v>
      </c>
      <c r="E494" s="17">
        <v>1</v>
      </c>
      <c r="F494" s="17"/>
      <c r="G494" s="23">
        <f t="shared" si="44"/>
        <v>0</v>
      </c>
    </row>
    <row r="495" spans="1:7" ht="24" x14ac:dyDescent="0.25">
      <c r="A495" s="15" t="s">
        <v>1211</v>
      </c>
      <c r="B495" s="9" t="s">
        <v>1232</v>
      </c>
      <c r="C495" s="16" t="s">
        <v>1255</v>
      </c>
      <c r="D495" s="9" t="s">
        <v>14</v>
      </c>
      <c r="E495" s="17">
        <v>2</v>
      </c>
      <c r="F495" s="17"/>
      <c r="G495" s="23">
        <f t="shared" si="44"/>
        <v>0</v>
      </c>
    </row>
    <row r="496" spans="1:7" ht="60" x14ac:dyDescent="0.25">
      <c r="A496" s="15" t="s">
        <v>1212</v>
      </c>
      <c r="B496" s="9" t="s">
        <v>1233</v>
      </c>
      <c r="C496" s="16" t="s">
        <v>1256</v>
      </c>
      <c r="D496" s="9" t="s">
        <v>13</v>
      </c>
      <c r="E496" s="17">
        <v>4</v>
      </c>
      <c r="F496" s="17"/>
      <c r="G496" s="23">
        <f t="shared" si="44"/>
        <v>0</v>
      </c>
    </row>
    <row r="497" spans="1:8" ht="24" x14ac:dyDescent="0.25">
      <c r="A497" s="15" t="s">
        <v>1213</v>
      </c>
      <c r="B497" s="9" t="s">
        <v>1140</v>
      </c>
      <c r="C497" s="16" t="s">
        <v>1162</v>
      </c>
      <c r="D497" s="9" t="s">
        <v>9</v>
      </c>
      <c r="E497" s="17">
        <v>47</v>
      </c>
      <c r="F497" s="17"/>
      <c r="G497" s="23">
        <f t="shared" si="44"/>
        <v>0</v>
      </c>
    </row>
    <row r="498" spans="1:8" ht="24" x14ac:dyDescent="0.25">
      <c r="A498" s="15" t="s">
        <v>1214</v>
      </c>
      <c r="B498" s="9" t="s">
        <v>1234</v>
      </c>
      <c r="C498" s="16" t="s">
        <v>1241</v>
      </c>
      <c r="D498" s="9" t="s">
        <v>1258</v>
      </c>
      <c r="E498" s="17">
        <v>4</v>
      </c>
      <c r="F498" s="17"/>
      <c r="G498" s="23">
        <f t="shared" si="44"/>
        <v>0</v>
      </c>
    </row>
    <row r="499" spans="1:8" ht="36" x14ac:dyDescent="0.25">
      <c r="A499" s="15" t="s">
        <v>1215</v>
      </c>
      <c r="B499" s="9" t="s">
        <v>1235</v>
      </c>
      <c r="C499" s="16" t="s">
        <v>1257</v>
      </c>
      <c r="D499" s="9" t="s">
        <v>9</v>
      </c>
      <c r="E499" s="17">
        <v>47</v>
      </c>
      <c r="F499" s="17"/>
      <c r="G499" s="23">
        <f t="shared" si="44"/>
        <v>0</v>
      </c>
    </row>
    <row r="500" spans="1:8" ht="15" customHeight="1" x14ac:dyDescent="0.25">
      <c r="A500" s="11">
        <v>30</v>
      </c>
      <c r="B500" s="13"/>
      <c r="C500" s="63" t="s">
        <v>1282</v>
      </c>
      <c r="D500" s="64"/>
      <c r="E500" s="64"/>
      <c r="F500" s="65"/>
      <c r="G500" s="14">
        <f>SUM(G501:G523)</f>
        <v>0</v>
      </c>
      <c r="H500" s="1"/>
    </row>
    <row r="501" spans="1:8" ht="48" x14ac:dyDescent="0.25">
      <c r="A501" s="15" t="s">
        <v>1259</v>
      </c>
      <c r="B501" s="9" t="s">
        <v>945</v>
      </c>
      <c r="C501" s="16" t="s">
        <v>1309</v>
      </c>
      <c r="D501" s="9" t="s">
        <v>10</v>
      </c>
      <c r="E501" s="17" t="s">
        <v>1328</v>
      </c>
      <c r="F501" s="17"/>
      <c r="G501" s="23">
        <f>E501*F501</f>
        <v>0</v>
      </c>
    </row>
    <row r="502" spans="1:8" ht="36" x14ac:dyDescent="0.25">
      <c r="A502" s="15" t="s">
        <v>1260</v>
      </c>
      <c r="B502" s="9" t="s">
        <v>1283</v>
      </c>
      <c r="C502" s="16" t="s">
        <v>1310</v>
      </c>
      <c r="D502" s="9" t="s">
        <v>10</v>
      </c>
      <c r="E502" s="17">
        <v>4.2</v>
      </c>
      <c r="F502" s="17"/>
      <c r="G502" s="23">
        <f t="shared" ref="G502:G523" si="45">E502*F502</f>
        <v>0</v>
      </c>
    </row>
    <row r="503" spans="1:8" ht="36" x14ac:dyDescent="0.25">
      <c r="A503" s="15" t="s">
        <v>1261</v>
      </c>
      <c r="B503" s="9" t="s">
        <v>299</v>
      </c>
      <c r="C503" s="16" t="s">
        <v>1311</v>
      </c>
      <c r="D503" s="9" t="s">
        <v>10</v>
      </c>
      <c r="E503" s="17">
        <v>4.2</v>
      </c>
      <c r="F503" s="17"/>
      <c r="G503" s="23">
        <f t="shared" si="45"/>
        <v>0</v>
      </c>
    </row>
    <row r="504" spans="1:8" ht="36" x14ac:dyDescent="0.25">
      <c r="A504" s="15" t="s">
        <v>1262</v>
      </c>
      <c r="B504" s="9" t="s">
        <v>1284</v>
      </c>
      <c r="C504" s="16" t="s">
        <v>1312</v>
      </c>
      <c r="D504" s="9" t="s">
        <v>9</v>
      </c>
      <c r="E504" s="17">
        <v>16</v>
      </c>
      <c r="F504" s="17"/>
      <c r="G504" s="23">
        <f t="shared" si="45"/>
        <v>0</v>
      </c>
    </row>
    <row r="505" spans="1:8" ht="36" x14ac:dyDescent="0.25">
      <c r="A505" s="15" t="s">
        <v>1263</v>
      </c>
      <c r="B505" s="9" t="s">
        <v>1285</v>
      </c>
      <c r="C505" s="16" t="s">
        <v>1313</v>
      </c>
      <c r="D505" s="9" t="s">
        <v>9</v>
      </c>
      <c r="E505" s="17">
        <v>4</v>
      </c>
      <c r="F505" s="17"/>
      <c r="G505" s="23">
        <f t="shared" si="45"/>
        <v>0</v>
      </c>
    </row>
    <row r="506" spans="1:8" ht="36" x14ac:dyDescent="0.25">
      <c r="A506" s="15" t="s">
        <v>1264</v>
      </c>
      <c r="B506" s="9" t="s">
        <v>1286</v>
      </c>
      <c r="C506" s="16" t="s">
        <v>1314</v>
      </c>
      <c r="D506" s="9" t="s">
        <v>9</v>
      </c>
      <c r="E506" s="17">
        <v>6</v>
      </c>
      <c r="F506" s="17"/>
      <c r="G506" s="24">
        <f t="shared" si="45"/>
        <v>0</v>
      </c>
    </row>
    <row r="507" spans="1:8" ht="36" x14ac:dyDescent="0.25">
      <c r="A507" s="15" t="s">
        <v>1265</v>
      </c>
      <c r="B507" s="9" t="s">
        <v>1287</v>
      </c>
      <c r="C507" s="16" t="s">
        <v>1315</v>
      </c>
      <c r="D507" s="9" t="s">
        <v>9</v>
      </c>
      <c r="E507" s="17">
        <v>8</v>
      </c>
      <c r="F507" s="25"/>
      <c r="G507" s="26">
        <f t="shared" si="45"/>
        <v>0</v>
      </c>
    </row>
    <row r="508" spans="1:8" ht="36" x14ac:dyDescent="0.25">
      <c r="A508" s="15" t="s">
        <v>1266</v>
      </c>
      <c r="B508" s="9" t="s">
        <v>1287</v>
      </c>
      <c r="C508" s="16" t="s">
        <v>1316</v>
      </c>
      <c r="D508" s="9" t="s">
        <v>9</v>
      </c>
      <c r="E508" s="17">
        <v>6</v>
      </c>
      <c r="F508" s="25"/>
      <c r="G508" s="26">
        <f t="shared" si="45"/>
        <v>0</v>
      </c>
    </row>
    <row r="509" spans="1:8" ht="24" x14ac:dyDescent="0.25">
      <c r="A509" s="15" t="s">
        <v>1267</v>
      </c>
      <c r="B509" s="9" t="s">
        <v>1288</v>
      </c>
      <c r="C509" s="16" t="s">
        <v>1303</v>
      </c>
      <c r="D509" s="9" t="s">
        <v>14</v>
      </c>
      <c r="E509" s="17">
        <v>2</v>
      </c>
      <c r="F509" s="25"/>
      <c r="G509" s="26">
        <f t="shared" si="45"/>
        <v>0</v>
      </c>
    </row>
    <row r="510" spans="1:8" ht="24" x14ac:dyDescent="0.25">
      <c r="A510" s="15" t="s">
        <v>1268</v>
      </c>
      <c r="B510" s="9" t="s">
        <v>1289</v>
      </c>
      <c r="C510" s="16" t="s">
        <v>1304</v>
      </c>
      <c r="D510" s="9" t="s">
        <v>14</v>
      </c>
      <c r="E510" s="17">
        <v>2</v>
      </c>
      <c r="F510" s="25"/>
      <c r="G510" s="26">
        <f t="shared" si="45"/>
        <v>0</v>
      </c>
    </row>
    <row r="511" spans="1:8" ht="24" x14ac:dyDescent="0.25">
      <c r="A511" s="15" t="s">
        <v>1269</v>
      </c>
      <c r="B511" s="9" t="s">
        <v>1290</v>
      </c>
      <c r="C511" s="16" t="s">
        <v>1317</v>
      </c>
      <c r="D511" s="9" t="s">
        <v>13</v>
      </c>
      <c r="E511" s="17">
        <v>2</v>
      </c>
      <c r="F511" s="25"/>
      <c r="G511" s="26">
        <f t="shared" si="45"/>
        <v>0</v>
      </c>
    </row>
    <row r="512" spans="1:8" ht="24" x14ac:dyDescent="0.25">
      <c r="A512" s="15" t="s">
        <v>1270</v>
      </c>
      <c r="B512" s="9" t="s">
        <v>1291</v>
      </c>
      <c r="C512" s="16" t="s">
        <v>1305</v>
      </c>
      <c r="D512" s="9" t="s">
        <v>14</v>
      </c>
      <c r="E512" s="17">
        <v>1</v>
      </c>
      <c r="F512" s="25"/>
      <c r="G512" s="26">
        <f t="shared" si="45"/>
        <v>0</v>
      </c>
    </row>
    <row r="513" spans="1:8" ht="24" x14ac:dyDescent="0.25">
      <c r="A513" s="15" t="s">
        <v>1271</v>
      </c>
      <c r="B513" s="9" t="s">
        <v>1292</v>
      </c>
      <c r="C513" s="16" t="s">
        <v>1306</v>
      </c>
      <c r="D513" s="9" t="s">
        <v>13</v>
      </c>
      <c r="E513" s="17">
        <v>2</v>
      </c>
      <c r="F513" s="17"/>
      <c r="G513" s="23">
        <f t="shared" si="45"/>
        <v>0</v>
      </c>
    </row>
    <row r="514" spans="1:8" ht="24" x14ac:dyDescent="0.25">
      <c r="A514" s="15" t="s">
        <v>1272</v>
      </c>
      <c r="B514" s="9" t="s">
        <v>1293</v>
      </c>
      <c r="C514" s="16" t="s">
        <v>1307</v>
      </c>
      <c r="D514" s="9" t="s">
        <v>13</v>
      </c>
      <c r="E514" s="17">
        <v>1</v>
      </c>
      <c r="F514" s="17"/>
      <c r="G514" s="23">
        <f t="shared" si="45"/>
        <v>0</v>
      </c>
    </row>
    <row r="515" spans="1:8" ht="36" x14ac:dyDescent="0.25">
      <c r="A515" s="15" t="s">
        <v>1273</v>
      </c>
      <c r="B515" s="9" t="s">
        <v>1294</v>
      </c>
      <c r="C515" s="16" t="s">
        <v>1318</v>
      </c>
      <c r="D515" s="9" t="s">
        <v>1326</v>
      </c>
      <c r="E515" s="17">
        <v>6</v>
      </c>
      <c r="F515" s="17"/>
      <c r="G515" s="23">
        <f t="shared" si="45"/>
        <v>0</v>
      </c>
    </row>
    <row r="516" spans="1:8" ht="36" x14ac:dyDescent="0.25">
      <c r="A516" s="15" t="s">
        <v>1274</v>
      </c>
      <c r="B516" s="9" t="s">
        <v>1295</v>
      </c>
      <c r="C516" s="16" t="s">
        <v>1319</v>
      </c>
      <c r="D516" s="9" t="s">
        <v>1326</v>
      </c>
      <c r="E516" s="17">
        <v>2</v>
      </c>
      <c r="F516" s="17"/>
      <c r="G516" s="23">
        <f t="shared" si="45"/>
        <v>0</v>
      </c>
    </row>
    <row r="517" spans="1:8" ht="24" x14ac:dyDescent="0.25">
      <c r="A517" s="15" t="s">
        <v>1275</v>
      </c>
      <c r="B517" s="9" t="s">
        <v>1296</v>
      </c>
      <c r="C517" s="16" t="s">
        <v>1320</v>
      </c>
      <c r="D517" s="9" t="s">
        <v>13</v>
      </c>
      <c r="E517" s="17">
        <v>1</v>
      </c>
      <c r="F517" s="17"/>
      <c r="G517" s="23">
        <f t="shared" si="45"/>
        <v>0</v>
      </c>
    </row>
    <row r="518" spans="1:8" ht="24" x14ac:dyDescent="0.25">
      <c r="A518" s="15" t="s">
        <v>1276</v>
      </c>
      <c r="B518" s="9" t="s">
        <v>1297</v>
      </c>
      <c r="C518" s="16" t="s">
        <v>1321</v>
      </c>
      <c r="D518" s="9" t="s">
        <v>13</v>
      </c>
      <c r="E518" s="17">
        <v>1</v>
      </c>
      <c r="F518" s="17"/>
      <c r="G518" s="23">
        <f t="shared" si="45"/>
        <v>0</v>
      </c>
    </row>
    <row r="519" spans="1:8" ht="36" x14ac:dyDescent="0.25">
      <c r="A519" s="15" t="s">
        <v>1277</v>
      </c>
      <c r="B519" s="9" t="s">
        <v>1298</v>
      </c>
      <c r="C519" s="16" t="s">
        <v>1322</v>
      </c>
      <c r="D519" s="9" t="s">
        <v>1327</v>
      </c>
      <c r="E519" s="17">
        <v>0.2</v>
      </c>
      <c r="F519" s="17"/>
      <c r="G519" s="23">
        <f t="shared" si="45"/>
        <v>0</v>
      </c>
    </row>
    <row r="520" spans="1:8" ht="36" x14ac:dyDescent="0.25">
      <c r="A520" s="15" t="s">
        <v>1278</v>
      </c>
      <c r="B520" s="9" t="s">
        <v>1299</v>
      </c>
      <c r="C520" s="16" t="s">
        <v>1323</v>
      </c>
      <c r="D520" s="9" t="s">
        <v>9</v>
      </c>
      <c r="E520" s="17">
        <v>9</v>
      </c>
      <c r="F520" s="17"/>
      <c r="G520" s="23">
        <f t="shared" si="45"/>
        <v>0</v>
      </c>
    </row>
    <row r="521" spans="1:8" ht="36" x14ac:dyDescent="0.25">
      <c r="A521" s="15" t="s">
        <v>1279</v>
      </c>
      <c r="B521" s="9" t="s">
        <v>1300</v>
      </c>
      <c r="C521" s="16" t="s">
        <v>1324</v>
      </c>
      <c r="D521" s="9" t="s">
        <v>9</v>
      </c>
      <c r="E521" s="17">
        <v>9</v>
      </c>
      <c r="F521" s="17"/>
      <c r="G521" s="23">
        <f t="shared" si="45"/>
        <v>0</v>
      </c>
    </row>
    <row r="522" spans="1:8" ht="60" x14ac:dyDescent="0.25">
      <c r="A522" s="15" t="s">
        <v>1280</v>
      </c>
      <c r="B522" s="9" t="s">
        <v>1301</v>
      </c>
      <c r="C522" s="16" t="s">
        <v>1325</v>
      </c>
      <c r="D522" s="9" t="s">
        <v>9</v>
      </c>
      <c r="E522" s="17">
        <v>9</v>
      </c>
      <c r="F522" s="17"/>
      <c r="G522" s="23">
        <f t="shared" si="45"/>
        <v>0</v>
      </c>
    </row>
    <row r="523" spans="1:8" ht="24" x14ac:dyDescent="0.25">
      <c r="A523" s="15" t="s">
        <v>1281</v>
      </c>
      <c r="B523" s="9" t="s">
        <v>1302</v>
      </c>
      <c r="C523" s="16" t="s">
        <v>1308</v>
      </c>
      <c r="D523" s="9" t="s">
        <v>11</v>
      </c>
      <c r="E523" s="17">
        <v>0.74</v>
      </c>
      <c r="F523" s="17"/>
      <c r="G523" s="23">
        <f t="shared" si="45"/>
        <v>0</v>
      </c>
    </row>
    <row r="524" spans="1:8" ht="15" customHeight="1" x14ac:dyDescent="0.25">
      <c r="A524" s="11">
        <v>31</v>
      </c>
      <c r="B524" s="13"/>
      <c r="C524" s="63" t="s">
        <v>1347</v>
      </c>
      <c r="D524" s="64"/>
      <c r="E524" s="64"/>
      <c r="F524" s="65"/>
      <c r="G524" s="14">
        <f>SUM(G525:G542)</f>
        <v>0</v>
      </c>
      <c r="H524" s="1"/>
    </row>
    <row r="525" spans="1:8" ht="48" x14ac:dyDescent="0.25">
      <c r="A525" s="15" t="s">
        <v>1329</v>
      </c>
      <c r="B525" s="9" t="s">
        <v>1348</v>
      </c>
      <c r="C525" s="16" t="s">
        <v>1364</v>
      </c>
      <c r="D525" s="9" t="s">
        <v>9</v>
      </c>
      <c r="E525" s="17">
        <v>2</v>
      </c>
      <c r="F525" s="17"/>
      <c r="G525" s="23">
        <f>E525*F525</f>
        <v>0</v>
      </c>
    </row>
    <row r="526" spans="1:8" ht="36" x14ac:dyDescent="0.25">
      <c r="A526" s="15" t="s">
        <v>1330</v>
      </c>
      <c r="B526" s="9" t="s">
        <v>1349</v>
      </c>
      <c r="C526" s="16" t="s">
        <v>1365</v>
      </c>
      <c r="D526" s="9" t="s">
        <v>13</v>
      </c>
      <c r="E526" s="17">
        <v>2</v>
      </c>
      <c r="F526" s="17"/>
      <c r="G526" s="23">
        <f t="shared" ref="G526:G542" si="46">E526*F526</f>
        <v>0</v>
      </c>
    </row>
    <row r="527" spans="1:8" ht="36" x14ac:dyDescent="0.25">
      <c r="A527" s="15" t="s">
        <v>1331</v>
      </c>
      <c r="B527" s="9" t="s">
        <v>233</v>
      </c>
      <c r="C527" s="16" t="s">
        <v>1366</v>
      </c>
      <c r="D527" s="9" t="s">
        <v>13</v>
      </c>
      <c r="E527" s="17">
        <v>2</v>
      </c>
      <c r="F527" s="17"/>
      <c r="G527" s="23">
        <f t="shared" si="46"/>
        <v>0</v>
      </c>
    </row>
    <row r="528" spans="1:8" ht="36" x14ac:dyDescent="0.25">
      <c r="A528" s="15" t="s">
        <v>1332</v>
      </c>
      <c r="B528" s="9" t="s">
        <v>1350</v>
      </c>
      <c r="C528" s="16" t="s">
        <v>1367</v>
      </c>
      <c r="D528" s="9" t="s">
        <v>13</v>
      </c>
      <c r="E528" s="17">
        <v>1</v>
      </c>
      <c r="F528" s="17"/>
      <c r="G528" s="23">
        <f t="shared" si="46"/>
        <v>0</v>
      </c>
    </row>
    <row r="529" spans="1:8" ht="48" x14ac:dyDescent="0.25">
      <c r="A529" s="15" t="s">
        <v>1333</v>
      </c>
      <c r="B529" s="9" t="s">
        <v>1351</v>
      </c>
      <c r="C529" s="16" t="s">
        <v>1368</v>
      </c>
      <c r="D529" s="9" t="s">
        <v>13</v>
      </c>
      <c r="E529" s="17">
        <v>2</v>
      </c>
      <c r="F529" s="17"/>
      <c r="G529" s="23">
        <f t="shared" si="46"/>
        <v>0</v>
      </c>
    </row>
    <row r="530" spans="1:8" ht="36" x14ac:dyDescent="0.25">
      <c r="A530" s="15" t="s">
        <v>1334</v>
      </c>
      <c r="B530" s="9" t="s">
        <v>1352</v>
      </c>
      <c r="C530" s="16" t="s">
        <v>1369</v>
      </c>
      <c r="D530" s="9" t="s">
        <v>13</v>
      </c>
      <c r="E530" s="17">
        <v>2</v>
      </c>
      <c r="F530" s="17"/>
      <c r="G530" s="24">
        <f t="shared" si="46"/>
        <v>0</v>
      </c>
    </row>
    <row r="531" spans="1:8" ht="24" x14ac:dyDescent="0.25">
      <c r="A531" s="15" t="s">
        <v>1335</v>
      </c>
      <c r="B531" s="9" t="s">
        <v>1353</v>
      </c>
      <c r="C531" s="16" t="s">
        <v>1370</v>
      </c>
      <c r="D531" s="9" t="s">
        <v>13</v>
      </c>
      <c r="E531" s="17">
        <v>1</v>
      </c>
      <c r="F531" s="25"/>
      <c r="G531" s="26">
        <f t="shared" si="46"/>
        <v>0</v>
      </c>
    </row>
    <row r="532" spans="1:8" ht="36" x14ac:dyDescent="0.25">
      <c r="A532" s="15" t="s">
        <v>1336</v>
      </c>
      <c r="B532" s="9" t="s">
        <v>1286</v>
      </c>
      <c r="C532" s="16" t="s">
        <v>1314</v>
      </c>
      <c r="D532" s="9" t="s">
        <v>9</v>
      </c>
      <c r="E532" s="17">
        <v>5</v>
      </c>
      <c r="F532" s="25"/>
      <c r="G532" s="26">
        <f t="shared" si="46"/>
        <v>0</v>
      </c>
    </row>
    <row r="533" spans="1:8" ht="24" x14ac:dyDescent="0.25">
      <c r="A533" s="15" t="s">
        <v>1337</v>
      </c>
      <c r="B533" s="9" t="s">
        <v>1296</v>
      </c>
      <c r="C533" s="16" t="s">
        <v>1320</v>
      </c>
      <c r="D533" s="9" t="s">
        <v>13</v>
      </c>
      <c r="E533" s="17">
        <v>1</v>
      </c>
      <c r="F533" s="25"/>
      <c r="G533" s="26">
        <f t="shared" si="46"/>
        <v>0</v>
      </c>
    </row>
    <row r="534" spans="1:8" ht="24" x14ac:dyDescent="0.25">
      <c r="A534" s="15" t="s">
        <v>1338</v>
      </c>
      <c r="B534" s="9" t="s">
        <v>1354</v>
      </c>
      <c r="C534" s="16" t="s">
        <v>1361</v>
      </c>
      <c r="D534" s="9" t="s">
        <v>13</v>
      </c>
      <c r="E534" s="17">
        <v>1</v>
      </c>
      <c r="F534" s="25"/>
      <c r="G534" s="26">
        <f t="shared" si="46"/>
        <v>0</v>
      </c>
    </row>
    <row r="535" spans="1:8" ht="36" x14ac:dyDescent="0.25">
      <c r="A535" s="15" t="s">
        <v>1339</v>
      </c>
      <c r="B535" s="9" t="s">
        <v>1285</v>
      </c>
      <c r="C535" s="16" t="s">
        <v>1313</v>
      </c>
      <c r="D535" s="9" t="s">
        <v>9</v>
      </c>
      <c r="E535" s="17">
        <v>5</v>
      </c>
      <c r="F535" s="25"/>
      <c r="G535" s="26">
        <f t="shared" si="46"/>
        <v>0</v>
      </c>
    </row>
    <row r="536" spans="1:8" ht="36" x14ac:dyDescent="0.25">
      <c r="A536" s="15" t="s">
        <v>1340</v>
      </c>
      <c r="B536" s="9" t="s">
        <v>1355</v>
      </c>
      <c r="C536" s="16" t="s">
        <v>1371</v>
      </c>
      <c r="D536" s="9" t="s">
        <v>11</v>
      </c>
      <c r="E536" s="17" t="s">
        <v>1376</v>
      </c>
      <c r="F536" s="25"/>
      <c r="G536" s="26">
        <f t="shared" si="46"/>
        <v>0</v>
      </c>
    </row>
    <row r="537" spans="1:8" ht="48" x14ac:dyDescent="0.25">
      <c r="A537" s="15" t="s">
        <v>1341</v>
      </c>
      <c r="B537" s="9" t="s">
        <v>1356</v>
      </c>
      <c r="C537" s="16" t="s">
        <v>1372</v>
      </c>
      <c r="D537" s="9" t="s">
        <v>11</v>
      </c>
      <c r="E537" s="17" t="s">
        <v>1377</v>
      </c>
      <c r="F537" s="17"/>
      <c r="G537" s="23">
        <f t="shared" si="46"/>
        <v>0</v>
      </c>
    </row>
    <row r="538" spans="1:8" ht="24" x14ac:dyDescent="0.25">
      <c r="A538" s="15" t="s">
        <v>1342</v>
      </c>
      <c r="B538" s="9" t="s">
        <v>1357</v>
      </c>
      <c r="C538" s="16" t="s">
        <v>1373</v>
      </c>
      <c r="D538" s="9" t="s">
        <v>13</v>
      </c>
      <c r="E538" s="17">
        <v>1</v>
      </c>
      <c r="F538" s="17"/>
      <c r="G538" s="23">
        <f t="shared" si="46"/>
        <v>0</v>
      </c>
    </row>
    <row r="539" spans="1:8" ht="48" x14ac:dyDescent="0.25">
      <c r="A539" s="15" t="s">
        <v>1343</v>
      </c>
      <c r="B539" s="9" t="s">
        <v>1358</v>
      </c>
      <c r="C539" s="16" t="s">
        <v>1374</v>
      </c>
      <c r="D539" s="9" t="s">
        <v>13</v>
      </c>
      <c r="E539" s="17">
        <v>1</v>
      </c>
      <c r="F539" s="17"/>
      <c r="G539" s="23">
        <f t="shared" si="46"/>
        <v>0</v>
      </c>
    </row>
    <row r="540" spans="1:8" ht="36" x14ac:dyDescent="0.25">
      <c r="A540" s="15" t="s">
        <v>1344</v>
      </c>
      <c r="B540" s="9" t="s">
        <v>1359</v>
      </c>
      <c r="C540" s="16" t="s">
        <v>1375</v>
      </c>
      <c r="D540" s="9" t="s">
        <v>13</v>
      </c>
      <c r="E540" s="17">
        <v>3</v>
      </c>
      <c r="F540" s="17"/>
      <c r="G540" s="23">
        <f t="shared" si="46"/>
        <v>0</v>
      </c>
    </row>
    <row r="541" spans="1:8" ht="24" x14ac:dyDescent="0.25">
      <c r="A541" s="15" t="s">
        <v>1345</v>
      </c>
      <c r="B541" s="9" t="s">
        <v>1360</v>
      </c>
      <c r="C541" s="16" t="s">
        <v>1362</v>
      </c>
      <c r="D541" s="9" t="s">
        <v>13</v>
      </c>
      <c r="E541" s="17">
        <v>1</v>
      </c>
      <c r="F541" s="17"/>
      <c r="G541" s="23">
        <f t="shared" si="46"/>
        <v>0</v>
      </c>
    </row>
    <row r="542" spans="1:8" ht="24" x14ac:dyDescent="0.25">
      <c r="A542" s="15" t="s">
        <v>1346</v>
      </c>
      <c r="B542" s="9" t="s">
        <v>1360</v>
      </c>
      <c r="C542" s="16" t="s">
        <v>1363</v>
      </c>
      <c r="D542" s="9" t="s">
        <v>13</v>
      </c>
      <c r="E542" s="17">
        <v>1</v>
      </c>
      <c r="F542" s="17"/>
      <c r="G542" s="23">
        <f t="shared" si="46"/>
        <v>0</v>
      </c>
    </row>
    <row r="543" spans="1:8" ht="15" customHeight="1" x14ac:dyDescent="0.25">
      <c r="A543" s="11">
        <v>32</v>
      </c>
      <c r="B543" s="13"/>
      <c r="C543" s="63" t="s">
        <v>1422</v>
      </c>
      <c r="D543" s="64"/>
      <c r="E543" s="64"/>
      <c r="F543" s="65"/>
      <c r="G543" s="14">
        <f>SUM(G544:G587)</f>
        <v>0</v>
      </c>
      <c r="H543" s="1"/>
    </row>
    <row r="544" spans="1:8" ht="25.5" x14ac:dyDescent="0.25">
      <c r="A544" s="15" t="s">
        <v>1378</v>
      </c>
      <c r="B544" s="50" t="s">
        <v>1423</v>
      </c>
      <c r="C544" s="16" t="s">
        <v>1457</v>
      </c>
      <c r="D544" s="9" t="s">
        <v>9</v>
      </c>
      <c r="E544" s="17" t="s">
        <v>1493</v>
      </c>
      <c r="F544" s="17"/>
      <c r="G544" s="23">
        <f>E544*F544</f>
        <v>0</v>
      </c>
    </row>
    <row r="545" spans="1:7" ht="25.5" x14ac:dyDescent="0.25">
      <c r="A545" s="15" t="s">
        <v>1379</v>
      </c>
      <c r="B545" s="50" t="s">
        <v>1424</v>
      </c>
      <c r="C545" s="16" t="s">
        <v>1458</v>
      </c>
      <c r="D545" s="9" t="s">
        <v>9</v>
      </c>
      <c r="E545" s="17">
        <v>142</v>
      </c>
      <c r="F545" s="17"/>
      <c r="G545" s="23">
        <f t="shared" ref="G545:G567" si="47">E545*F545</f>
        <v>0</v>
      </c>
    </row>
    <row r="546" spans="1:7" ht="48" x14ac:dyDescent="0.25">
      <c r="A546" s="15" t="s">
        <v>1380</v>
      </c>
      <c r="B546" s="50" t="s">
        <v>470</v>
      </c>
      <c r="C546" s="16" t="s">
        <v>475</v>
      </c>
      <c r="D546" s="9" t="s">
        <v>10</v>
      </c>
      <c r="E546" s="17" t="s">
        <v>1494</v>
      </c>
      <c r="F546" s="17"/>
      <c r="G546" s="23">
        <f t="shared" si="47"/>
        <v>0</v>
      </c>
    </row>
    <row r="547" spans="1:7" ht="60" x14ac:dyDescent="0.25">
      <c r="A547" s="15" t="s">
        <v>1381</v>
      </c>
      <c r="B547" s="50" t="s">
        <v>945</v>
      </c>
      <c r="C547" s="16" t="s">
        <v>1459</v>
      </c>
      <c r="D547" s="9" t="s">
        <v>10</v>
      </c>
      <c r="E547" s="17" t="s">
        <v>1495</v>
      </c>
      <c r="F547" s="17"/>
      <c r="G547" s="23">
        <f t="shared" si="47"/>
        <v>0</v>
      </c>
    </row>
    <row r="548" spans="1:7" ht="25.5" x14ac:dyDescent="0.25">
      <c r="A548" s="15" t="s">
        <v>1382</v>
      </c>
      <c r="B548" s="50" t="s">
        <v>1425</v>
      </c>
      <c r="C548" s="16" t="s">
        <v>1452</v>
      </c>
      <c r="D548" s="9" t="s">
        <v>10</v>
      </c>
      <c r="E548" s="17" t="s">
        <v>1496</v>
      </c>
      <c r="F548" s="17"/>
      <c r="G548" s="23">
        <f t="shared" si="47"/>
        <v>0</v>
      </c>
    </row>
    <row r="549" spans="1:7" ht="48" x14ac:dyDescent="0.25">
      <c r="A549" s="15" t="s">
        <v>1383</v>
      </c>
      <c r="B549" s="50" t="s">
        <v>1426</v>
      </c>
      <c r="C549" s="16" t="s">
        <v>1460</v>
      </c>
      <c r="D549" s="9" t="s">
        <v>10</v>
      </c>
      <c r="E549" s="17">
        <v>98</v>
      </c>
      <c r="F549" s="17"/>
      <c r="G549" s="24">
        <f t="shared" si="47"/>
        <v>0</v>
      </c>
    </row>
    <row r="550" spans="1:7" ht="36" x14ac:dyDescent="0.25">
      <c r="A550" s="15" t="s">
        <v>1384</v>
      </c>
      <c r="B550" s="50" t="s">
        <v>299</v>
      </c>
      <c r="C550" s="16" t="s">
        <v>1311</v>
      </c>
      <c r="D550" s="9" t="s">
        <v>10</v>
      </c>
      <c r="E550" s="17">
        <v>98</v>
      </c>
      <c r="F550" s="25"/>
      <c r="G550" s="26">
        <f t="shared" si="47"/>
        <v>0</v>
      </c>
    </row>
    <row r="551" spans="1:7" ht="48" x14ac:dyDescent="0.25">
      <c r="A551" s="15" t="s">
        <v>1385</v>
      </c>
      <c r="B551" s="50" t="s">
        <v>1427</v>
      </c>
      <c r="C551" s="16" t="s">
        <v>1461</v>
      </c>
      <c r="D551" s="9" t="s">
        <v>11</v>
      </c>
      <c r="E551" s="17" t="s">
        <v>1497</v>
      </c>
      <c r="F551" s="25"/>
      <c r="G551" s="26">
        <f t="shared" si="47"/>
        <v>0</v>
      </c>
    </row>
    <row r="552" spans="1:7" ht="25.5" x14ac:dyDescent="0.25">
      <c r="A552" s="15" t="s">
        <v>1386</v>
      </c>
      <c r="B552" s="50" t="s">
        <v>1428</v>
      </c>
      <c r="C552" s="16" t="s">
        <v>1453</v>
      </c>
      <c r="D552" s="9" t="s">
        <v>9</v>
      </c>
      <c r="E552" s="17">
        <v>71</v>
      </c>
      <c r="F552" s="25"/>
      <c r="G552" s="26">
        <f t="shared" si="47"/>
        <v>0</v>
      </c>
    </row>
    <row r="553" spans="1:7" ht="36" x14ac:dyDescent="0.25">
      <c r="A553" s="15" t="s">
        <v>1387</v>
      </c>
      <c r="B553" s="50" t="s">
        <v>1429</v>
      </c>
      <c r="C553" s="16" t="s">
        <v>1462</v>
      </c>
      <c r="D553" s="9" t="s">
        <v>9</v>
      </c>
      <c r="E553" s="17">
        <v>72</v>
      </c>
      <c r="F553" s="25"/>
      <c r="G553" s="26">
        <f t="shared" si="47"/>
        <v>0</v>
      </c>
    </row>
    <row r="554" spans="1:7" ht="36" x14ac:dyDescent="0.25">
      <c r="A554" s="15" t="s">
        <v>1388</v>
      </c>
      <c r="B554" s="50" t="s">
        <v>1430</v>
      </c>
      <c r="C554" s="16" t="s">
        <v>1463</v>
      </c>
      <c r="D554" s="9" t="s">
        <v>13</v>
      </c>
      <c r="E554" s="17">
        <v>8</v>
      </c>
      <c r="F554" s="25"/>
      <c r="G554" s="26">
        <f t="shared" si="47"/>
        <v>0</v>
      </c>
    </row>
    <row r="555" spans="1:7" ht="25.5" x14ac:dyDescent="0.25">
      <c r="A555" s="15" t="s">
        <v>1389</v>
      </c>
      <c r="B555" s="50" t="s">
        <v>1431</v>
      </c>
      <c r="C555" s="16" t="s">
        <v>1464</v>
      </c>
      <c r="D555" s="9" t="s">
        <v>9</v>
      </c>
      <c r="E555" s="17">
        <v>15</v>
      </c>
      <c r="F555" s="25"/>
      <c r="G555" s="26">
        <f t="shared" si="47"/>
        <v>0</v>
      </c>
    </row>
    <row r="556" spans="1:7" ht="36" x14ac:dyDescent="0.25">
      <c r="A556" s="15" t="s">
        <v>1390</v>
      </c>
      <c r="B556" s="50" t="s">
        <v>1432</v>
      </c>
      <c r="C556" s="16" t="s">
        <v>1465</v>
      </c>
      <c r="D556" s="9" t="s">
        <v>9</v>
      </c>
      <c r="E556" s="17">
        <v>31</v>
      </c>
      <c r="F556" s="17"/>
      <c r="G556" s="23">
        <f t="shared" si="47"/>
        <v>0</v>
      </c>
    </row>
    <row r="557" spans="1:7" ht="48" x14ac:dyDescent="0.25">
      <c r="A557" s="15" t="s">
        <v>1391</v>
      </c>
      <c r="B557" s="50" t="s">
        <v>1433</v>
      </c>
      <c r="C557" s="16" t="s">
        <v>1466</v>
      </c>
      <c r="D557" s="9" t="s">
        <v>1490</v>
      </c>
      <c r="E557" s="17">
        <v>20</v>
      </c>
      <c r="F557" s="17"/>
      <c r="G557" s="23">
        <f t="shared" si="47"/>
        <v>0</v>
      </c>
    </row>
    <row r="558" spans="1:7" ht="60" x14ac:dyDescent="0.25">
      <c r="A558" s="15" t="s">
        <v>1392</v>
      </c>
      <c r="B558" s="50" t="s">
        <v>1434</v>
      </c>
      <c r="C558" s="16" t="s">
        <v>1467</v>
      </c>
      <c r="D558" s="9" t="s">
        <v>54</v>
      </c>
      <c r="E558" s="17">
        <v>4</v>
      </c>
      <c r="F558" s="17"/>
      <c r="G558" s="23">
        <f t="shared" si="47"/>
        <v>0</v>
      </c>
    </row>
    <row r="559" spans="1:7" ht="48" x14ac:dyDescent="0.25">
      <c r="A559" s="15" t="s">
        <v>1393</v>
      </c>
      <c r="B559" s="50" t="s">
        <v>1435</v>
      </c>
      <c r="C559" s="16" t="s">
        <v>1468</v>
      </c>
      <c r="D559" s="9" t="s">
        <v>1490</v>
      </c>
      <c r="E559" s="17">
        <v>6</v>
      </c>
      <c r="F559" s="17"/>
      <c r="G559" s="23">
        <f t="shared" si="47"/>
        <v>0</v>
      </c>
    </row>
    <row r="560" spans="1:7" ht="36" x14ac:dyDescent="0.25">
      <c r="A560" s="15" t="s">
        <v>1394</v>
      </c>
      <c r="B560" s="50" t="s">
        <v>1436</v>
      </c>
      <c r="C560" s="16" t="s">
        <v>1469</v>
      </c>
      <c r="D560" s="9" t="s">
        <v>9</v>
      </c>
      <c r="E560" s="17">
        <v>16</v>
      </c>
      <c r="F560" s="17"/>
      <c r="G560" s="23">
        <f t="shared" si="47"/>
        <v>0</v>
      </c>
    </row>
    <row r="561" spans="1:7" ht="48" x14ac:dyDescent="0.25">
      <c r="A561" s="15" t="s">
        <v>1395</v>
      </c>
      <c r="B561" s="50" t="s">
        <v>1437</v>
      </c>
      <c r="C561" s="16" t="s">
        <v>1470</v>
      </c>
      <c r="D561" s="9" t="s">
        <v>1490</v>
      </c>
      <c r="E561" s="17">
        <v>6</v>
      </c>
      <c r="F561" s="17"/>
      <c r="G561" s="23">
        <f t="shared" si="47"/>
        <v>0</v>
      </c>
    </row>
    <row r="562" spans="1:7" ht="48" x14ac:dyDescent="0.25">
      <c r="A562" s="15" t="s">
        <v>1396</v>
      </c>
      <c r="B562" s="50" t="s">
        <v>1438</v>
      </c>
      <c r="C562" s="16" t="s">
        <v>1471</v>
      </c>
      <c r="D562" s="9" t="s">
        <v>1490</v>
      </c>
      <c r="E562" s="17">
        <v>2</v>
      </c>
      <c r="F562" s="17"/>
      <c r="G562" s="23">
        <f t="shared" si="47"/>
        <v>0</v>
      </c>
    </row>
    <row r="563" spans="1:7" ht="60" x14ac:dyDescent="0.25">
      <c r="A563" s="15" t="s">
        <v>1397</v>
      </c>
      <c r="B563" s="50" t="s">
        <v>1434</v>
      </c>
      <c r="C563" s="16" t="s">
        <v>1467</v>
      </c>
      <c r="D563" s="9" t="s">
        <v>54</v>
      </c>
      <c r="E563" s="17">
        <v>4</v>
      </c>
      <c r="F563" s="17"/>
      <c r="G563" s="23">
        <f t="shared" si="47"/>
        <v>0</v>
      </c>
    </row>
    <row r="564" spans="1:7" ht="48" x14ac:dyDescent="0.25">
      <c r="A564" s="15" t="s">
        <v>1398</v>
      </c>
      <c r="B564" s="50" t="s">
        <v>1436</v>
      </c>
      <c r="C564" s="16" t="s">
        <v>1472</v>
      </c>
      <c r="D564" s="9" t="s">
        <v>9</v>
      </c>
      <c r="E564" s="17">
        <v>4.0999999999999996</v>
      </c>
      <c r="F564" s="17"/>
      <c r="G564" s="23">
        <f t="shared" si="47"/>
        <v>0</v>
      </c>
    </row>
    <row r="565" spans="1:7" ht="48" x14ac:dyDescent="0.25">
      <c r="A565" s="15" t="s">
        <v>1399</v>
      </c>
      <c r="B565" s="50" t="s">
        <v>1437</v>
      </c>
      <c r="C565" s="16" t="s">
        <v>1473</v>
      </c>
      <c r="D565" s="9" t="s">
        <v>1490</v>
      </c>
      <c r="E565" s="17">
        <v>2</v>
      </c>
      <c r="F565" s="17"/>
      <c r="G565" s="23">
        <f t="shared" si="47"/>
        <v>0</v>
      </c>
    </row>
    <row r="566" spans="1:7" ht="48" x14ac:dyDescent="0.25">
      <c r="A566" s="15" t="s">
        <v>1400</v>
      </c>
      <c r="B566" s="50" t="s">
        <v>1434</v>
      </c>
      <c r="C566" s="16" t="s">
        <v>1474</v>
      </c>
      <c r="D566" s="9" t="s">
        <v>54</v>
      </c>
      <c r="E566" s="17">
        <v>2</v>
      </c>
      <c r="F566" s="17"/>
      <c r="G566" s="23">
        <f t="shared" si="47"/>
        <v>0</v>
      </c>
    </row>
    <row r="567" spans="1:7" ht="48" x14ac:dyDescent="0.25">
      <c r="A567" s="15" t="s">
        <v>1401</v>
      </c>
      <c r="B567" s="50" t="s">
        <v>1439</v>
      </c>
      <c r="C567" s="16" t="s">
        <v>1475</v>
      </c>
      <c r="D567" s="9" t="s">
        <v>1491</v>
      </c>
      <c r="E567" s="17">
        <v>1</v>
      </c>
      <c r="F567" s="17"/>
      <c r="G567" s="23">
        <f t="shared" si="47"/>
        <v>0</v>
      </c>
    </row>
    <row r="568" spans="1:7" ht="60" x14ac:dyDescent="0.25">
      <c r="A568" s="15" t="s">
        <v>1402</v>
      </c>
      <c r="B568" s="50" t="s">
        <v>1440</v>
      </c>
      <c r="C568" s="16" t="s">
        <v>1476</v>
      </c>
      <c r="D568" s="9" t="s">
        <v>1491</v>
      </c>
      <c r="E568" s="17">
        <v>1</v>
      </c>
      <c r="F568" s="17"/>
      <c r="G568" s="23">
        <f>E568*F568</f>
        <v>0</v>
      </c>
    </row>
    <row r="569" spans="1:7" ht="36" x14ac:dyDescent="0.25">
      <c r="A569" s="15" t="s">
        <v>1403</v>
      </c>
      <c r="B569" s="50" t="s">
        <v>1441</v>
      </c>
      <c r="C569" s="16" t="s">
        <v>1477</v>
      </c>
      <c r="D569" s="9" t="s">
        <v>1492</v>
      </c>
      <c r="E569" s="17">
        <v>-1</v>
      </c>
      <c r="F569" s="17"/>
      <c r="G569" s="23">
        <f t="shared" ref="G569:G587" si="48">E569*F569</f>
        <v>0</v>
      </c>
    </row>
    <row r="570" spans="1:7" ht="36" x14ac:dyDescent="0.25">
      <c r="A570" s="15" t="s">
        <v>1404</v>
      </c>
      <c r="B570" s="50" t="s">
        <v>1442</v>
      </c>
      <c r="C570" s="16" t="s">
        <v>1478</v>
      </c>
      <c r="D570" s="9" t="s">
        <v>54</v>
      </c>
      <c r="E570" s="17">
        <v>1</v>
      </c>
      <c r="F570" s="17"/>
      <c r="G570" s="23">
        <f t="shared" si="48"/>
        <v>0</v>
      </c>
    </row>
    <row r="571" spans="1:7" ht="25.5" x14ac:dyDescent="0.25">
      <c r="A571" s="15" t="s">
        <v>1405</v>
      </c>
      <c r="B571" s="50" t="s">
        <v>1443</v>
      </c>
      <c r="C571" s="16" t="s">
        <v>1454</v>
      </c>
      <c r="D571" s="9" t="s">
        <v>11</v>
      </c>
      <c r="E571" s="17">
        <v>6.28</v>
      </c>
      <c r="F571" s="17"/>
      <c r="G571" s="23">
        <f t="shared" si="48"/>
        <v>0</v>
      </c>
    </row>
    <row r="572" spans="1:7" ht="36" x14ac:dyDescent="0.25">
      <c r="A572" s="61" t="s">
        <v>1406</v>
      </c>
      <c r="B572" s="60" t="s">
        <v>1501</v>
      </c>
      <c r="C572" s="58" t="s">
        <v>1504</v>
      </c>
      <c r="D572" s="54" t="s">
        <v>9</v>
      </c>
      <c r="E572" s="59">
        <v>0</v>
      </c>
      <c r="F572" s="17"/>
      <c r="G572" s="23">
        <f>E572*F572</f>
        <v>0</v>
      </c>
    </row>
    <row r="573" spans="1:7" ht="36" x14ac:dyDescent="0.25">
      <c r="A573" s="15" t="s">
        <v>1407</v>
      </c>
      <c r="B573" s="50" t="s">
        <v>1286</v>
      </c>
      <c r="C573" s="16" t="s">
        <v>1479</v>
      </c>
      <c r="D573" s="9" t="s">
        <v>9</v>
      </c>
      <c r="E573" s="17">
        <v>4</v>
      </c>
      <c r="F573" s="17"/>
      <c r="G573" s="24">
        <f t="shared" si="48"/>
        <v>0</v>
      </c>
    </row>
    <row r="574" spans="1:7" ht="25.5" x14ac:dyDescent="0.25">
      <c r="A574" s="15" t="s">
        <v>1408</v>
      </c>
      <c r="B574" s="50" t="s">
        <v>1296</v>
      </c>
      <c r="C574" s="16" t="s">
        <v>1320</v>
      </c>
      <c r="D574" s="9" t="s">
        <v>13</v>
      </c>
      <c r="E574" s="17">
        <v>2</v>
      </c>
      <c r="F574" s="25"/>
      <c r="G574" s="26">
        <f t="shared" si="48"/>
        <v>0</v>
      </c>
    </row>
    <row r="575" spans="1:7" ht="36" x14ac:dyDescent="0.25">
      <c r="A575" s="15" t="s">
        <v>1409</v>
      </c>
      <c r="B575" s="50" t="s">
        <v>1444</v>
      </c>
      <c r="C575" s="16" t="s">
        <v>1480</v>
      </c>
      <c r="D575" s="9" t="s">
        <v>14</v>
      </c>
      <c r="E575" s="17">
        <v>2</v>
      </c>
      <c r="F575" s="25"/>
      <c r="G575" s="26">
        <f t="shared" si="48"/>
        <v>0</v>
      </c>
    </row>
    <row r="576" spans="1:7" ht="36" x14ac:dyDescent="0.25">
      <c r="A576" s="15" t="s">
        <v>1410</v>
      </c>
      <c r="B576" s="50" t="s">
        <v>1445</v>
      </c>
      <c r="C576" s="16" t="s">
        <v>1481</v>
      </c>
      <c r="D576" s="9" t="s">
        <v>14</v>
      </c>
      <c r="E576" s="17">
        <v>1</v>
      </c>
      <c r="F576" s="25"/>
      <c r="G576" s="26">
        <f t="shared" si="48"/>
        <v>0</v>
      </c>
    </row>
    <row r="577" spans="1:7" ht="48" x14ac:dyDescent="0.25">
      <c r="A577" s="15" t="s">
        <v>1411</v>
      </c>
      <c r="B577" s="50" t="s">
        <v>966</v>
      </c>
      <c r="C577" s="16" t="s">
        <v>1482</v>
      </c>
      <c r="D577" s="9" t="s">
        <v>14</v>
      </c>
      <c r="E577" s="17">
        <v>6</v>
      </c>
      <c r="F577" s="25"/>
      <c r="G577" s="26">
        <f t="shared" si="48"/>
        <v>0</v>
      </c>
    </row>
    <row r="578" spans="1:7" ht="48" x14ac:dyDescent="0.25">
      <c r="A578" s="15" t="s">
        <v>1412</v>
      </c>
      <c r="B578" s="50" t="s">
        <v>1446</v>
      </c>
      <c r="C578" s="16" t="s">
        <v>1483</v>
      </c>
      <c r="D578" s="9" t="s">
        <v>1327</v>
      </c>
      <c r="E578" s="17">
        <v>0.4</v>
      </c>
      <c r="F578" s="25"/>
      <c r="G578" s="26">
        <f t="shared" si="48"/>
        <v>0</v>
      </c>
    </row>
    <row r="579" spans="1:7" ht="25.5" x14ac:dyDescent="0.25">
      <c r="A579" s="15" t="s">
        <v>1413</v>
      </c>
      <c r="B579" s="50" t="s">
        <v>1138</v>
      </c>
      <c r="C579" s="16" t="s">
        <v>1484</v>
      </c>
      <c r="D579" s="9" t="s">
        <v>9</v>
      </c>
      <c r="E579" s="17">
        <v>67</v>
      </c>
      <c r="F579" s="25"/>
      <c r="G579" s="26">
        <f t="shared" si="48"/>
        <v>0</v>
      </c>
    </row>
    <row r="580" spans="1:7" ht="25.5" x14ac:dyDescent="0.25">
      <c r="A580" s="15" t="s">
        <v>1414</v>
      </c>
      <c r="B580" s="50" t="s">
        <v>1139</v>
      </c>
      <c r="C580" s="16" t="s">
        <v>1161</v>
      </c>
      <c r="D580" s="9" t="s">
        <v>1190</v>
      </c>
      <c r="E580" s="17">
        <v>0.4</v>
      </c>
      <c r="F580" s="17"/>
      <c r="G580" s="23">
        <f t="shared" si="48"/>
        <v>0</v>
      </c>
    </row>
    <row r="581" spans="1:7" ht="25.5" x14ac:dyDescent="0.25">
      <c r="A581" s="15" t="s">
        <v>1415</v>
      </c>
      <c r="B581" s="50" t="s">
        <v>1447</v>
      </c>
      <c r="C581" s="16" t="s">
        <v>1455</v>
      </c>
      <c r="D581" s="9" t="s">
        <v>14</v>
      </c>
      <c r="E581" s="17">
        <v>8</v>
      </c>
      <c r="F581" s="17"/>
      <c r="G581" s="23">
        <f t="shared" si="48"/>
        <v>0</v>
      </c>
    </row>
    <row r="582" spans="1:7" ht="25.5" x14ac:dyDescent="0.25">
      <c r="A582" s="15" t="s">
        <v>1416</v>
      </c>
      <c r="B582" s="50" t="s">
        <v>946</v>
      </c>
      <c r="C582" s="16" t="s">
        <v>1456</v>
      </c>
      <c r="D582" s="9" t="s">
        <v>14</v>
      </c>
      <c r="E582" s="17">
        <v>1</v>
      </c>
      <c r="F582" s="17"/>
      <c r="G582" s="23">
        <f t="shared" si="48"/>
        <v>0</v>
      </c>
    </row>
    <row r="583" spans="1:7" ht="48" x14ac:dyDescent="0.25">
      <c r="A583" s="15" t="s">
        <v>1417</v>
      </c>
      <c r="B583" s="50" t="s">
        <v>947</v>
      </c>
      <c r="C583" s="16" t="s">
        <v>1485</v>
      </c>
      <c r="D583" s="9" t="s">
        <v>14</v>
      </c>
      <c r="E583" s="17">
        <v>2</v>
      </c>
      <c r="F583" s="17"/>
      <c r="G583" s="23">
        <f t="shared" si="48"/>
        <v>0</v>
      </c>
    </row>
    <row r="584" spans="1:7" ht="48" x14ac:dyDescent="0.25">
      <c r="A584" s="15" t="s">
        <v>1418</v>
      </c>
      <c r="B584" s="50" t="s">
        <v>1448</v>
      </c>
      <c r="C584" s="16" t="s">
        <v>1486</v>
      </c>
      <c r="D584" s="9" t="s">
        <v>10</v>
      </c>
      <c r="E584" s="17">
        <v>0.2</v>
      </c>
      <c r="F584" s="17"/>
      <c r="G584" s="23">
        <f t="shared" si="48"/>
        <v>0</v>
      </c>
    </row>
    <row r="585" spans="1:7" ht="25.5" x14ac:dyDescent="0.25">
      <c r="A585" s="15" t="s">
        <v>1419</v>
      </c>
      <c r="B585" s="50" t="s">
        <v>1449</v>
      </c>
      <c r="C585" s="16" t="s">
        <v>1487</v>
      </c>
      <c r="D585" s="9" t="s">
        <v>9</v>
      </c>
      <c r="E585" s="17">
        <v>2.4</v>
      </c>
      <c r="F585" s="17"/>
      <c r="G585" s="23">
        <f t="shared" si="48"/>
        <v>0</v>
      </c>
    </row>
    <row r="586" spans="1:7" ht="25.5" x14ac:dyDescent="0.25">
      <c r="A586" s="15" t="s">
        <v>1420</v>
      </c>
      <c r="B586" s="50" t="s">
        <v>1450</v>
      </c>
      <c r="C586" s="16" t="s">
        <v>1488</v>
      </c>
      <c r="D586" s="9" t="s">
        <v>9</v>
      </c>
      <c r="E586" s="17" t="s">
        <v>1498</v>
      </c>
      <c r="F586" s="17"/>
      <c r="G586" s="23">
        <f t="shared" si="48"/>
        <v>0</v>
      </c>
    </row>
    <row r="587" spans="1:7" ht="36" x14ac:dyDescent="0.25">
      <c r="A587" s="15" t="s">
        <v>1421</v>
      </c>
      <c r="B587" s="50" t="s">
        <v>1451</v>
      </c>
      <c r="C587" s="16" t="s">
        <v>1489</v>
      </c>
      <c r="D587" s="9" t="s">
        <v>8</v>
      </c>
      <c r="E587" s="17">
        <v>7.0000000000000007E-2</v>
      </c>
      <c r="F587" s="17"/>
      <c r="G587" s="23">
        <f t="shared" si="48"/>
        <v>0</v>
      </c>
    </row>
    <row r="588" spans="1:7" s="6" customFormat="1" ht="12.75" x14ac:dyDescent="0.2">
      <c r="A588" s="4"/>
      <c r="B588" s="67" t="s">
        <v>182</v>
      </c>
      <c r="C588" s="67"/>
      <c r="D588" s="67"/>
      <c r="E588" s="67"/>
      <c r="F588" s="67"/>
      <c r="G588" s="5">
        <f>SUM(G474,G500,G524,G543)</f>
        <v>0</v>
      </c>
    </row>
    <row r="589" spans="1:7" x14ac:dyDescent="0.25">
      <c r="A589" s="27"/>
      <c r="B589" s="86" t="s">
        <v>1499</v>
      </c>
      <c r="C589" s="87"/>
      <c r="D589" s="87"/>
      <c r="E589" s="87"/>
      <c r="F589" s="88"/>
      <c r="G589" s="28">
        <f>SUM(G168,G197,G360,G472,G588)</f>
        <v>0</v>
      </c>
    </row>
    <row r="590" spans="1:7" x14ac:dyDescent="0.25">
      <c r="A590" s="27"/>
      <c r="B590" s="86" t="s">
        <v>77</v>
      </c>
      <c r="C590" s="87"/>
      <c r="D590" s="87"/>
      <c r="E590" s="87"/>
      <c r="F590" s="88"/>
      <c r="G590" s="28">
        <f>G589*23%</f>
        <v>0</v>
      </c>
    </row>
    <row r="591" spans="1:7" x14ac:dyDescent="0.25">
      <c r="A591" s="27"/>
      <c r="B591" s="86" t="s">
        <v>1500</v>
      </c>
      <c r="C591" s="87"/>
      <c r="D591" s="87"/>
      <c r="E591" s="87"/>
      <c r="F591" s="88"/>
      <c r="G591" s="28">
        <f>G589+G590</f>
        <v>0</v>
      </c>
    </row>
    <row r="592" spans="1:7" x14ac:dyDescent="0.25">
      <c r="A592" s="62" t="s">
        <v>1505</v>
      </c>
    </row>
    <row r="593" spans="4:7" ht="42" customHeight="1" x14ac:dyDescent="0.25">
      <c r="D593" s="84" t="s">
        <v>149</v>
      </c>
      <c r="E593" s="84"/>
      <c r="F593" s="84"/>
      <c r="G593" s="84"/>
    </row>
    <row r="594" spans="4:7" ht="23.25" customHeight="1" x14ac:dyDescent="0.25">
      <c r="D594" s="85" t="s">
        <v>150</v>
      </c>
      <c r="E594" s="85"/>
      <c r="F594" s="85"/>
      <c r="G594" s="85"/>
    </row>
  </sheetData>
  <mergeCells count="69">
    <mergeCell ref="B25:D25"/>
    <mergeCell ref="B24:G24"/>
    <mergeCell ref="D593:G593"/>
    <mergeCell ref="D594:G594"/>
    <mergeCell ref="B589:F589"/>
    <mergeCell ref="B590:F590"/>
    <mergeCell ref="B591:F591"/>
    <mergeCell ref="B168:F168"/>
    <mergeCell ref="B588:F588"/>
    <mergeCell ref="B472:F472"/>
    <mergeCell ref="B197:F197"/>
    <mergeCell ref="B38:F38"/>
    <mergeCell ref="B169:F169"/>
    <mergeCell ref="B198:F198"/>
    <mergeCell ref="B473:F473"/>
    <mergeCell ref="A35:G35"/>
    <mergeCell ref="B26:F26"/>
    <mergeCell ref="B28:F28"/>
    <mergeCell ref="B30:F30"/>
    <mergeCell ref="B27:G27"/>
    <mergeCell ref="B29:G29"/>
    <mergeCell ref="C78:F78"/>
    <mergeCell ref="C39:F39"/>
    <mergeCell ref="C56:F56"/>
    <mergeCell ref="B33:E33"/>
    <mergeCell ref="B3:F3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2:F22"/>
    <mergeCell ref="D21:F21"/>
    <mergeCell ref="C102:F102"/>
    <mergeCell ref="C121:F121"/>
    <mergeCell ref="C134:F134"/>
    <mergeCell ref="C146:F146"/>
    <mergeCell ref="C156:F156"/>
    <mergeCell ref="C170:F170"/>
    <mergeCell ref="C178:F178"/>
    <mergeCell ref="C184:F184"/>
    <mergeCell ref="C190:F190"/>
    <mergeCell ref="C195:F195"/>
    <mergeCell ref="C199:F199"/>
    <mergeCell ref="C212:F212"/>
    <mergeCell ref="C219:F219"/>
    <mergeCell ref="C222:F222"/>
    <mergeCell ref="C232:F232"/>
    <mergeCell ref="C240:F240"/>
    <mergeCell ref="C255:F255"/>
    <mergeCell ref="C262:F262"/>
    <mergeCell ref="C314:F314"/>
    <mergeCell ref="C322:F322"/>
    <mergeCell ref="C335:F335"/>
    <mergeCell ref="B361:F361"/>
    <mergeCell ref="B360:F360"/>
    <mergeCell ref="C354:F354"/>
    <mergeCell ref="C362:F362"/>
    <mergeCell ref="C524:F524"/>
    <mergeCell ref="C543:F543"/>
    <mergeCell ref="C393:F393"/>
    <mergeCell ref="C411:F411"/>
    <mergeCell ref="C425:F425"/>
    <mergeCell ref="C474:F474"/>
    <mergeCell ref="C500:F500"/>
  </mergeCells>
  <phoneticPr fontId="8" type="noConversion"/>
  <printOptions horizontalCentered="1"/>
  <pageMargins left="0.59" right="0.28000000000000003" top="0.65" bottom="0.89" header="0.31496062992125984" footer="0.31496062992125984"/>
  <pageSetup paperSize="9" orientation="portrait" r:id="rId1"/>
  <headerFooter>
    <oddHeader>&amp;R&amp;10WIPP.BZPiFZ.271.22.2023</oddHeader>
    <oddFooter>&amp;R&amp;10&amp;Pz&amp;N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ZZK_SUW</vt:lpstr>
      <vt:lpstr>ZZK_SUW!Tytuły_wydruku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Stanczak</dc:creator>
  <cp:lastModifiedBy>Dorota Bethke</cp:lastModifiedBy>
  <cp:lastPrinted>2023-10-10T10:03:02Z</cp:lastPrinted>
  <dcterms:created xsi:type="dcterms:W3CDTF">2021-07-26T06:15:19Z</dcterms:created>
  <dcterms:modified xsi:type="dcterms:W3CDTF">2024-07-01T12:27:11Z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