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120" activeTab="0"/>
  </bookViews>
  <sheets>
    <sheet name="KO" sheetId="1" r:id="rId1"/>
  </sheets>
  <definedNames>
    <definedName name="_xlnm.Print_Titles" localSheetId="0">'KO'!$4:$4</definedName>
  </definedNames>
  <calcPr fullCalcOnLoad="1"/>
</workbook>
</file>

<file path=xl/sharedStrings.xml><?xml version="1.0" encoding="utf-8"?>
<sst xmlns="http://schemas.openxmlformats.org/spreadsheetml/2006/main" count="515" uniqueCount="295">
  <si>
    <t>km</t>
  </si>
  <si>
    <t>m</t>
  </si>
  <si>
    <t>Roboty ziemne</t>
  </si>
  <si>
    <t>Roboty przygotowawcze</t>
  </si>
  <si>
    <t>komplet</t>
  </si>
  <si>
    <t>Podbudowy</t>
  </si>
  <si>
    <t>Nawierzchnie</t>
  </si>
  <si>
    <t>Oznakowanie dróg i urządzenia bezpieczeństwa ruchu</t>
  </si>
  <si>
    <t>Elementy ulic</t>
  </si>
  <si>
    <t>Pomiar powykonawczy</t>
  </si>
  <si>
    <t>1.1</t>
  </si>
  <si>
    <t>1.2</t>
  </si>
  <si>
    <t>2.1</t>
  </si>
  <si>
    <t>2.2</t>
  </si>
  <si>
    <t>2.3</t>
  </si>
  <si>
    <t>3.1</t>
  </si>
  <si>
    <t>4.1</t>
  </si>
  <si>
    <t>4.2</t>
  </si>
  <si>
    <t>4.3</t>
  </si>
  <si>
    <t>5.2</t>
  </si>
  <si>
    <t>6.1</t>
  </si>
  <si>
    <t>6.2</t>
  </si>
  <si>
    <t>7.1</t>
  </si>
  <si>
    <t>7.2</t>
  </si>
  <si>
    <t>8.1</t>
  </si>
  <si>
    <t>D 01.02.02</t>
  </si>
  <si>
    <t>2.4</t>
  </si>
  <si>
    <t>OGÓŁEM KOSZTORYS 
netto</t>
  </si>
  <si>
    <t>OGÓŁEM KOSZTORYS 
brutto</t>
  </si>
  <si>
    <t>szt.</t>
  </si>
  <si>
    <t>7.3</t>
  </si>
  <si>
    <t>Lp.</t>
  </si>
  <si>
    <t>5.1</t>
  </si>
  <si>
    <t>Opis</t>
  </si>
  <si>
    <t>Ilość</t>
  </si>
  <si>
    <t>D 01.01.01</t>
  </si>
  <si>
    <t>D 01.02.04</t>
  </si>
  <si>
    <t>D 02.01.01</t>
  </si>
  <si>
    <t>D 02.03.01</t>
  </si>
  <si>
    <t>D 03.02.01</t>
  </si>
  <si>
    <t>D 04.01.01</t>
  </si>
  <si>
    <t>D 07.01.01</t>
  </si>
  <si>
    <t>D 07.02.01</t>
  </si>
  <si>
    <t>D 08.01.01</t>
  </si>
  <si>
    <t>D 08.03.01</t>
  </si>
  <si>
    <t>GG 00.12.01</t>
  </si>
  <si>
    <t>1.3</t>
  </si>
  <si>
    <t>4.4</t>
  </si>
  <si>
    <t>D 04.03.01</t>
  </si>
  <si>
    <t>D 05.03.23</t>
  </si>
  <si>
    <t>Podstawa 
SST</t>
  </si>
  <si>
    <r>
      <t>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</si>
  <si>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3</t>
    </r>
  </si>
  <si>
    <t>Podatek VAT (23%)</t>
  </si>
  <si>
    <t>Wartość netto
[PLN]</t>
  </si>
  <si>
    <t>D 04.02.01</t>
  </si>
  <si>
    <t>D 04.06.01</t>
  </si>
  <si>
    <t>Zieleń drogowa</t>
  </si>
  <si>
    <t>9.1</t>
  </si>
  <si>
    <t>Zabezpieczenie i regulacja urządzeń obcych</t>
  </si>
  <si>
    <t>x</t>
  </si>
  <si>
    <t>Ustawienie czasowego oznakowania pionowego 
na czas robót</t>
  </si>
  <si>
    <t>Ustawienie oporników betonowych o wym. 15 x 22 cm 
na ławie betonowej z betonu C12/15 z oporem lub bez 
z wypełnieniem spoin zaprawą cementowo-piaskową</t>
  </si>
  <si>
    <t>D 05.03.13</t>
  </si>
  <si>
    <t>Z 09.01.02</t>
  </si>
  <si>
    <t>Jednostka
obmiarowa</t>
  </si>
  <si>
    <t>Ustawienie krawężników betonowych o wym. 15 x 30 cm 
na ławie betonowej z betonu C12/15 z oporem lub bez 
z wypełnieniem spoin zaprawą cementowo-piaskową</t>
  </si>
  <si>
    <t>Usunięcie warstwy ziemi urodzajnej (humusu), 
za pomocą spycharek z wywozem ziemi i utylizacją
o grubości warstwy: do 10 cm</t>
  </si>
  <si>
    <t xml:space="preserve">Rozebranie krawężników, oporników, obrzeży betonowych na podsypce piaskowej wraz z ławami betonowymi 
z wywozem materiału z rozbiórki i utylizacją </t>
  </si>
  <si>
    <t>Regulacja wysokościowa zaworów, studzienek itp.</t>
  </si>
  <si>
    <t>Wykonanie oznakowania poziomego jezdni materiałami cienkowarstwowymi</t>
  </si>
  <si>
    <t>4.5</t>
  </si>
  <si>
    <t>Wykonanie wykopów mechanicznie w gr. kat. I-IV 
wraz z wywozem i utylizacją</t>
  </si>
  <si>
    <t>Wykonanie nasypów mechanicznie z gr. kat. I-IV 
z pozyskaniem i transportem gruntu (piasku)</t>
  </si>
  <si>
    <t>D 04.04.02</t>
  </si>
  <si>
    <t>D 05.04.05</t>
  </si>
  <si>
    <t>Wykonanie warstwy ścieralnej z betonu asfaltowego (AC11S) o grubości warstwy po zagęszczeniu 4 cm</t>
  </si>
  <si>
    <t>Wykonanie warstwy wiążącej z betonu asfaltowego (AC11W) o grubości warstwy po zagęszczeniu 4 cm</t>
  </si>
  <si>
    <t>Wykonanie podbudowy pomocniczej z kruszywa łamanego 
stabilizowanego mechanicznie (0-31,5) o grubości 
warstwy po zagęszczeniu 20 cm</t>
  </si>
  <si>
    <t>4.7</t>
  </si>
  <si>
    <t>4.9</t>
  </si>
  <si>
    <t>4.11</t>
  </si>
  <si>
    <r>
      <t>Skropienie warstw nawierzchni z betonu asfaltowego 
w ilości 0,2kg/m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- warstwy wiążącej</t>
    </r>
  </si>
  <si>
    <r>
      <t>Skropienie asfaltem nawierzchni drogowej nieulepszonej 
w ilości 0,8/kg m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- podbudowy z kruszywa</t>
    </r>
  </si>
  <si>
    <t>Mechaniczne oczyszczenie warstwy nawierzchni z betonu asfaltowego - warstwy wiążącej</t>
  </si>
  <si>
    <t xml:space="preserve">Mechaniczne oczyszczenie nawierzchni drogowej nieulepszonej -  podbudowy z kruszywa </t>
  </si>
  <si>
    <t>Ustawienie obrzeży betonowych o wym. 30 x 8 cm 
na ławie betonowej C12/15 z oporem z wypełnieniem 
spoin zaprawą cementowo-piaskową</t>
  </si>
  <si>
    <t>4.6</t>
  </si>
  <si>
    <t>4.8</t>
  </si>
  <si>
    <t>4.10</t>
  </si>
  <si>
    <t>1.4</t>
  </si>
  <si>
    <t>1.5</t>
  </si>
  <si>
    <t>1.6</t>
  </si>
  <si>
    <t xml:space="preserve">Rozbebranie elementów oznakowania pionowego -
zdjęcie znaków i demontaż słupków wraz 
z wywozem materiału z rozbiórki i utylizacją
likwidacja istniejących znaków  - 3 szt.  
likwidacja istniejących słupków znaków  - 3 szt.  </t>
  </si>
  <si>
    <t xml:space="preserve">Przestawienie elementów oznakowania pionowego -
zdjęcie znaków i demontaż słupków oraz ponowne 
ich ustawienie
przestawienie istniejących znaków  - 3 szt.  
przestawienie istniejących słupków znaków  - 3 szt.  </t>
  </si>
  <si>
    <r>
      <t xml:space="preserve">Rozebranie  istniejących :
nawierzchni z kostki, płytek, betonu asfaltowego 
gr. około 8 </t>
    </r>
    <r>
      <rPr>
        <sz val="12"/>
        <rFont val="Czcionka tekstu podstawowego"/>
        <family val="0"/>
      </rPr>
      <t>÷ 10 cm</t>
    </r>
    <r>
      <rPr>
        <sz val="12"/>
        <rFont val="Arial"/>
        <family val="2"/>
      </rPr>
      <t xml:space="preserve"> 
podbudów betonowych lub z kruszywa  
gr.około 15 </t>
    </r>
    <r>
      <rPr>
        <sz val="12"/>
        <rFont val="Czcionka tekstu podstawowego"/>
        <family val="0"/>
      </rPr>
      <t>÷</t>
    </r>
    <r>
      <rPr>
        <sz val="12"/>
        <rFont val="Arial"/>
        <family val="2"/>
      </rPr>
      <t xml:space="preserve"> 20 cm
wraz z wywozem materiału z rozbiórki i utylizacją </t>
    </r>
  </si>
  <si>
    <t>Demontaż istniejących wpustów, studni chłonnych 
wraz z wywozem materiału z rozbiórki i utylizacją</t>
  </si>
  <si>
    <t xml:space="preserve">Sieć kanalizacji deszczowej PVC   </t>
  </si>
  <si>
    <t xml:space="preserve">Roboty ziemne </t>
  </si>
  <si>
    <t>SST Kanalizacja deszczowa</t>
  </si>
  <si>
    <t>Wykopy liniowe o szerokości 0.8-2.5 m i głębokości 
do 3.0 m o ścianach pionowych w gruntach suchych 
kat. I-II - licząc 20% wykopów wykonanych ręcznie</t>
  </si>
  <si>
    <t>Wykopy liniowe o szerokości 2.5-4.5 m i głębokości
do 3.0 m o ścianach pionowych w gruntach suchych 
kat. I-II - licząc 20% wykopów wykonanych ręcznie</t>
  </si>
  <si>
    <t>Dodatek za każdy rozp. 1 km transportu ziemi samochodami samowyładowczymi po drogach 
o nawierzchni utwardzonej (kat.gr. I-IV) - do 10 km 
(krotność 9) Krotność = 9</t>
  </si>
  <si>
    <t>Pełne umocnienie ścian wykopów wraz z rozbiórką
palami szalunkowymi stalowymi (wypraskami) 
w gruntach suchych ; wyk.o szer.do 1 m i głęb.do 3.0 m; grunt kat. I-IV</t>
  </si>
  <si>
    <t>Umocnienie ścian wykopów palami szalunkowymi 
stalowymi na gł. do 3.0 m pod komory. studzienki itp. 
na sieciach zewnętrznych w gruntach suchych kat.I-IV 
wraz z rozbiórką</t>
  </si>
  <si>
    <t>Zasypywanie wykopów o ścianach pionowych 
o szerokości 0.8-2.5 m i głęb.do 3.0 m w gr.kat. I-III</t>
  </si>
  <si>
    <t>Zasypywanie wykopów o ścianach pionowych 
o szerokości 2.5-4.5 m i głęb.do 3.0 m w gr.kat. I-II</t>
  </si>
  <si>
    <t>Zasypanie wykopów fund.podłużnych.punktowych.
rowów.wykopów obiektowych spycharkami z zagęszcz.mechanicznym ubijakami (gr.warstwy 
w stanie luźnym 35 cm) - kat.gr. I-II</t>
  </si>
  <si>
    <t>Zagęszczanie nasypów z gruntu sypkiego kat.I-II ubijakami mechanicznymi</t>
  </si>
  <si>
    <t>Montaż konstrukcji podwieszeń rurociągów i kanałów; element o rozpiętości 4 m</t>
  </si>
  <si>
    <t>kpl.</t>
  </si>
  <si>
    <t>Demontaż konstrukcji podwieszeń rurociągów i kanałów; element o rozpiętości 4 m</t>
  </si>
  <si>
    <t>Zabezpieczenie kabla eNN w ziemi dwudzielną rurą PVC typu AROT o śr. 110 mm i dług. 3.0 m</t>
  </si>
  <si>
    <t>zabezp.</t>
  </si>
  <si>
    <t xml:space="preserve">Instalacja odwodnienia wykopów </t>
  </si>
  <si>
    <t>Igłofiltry o średnicy do 50 mm wpłukiwane w grunt bezpośrednio bez opsypki do głębokości 4 m.</t>
  </si>
  <si>
    <t>Pompowanie wody z igłofiltrów pompą spalinową/orientacyjnie/</t>
  </si>
  <si>
    <t>m-g</t>
  </si>
  <si>
    <t>Rurociągi stalowe spawane (tymczasowe) z rur 
o śr.nom. 100 mm. - przez analogie węże strażackie</t>
  </si>
  <si>
    <t>Roboty montażowe</t>
  </si>
  <si>
    <t>Kanały z rur PVC łączonych na wcisk o śr. zewn. 
160*4.7 mm SN8</t>
  </si>
  <si>
    <t>Kanały z rur PVC łączonych na wcisk o śr. zewn. 
200 *5.9mm  SN8</t>
  </si>
  <si>
    <t>Kanały z rur PVC łączonych na wcisk o śr. zewn. 
250 *7.3mm SN8</t>
  </si>
  <si>
    <t>Kanały z rur PVC łączonych na wcisk o śr. zewn. 
315*9.2 mm SN8</t>
  </si>
  <si>
    <t>Kanały z rur PVC łączonych na wcisk o śr. zewn. 
400*11.7 mm SN8</t>
  </si>
  <si>
    <t>Przejście bezwykopowo rurą PE 315 *18.7mm 
PE.SDR 17</t>
  </si>
  <si>
    <t>Studzienki ściekowe uliczne betonowe o śr.500 mm 
z osadnikiem bez syfonu</t>
  </si>
  <si>
    <t>Studnie rewizyjne z kręgów betonowych  łączonych 
na uszczelkę o śr. 1000 mm z dnem monolitycznym 
w gotowym wykopie o głębok. 3 m  h=(3.02+2.93+2.67+2.69+3.03+3.56+3.65+3.98+4.02
+4.30+4.78+1.59+1.84+2.76+2.81+2.82+2.83+2.83
+2.73+2.62+2.45)</t>
  </si>
  <si>
    <t>stud.</t>
  </si>
  <si>
    <t>Studnie rewizyjne z kręgów betonowych o śr. 1000 mm 
w gotowym wykopie za każde 0.5 m różnicy głęb.</t>
  </si>
  <si>
    <t>[0.5 m] stud.</t>
  </si>
  <si>
    <t>Studnie rewizyjne z kręgów betonowych o śr. 1500 mm 
w gotowym wykopie o głębok. 3m  (h=4.87)</t>
  </si>
  <si>
    <t>Studnie rewizyjne z kręgów betonowych o śr. 1500 mm 
w gotowym wykopie za każde 0.5 m różnicy głęb.</t>
  </si>
  <si>
    <t>Studzienki kanalizacyjne z tworzyw sztucznych 
o śr. 600 mm  h=2.08+1.97</t>
  </si>
  <si>
    <t>Układanie mieszanki betonowej ręczne w konstrukcjach - ławy fundamentowe. bloki oporowe-podbetonowanie dna studni kineta beton  B40</t>
  </si>
  <si>
    <t>Podłoża betonowe o grubości 15 cm  B20</t>
  </si>
  <si>
    <t>Próba szczelności kanałów rurowych o śr.nom. 200 mm</t>
  </si>
  <si>
    <t>Próba szczelności kanałów rurowych o śr.nom. 250 mm</t>
  </si>
  <si>
    <t>Próba szczelności kanałów rurowych o śr.nom. 300 mm</t>
  </si>
  <si>
    <t>Próba szczelności kanałów rurowych o śr.nom. 400 mm</t>
  </si>
  <si>
    <t>Kształtki PVC kanalizacji zewnętrznej dwukielichowe łączone na wcisk o śr. zewn. 315 mm-trójnik 300/160</t>
  </si>
  <si>
    <t>szt</t>
  </si>
  <si>
    <t>Kształtki PVC kanalizacji zewnętrznej dwukielichowe łączone na wcisk o śr. zewn. 200 mm-trójnik 200/160</t>
  </si>
  <si>
    <t xml:space="preserve">   </t>
  </si>
  <si>
    <t xml:space="preserve">Razem dział: Sieć kanalizacji deszczowej PVC   </t>
  </si>
  <si>
    <t>Naprawa nawierzchni drogowej - ziemnej</t>
  </si>
  <si>
    <t>Naprawy dróg gruntowych - wyrównanie z uzupełnieniem materiałem miejscowym</t>
  </si>
  <si>
    <t>Naprawy dróg gruntowych - profilowanie</t>
  </si>
  <si>
    <t>Naprawy dróg gruntowych - zagęszczanie</t>
  </si>
  <si>
    <t>Razem dział: Naprawa nawierzchni drogowej - ziemnej</t>
  </si>
  <si>
    <t>Dodatek za każdy rozp. 1 km transportu ziemi samochodami samowyładowczymi po drogach 
o nawierzchni utwardzonej(kat.gr. I-IV) - do 10 km 
(krotność 9)</t>
  </si>
  <si>
    <t>Zasypywanie wykopów o ścianach pionowych o szerokości 2.5-4.5 m i głęb.do 3.0 m w gr.kat. I-II</t>
  </si>
  <si>
    <t>3.2</t>
  </si>
  <si>
    <t xml:space="preserve">Roboty montażowe </t>
  </si>
  <si>
    <t>Studnie rewizyjne z kręgów betonowych i żelbetowych 
o śr. 2000 mm wykonywane metodą studniarską 
w gruncie kat.III - głębokość 3 m</t>
  </si>
  <si>
    <t>Studnie rewizyjne z kręgów betonowych i żelbetowych 
o śr. 2000 mm wykonywane metodą studniarską 
w gruncie kat.III - dodatek za każde 0.5 m ponad 3 do 5 m</t>
  </si>
  <si>
    <t>[0.5 m]</t>
  </si>
  <si>
    <t>Studnie rewizyjne z kręgów betonowych i żelbetowych 
o śr. 2000 mm wykonywane metodą studniarską 
w gruncie kat.III - dodatek za każde 0.5 m ponad 5 do 7 m</t>
  </si>
  <si>
    <t>Kominy włazowe z kręgów betonowych - pokrywa nastudzienna z  włazem</t>
  </si>
  <si>
    <t>Układanie mieszanki betonowej ręczne w konstrukcjach - ławy fundamentowe. bloki oporowe-podbetonowanie dna studni</t>
  </si>
  <si>
    <t>Mechaniczne opuszczanie zbiorników żelbetowych - betonowanie korka pod wodą przy użyciu urządzenia 
do betonowania pod wodą</t>
  </si>
  <si>
    <t xml:space="preserve"> analiza indywidualna</t>
  </si>
  <si>
    <t>Pompowanie wody  pompą spalinową-orientacyjnie</t>
  </si>
  <si>
    <t>Wiercenie otworów o głębokości do 40 cm śr. 220 mm techniką diamentową w betonie niezbrojonym</t>
  </si>
  <si>
    <t>cm</t>
  </si>
  <si>
    <t>Ręczny montaż przejść tulejowych o masie 1 szt. 
do 25 kg</t>
  </si>
  <si>
    <t>Nawierzchnie z brukowca z kamienia obrobionego 
o wymiarach 16-20 cm (obrukowanie włazu teren 
o nieutwardzonej nawierzchni)</t>
  </si>
  <si>
    <t>Wykopy oraz przekopy o głęb.do 3.0 m wyk.na odkład koparkami podsiębiernymi o poj.łyżki 0.25 - 0.60 m3 w gr.kat. I-II</t>
  </si>
  <si>
    <t>Roboty ziemne wykonywane koparkami podsiębiernymi 
o poj.łyżki 0.25 m3 w gr.kat. I-III w ziemi uprzednio zmag.
w hałdach z transp.urobku na odl. 1 km sam.samowyład. 
- z wyporu na 10 km</t>
  </si>
  <si>
    <t>Dodatek za każdy rozp. 1 km transportu ziemi samochodami samowyładowczymi po drogach o nawierzchni utwardzonej(kat.gr. I-IV) - do 10 km 
(krotność 9)</t>
  </si>
  <si>
    <t>SST Kanalizacja 
deszczowa</t>
  </si>
  <si>
    <t>Zagęszczanie nasypów z gruntu sypkiego kat.I-II 
ubijakami mechanicznymi</t>
  </si>
  <si>
    <t>Studnie rewizyjne z kręgów betonowych i żelbetowych 
o śr. 2500 mm wykonywane metodą studniarską 
w gruncie kat.III - głębokość 3 m</t>
  </si>
  <si>
    <t xml:space="preserve">Wyposażenie przepompowni wraz z zasilaniem 
wg projektu branży elektrycznej </t>
  </si>
  <si>
    <t>kpl</t>
  </si>
  <si>
    <t>Branża wod-kan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</si>
  <si>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</si>
  <si>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</si>
  <si>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</si>
  <si>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</si>
  <si>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</si>
  <si>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</si>
  <si>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</si>
  <si>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</si>
  <si>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</si>
  <si>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</si>
  <si>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</si>
  <si>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</si>
  <si>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</si>
  <si>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</si>
  <si>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</si>
  <si>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1.2.1</t>
  </si>
  <si>
    <t>1.2.2</t>
  </si>
  <si>
    <t>Przepompownia  śr. 2.5 m</t>
  </si>
  <si>
    <t>Razem dział: Przepompownia śr. 2.5 m</t>
  </si>
  <si>
    <t>Razem dział: Osadnik piasku  śr.  2 m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</si>
  <si>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</si>
  <si>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</si>
  <si>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</si>
  <si>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</si>
  <si>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</si>
  <si>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</si>
  <si>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</si>
  <si>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</si>
  <si>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</si>
  <si>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</si>
  <si>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</si>
  <si>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4.1.1</t>
  </si>
  <si>
    <t>4.1.2</t>
  </si>
  <si>
    <t>4.1.3</t>
  </si>
  <si>
    <t>4.1.4</t>
  </si>
  <si>
    <t>4.1.5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</si>
  <si>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</si>
  <si>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</si>
  <si>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</si>
  <si>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</si>
  <si>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</si>
  <si>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</si>
  <si>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</si>
  <si>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</si>
  <si>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</si>
  <si>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</si>
  <si>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Osadnik piasku śr. 2 m</t>
  </si>
  <si>
    <t>3.1.1</t>
  </si>
  <si>
    <t>3.1.2</t>
  </si>
  <si>
    <t>3.1.3</t>
  </si>
  <si>
    <t>3.1.4</t>
  </si>
  <si>
    <t>3.1.5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</si>
  <si>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</si>
  <si>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</si>
  <si>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</si>
  <si>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</si>
  <si>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</si>
  <si>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</si>
  <si>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</si>
  <si>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</si>
  <si>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</si>
  <si>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</si>
  <si>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</si>
  <si>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</si>
  <si>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</si>
  <si>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</si>
  <si>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</si>
  <si>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</si>
  <si>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</si>
  <si>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</si>
  <si>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</si>
  <si>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</si>
  <si>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Razem: Roboty przygotowawcze</t>
  </si>
  <si>
    <t>Razem: Roboty ziemne</t>
  </si>
  <si>
    <t>Razem: Zabezpieczenie i regulacja urządzeń obcych</t>
  </si>
  <si>
    <t>Razem: Podbudowy</t>
  </si>
  <si>
    <t>Razem: Nawierzchnie</t>
  </si>
  <si>
    <t>Razem: Oznakowanie dróg i urządzenia bezpieczeństwa ruchu</t>
  </si>
  <si>
    <t>Razem: Elementy ulic</t>
  </si>
  <si>
    <t>Razem: Zieleń drogowa</t>
  </si>
  <si>
    <t>Razem branża drogowa</t>
  </si>
  <si>
    <t>Razem: Pomiar powykonawczy</t>
  </si>
  <si>
    <t>Branża drogowa</t>
  </si>
  <si>
    <t>Razem branża wod-kan</t>
  </si>
  <si>
    <t>SST Przebudowa sieci teletechnicznych</t>
  </si>
  <si>
    <t>Zabezpieczenie kabli NETIA</t>
  </si>
  <si>
    <t>Odkrycie kabli NETII (wykopy do 1 m)</t>
  </si>
  <si>
    <t>Montaż rur dwudzielnych A75 na kablach (koszt rur i robocizna)</t>
  </si>
  <si>
    <t>Zasypanie rowu kablowego</t>
  </si>
  <si>
    <t>2</t>
  </si>
  <si>
    <t>Przebudowa kabli ORANGE</t>
  </si>
  <si>
    <t>Odkrycie kabli ORANGE (wykopy do 1 m)</t>
  </si>
  <si>
    <t>Budowa rowu kablowego wg projektu</t>
  </si>
  <si>
    <t>Przełożenie odkrytych kabli do wybudowanego rowu kablowego</t>
  </si>
  <si>
    <t>Branża telekomunikacja</t>
  </si>
  <si>
    <t>Razem dział: Zabezpieczenie kabli NETIA</t>
  </si>
  <si>
    <t>Razem dział: Przebudowa kabli ORANGE</t>
  </si>
  <si>
    <t>Razem branża telekomunikacja</t>
  </si>
  <si>
    <t>Roboty pomiarowe przy liniowych robotach ziemnych - 
trasa dróg w terenie równinnym (kanalizacja)</t>
  </si>
  <si>
    <r>
      <t>m</t>
    </r>
    <r>
      <rPr>
        <vertAlign val="superscript"/>
        <sz val="12"/>
        <rFont val="Czcionka tekstu podstawowego"/>
        <family val="0"/>
      </rPr>
      <t>3</t>
    </r>
  </si>
  <si>
    <r>
      <t>m</t>
    </r>
    <r>
      <rPr>
        <vertAlign val="superscript"/>
        <sz val="12"/>
        <rFont val="Czcionka tekstu podstawowego"/>
        <family val="0"/>
      </rPr>
      <t>2</t>
    </r>
  </si>
  <si>
    <t>Odtworzenie trasy i punktów wysokościowych drogi 
w terenie równinnym (droga, przebudowa sieci)</t>
  </si>
  <si>
    <t>Wykonanie pomiaru powykonawczego wraz 
z dokumentacją powykonawczą (droga, sieci)</t>
  </si>
  <si>
    <t>Humusowanie z obsianiem trawą
o grubości warstwy humusu 10 cm</t>
  </si>
  <si>
    <r>
      <t>Wykonanie podbudowy betonowej z betonu C16/20 
wraz z pielęgnacją przez posypywanie piaskiem 
i polewanie wodą oraz wykonaniem dylatacji
o grubości warstwy po zagęszczeniu 20 cm
55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zjazdy</t>
    </r>
  </si>
  <si>
    <r>
      <t>Oczyszczenie terenu z resztek budowlanych, gruzu 
i śmieci - oczyszczenie pasa drogowego wraz 
z wywozem zanieczyszczeń i utylizacją 
1500 m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* 0,03 m = 45 m</t>
    </r>
    <r>
      <rPr>
        <vertAlign val="superscript"/>
        <sz val="12"/>
        <rFont val="Arial"/>
        <family val="2"/>
      </rPr>
      <t>3</t>
    </r>
  </si>
  <si>
    <r>
      <t>Wykonanie koryta ręcznie wraz z profilowaniem 
i zagęszczeniem podłoża w gr. kat. I-IV
o głębokości koryta powyżej 40 cm 
700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 z kostki
150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 z betonu asfaltowego
55 m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- zjazdy
120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utwardzenie w miejscu przepompowni</t>
    </r>
  </si>
  <si>
    <r>
      <t>Wykonanie koryta ręcznie wraz z profilowaniem
i zagęszczeniem podłoża w gr. kat. I-IV
o głębokości koryta 20-30 cm 
100 m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- chodniki</t>
    </r>
  </si>
  <si>
    <r>
      <t>Wykonanie podsypki piaskowej o grubości 
warstwy 15 cm (z zagęszczeniem mechanicznym) 
wraz z zakupem piasku
700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 z kostki
150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 z betonu asfaltowego
55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zjazdy
120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utwardzenie w miejscu przepompowni
100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chodniki</t>
    </r>
  </si>
  <si>
    <r>
      <t>Wykonanie podbudowy betonowej z betonu C16/20 
wraz z pielęgnacją przez posypywanie piaskiem 
i polewanie wodą oraz wykonaniem dylatacji
o grubości warstwy po zagęszczeniu 25 cm
700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 z kostki
120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utwardzenie w miejscu przepompowni</t>
    </r>
  </si>
  <si>
    <r>
      <t>Wykonanie nawierzchni z kostki brukowej 
betonowej o grubości 8 cm na podsypce cementowo-piaskowej z wypełnieniem spoin piaskiem 
700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 z kostki (kostka szara)
55 m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- zjazdy (kostka kolorowa)
120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utwardzenie w miejscu przepompowni (kostka szara)
100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chodniki (kostka szara)</t>
    </r>
  </si>
  <si>
    <r>
      <t>Wykopy oraz przekopy o głęb.do 3.0 m 
wyk. na odkład koparkami podsiębiernymi 
o poj.łyżki 0.25 - 0.60 m</t>
    </r>
    <r>
      <rPr>
        <vertAlign val="superscript"/>
        <sz val="12"/>
        <rFont val="Czcionka tekstu podstawowego"/>
        <family val="0"/>
      </rPr>
      <t>3</t>
    </r>
    <r>
      <rPr>
        <sz val="12"/>
        <rFont val="Arial"/>
        <family val="2"/>
      </rPr>
      <t xml:space="preserve"> w gr.kat. I-II</t>
    </r>
  </si>
  <si>
    <r>
      <t>Roboty ziemne wykonywane koparkami podsiębiernymi 
o poj.łyżki 0.25 m</t>
    </r>
    <r>
      <rPr>
        <vertAlign val="superscript"/>
        <sz val="12"/>
        <rFont val="Czcionka tekstu podstawowego"/>
        <family val="0"/>
      </rPr>
      <t>3</t>
    </r>
    <r>
      <rPr>
        <sz val="12"/>
        <rFont val="Arial"/>
        <family val="2"/>
      </rPr>
      <t xml:space="preserve"> w gr.kat. I-III w ziemi uprzednio zmag.
w hałdach z transp.urobku na odl. 1 km sam.samowyład. 
- z wyporu na 10 km</t>
    </r>
  </si>
  <si>
    <r>
      <t>Wykopy oraz przekopy o głęb.do 3.0 m wyk.na odkład koparkami podsiębiernymi o poj.łyżki 0.25 - 0.60 m</t>
    </r>
    <r>
      <rPr>
        <vertAlign val="superscript"/>
        <sz val="12"/>
        <rFont val="Czcionka tekstu podstawowego"/>
        <family val="0"/>
      </rPr>
      <t>3</t>
    </r>
    <r>
      <rPr>
        <sz val="12"/>
        <rFont val="Arial"/>
        <family val="2"/>
      </rPr>
      <t xml:space="preserve"> w gr.kat. I-II</t>
    </r>
  </si>
  <si>
    <t>Formularz 2.1.</t>
  </si>
  <si>
    <t>KOSZTORYS  OFERTOWY</t>
  </si>
  <si>
    <t>Budowa ulicy Cyprysowej w Łochowie</t>
  </si>
  <si>
    <t>RZP.271.21.2021.KZP</t>
  </si>
  <si>
    <t>cena jednostkowa netto
[PLN]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</si>
</sst>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0.0000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5"/>
      <name val="Arial"/>
      <family val="2"/>
    </font>
    <font>
      <b/>
      <sz val="16"/>
      <color indexed="55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name val="Czcionka tekstu podstawowego"/>
      <family val="0"/>
    </font>
    <font>
      <b/>
      <sz val="20"/>
      <name val="Arial"/>
      <family val="2"/>
    </font>
    <font>
      <sz val="20"/>
      <name val="Arial"/>
      <family val="2"/>
    </font>
    <font>
      <sz val="11"/>
      <name val="Arial"/>
      <family val="2"/>
    </font>
    <font>
      <vertAlign val="superscript"/>
      <sz val="12"/>
      <name val="Czcionka tekstu podstawowego"/>
      <family val="0"/>
    </font>
    <font>
      <b/>
      <sz val="12"/>
      <name val="Czcionka tekstu podstawowego"/>
      <family val="0"/>
    </font>
    <font>
      <b/>
      <sz val="13"/>
      <name val="Czcionka tekstu podstawowego"/>
      <family val="0"/>
    </font>
    <font>
      <b/>
      <sz val="11"/>
      <name val="Czcionka tekstu podstawowego"/>
      <family val="0"/>
    </font>
    <font>
      <b/>
      <sz val="1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30"/>
      <name val="Arial"/>
      <family val="2"/>
    </font>
    <font>
      <b/>
      <sz val="15"/>
      <color indexed="10"/>
      <name val="Arial"/>
      <family val="2"/>
    </font>
    <font>
      <b/>
      <sz val="1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5"/>
      <color rgb="FF0070C0"/>
      <name val="Arial"/>
      <family val="2"/>
    </font>
    <font>
      <b/>
      <sz val="1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gray125">
        <bgColor theme="0" tint="-0.149959996342659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4" fontId="11" fillId="0" borderId="0" xfId="6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4" fontId="10" fillId="0" borderId="0" xfId="6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4" fontId="2" fillId="0" borderId="0" xfId="6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center" vertical="center" wrapText="1"/>
    </xf>
    <xf numFmtId="44" fontId="3" fillId="7" borderId="10" xfId="6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44" fontId="4" fillId="7" borderId="10" xfId="6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right" vertical="center"/>
    </xf>
    <xf numFmtId="0" fontId="4" fillId="7" borderId="12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center"/>
    </xf>
    <xf numFmtId="4" fontId="3" fillId="0" borderId="10" xfId="6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vertical="center"/>
    </xf>
    <xf numFmtId="4" fontId="1" fillId="34" borderId="10" xfId="6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14" fillId="33" borderId="11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3" fillId="7" borderId="10" xfId="60" applyNumberFormat="1" applyFont="1" applyFill="1" applyBorder="1" applyAlignment="1">
      <alignment horizontal="center" vertical="center"/>
    </xf>
    <xf numFmtId="4" fontId="4" fillId="7" borderId="10" xfId="60" applyNumberFormat="1" applyFont="1" applyFill="1" applyBorder="1" applyAlignment="1">
      <alignment horizontal="center" vertical="center"/>
    </xf>
    <xf numFmtId="4" fontId="2" fillId="0" borderId="0" xfId="6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vertical="center"/>
    </xf>
    <xf numFmtId="4" fontId="1" fillId="4" borderId="10" xfId="60" applyNumberFormat="1" applyFont="1" applyFill="1" applyBorder="1" applyAlignment="1">
      <alignment horizontal="center" vertical="center"/>
    </xf>
    <xf numFmtId="4" fontId="18" fillId="4" borderId="10" xfId="0" applyNumberFormat="1" applyFont="1" applyFill="1" applyBorder="1" applyAlignment="1">
      <alignment horizontal="center" vertical="center" wrapText="1"/>
    </xf>
    <xf numFmtId="4" fontId="59" fillId="33" borderId="10" xfId="60" applyNumberFormat="1" applyFont="1" applyFill="1" applyBorder="1" applyAlignment="1">
      <alignment horizontal="center" vertical="center"/>
    </xf>
    <xf numFmtId="4" fontId="15" fillId="33" borderId="13" xfId="0" applyNumberFormat="1" applyFont="1" applyFill="1" applyBorder="1" applyAlignment="1">
      <alignment vertical="center"/>
    </xf>
    <xf numFmtId="4" fontId="19" fillId="4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21" fillId="7" borderId="10" xfId="60" applyNumberFormat="1" applyFont="1" applyFill="1" applyBorder="1" applyAlignment="1">
      <alignment horizontal="center" vertical="center"/>
    </xf>
    <xf numFmtId="4" fontId="60" fillId="7" borderId="10" xfId="60" applyNumberFormat="1" applyFont="1" applyFill="1" applyBorder="1" applyAlignment="1">
      <alignment horizontal="center" vertical="center"/>
    </xf>
    <xf numFmtId="4" fontId="2" fillId="0" borderId="10" xfId="6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9"/>
  <sheetViews>
    <sheetView tabSelected="1" view="pageBreakPreview" zoomScale="73" zoomScaleNormal="70" zoomScaleSheetLayoutView="73" zoomScalePageLayoutView="0" workbookViewId="0" topLeftCell="A1">
      <pane ySplit="4" topLeftCell="A159" activePane="bottomLeft" state="frozen"/>
      <selection pane="topLeft" activeCell="A1" sqref="A1"/>
      <selection pane="bottomLeft" activeCell="K98" sqref="K98"/>
    </sheetView>
  </sheetViews>
  <sheetFormatPr defaultColWidth="9.140625" defaultRowHeight="12.75"/>
  <cols>
    <col min="1" max="1" width="13.28125" style="11" customWidth="1"/>
    <col min="2" max="2" width="18.8515625" style="11" customWidth="1"/>
    <col min="3" max="3" width="59.7109375" style="2" customWidth="1"/>
    <col min="4" max="4" width="16.7109375" style="11" customWidth="1"/>
    <col min="5" max="5" width="20.7109375" style="100" customWidth="1"/>
    <col min="6" max="6" width="15.7109375" style="4" customWidth="1"/>
    <col min="7" max="7" width="24.57421875" style="102" customWidth="1"/>
    <col min="8" max="8" width="11.28125" style="10" customWidth="1"/>
    <col min="9" max="9" width="31.7109375" style="6" customWidth="1"/>
    <col min="10" max="10" width="22.57421875" style="5" bestFit="1" customWidth="1"/>
    <col min="11" max="11" width="9.140625" style="32" customWidth="1"/>
    <col min="12" max="12" width="9.140625" style="33" customWidth="1"/>
    <col min="13" max="16384" width="9.140625" style="11" customWidth="1"/>
  </cols>
  <sheetData>
    <row r="1" spans="1:5" ht="18">
      <c r="A1" s="86" t="s">
        <v>293</v>
      </c>
      <c r="B1" s="87"/>
      <c r="C1" s="88"/>
      <c r="D1" s="87"/>
      <c r="E1" s="89" t="s">
        <v>290</v>
      </c>
    </row>
    <row r="2" spans="1:5" ht="20.25">
      <c r="A2" s="85" t="s">
        <v>291</v>
      </c>
      <c r="B2" s="85"/>
      <c r="C2" s="85"/>
      <c r="D2" s="85"/>
      <c r="E2" s="85"/>
    </row>
    <row r="3" spans="1:5" ht="51" customHeight="1">
      <c r="A3" s="84" t="s">
        <v>292</v>
      </c>
      <c r="B3" s="84"/>
      <c r="C3" s="84"/>
      <c r="D3" s="84"/>
      <c r="E3" s="84"/>
    </row>
    <row r="4" spans="1:12" s="25" customFormat="1" ht="84.75" customHeight="1">
      <c r="A4" s="16" t="s">
        <v>31</v>
      </c>
      <c r="B4" s="17" t="s">
        <v>50</v>
      </c>
      <c r="C4" s="17" t="s">
        <v>33</v>
      </c>
      <c r="D4" s="17" t="s">
        <v>65</v>
      </c>
      <c r="E4" s="90" t="s">
        <v>294</v>
      </c>
      <c r="F4" s="16" t="s">
        <v>34</v>
      </c>
      <c r="G4" s="103" t="s">
        <v>54</v>
      </c>
      <c r="H4" s="22"/>
      <c r="I4" s="26"/>
      <c r="J4" s="27"/>
      <c r="K4" s="23"/>
      <c r="L4" s="24"/>
    </row>
    <row r="5" spans="1:12" s="25" customFormat="1" ht="34.5" customHeight="1">
      <c r="A5" s="83" t="s">
        <v>258</v>
      </c>
      <c r="B5" s="83"/>
      <c r="C5" s="83"/>
      <c r="D5" s="83"/>
      <c r="E5" s="91"/>
      <c r="F5" s="51"/>
      <c r="G5" s="104"/>
      <c r="H5" s="22"/>
      <c r="I5" s="26"/>
      <c r="J5" s="27"/>
      <c r="K5" s="23"/>
      <c r="L5" s="24"/>
    </row>
    <row r="6" spans="1:12" s="31" customFormat="1" ht="34.5" customHeight="1">
      <c r="A6" s="36">
        <v>1</v>
      </c>
      <c r="B6" s="37" t="s">
        <v>3</v>
      </c>
      <c r="C6" s="44"/>
      <c r="D6" s="52"/>
      <c r="E6" s="92"/>
      <c r="F6" s="53"/>
      <c r="G6" s="93"/>
      <c r="H6" s="8"/>
      <c r="I6" s="13"/>
      <c r="J6" s="28"/>
      <c r="K6" s="29"/>
      <c r="L6" s="30"/>
    </row>
    <row r="7" spans="1:9" ht="49.5" customHeight="1">
      <c r="A7" s="15" t="s">
        <v>10</v>
      </c>
      <c r="B7" s="15" t="s">
        <v>35</v>
      </c>
      <c r="C7" s="18" t="s">
        <v>277</v>
      </c>
      <c r="D7" s="15" t="s">
        <v>0</v>
      </c>
      <c r="E7" s="113"/>
      <c r="F7" s="19">
        <v>0.4</v>
      </c>
      <c r="G7" s="94">
        <f aca="true" t="shared" si="0" ref="G7:G12">E7*F7</f>
        <v>0</v>
      </c>
      <c r="I7" s="12"/>
    </row>
    <row r="8" spans="1:9" ht="99.75" customHeight="1">
      <c r="A8" s="15" t="s">
        <v>11</v>
      </c>
      <c r="B8" s="15" t="s">
        <v>36</v>
      </c>
      <c r="C8" s="18" t="s">
        <v>95</v>
      </c>
      <c r="D8" s="15" t="s">
        <v>51</v>
      </c>
      <c r="E8" s="113"/>
      <c r="F8" s="35">
        <v>450</v>
      </c>
      <c r="G8" s="94">
        <f t="shared" si="0"/>
        <v>0</v>
      </c>
      <c r="I8" s="12"/>
    </row>
    <row r="9" spans="1:9" ht="69.75" customHeight="1">
      <c r="A9" s="15" t="s">
        <v>46</v>
      </c>
      <c r="B9" s="15" t="s">
        <v>36</v>
      </c>
      <c r="C9" s="18" t="s">
        <v>68</v>
      </c>
      <c r="D9" s="15" t="s">
        <v>1</v>
      </c>
      <c r="E9" s="113"/>
      <c r="F9" s="35">
        <v>200</v>
      </c>
      <c r="G9" s="94">
        <f t="shared" si="0"/>
        <v>0</v>
      </c>
      <c r="I9" s="12"/>
    </row>
    <row r="10" spans="1:9" ht="90" customHeight="1">
      <c r="A10" s="15" t="s">
        <v>90</v>
      </c>
      <c r="B10" s="15" t="s">
        <v>36</v>
      </c>
      <c r="C10" s="18" t="s">
        <v>93</v>
      </c>
      <c r="D10" s="15" t="s">
        <v>29</v>
      </c>
      <c r="E10" s="113"/>
      <c r="F10" s="35">
        <v>6</v>
      </c>
      <c r="G10" s="94">
        <f t="shared" si="0"/>
        <v>0</v>
      </c>
      <c r="I10" s="12"/>
    </row>
    <row r="11" spans="1:9" ht="90" customHeight="1">
      <c r="A11" s="15" t="s">
        <v>91</v>
      </c>
      <c r="B11" s="15" t="s">
        <v>36</v>
      </c>
      <c r="C11" s="18" t="s">
        <v>94</v>
      </c>
      <c r="D11" s="15" t="s">
        <v>29</v>
      </c>
      <c r="E11" s="113"/>
      <c r="F11" s="35">
        <v>6</v>
      </c>
      <c r="G11" s="94">
        <f t="shared" si="0"/>
        <v>0</v>
      </c>
      <c r="I11" s="12"/>
    </row>
    <row r="12" spans="1:9" ht="49.5" customHeight="1">
      <c r="A12" s="15" t="s">
        <v>92</v>
      </c>
      <c r="B12" s="15" t="s">
        <v>36</v>
      </c>
      <c r="C12" s="18" t="s">
        <v>96</v>
      </c>
      <c r="D12" s="15" t="s">
        <v>29</v>
      </c>
      <c r="E12" s="113"/>
      <c r="F12" s="35">
        <v>4</v>
      </c>
      <c r="G12" s="94">
        <f t="shared" si="0"/>
        <v>0</v>
      </c>
      <c r="I12" s="12"/>
    </row>
    <row r="13" spans="1:7" ht="34.5" customHeight="1">
      <c r="A13" s="3"/>
      <c r="B13" s="80" t="s">
        <v>248</v>
      </c>
      <c r="C13" s="81"/>
      <c r="D13" s="52"/>
      <c r="E13" s="92"/>
      <c r="F13" s="53"/>
      <c r="G13" s="105">
        <f>SUM(G7:G12)</f>
        <v>0</v>
      </c>
    </row>
    <row r="14" spans="1:7" ht="34.5" customHeight="1">
      <c r="A14" s="36">
        <v>2</v>
      </c>
      <c r="B14" s="76" t="s">
        <v>2</v>
      </c>
      <c r="C14" s="78"/>
      <c r="D14" s="52"/>
      <c r="E14" s="92"/>
      <c r="F14" s="53"/>
      <c r="G14" s="93"/>
    </row>
    <row r="15" spans="1:7" ht="69.75" customHeight="1">
      <c r="A15" s="15" t="s">
        <v>12</v>
      </c>
      <c r="B15" s="15" t="s">
        <v>25</v>
      </c>
      <c r="C15" s="18" t="s">
        <v>67</v>
      </c>
      <c r="D15" s="15" t="s">
        <v>51</v>
      </c>
      <c r="E15" s="113"/>
      <c r="F15" s="35">
        <v>250</v>
      </c>
      <c r="G15" s="94">
        <f>E15*F15</f>
        <v>0</v>
      </c>
    </row>
    <row r="16" spans="1:7" ht="49.5" customHeight="1">
      <c r="A16" s="15" t="s">
        <v>13</v>
      </c>
      <c r="B16" s="15" t="s">
        <v>37</v>
      </c>
      <c r="C16" s="18" t="s">
        <v>72</v>
      </c>
      <c r="D16" s="15" t="s">
        <v>52</v>
      </c>
      <c r="E16" s="113"/>
      <c r="F16" s="35">
        <v>520</v>
      </c>
      <c r="G16" s="94">
        <f>E16*F16</f>
        <v>0</v>
      </c>
    </row>
    <row r="17" spans="1:7" ht="84.75" customHeight="1">
      <c r="A17" s="15" t="s">
        <v>14</v>
      </c>
      <c r="B17" s="15" t="s">
        <v>37</v>
      </c>
      <c r="C17" s="18" t="s">
        <v>281</v>
      </c>
      <c r="D17" s="15" t="s">
        <v>52</v>
      </c>
      <c r="E17" s="113"/>
      <c r="F17" s="35">
        <v>45</v>
      </c>
      <c r="G17" s="94">
        <f>E17*F17</f>
        <v>0</v>
      </c>
    </row>
    <row r="18" spans="1:7" ht="49.5" customHeight="1">
      <c r="A18" s="15" t="s">
        <v>26</v>
      </c>
      <c r="B18" s="15" t="s">
        <v>38</v>
      </c>
      <c r="C18" s="18" t="s">
        <v>73</v>
      </c>
      <c r="D18" s="15" t="s">
        <v>52</v>
      </c>
      <c r="E18" s="113"/>
      <c r="F18" s="35">
        <v>110</v>
      </c>
      <c r="G18" s="94">
        <f>E18*F18</f>
        <v>0</v>
      </c>
    </row>
    <row r="19" spans="1:12" s="31" customFormat="1" ht="34.5" customHeight="1">
      <c r="A19" s="7"/>
      <c r="B19" s="80" t="s">
        <v>249</v>
      </c>
      <c r="C19" s="81"/>
      <c r="D19" s="52"/>
      <c r="E19" s="93"/>
      <c r="F19" s="52"/>
      <c r="G19" s="105">
        <f>SUM(G15:G18)</f>
        <v>0</v>
      </c>
      <c r="H19" s="10"/>
      <c r="I19" s="6"/>
      <c r="J19" s="5"/>
      <c r="K19" s="29"/>
      <c r="L19" s="30"/>
    </row>
    <row r="20" spans="1:12" s="31" customFormat="1" ht="34.5" customHeight="1">
      <c r="A20" s="36">
        <v>3</v>
      </c>
      <c r="B20" s="37" t="s">
        <v>59</v>
      </c>
      <c r="C20" s="1"/>
      <c r="D20" s="52"/>
      <c r="E20" s="93"/>
      <c r="F20" s="52"/>
      <c r="G20" s="93"/>
      <c r="H20" s="10"/>
      <c r="I20" s="6"/>
      <c r="J20" s="5"/>
      <c r="K20" s="29"/>
      <c r="L20" s="30"/>
    </row>
    <row r="21" spans="1:7" ht="49.5" customHeight="1">
      <c r="A21" s="15" t="s">
        <v>15</v>
      </c>
      <c r="B21" s="20" t="s">
        <v>39</v>
      </c>
      <c r="C21" s="18" t="s">
        <v>69</v>
      </c>
      <c r="D21" s="15" t="s">
        <v>29</v>
      </c>
      <c r="E21" s="113"/>
      <c r="F21" s="35">
        <v>25</v>
      </c>
      <c r="G21" s="94">
        <f>E21*F21</f>
        <v>0</v>
      </c>
    </row>
    <row r="22" spans="1:7" ht="34.5" customHeight="1">
      <c r="A22" s="3"/>
      <c r="B22" s="80" t="s">
        <v>250</v>
      </c>
      <c r="C22" s="82"/>
      <c r="D22" s="52"/>
      <c r="E22" s="93"/>
      <c r="F22" s="52"/>
      <c r="G22" s="106">
        <f>SUM(G21)</f>
        <v>0</v>
      </c>
    </row>
    <row r="23" spans="1:7" ht="34.5" customHeight="1">
      <c r="A23" s="36">
        <v>4</v>
      </c>
      <c r="B23" s="76" t="s">
        <v>5</v>
      </c>
      <c r="C23" s="76"/>
      <c r="D23" s="52"/>
      <c r="E23" s="93"/>
      <c r="F23" s="52"/>
      <c r="G23" s="93"/>
    </row>
    <row r="24" spans="1:7" ht="129.75" customHeight="1">
      <c r="A24" s="15" t="s">
        <v>16</v>
      </c>
      <c r="B24" s="15" t="s">
        <v>40</v>
      </c>
      <c r="C24" s="18" t="s">
        <v>282</v>
      </c>
      <c r="D24" s="15" t="s">
        <v>51</v>
      </c>
      <c r="E24" s="113"/>
      <c r="F24" s="35">
        <v>1025</v>
      </c>
      <c r="G24" s="94">
        <f aca="true" t="shared" si="1" ref="G24:G34">E24*F24</f>
        <v>0</v>
      </c>
    </row>
    <row r="25" spans="1:12" s="31" customFormat="1" ht="79.5" customHeight="1">
      <c r="A25" s="15" t="s">
        <v>17</v>
      </c>
      <c r="B25" s="15" t="s">
        <v>40</v>
      </c>
      <c r="C25" s="18" t="s">
        <v>283</v>
      </c>
      <c r="D25" s="15" t="s">
        <v>51</v>
      </c>
      <c r="E25" s="113"/>
      <c r="F25" s="35">
        <v>100</v>
      </c>
      <c r="G25" s="94">
        <f t="shared" si="1"/>
        <v>0</v>
      </c>
      <c r="H25" s="10"/>
      <c r="I25" s="6"/>
      <c r="J25" s="5"/>
      <c r="K25" s="29"/>
      <c r="L25" s="30"/>
    </row>
    <row r="26" spans="1:12" s="31" customFormat="1" ht="150" customHeight="1">
      <c r="A26" s="15" t="s">
        <v>18</v>
      </c>
      <c r="B26" s="15" t="s">
        <v>55</v>
      </c>
      <c r="C26" s="18" t="s">
        <v>284</v>
      </c>
      <c r="D26" s="15" t="s">
        <v>51</v>
      </c>
      <c r="E26" s="113"/>
      <c r="F26" s="35">
        <v>1125</v>
      </c>
      <c r="G26" s="94">
        <f t="shared" si="1"/>
        <v>0</v>
      </c>
      <c r="H26" s="10"/>
      <c r="I26" s="6"/>
      <c r="J26" s="5"/>
      <c r="K26" s="29"/>
      <c r="L26" s="30"/>
    </row>
    <row r="27" spans="1:12" s="31" customFormat="1" ht="49.5" customHeight="1">
      <c r="A27" s="15" t="s">
        <v>47</v>
      </c>
      <c r="B27" s="15" t="s">
        <v>48</v>
      </c>
      <c r="C27" s="18" t="s">
        <v>85</v>
      </c>
      <c r="D27" s="15" t="s">
        <v>51</v>
      </c>
      <c r="E27" s="113"/>
      <c r="F27" s="35">
        <v>150</v>
      </c>
      <c r="G27" s="94">
        <f t="shared" si="1"/>
        <v>0</v>
      </c>
      <c r="H27" s="10"/>
      <c r="I27" s="6"/>
      <c r="J27" s="5"/>
      <c r="K27" s="29"/>
      <c r="L27" s="30"/>
    </row>
    <row r="28" spans="1:12" s="31" customFormat="1" ht="49.5" customHeight="1">
      <c r="A28" s="15" t="s">
        <v>71</v>
      </c>
      <c r="B28" s="15" t="s">
        <v>48</v>
      </c>
      <c r="C28" s="18" t="s">
        <v>84</v>
      </c>
      <c r="D28" s="15" t="s">
        <v>51</v>
      </c>
      <c r="E28" s="113"/>
      <c r="F28" s="35">
        <v>150</v>
      </c>
      <c r="G28" s="94">
        <f t="shared" si="1"/>
        <v>0</v>
      </c>
      <c r="H28" s="10"/>
      <c r="I28" s="6"/>
      <c r="J28" s="5"/>
      <c r="K28" s="29"/>
      <c r="L28" s="30"/>
    </row>
    <row r="29" spans="1:12" s="31" customFormat="1" ht="49.5" customHeight="1">
      <c r="A29" s="15" t="s">
        <v>87</v>
      </c>
      <c r="B29" s="15" t="s">
        <v>48</v>
      </c>
      <c r="C29" s="18" t="s">
        <v>83</v>
      </c>
      <c r="D29" s="15" t="s">
        <v>51</v>
      </c>
      <c r="E29" s="113"/>
      <c r="F29" s="35">
        <v>150</v>
      </c>
      <c r="G29" s="94">
        <f t="shared" si="1"/>
        <v>0</v>
      </c>
      <c r="H29" s="10"/>
      <c r="I29" s="6"/>
      <c r="J29" s="5"/>
      <c r="K29" s="29"/>
      <c r="L29" s="30"/>
    </row>
    <row r="30" spans="1:12" s="31" customFormat="1" ht="49.5" customHeight="1">
      <c r="A30" s="15" t="s">
        <v>79</v>
      </c>
      <c r="B30" s="15" t="s">
        <v>48</v>
      </c>
      <c r="C30" s="18" t="s">
        <v>82</v>
      </c>
      <c r="D30" s="15" t="s">
        <v>51</v>
      </c>
      <c r="E30" s="113"/>
      <c r="F30" s="35">
        <v>150</v>
      </c>
      <c r="G30" s="94">
        <f t="shared" si="1"/>
        <v>0</v>
      </c>
      <c r="H30" s="10"/>
      <c r="I30" s="6"/>
      <c r="J30" s="5"/>
      <c r="K30" s="29"/>
      <c r="L30" s="30"/>
    </row>
    <row r="31" spans="1:12" s="31" customFormat="1" ht="64.5" customHeight="1">
      <c r="A31" s="15" t="s">
        <v>88</v>
      </c>
      <c r="B31" s="15" t="s">
        <v>74</v>
      </c>
      <c r="C31" s="18" t="s">
        <v>78</v>
      </c>
      <c r="D31" s="15" t="s">
        <v>51</v>
      </c>
      <c r="E31" s="113"/>
      <c r="F31" s="35">
        <v>150</v>
      </c>
      <c r="G31" s="94">
        <f t="shared" si="1"/>
        <v>0</v>
      </c>
      <c r="H31" s="10"/>
      <c r="I31" s="6"/>
      <c r="J31" s="5"/>
      <c r="K31" s="29"/>
      <c r="L31" s="30"/>
    </row>
    <row r="32" spans="1:12" s="31" customFormat="1" ht="99.75" customHeight="1">
      <c r="A32" s="15" t="s">
        <v>80</v>
      </c>
      <c r="B32" s="15" t="s">
        <v>56</v>
      </c>
      <c r="C32" s="18" t="s">
        <v>280</v>
      </c>
      <c r="D32" s="15" t="s">
        <v>51</v>
      </c>
      <c r="E32" s="113"/>
      <c r="F32" s="35">
        <v>55</v>
      </c>
      <c r="G32" s="94">
        <f t="shared" si="1"/>
        <v>0</v>
      </c>
      <c r="H32" s="10"/>
      <c r="I32" s="6"/>
      <c r="J32" s="5"/>
      <c r="K32" s="29"/>
      <c r="L32" s="30"/>
    </row>
    <row r="33" spans="1:12" s="31" customFormat="1" ht="109.5" customHeight="1">
      <c r="A33" s="15" t="s">
        <v>89</v>
      </c>
      <c r="B33" s="15" t="s">
        <v>56</v>
      </c>
      <c r="C33" s="18" t="s">
        <v>285</v>
      </c>
      <c r="D33" s="15" t="s">
        <v>51</v>
      </c>
      <c r="E33" s="113"/>
      <c r="F33" s="35">
        <v>820</v>
      </c>
      <c r="G33" s="94">
        <f t="shared" si="1"/>
        <v>0</v>
      </c>
      <c r="H33" s="10"/>
      <c r="I33" s="6"/>
      <c r="J33" s="5"/>
      <c r="K33" s="29"/>
      <c r="L33" s="30"/>
    </row>
    <row r="34" spans="1:7" ht="49.5" customHeight="1">
      <c r="A34" s="15" t="s">
        <v>81</v>
      </c>
      <c r="B34" s="15" t="s">
        <v>75</v>
      </c>
      <c r="C34" s="18" t="s">
        <v>77</v>
      </c>
      <c r="D34" s="15" t="s">
        <v>51</v>
      </c>
      <c r="E34" s="114"/>
      <c r="F34" s="35">
        <v>150</v>
      </c>
      <c r="G34" s="94">
        <f t="shared" si="1"/>
        <v>0</v>
      </c>
    </row>
    <row r="35" spans="1:12" s="31" customFormat="1" ht="34.5" customHeight="1">
      <c r="A35" s="7"/>
      <c r="B35" s="76" t="s">
        <v>251</v>
      </c>
      <c r="C35" s="79"/>
      <c r="D35" s="52"/>
      <c r="E35" s="93"/>
      <c r="F35" s="52"/>
      <c r="G35" s="105">
        <f>SUM(G24:G34)</f>
        <v>0</v>
      </c>
      <c r="H35" s="10"/>
      <c r="I35" s="6"/>
      <c r="J35" s="5"/>
      <c r="K35" s="29"/>
      <c r="L35" s="30"/>
    </row>
    <row r="36" spans="1:12" s="31" customFormat="1" ht="34.5" customHeight="1">
      <c r="A36" s="36">
        <v>5</v>
      </c>
      <c r="B36" s="76" t="s">
        <v>6</v>
      </c>
      <c r="C36" s="78"/>
      <c r="D36" s="52"/>
      <c r="E36" s="93"/>
      <c r="F36" s="52"/>
      <c r="G36" s="93"/>
      <c r="H36" s="10"/>
      <c r="I36" s="6"/>
      <c r="J36" s="5"/>
      <c r="K36" s="29"/>
      <c r="L36" s="30"/>
    </row>
    <row r="37" spans="1:7" ht="49.5" customHeight="1">
      <c r="A37" s="15" t="s">
        <v>32</v>
      </c>
      <c r="B37" s="20" t="s">
        <v>63</v>
      </c>
      <c r="C37" s="18" t="s">
        <v>76</v>
      </c>
      <c r="D37" s="15" t="s">
        <v>51</v>
      </c>
      <c r="E37" s="114"/>
      <c r="F37" s="35">
        <v>150</v>
      </c>
      <c r="G37" s="94">
        <f>E37*F37</f>
        <v>0</v>
      </c>
    </row>
    <row r="38" spans="1:12" s="31" customFormat="1" ht="150" customHeight="1">
      <c r="A38" s="15" t="s">
        <v>19</v>
      </c>
      <c r="B38" s="15" t="s">
        <v>49</v>
      </c>
      <c r="C38" s="18" t="s">
        <v>286</v>
      </c>
      <c r="D38" s="15" t="s">
        <v>51</v>
      </c>
      <c r="E38" s="113"/>
      <c r="F38" s="35">
        <v>975</v>
      </c>
      <c r="G38" s="94">
        <f>E38*F38</f>
        <v>0</v>
      </c>
      <c r="H38" s="10"/>
      <c r="I38" s="6"/>
      <c r="J38" s="5"/>
      <c r="K38" s="29"/>
      <c r="L38" s="30"/>
    </row>
    <row r="39" spans="1:7" ht="34.5" customHeight="1">
      <c r="A39" s="3"/>
      <c r="B39" s="76" t="s">
        <v>252</v>
      </c>
      <c r="C39" s="79"/>
      <c r="D39" s="52"/>
      <c r="E39" s="93"/>
      <c r="F39" s="52"/>
      <c r="G39" s="105">
        <f>SUM(G37:G38)</f>
        <v>0</v>
      </c>
    </row>
    <row r="40" spans="1:7" ht="34.5" customHeight="1">
      <c r="A40" s="36">
        <v>6</v>
      </c>
      <c r="B40" s="76" t="s">
        <v>7</v>
      </c>
      <c r="C40" s="78"/>
      <c r="D40" s="52"/>
      <c r="E40" s="93"/>
      <c r="F40" s="52"/>
      <c r="G40" s="93"/>
    </row>
    <row r="41" spans="1:10" ht="49.5" customHeight="1">
      <c r="A41" s="15" t="s">
        <v>20</v>
      </c>
      <c r="B41" s="20" t="s">
        <v>41</v>
      </c>
      <c r="C41" s="18" t="s">
        <v>70</v>
      </c>
      <c r="D41" s="15" t="s">
        <v>51</v>
      </c>
      <c r="E41" s="113"/>
      <c r="F41" s="35">
        <v>24</v>
      </c>
      <c r="G41" s="94">
        <f>E41*F41</f>
        <v>0</v>
      </c>
      <c r="J41" s="34"/>
    </row>
    <row r="42" spans="1:12" s="31" customFormat="1" ht="49.5" customHeight="1">
      <c r="A42" s="15" t="s">
        <v>21</v>
      </c>
      <c r="B42" s="20" t="s">
        <v>42</v>
      </c>
      <c r="C42" s="18" t="s">
        <v>61</v>
      </c>
      <c r="D42" s="15" t="s">
        <v>4</v>
      </c>
      <c r="E42" s="114"/>
      <c r="F42" s="35">
        <v>1</v>
      </c>
      <c r="G42" s="94">
        <f>E42*F42</f>
        <v>0</v>
      </c>
      <c r="H42" s="10"/>
      <c r="I42" s="6"/>
      <c r="J42" s="34"/>
      <c r="K42" s="29"/>
      <c r="L42" s="30"/>
    </row>
    <row r="43" spans="1:12" s="31" customFormat="1" ht="34.5" customHeight="1">
      <c r="A43" s="7"/>
      <c r="B43" s="76" t="s">
        <v>253</v>
      </c>
      <c r="C43" s="77"/>
      <c r="D43" s="52"/>
      <c r="E43" s="93"/>
      <c r="F43" s="52"/>
      <c r="G43" s="105">
        <f>SUM(G41:G42)</f>
        <v>0</v>
      </c>
      <c r="H43" s="10"/>
      <c r="I43" s="6"/>
      <c r="J43" s="34"/>
      <c r="K43" s="29"/>
      <c r="L43" s="30"/>
    </row>
    <row r="44" spans="1:12" s="31" customFormat="1" ht="34.5" customHeight="1">
      <c r="A44" s="36">
        <v>7</v>
      </c>
      <c r="B44" s="76" t="s">
        <v>8</v>
      </c>
      <c r="C44" s="78"/>
      <c r="D44" s="52"/>
      <c r="E44" s="93"/>
      <c r="F44" s="52"/>
      <c r="G44" s="93"/>
      <c r="H44" s="10"/>
      <c r="I44" s="6"/>
      <c r="J44" s="5"/>
      <c r="K44" s="29"/>
      <c r="L44" s="30"/>
    </row>
    <row r="45" spans="1:12" s="31" customFormat="1" ht="69.75" customHeight="1">
      <c r="A45" s="15" t="s">
        <v>22</v>
      </c>
      <c r="B45" s="15" t="s">
        <v>43</v>
      </c>
      <c r="C45" s="18" t="s">
        <v>66</v>
      </c>
      <c r="D45" s="15" t="s">
        <v>1</v>
      </c>
      <c r="E45" s="113"/>
      <c r="F45" s="35">
        <v>220</v>
      </c>
      <c r="G45" s="94">
        <f>E45*F45</f>
        <v>0</v>
      </c>
      <c r="H45" s="10"/>
      <c r="I45" s="6"/>
      <c r="J45" s="5"/>
      <c r="K45" s="29"/>
      <c r="L45" s="30"/>
    </row>
    <row r="46" spans="1:12" s="31" customFormat="1" ht="69.75" customHeight="1">
      <c r="A46" s="15" t="s">
        <v>23</v>
      </c>
      <c r="B46" s="15" t="s">
        <v>43</v>
      </c>
      <c r="C46" s="18" t="s">
        <v>62</v>
      </c>
      <c r="D46" s="15" t="s">
        <v>1</v>
      </c>
      <c r="E46" s="113"/>
      <c r="F46" s="35">
        <v>160</v>
      </c>
      <c r="G46" s="94">
        <f>E46*F46</f>
        <v>0</v>
      </c>
      <c r="H46" s="10"/>
      <c r="I46" s="6"/>
      <c r="J46" s="5"/>
      <c r="K46" s="29"/>
      <c r="L46" s="30"/>
    </row>
    <row r="47" spans="1:7" ht="69.75" customHeight="1">
      <c r="A47" s="15" t="s">
        <v>30</v>
      </c>
      <c r="B47" s="15" t="s">
        <v>44</v>
      </c>
      <c r="C47" s="18" t="s">
        <v>86</v>
      </c>
      <c r="D47" s="15" t="s">
        <v>1</v>
      </c>
      <c r="E47" s="113"/>
      <c r="F47" s="35">
        <v>140</v>
      </c>
      <c r="G47" s="94">
        <f>E47*F47</f>
        <v>0</v>
      </c>
    </row>
    <row r="48" spans="1:7" ht="34.5" customHeight="1">
      <c r="A48" s="3"/>
      <c r="B48" s="76" t="s">
        <v>254</v>
      </c>
      <c r="C48" s="77"/>
      <c r="D48" s="52"/>
      <c r="E48" s="93"/>
      <c r="F48" s="52"/>
      <c r="G48" s="105">
        <f>SUM(G45:G47)</f>
        <v>0</v>
      </c>
    </row>
    <row r="49" spans="1:7" ht="34.5" customHeight="1">
      <c r="A49" s="36">
        <v>8</v>
      </c>
      <c r="B49" s="76" t="s">
        <v>57</v>
      </c>
      <c r="C49" s="78"/>
      <c r="D49" s="52"/>
      <c r="E49" s="93"/>
      <c r="F49" s="52"/>
      <c r="G49" s="93"/>
    </row>
    <row r="50" spans="1:7" ht="49.5" customHeight="1">
      <c r="A50" s="15" t="s">
        <v>24</v>
      </c>
      <c r="B50" s="15" t="s">
        <v>64</v>
      </c>
      <c r="C50" s="18" t="s">
        <v>279</v>
      </c>
      <c r="D50" s="15" t="s">
        <v>51</v>
      </c>
      <c r="E50" s="114"/>
      <c r="F50" s="35">
        <v>250</v>
      </c>
      <c r="G50" s="94">
        <f>E50*F50</f>
        <v>0</v>
      </c>
    </row>
    <row r="51" spans="1:7" ht="34.5" customHeight="1">
      <c r="A51" s="3"/>
      <c r="B51" s="76" t="s">
        <v>255</v>
      </c>
      <c r="C51" s="79"/>
      <c r="D51" s="52"/>
      <c r="E51" s="93"/>
      <c r="F51" s="52"/>
      <c r="G51" s="106">
        <f>SUM(G50)</f>
        <v>0</v>
      </c>
    </row>
    <row r="52" spans="1:7" ht="34.5" customHeight="1">
      <c r="A52" s="36">
        <v>9</v>
      </c>
      <c r="B52" s="76" t="s">
        <v>9</v>
      </c>
      <c r="C52" s="78"/>
      <c r="D52" s="52"/>
      <c r="E52" s="93"/>
      <c r="F52" s="52"/>
      <c r="G52" s="93"/>
    </row>
    <row r="53" spans="1:12" s="31" customFormat="1" ht="49.5" customHeight="1">
      <c r="A53" s="21" t="s">
        <v>58</v>
      </c>
      <c r="B53" s="15" t="s">
        <v>45</v>
      </c>
      <c r="C53" s="18" t="s">
        <v>278</v>
      </c>
      <c r="D53" s="15" t="s">
        <v>4</v>
      </c>
      <c r="E53" s="114"/>
      <c r="F53" s="35">
        <v>1</v>
      </c>
      <c r="G53" s="94">
        <f>E53*F53</f>
        <v>0</v>
      </c>
      <c r="H53" s="10"/>
      <c r="I53" s="12"/>
      <c r="J53" s="5"/>
      <c r="K53" s="29"/>
      <c r="L53" s="30"/>
    </row>
    <row r="54" spans="1:12" s="31" customFormat="1" ht="34.5" customHeight="1">
      <c r="A54" s="3"/>
      <c r="B54" s="76" t="s">
        <v>257</v>
      </c>
      <c r="C54" s="79"/>
      <c r="D54" s="52"/>
      <c r="E54" s="93"/>
      <c r="F54" s="52"/>
      <c r="G54" s="106">
        <f>SUM(G53)</f>
        <v>0</v>
      </c>
      <c r="H54" s="8"/>
      <c r="I54" s="13"/>
      <c r="J54" s="28"/>
      <c r="K54" s="29"/>
      <c r="L54" s="30"/>
    </row>
    <row r="55" spans="1:12" s="31" customFormat="1" ht="34.5" customHeight="1">
      <c r="A55" s="59" t="s">
        <v>256</v>
      </c>
      <c r="B55" s="60"/>
      <c r="C55" s="60"/>
      <c r="D55" s="63"/>
      <c r="E55" s="93"/>
      <c r="F55" s="52"/>
      <c r="G55" s="107">
        <f>G13+G19+G22+G35+G39+G43+G48+G51+G54</f>
        <v>0</v>
      </c>
      <c r="H55" s="8"/>
      <c r="I55" s="13"/>
      <c r="J55" s="28"/>
      <c r="K55" s="29"/>
      <c r="L55" s="30"/>
    </row>
    <row r="56" spans="1:12" s="31" customFormat="1" ht="10.5" customHeight="1">
      <c r="A56" s="49"/>
      <c r="B56" s="47"/>
      <c r="C56" s="47"/>
      <c r="D56" s="47"/>
      <c r="E56" s="95"/>
      <c r="F56" s="47"/>
      <c r="G56" s="95"/>
      <c r="H56" s="8"/>
      <c r="I56" s="13"/>
      <c r="J56" s="28"/>
      <c r="K56" s="29"/>
      <c r="L56" s="30"/>
    </row>
    <row r="57" spans="1:12" s="31" customFormat="1" ht="34.5" customHeight="1">
      <c r="A57" s="61" t="s">
        <v>175</v>
      </c>
      <c r="B57" s="62"/>
      <c r="C57" s="62"/>
      <c r="D57" s="62"/>
      <c r="E57" s="96"/>
      <c r="F57" s="54"/>
      <c r="G57" s="108"/>
      <c r="H57" s="8"/>
      <c r="I57" s="13"/>
      <c r="J57" s="28"/>
      <c r="K57" s="29"/>
      <c r="L57" s="30"/>
    </row>
    <row r="58" spans="1:12" s="31" customFormat="1" ht="34.5" customHeight="1">
      <c r="A58" s="40">
        <v>1</v>
      </c>
      <c r="B58" s="37" t="s">
        <v>97</v>
      </c>
      <c r="C58" s="37"/>
      <c r="D58" s="52"/>
      <c r="E58" s="93"/>
      <c r="F58" s="52"/>
      <c r="G58" s="93"/>
      <c r="H58" s="8"/>
      <c r="I58" s="13"/>
      <c r="J58" s="28"/>
      <c r="K58" s="29"/>
      <c r="L58" s="30"/>
    </row>
    <row r="59" spans="1:12" s="31" customFormat="1" ht="34.5" customHeight="1">
      <c r="A59" s="41" t="s">
        <v>10</v>
      </c>
      <c r="B59" s="70" t="s">
        <v>98</v>
      </c>
      <c r="C59" s="74"/>
      <c r="D59" s="52"/>
      <c r="E59" s="93"/>
      <c r="F59" s="52"/>
      <c r="G59" s="93"/>
      <c r="H59" s="8"/>
      <c r="I59" s="13"/>
      <c r="J59" s="28"/>
      <c r="K59" s="29"/>
      <c r="L59" s="30"/>
    </row>
    <row r="60" spans="1:12" s="31" customFormat="1" ht="49.5" customHeight="1">
      <c r="A60" s="38" t="s">
        <v>176</v>
      </c>
      <c r="B60" s="39" t="s">
        <v>99</v>
      </c>
      <c r="C60" s="18" t="s">
        <v>274</v>
      </c>
      <c r="D60" s="20" t="s">
        <v>0</v>
      </c>
      <c r="E60" s="114"/>
      <c r="F60" s="20">
        <v>1</v>
      </c>
      <c r="G60" s="94">
        <f>E60*F60</f>
        <v>0</v>
      </c>
      <c r="H60" s="8"/>
      <c r="I60" s="13"/>
      <c r="J60" s="28"/>
      <c r="K60" s="29"/>
      <c r="L60" s="30"/>
    </row>
    <row r="61" spans="1:12" s="31" customFormat="1" ht="64.5" customHeight="1">
      <c r="A61" s="38" t="s">
        <v>177</v>
      </c>
      <c r="B61" s="39" t="s">
        <v>99</v>
      </c>
      <c r="C61" s="18" t="s">
        <v>287</v>
      </c>
      <c r="D61" s="20" t="s">
        <v>275</v>
      </c>
      <c r="E61" s="114"/>
      <c r="F61" s="20">
        <v>2315</v>
      </c>
      <c r="G61" s="94">
        <f>E61*F61</f>
        <v>0</v>
      </c>
      <c r="H61" s="8"/>
      <c r="I61" s="13"/>
      <c r="J61" s="28"/>
      <c r="K61" s="29"/>
      <c r="L61" s="30"/>
    </row>
    <row r="62" spans="1:12" s="31" customFormat="1" ht="64.5" customHeight="1">
      <c r="A62" s="38" t="s">
        <v>178</v>
      </c>
      <c r="B62" s="39" t="s">
        <v>99</v>
      </c>
      <c r="C62" s="18" t="s">
        <v>100</v>
      </c>
      <c r="D62" s="20" t="s">
        <v>275</v>
      </c>
      <c r="E62" s="114"/>
      <c r="F62" s="20">
        <v>435</v>
      </c>
      <c r="G62" s="94">
        <f aca="true" t="shared" si="2" ref="G62:G74">E62*F62</f>
        <v>0</v>
      </c>
      <c r="H62" s="8"/>
      <c r="I62" s="13"/>
      <c r="J62" s="28"/>
      <c r="K62" s="29"/>
      <c r="L62" s="30"/>
    </row>
    <row r="63" spans="1:12" s="31" customFormat="1" ht="64.5" customHeight="1">
      <c r="A63" s="38" t="s">
        <v>179</v>
      </c>
      <c r="B63" s="39" t="s">
        <v>99</v>
      </c>
      <c r="C63" s="18" t="s">
        <v>101</v>
      </c>
      <c r="D63" s="20" t="s">
        <v>275</v>
      </c>
      <c r="E63" s="114"/>
      <c r="F63" s="20">
        <v>150</v>
      </c>
      <c r="G63" s="94">
        <f t="shared" si="2"/>
        <v>0</v>
      </c>
      <c r="H63" s="8"/>
      <c r="I63" s="13"/>
      <c r="J63" s="28"/>
      <c r="K63" s="29"/>
      <c r="L63" s="30"/>
    </row>
    <row r="64" spans="1:12" s="31" customFormat="1" ht="75" customHeight="1">
      <c r="A64" s="38" t="s">
        <v>180</v>
      </c>
      <c r="B64" s="39" t="s">
        <v>99</v>
      </c>
      <c r="C64" s="18" t="s">
        <v>288</v>
      </c>
      <c r="D64" s="20" t="s">
        <v>275</v>
      </c>
      <c r="E64" s="114"/>
      <c r="F64" s="20">
        <v>178</v>
      </c>
      <c r="G64" s="94">
        <f t="shared" si="2"/>
        <v>0</v>
      </c>
      <c r="H64" s="8"/>
      <c r="I64" s="13"/>
      <c r="J64" s="28"/>
      <c r="K64" s="29"/>
      <c r="L64" s="30"/>
    </row>
    <row r="65" spans="1:12" s="31" customFormat="1" ht="75" customHeight="1">
      <c r="A65" s="38" t="s">
        <v>181</v>
      </c>
      <c r="B65" s="39" t="s">
        <v>99</v>
      </c>
      <c r="C65" s="18" t="s">
        <v>102</v>
      </c>
      <c r="D65" s="20" t="s">
        <v>275</v>
      </c>
      <c r="E65" s="114"/>
      <c r="F65" s="20">
        <v>178</v>
      </c>
      <c r="G65" s="94">
        <f t="shared" si="2"/>
        <v>0</v>
      </c>
      <c r="H65" s="8"/>
      <c r="I65" s="13"/>
      <c r="J65" s="28"/>
      <c r="K65" s="29"/>
      <c r="L65" s="30"/>
    </row>
    <row r="66" spans="1:12" s="31" customFormat="1" ht="75" customHeight="1">
      <c r="A66" s="38" t="s">
        <v>182</v>
      </c>
      <c r="B66" s="39" t="s">
        <v>99</v>
      </c>
      <c r="C66" s="18" t="s">
        <v>103</v>
      </c>
      <c r="D66" s="20" t="s">
        <v>276</v>
      </c>
      <c r="E66" s="114"/>
      <c r="F66" s="20">
        <v>134</v>
      </c>
      <c r="G66" s="94">
        <f t="shared" si="2"/>
        <v>0</v>
      </c>
      <c r="H66" s="8"/>
      <c r="I66" s="13"/>
      <c r="J66" s="28"/>
      <c r="K66" s="29"/>
      <c r="L66" s="30"/>
    </row>
    <row r="67" spans="1:12" s="31" customFormat="1" ht="75" customHeight="1">
      <c r="A67" s="38" t="s">
        <v>183</v>
      </c>
      <c r="B67" s="39" t="s">
        <v>99</v>
      </c>
      <c r="C67" s="18" t="s">
        <v>104</v>
      </c>
      <c r="D67" s="20" t="s">
        <v>276</v>
      </c>
      <c r="E67" s="114"/>
      <c r="F67" s="20">
        <v>4710</v>
      </c>
      <c r="G67" s="94">
        <f t="shared" si="2"/>
        <v>0</v>
      </c>
      <c r="H67" s="8"/>
      <c r="I67" s="13"/>
      <c r="J67" s="28"/>
      <c r="K67" s="29"/>
      <c r="L67" s="30"/>
    </row>
    <row r="68" spans="1:12" s="31" customFormat="1" ht="49.5" customHeight="1">
      <c r="A68" s="38" t="s">
        <v>184</v>
      </c>
      <c r="B68" s="39" t="s">
        <v>99</v>
      </c>
      <c r="C68" s="18" t="s">
        <v>105</v>
      </c>
      <c r="D68" s="20" t="s">
        <v>275</v>
      </c>
      <c r="E68" s="114"/>
      <c r="F68" s="20">
        <v>425</v>
      </c>
      <c r="G68" s="94">
        <f t="shared" si="2"/>
        <v>0</v>
      </c>
      <c r="H68" s="8"/>
      <c r="I68" s="13"/>
      <c r="J68" s="28"/>
      <c r="K68" s="29"/>
      <c r="L68" s="30"/>
    </row>
    <row r="69" spans="1:12" s="31" customFormat="1" ht="49.5" customHeight="1">
      <c r="A69" s="38" t="s">
        <v>185</v>
      </c>
      <c r="B69" s="39" t="s">
        <v>99</v>
      </c>
      <c r="C69" s="18" t="s">
        <v>106</v>
      </c>
      <c r="D69" s="20" t="s">
        <v>275</v>
      </c>
      <c r="E69" s="114"/>
      <c r="F69" s="20">
        <v>127</v>
      </c>
      <c r="G69" s="94">
        <f t="shared" si="2"/>
        <v>0</v>
      </c>
      <c r="H69" s="8"/>
      <c r="I69" s="13"/>
      <c r="J69" s="28"/>
      <c r="K69" s="29"/>
      <c r="L69" s="30"/>
    </row>
    <row r="70" spans="1:12" s="31" customFormat="1" ht="75" customHeight="1">
      <c r="A70" s="38" t="s">
        <v>186</v>
      </c>
      <c r="B70" s="39" t="s">
        <v>99</v>
      </c>
      <c r="C70" s="18" t="s">
        <v>107</v>
      </c>
      <c r="D70" s="20" t="s">
        <v>275</v>
      </c>
      <c r="E70" s="114"/>
      <c r="F70" s="20">
        <v>2185</v>
      </c>
      <c r="G70" s="94">
        <f t="shared" si="2"/>
        <v>0</v>
      </c>
      <c r="H70" s="8"/>
      <c r="I70" s="13"/>
      <c r="J70" s="28"/>
      <c r="K70" s="29"/>
      <c r="L70" s="30"/>
    </row>
    <row r="71" spans="1:12" s="31" customFormat="1" ht="49.5" customHeight="1">
      <c r="A71" s="38" t="s">
        <v>187</v>
      </c>
      <c r="B71" s="39" t="s">
        <v>99</v>
      </c>
      <c r="C71" s="18" t="s">
        <v>108</v>
      </c>
      <c r="D71" s="20" t="s">
        <v>275</v>
      </c>
      <c r="E71" s="114"/>
      <c r="F71" s="20">
        <v>552</v>
      </c>
      <c r="G71" s="94">
        <f t="shared" si="2"/>
        <v>0</v>
      </c>
      <c r="H71" s="8"/>
      <c r="I71" s="13"/>
      <c r="J71" s="28"/>
      <c r="K71" s="29"/>
      <c r="L71" s="30"/>
    </row>
    <row r="72" spans="1:12" s="31" customFormat="1" ht="49.5" customHeight="1">
      <c r="A72" s="38" t="s">
        <v>188</v>
      </c>
      <c r="B72" s="39" t="s">
        <v>99</v>
      </c>
      <c r="C72" s="18" t="s">
        <v>109</v>
      </c>
      <c r="D72" s="20" t="s">
        <v>110</v>
      </c>
      <c r="E72" s="114"/>
      <c r="F72" s="20">
        <v>10</v>
      </c>
      <c r="G72" s="94">
        <f t="shared" si="2"/>
        <v>0</v>
      </c>
      <c r="H72" s="8"/>
      <c r="I72" s="13"/>
      <c r="J72" s="28"/>
      <c r="K72" s="29"/>
      <c r="L72" s="30"/>
    </row>
    <row r="73" spans="1:12" s="31" customFormat="1" ht="49.5" customHeight="1">
      <c r="A73" s="38" t="s">
        <v>189</v>
      </c>
      <c r="B73" s="39" t="s">
        <v>99</v>
      </c>
      <c r="C73" s="18" t="s">
        <v>111</v>
      </c>
      <c r="D73" s="20" t="s">
        <v>110</v>
      </c>
      <c r="E73" s="114"/>
      <c r="F73" s="20">
        <v>10</v>
      </c>
      <c r="G73" s="94">
        <f t="shared" si="2"/>
        <v>0</v>
      </c>
      <c r="H73" s="8"/>
      <c r="I73" s="13"/>
      <c r="J73" s="28"/>
      <c r="K73" s="29"/>
      <c r="L73" s="30"/>
    </row>
    <row r="74" spans="1:12" s="31" customFormat="1" ht="49.5" customHeight="1">
      <c r="A74" s="38" t="s">
        <v>190</v>
      </c>
      <c r="B74" s="39" t="s">
        <v>99</v>
      </c>
      <c r="C74" s="18" t="s">
        <v>112</v>
      </c>
      <c r="D74" s="20" t="s">
        <v>113</v>
      </c>
      <c r="E74" s="114"/>
      <c r="F74" s="20">
        <v>46</v>
      </c>
      <c r="G74" s="94">
        <f t="shared" si="2"/>
        <v>0</v>
      </c>
      <c r="H74" s="8"/>
      <c r="I74" s="13"/>
      <c r="J74" s="28"/>
      <c r="K74" s="29"/>
      <c r="L74" s="30"/>
    </row>
    <row r="75" spans="1:12" s="31" customFormat="1" ht="34.5" customHeight="1">
      <c r="A75" s="41" t="s">
        <v>11</v>
      </c>
      <c r="B75" s="70" t="s">
        <v>114</v>
      </c>
      <c r="C75" s="71"/>
      <c r="D75" s="52"/>
      <c r="E75" s="93"/>
      <c r="F75" s="52"/>
      <c r="G75" s="93"/>
      <c r="H75" s="8"/>
      <c r="I75" s="13"/>
      <c r="J75" s="28"/>
      <c r="K75" s="29"/>
      <c r="L75" s="30"/>
    </row>
    <row r="76" spans="1:12" s="31" customFormat="1" ht="49.5" customHeight="1">
      <c r="A76" s="38" t="s">
        <v>191</v>
      </c>
      <c r="B76" s="39" t="s">
        <v>99</v>
      </c>
      <c r="C76" s="18" t="s">
        <v>115</v>
      </c>
      <c r="D76" s="20" t="s">
        <v>29</v>
      </c>
      <c r="E76" s="114"/>
      <c r="F76" s="20">
        <v>1376</v>
      </c>
      <c r="G76" s="94">
        <f>E76*F76</f>
        <v>0</v>
      </c>
      <c r="H76" s="8"/>
      <c r="I76" s="13"/>
      <c r="J76" s="28"/>
      <c r="K76" s="29"/>
      <c r="L76" s="30"/>
    </row>
    <row r="77" spans="1:12" s="31" customFormat="1" ht="49.5" customHeight="1">
      <c r="A77" s="38" t="s">
        <v>192</v>
      </c>
      <c r="B77" s="39" t="s">
        <v>99</v>
      </c>
      <c r="C77" s="18" t="s">
        <v>116</v>
      </c>
      <c r="D77" s="20" t="s">
        <v>117</v>
      </c>
      <c r="E77" s="114"/>
      <c r="F77" s="20">
        <v>555</v>
      </c>
      <c r="G77" s="94">
        <f>E77*F77</f>
        <v>0</v>
      </c>
      <c r="H77" s="8"/>
      <c r="I77" s="13"/>
      <c r="J77" s="28"/>
      <c r="K77" s="29"/>
      <c r="L77" s="30"/>
    </row>
    <row r="78" spans="1:12" s="31" customFormat="1" ht="49.5" customHeight="1">
      <c r="A78" s="38" t="s">
        <v>192</v>
      </c>
      <c r="B78" s="39" t="s">
        <v>99</v>
      </c>
      <c r="C78" s="18" t="s">
        <v>118</v>
      </c>
      <c r="D78" s="20" t="s">
        <v>1</v>
      </c>
      <c r="E78" s="114"/>
      <c r="F78" s="20">
        <v>50</v>
      </c>
      <c r="G78" s="94">
        <f>E78*F78</f>
        <v>0</v>
      </c>
      <c r="H78" s="8"/>
      <c r="I78" s="13"/>
      <c r="J78" s="28"/>
      <c r="K78" s="29"/>
      <c r="L78" s="30"/>
    </row>
    <row r="79" spans="1:12" s="31" customFormat="1" ht="34.5" customHeight="1">
      <c r="A79" s="41" t="s">
        <v>46</v>
      </c>
      <c r="B79" s="70" t="s">
        <v>119</v>
      </c>
      <c r="C79" s="71"/>
      <c r="D79" s="52"/>
      <c r="E79" s="93"/>
      <c r="F79" s="52"/>
      <c r="G79" s="93"/>
      <c r="H79" s="8"/>
      <c r="I79" s="13"/>
      <c r="J79" s="28"/>
      <c r="K79" s="29"/>
      <c r="L79" s="30"/>
    </row>
    <row r="80" spans="1:12" s="31" customFormat="1" ht="49.5" customHeight="1">
      <c r="A80" s="38" t="s">
        <v>228</v>
      </c>
      <c r="B80" s="39" t="s">
        <v>99</v>
      </c>
      <c r="C80" s="18" t="s">
        <v>120</v>
      </c>
      <c r="D80" s="20" t="s">
        <v>1</v>
      </c>
      <c r="E80" s="114"/>
      <c r="F80" s="20">
        <v>28</v>
      </c>
      <c r="G80" s="94">
        <f aca="true" t="shared" si="3" ref="G80:G99">E80*F80</f>
        <v>0</v>
      </c>
      <c r="H80" s="8"/>
      <c r="I80" s="13"/>
      <c r="J80" s="28"/>
      <c r="K80" s="29"/>
      <c r="L80" s="30"/>
    </row>
    <row r="81" spans="1:12" s="31" customFormat="1" ht="49.5" customHeight="1">
      <c r="A81" s="38" t="s">
        <v>229</v>
      </c>
      <c r="B81" s="39" t="s">
        <v>99</v>
      </c>
      <c r="C81" s="18" t="s">
        <v>121</v>
      </c>
      <c r="D81" s="20" t="s">
        <v>1</v>
      </c>
      <c r="E81" s="114"/>
      <c r="F81" s="20">
        <v>28</v>
      </c>
      <c r="G81" s="94">
        <f t="shared" si="3"/>
        <v>0</v>
      </c>
      <c r="H81" s="8"/>
      <c r="I81" s="13"/>
      <c r="J81" s="28"/>
      <c r="K81" s="29"/>
      <c r="L81" s="30"/>
    </row>
    <row r="82" spans="1:12" s="31" customFormat="1" ht="49.5" customHeight="1">
      <c r="A82" s="38" t="s">
        <v>230</v>
      </c>
      <c r="B82" s="39" t="s">
        <v>99</v>
      </c>
      <c r="C82" s="18" t="s">
        <v>122</v>
      </c>
      <c r="D82" s="20" t="s">
        <v>1</v>
      </c>
      <c r="E82" s="114"/>
      <c r="F82" s="20">
        <v>82.5</v>
      </c>
      <c r="G82" s="94">
        <f t="shared" si="3"/>
        <v>0</v>
      </c>
      <c r="H82" s="8"/>
      <c r="I82" s="13"/>
      <c r="J82" s="28"/>
      <c r="K82" s="29"/>
      <c r="L82" s="30"/>
    </row>
    <row r="83" spans="1:12" s="31" customFormat="1" ht="49.5" customHeight="1">
      <c r="A83" s="38" t="s">
        <v>231</v>
      </c>
      <c r="B83" s="39" t="s">
        <v>99</v>
      </c>
      <c r="C83" s="18" t="s">
        <v>123</v>
      </c>
      <c r="D83" s="20" t="s">
        <v>1</v>
      </c>
      <c r="E83" s="114"/>
      <c r="F83" s="20">
        <v>164</v>
      </c>
      <c r="G83" s="94">
        <f t="shared" si="3"/>
        <v>0</v>
      </c>
      <c r="H83" s="8"/>
      <c r="I83" s="13"/>
      <c r="J83" s="28"/>
      <c r="K83" s="29"/>
      <c r="L83" s="30"/>
    </row>
    <row r="84" spans="1:12" s="31" customFormat="1" ht="49.5" customHeight="1">
      <c r="A84" s="38" t="s">
        <v>232</v>
      </c>
      <c r="B84" s="39" t="s">
        <v>99</v>
      </c>
      <c r="C84" s="18" t="s">
        <v>124</v>
      </c>
      <c r="D84" s="20" t="s">
        <v>1</v>
      </c>
      <c r="E84" s="114"/>
      <c r="F84" s="20">
        <v>341</v>
      </c>
      <c r="G84" s="94">
        <f t="shared" si="3"/>
        <v>0</v>
      </c>
      <c r="H84" s="8"/>
      <c r="I84" s="13"/>
      <c r="J84" s="28"/>
      <c r="K84" s="29"/>
      <c r="L84" s="30"/>
    </row>
    <row r="85" spans="1:12" s="31" customFormat="1" ht="49.5" customHeight="1">
      <c r="A85" s="38" t="s">
        <v>233</v>
      </c>
      <c r="B85" s="39" t="s">
        <v>99</v>
      </c>
      <c r="C85" s="18" t="s">
        <v>125</v>
      </c>
      <c r="D85" s="20" t="s">
        <v>1</v>
      </c>
      <c r="E85" s="114"/>
      <c r="F85" s="20">
        <v>19</v>
      </c>
      <c r="G85" s="94">
        <f t="shared" si="3"/>
        <v>0</v>
      </c>
      <c r="H85" s="8"/>
      <c r="I85" s="13"/>
      <c r="J85" s="28"/>
      <c r="K85" s="29"/>
      <c r="L85" s="30"/>
    </row>
    <row r="86" spans="1:12" s="31" customFormat="1" ht="49.5" customHeight="1">
      <c r="A86" s="38" t="s">
        <v>234</v>
      </c>
      <c r="B86" s="39" t="s">
        <v>99</v>
      </c>
      <c r="C86" s="18" t="s">
        <v>126</v>
      </c>
      <c r="D86" s="20" t="s">
        <v>29</v>
      </c>
      <c r="E86" s="114"/>
      <c r="F86" s="20">
        <v>8</v>
      </c>
      <c r="G86" s="94">
        <f t="shared" si="3"/>
        <v>0</v>
      </c>
      <c r="H86" s="8"/>
      <c r="I86" s="13"/>
      <c r="J86" s="28"/>
      <c r="K86" s="29"/>
      <c r="L86" s="30"/>
    </row>
    <row r="87" spans="1:12" s="31" customFormat="1" ht="105" customHeight="1">
      <c r="A87" s="38" t="s">
        <v>235</v>
      </c>
      <c r="B87" s="39" t="s">
        <v>99</v>
      </c>
      <c r="C87" s="18" t="s">
        <v>127</v>
      </c>
      <c r="D87" s="20" t="s">
        <v>128</v>
      </c>
      <c r="E87" s="114"/>
      <c r="F87" s="20">
        <v>21</v>
      </c>
      <c r="G87" s="94">
        <f t="shared" si="3"/>
        <v>0</v>
      </c>
      <c r="H87" s="8"/>
      <c r="I87" s="13"/>
      <c r="J87" s="28"/>
      <c r="K87" s="29"/>
      <c r="L87" s="30"/>
    </row>
    <row r="88" spans="1:12" s="31" customFormat="1" ht="49.5" customHeight="1">
      <c r="A88" s="38" t="s">
        <v>236</v>
      </c>
      <c r="B88" s="39" t="s">
        <v>99</v>
      </c>
      <c r="C88" s="18" t="s">
        <v>129</v>
      </c>
      <c r="D88" s="20" t="s">
        <v>130</v>
      </c>
      <c r="E88" s="114"/>
      <c r="F88" s="20">
        <v>7</v>
      </c>
      <c r="G88" s="94">
        <f t="shared" si="3"/>
        <v>0</v>
      </c>
      <c r="H88" s="8"/>
      <c r="I88" s="13"/>
      <c r="J88" s="28"/>
      <c r="K88" s="29"/>
      <c r="L88" s="30"/>
    </row>
    <row r="89" spans="1:12" s="31" customFormat="1" ht="49.5" customHeight="1">
      <c r="A89" s="38" t="s">
        <v>237</v>
      </c>
      <c r="B89" s="39" t="s">
        <v>99</v>
      </c>
      <c r="C89" s="18" t="s">
        <v>131</v>
      </c>
      <c r="D89" s="20" t="s">
        <v>128</v>
      </c>
      <c r="E89" s="114"/>
      <c r="F89" s="20">
        <v>1</v>
      </c>
      <c r="G89" s="94">
        <f t="shared" si="3"/>
        <v>0</v>
      </c>
      <c r="H89" s="8"/>
      <c r="I89" s="13"/>
      <c r="J89" s="28"/>
      <c r="K89" s="29"/>
      <c r="L89" s="30"/>
    </row>
    <row r="90" spans="1:12" s="31" customFormat="1" ht="49.5" customHeight="1">
      <c r="A90" s="38" t="s">
        <v>238</v>
      </c>
      <c r="B90" s="39" t="s">
        <v>99</v>
      </c>
      <c r="C90" s="18" t="s">
        <v>132</v>
      </c>
      <c r="D90" s="20" t="s">
        <v>130</v>
      </c>
      <c r="E90" s="114"/>
      <c r="F90" s="20">
        <v>4</v>
      </c>
      <c r="G90" s="94">
        <f t="shared" si="3"/>
        <v>0</v>
      </c>
      <c r="H90" s="8"/>
      <c r="I90" s="13"/>
      <c r="J90" s="28"/>
      <c r="K90" s="29"/>
      <c r="L90" s="30"/>
    </row>
    <row r="91" spans="1:12" s="31" customFormat="1" ht="49.5" customHeight="1">
      <c r="A91" s="38" t="s">
        <v>239</v>
      </c>
      <c r="B91" s="39" t="s">
        <v>99</v>
      </c>
      <c r="C91" s="18" t="s">
        <v>133</v>
      </c>
      <c r="D91" s="20" t="s">
        <v>29</v>
      </c>
      <c r="E91" s="114"/>
      <c r="F91" s="20">
        <v>2</v>
      </c>
      <c r="G91" s="94">
        <f t="shared" si="3"/>
        <v>0</v>
      </c>
      <c r="H91" s="8"/>
      <c r="I91" s="13"/>
      <c r="J91" s="28"/>
      <c r="K91" s="29"/>
      <c r="L91" s="30"/>
    </row>
    <row r="92" spans="1:12" s="31" customFormat="1" ht="64.5" customHeight="1">
      <c r="A92" s="38" t="s">
        <v>240</v>
      </c>
      <c r="B92" s="39" t="s">
        <v>99</v>
      </c>
      <c r="C92" s="18" t="s">
        <v>134</v>
      </c>
      <c r="D92" s="20" t="s">
        <v>275</v>
      </c>
      <c r="E92" s="114"/>
      <c r="F92" s="20">
        <v>3</v>
      </c>
      <c r="G92" s="94">
        <f t="shared" si="3"/>
        <v>0</v>
      </c>
      <c r="H92" s="8"/>
      <c r="I92" s="13"/>
      <c r="J92" s="28"/>
      <c r="K92" s="29"/>
      <c r="L92" s="30"/>
    </row>
    <row r="93" spans="1:12" s="31" customFormat="1" ht="49.5" customHeight="1">
      <c r="A93" s="38" t="s">
        <v>241</v>
      </c>
      <c r="B93" s="39" t="s">
        <v>99</v>
      </c>
      <c r="C93" s="18" t="s">
        <v>135</v>
      </c>
      <c r="D93" s="20" t="s">
        <v>275</v>
      </c>
      <c r="E93" s="114"/>
      <c r="F93" s="20">
        <v>8</v>
      </c>
      <c r="G93" s="94">
        <f t="shared" si="3"/>
        <v>0</v>
      </c>
      <c r="H93" s="8"/>
      <c r="I93" s="13"/>
      <c r="J93" s="28"/>
      <c r="K93" s="29"/>
      <c r="L93" s="30"/>
    </row>
    <row r="94" spans="1:12" s="31" customFormat="1" ht="49.5" customHeight="1">
      <c r="A94" s="38" t="s">
        <v>242</v>
      </c>
      <c r="B94" s="39" t="s">
        <v>99</v>
      </c>
      <c r="C94" s="18" t="s">
        <v>136</v>
      </c>
      <c r="D94" s="20" t="s">
        <v>1</v>
      </c>
      <c r="E94" s="114"/>
      <c r="F94" s="20">
        <v>28</v>
      </c>
      <c r="G94" s="94">
        <f t="shared" si="3"/>
        <v>0</v>
      </c>
      <c r="H94" s="8"/>
      <c r="I94" s="13"/>
      <c r="J94" s="28"/>
      <c r="K94" s="29"/>
      <c r="L94" s="30"/>
    </row>
    <row r="95" spans="1:12" s="31" customFormat="1" ht="49.5" customHeight="1">
      <c r="A95" s="38" t="s">
        <v>243</v>
      </c>
      <c r="B95" s="39" t="s">
        <v>99</v>
      </c>
      <c r="C95" s="18" t="s">
        <v>137</v>
      </c>
      <c r="D95" s="20" t="s">
        <v>1</v>
      </c>
      <c r="E95" s="114"/>
      <c r="F95" s="20">
        <v>82.5</v>
      </c>
      <c r="G95" s="94">
        <f t="shared" si="3"/>
        <v>0</v>
      </c>
      <c r="H95" s="8"/>
      <c r="I95" s="13"/>
      <c r="J95" s="28"/>
      <c r="K95" s="29"/>
      <c r="L95" s="30"/>
    </row>
    <row r="96" spans="1:12" s="31" customFormat="1" ht="49.5" customHeight="1">
      <c r="A96" s="38" t="s">
        <v>244</v>
      </c>
      <c r="B96" s="39" t="s">
        <v>99</v>
      </c>
      <c r="C96" s="18" t="s">
        <v>138</v>
      </c>
      <c r="D96" s="20" t="s">
        <v>1</v>
      </c>
      <c r="E96" s="114"/>
      <c r="F96" s="20">
        <v>183</v>
      </c>
      <c r="G96" s="94">
        <f t="shared" si="3"/>
        <v>0</v>
      </c>
      <c r="H96" s="8"/>
      <c r="I96" s="13"/>
      <c r="J96" s="28"/>
      <c r="K96" s="29"/>
      <c r="L96" s="30"/>
    </row>
    <row r="97" spans="1:12" s="31" customFormat="1" ht="49.5" customHeight="1">
      <c r="A97" s="38" t="s">
        <v>245</v>
      </c>
      <c r="B97" s="39" t="s">
        <v>99</v>
      </c>
      <c r="C97" s="18" t="s">
        <v>139</v>
      </c>
      <c r="D97" s="20" t="s">
        <v>1</v>
      </c>
      <c r="E97" s="114"/>
      <c r="F97" s="20">
        <v>341</v>
      </c>
      <c r="G97" s="94">
        <f t="shared" si="3"/>
        <v>0</v>
      </c>
      <c r="H97" s="8"/>
      <c r="I97" s="13"/>
      <c r="J97" s="28"/>
      <c r="K97" s="29"/>
      <c r="L97" s="30"/>
    </row>
    <row r="98" spans="1:12" s="31" customFormat="1" ht="49.5" customHeight="1">
      <c r="A98" s="38" t="s">
        <v>246</v>
      </c>
      <c r="B98" s="39" t="s">
        <v>99</v>
      </c>
      <c r="C98" s="18" t="s">
        <v>140</v>
      </c>
      <c r="D98" s="20" t="s">
        <v>141</v>
      </c>
      <c r="E98" s="114"/>
      <c r="F98" s="20">
        <v>1</v>
      </c>
      <c r="G98" s="94">
        <f t="shared" si="3"/>
        <v>0</v>
      </c>
      <c r="H98" s="8"/>
      <c r="I98" s="13"/>
      <c r="J98" s="28"/>
      <c r="K98" s="29"/>
      <c r="L98" s="30"/>
    </row>
    <row r="99" spans="1:12" s="31" customFormat="1" ht="49.5" customHeight="1">
      <c r="A99" s="38" t="s">
        <v>247</v>
      </c>
      <c r="B99" s="39" t="s">
        <v>99</v>
      </c>
      <c r="C99" s="18" t="s">
        <v>142</v>
      </c>
      <c r="D99" s="20" t="s">
        <v>141</v>
      </c>
      <c r="E99" s="114"/>
      <c r="F99" s="20">
        <v>1</v>
      </c>
      <c r="G99" s="94">
        <f t="shared" si="3"/>
        <v>0</v>
      </c>
      <c r="H99" s="8"/>
      <c r="I99" s="13"/>
      <c r="J99" s="28"/>
      <c r="K99" s="29"/>
      <c r="L99" s="30"/>
    </row>
    <row r="100" spans="1:12" s="31" customFormat="1" ht="34.5" customHeight="1">
      <c r="A100" s="38" t="s">
        <v>143</v>
      </c>
      <c r="B100" s="73" t="s">
        <v>144</v>
      </c>
      <c r="C100" s="74"/>
      <c r="D100" s="52"/>
      <c r="E100" s="93"/>
      <c r="F100" s="52"/>
      <c r="G100" s="106">
        <f>SUM(G60:G99)</f>
        <v>0</v>
      </c>
      <c r="H100" s="8"/>
      <c r="I100" s="13"/>
      <c r="J100" s="28"/>
      <c r="K100" s="29"/>
      <c r="L100" s="30"/>
    </row>
    <row r="101" spans="1:12" s="31" customFormat="1" ht="34.5" customHeight="1">
      <c r="A101" s="40">
        <v>2</v>
      </c>
      <c r="B101" s="37" t="s">
        <v>145</v>
      </c>
      <c r="C101" s="37"/>
      <c r="D101" s="52"/>
      <c r="E101" s="93"/>
      <c r="F101" s="52"/>
      <c r="G101" s="93"/>
      <c r="H101" s="8"/>
      <c r="I101" s="13"/>
      <c r="J101" s="28"/>
      <c r="K101" s="29"/>
      <c r="L101" s="30"/>
    </row>
    <row r="102" spans="1:12" s="31" customFormat="1" ht="49.5" customHeight="1">
      <c r="A102" s="38" t="s">
        <v>12</v>
      </c>
      <c r="B102" s="39" t="s">
        <v>99</v>
      </c>
      <c r="C102" s="18" t="s">
        <v>146</v>
      </c>
      <c r="D102" s="20" t="s">
        <v>275</v>
      </c>
      <c r="E102" s="114"/>
      <c r="F102" s="20">
        <v>265</v>
      </c>
      <c r="G102" s="94">
        <f>E102*F102</f>
        <v>0</v>
      </c>
      <c r="H102" s="8"/>
      <c r="I102" s="13"/>
      <c r="J102" s="28"/>
      <c r="K102" s="29"/>
      <c r="L102" s="30"/>
    </row>
    <row r="103" spans="1:12" s="31" customFormat="1" ht="49.5" customHeight="1">
      <c r="A103" s="38" t="s">
        <v>13</v>
      </c>
      <c r="B103" s="39" t="s">
        <v>99</v>
      </c>
      <c r="C103" s="18" t="s">
        <v>147</v>
      </c>
      <c r="D103" s="20" t="s">
        <v>276</v>
      </c>
      <c r="E103" s="114"/>
      <c r="F103" s="20">
        <v>2235</v>
      </c>
      <c r="G103" s="94">
        <f>E103*F103</f>
        <v>0</v>
      </c>
      <c r="H103" s="8"/>
      <c r="I103" s="13"/>
      <c r="J103" s="28"/>
      <c r="K103" s="29"/>
      <c r="L103" s="30"/>
    </row>
    <row r="104" spans="1:12" s="31" customFormat="1" ht="49.5" customHeight="1">
      <c r="A104" s="38" t="s">
        <v>14</v>
      </c>
      <c r="B104" s="39" t="s">
        <v>99</v>
      </c>
      <c r="C104" s="18" t="s">
        <v>148</v>
      </c>
      <c r="D104" s="20" t="s">
        <v>276</v>
      </c>
      <c r="E104" s="114"/>
      <c r="F104" s="20">
        <v>2235</v>
      </c>
      <c r="G104" s="94">
        <f>E104*F104</f>
        <v>0</v>
      </c>
      <c r="H104" s="8"/>
      <c r="I104" s="13"/>
      <c r="J104" s="28"/>
      <c r="K104" s="29"/>
      <c r="L104" s="30"/>
    </row>
    <row r="105" spans="1:12" s="31" customFormat="1" ht="30" customHeight="1">
      <c r="A105" s="38"/>
      <c r="B105" s="73" t="s">
        <v>149</v>
      </c>
      <c r="C105" s="74"/>
      <c r="D105" s="52"/>
      <c r="E105" s="93"/>
      <c r="F105" s="52"/>
      <c r="G105" s="106">
        <f>SUM(G102:G104)</f>
        <v>0</v>
      </c>
      <c r="H105" s="8"/>
      <c r="I105" s="13"/>
      <c r="J105" s="28"/>
      <c r="K105" s="29"/>
      <c r="L105" s="30"/>
    </row>
    <row r="106" spans="1:12" s="31" customFormat="1" ht="34.5" customHeight="1">
      <c r="A106" s="41">
        <v>3</v>
      </c>
      <c r="B106" s="37" t="s">
        <v>222</v>
      </c>
      <c r="C106" s="37"/>
      <c r="D106" s="52"/>
      <c r="E106" s="93"/>
      <c r="F106" s="52"/>
      <c r="G106" s="93"/>
      <c r="H106" s="8"/>
      <c r="I106" s="13"/>
      <c r="J106" s="28"/>
      <c r="K106" s="29"/>
      <c r="L106" s="30"/>
    </row>
    <row r="107" spans="1:12" s="31" customFormat="1" ht="34.5" customHeight="1">
      <c r="A107" s="41" t="s">
        <v>15</v>
      </c>
      <c r="B107" s="70" t="s">
        <v>98</v>
      </c>
      <c r="C107" s="71"/>
      <c r="D107" s="52"/>
      <c r="E107" s="93"/>
      <c r="F107" s="52"/>
      <c r="G107" s="93"/>
      <c r="H107" s="8"/>
      <c r="I107" s="13"/>
      <c r="J107" s="28"/>
      <c r="K107" s="29"/>
      <c r="L107" s="30"/>
    </row>
    <row r="108" spans="1:12" s="31" customFormat="1" ht="64.5" customHeight="1">
      <c r="A108" s="38" t="s">
        <v>223</v>
      </c>
      <c r="B108" s="39" t="s">
        <v>99</v>
      </c>
      <c r="C108" s="18" t="s">
        <v>289</v>
      </c>
      <c r="D108" s="20" t="s">
        <v>275</v>
      </c>
      <c r="E108" s="114"/>
      <c r="F108" s="20">
        <v>13.5</v>
      </c>
      <c r="G108" s="94">
        <f>E108*F108</f>
        <v>0</v>
      </c>
      <c r="H108" s="8"/>
      <c r="I108" s="13"/>
      <c r="J108" s="28"/>
      <c r="K108" s="29"/>
      <c r="L108" s="30"/>
    </row>
    <row r="109" spans="1:12" s="31" customFormat="1" ht="75" customHeight="1">
      <c r="A109" s="38" t="s">
        <v>224</v>
      </c>
      <c r="B109" s="39" t="s">
        <v>99</v>
      </c>
      <c r="C109" s="18" t="s">
        <v>288</v>
      </c>
      <c r="D109" s="20" t="s">
        <v>275</v>
      </c>
      <c r="E109" s="114"/>
      <c r="F109" s="20">
        <v>32</v>
      </c>
      <c r="G109" s="94">
        <f>E109*F109</f>
        <v>0</v>
      </c>
      <c r="H109" s="8"/>
      <c r="I109" s="13"/>
      <c r="J109" s="28"/>
      <c r="K109" s="29"/>
      <c r="L109" s="30"/>
    </row>
    <row r="110" spans="1:12" s="31" customFormat="1" ht="75" customHeight="1">
      <c r="A110" s="38" t="s">
        <v>225</v>
      </c>
      <c r="B110" s="39" t="s">
        <v>99</v>
      </c>
      <c r="C110" s="18" t="s">
        <v>150</v>
      </c>
      <c r="D110" s="20" t="s">
        <v>275</v>
      </c>
      <c r="E110" s="114"/>
      <c r="F110" s="20">
        <v>32</v>
      </c>
      <c r="G110" s="94">
        <f>E110*F110</f>
        <v>0</v>
      </c>
      <c r="H110" s="8"/>
      <c r="I110" s="13"/>
      <c r="J110" s="28"/>
      <c r="K110" s="29"/>
      <c r="L110" s="30"/>
    </row>
    <row r="111" spans="1:12" s="31" customFormat="1" ht="49.5" customHeight="1">
      <c r="A111" s="38" t="s">
        <v>226</v>
      </c>
      <c r="B111" s="39" t="s">
        <v>99</v>
      </c>
      <c r="C111" s="18" t="s">
        <v>151</v>
      </c>
      <c r="D111" s="20" t="s">
        <v>275</v>
      </c>
      <c r="E111" s="114"/>
      <c r="F111" s="20">
        <v>7</v>
      </c>
      <c r="G111" s="94">
        <f>E111*F111</f>
        <v>0</v>
      </c>
      <c r="H111" s="8"/>
      <c r="I111" s="13"/>
      <c r="J111" s="28"/>
      <c r="K111" s="29"/>
      <c r="L111" s="30"/>
    </row>
    <row r="112" spans="1:12" s="31" customFormat="1" ht="49.5" customHeight="1">
      <c r="A112" s="38" t="s">
        <v>227</v>
      </c>
      <c r="B112" s="39" t="s">
        <v>99</v>
      </c>
      <c r="C112" s="18" t="s">
        <v>108</v>
      </c>
      <c r="D112" s="20" t="s">
        <v>275</v>
      </c>
      <c r="E112" s="114"/>
      <c r="F112" s="20">
        <v>7</v>
      </c>
      <c r="G112" s="94">
        <f>E112*F112</f>
        <v>0</v>
      </c>
      <c r="H112" s="8"/>
      <c r="I112" s="13"/>
      <c r="J112" s="28"/>
      <c r="K112" s="29"/>
      <c r="L112" s="30"/>
    </row>
    <row r="113" spans="1:12" s="31" customFormat="1" ht="34.5" customHeight="1">
      <c r="A113" s="41" t="s">
        <v>152</v>
      </c>
      <c r="B113" s="70" t="s">
        <v>153</v>
      </c>
      <c r="C113" s="71"/>
      <c r="D113" s="52"/>
      <c r="E113" s="93"/>
      <c r="F113" s="52"/>
      <c r="G113" s="93"/>
      <c r="H113" s="8"/>
      <c r="I113" s="13"/>
      <c r="J113" s="28"/>
      <c r="K113" s="29"/>
      <c r="L113" s="30"/>
    </row>
    <row r="114" spans="1:12" s="31" customFormat="1" ht="64.5" customHeight="1">
      <c r="A114" s="38" t="s">
        <v>212</v>
      </c>
      <c r="B114" s="39" t="s">
        <v>99</v>
      </c>
      <c r="C114" s="18" t="s">
        <v>154</v>
      </c>
      <c r="D114" s="20" t="s">
        <v>128</v>
      </c>
      <c r="E114" s="114"/>
      <c r="F114" s="20">
        <v>1</v>
      </c>
      <c r="G114" s="94">
        <f aca="true" t="shared" si="4" ref="G114:G123">E114*F114</f>
        <v>0</v>
      </c>
      <c r="H114" s="8"/>
      <c r="I114" s="13"/>
      <c r="J114" s="28"/>
      <c r="K114" s="29"/>
      <c r="L114" s="30"/>
    </row>
    <row r="115" spans="1:12" s="31" customFormat="1" ht="64.5" customHeight="1">
      <c r="A115" s="38" t="s">
        <v>213</v>
      </c>
      <c r="B115" s="39" t="s">
        <v>99</v>
      </c>
      <c r="C115" s="18" t="s">
        <v>155</v>
      </c>
      <c r="D115" s="20" t="s">
        <v>156</v>
      </c>
      <c r="E115" s="114"/>
      <c r="F115" s="20">
        <v>4</v>
      </c>
      <c r="G115" s="94">
        <f t="shared" si="4"/>
        <v>0</v>
      </c>
      <c r="H115" s="8"/>
      <c r="I115" s="13"/>
      <c r="J115" s="28"/>
      <c r="K115" s="29"/>
      <c r="L115" s="30"/>
    </row>
    <row r="116" spans="1:12" s="31" customFormat="1" ht="64.5" customHeight="1">
      <c r="A116" s="38" t="s">
        <v>214</v>
      </c>
      <c r="B116" s="39" t="s">
        <v>99</v>
      </c>
      <c r="C116" s="18" t="s">
        <v>157</v>
      </c>
      <c r="D116" s="20" t="s">
        <v>156</v>
      </c>
      <c r="E116" s="114"/>
      <c r="F116" s="20">
        <v>4</v>
      </c>
      <c r="G116" s="94">
        <f t="shared" si="4"/>
        <v>0</v>
      </c>
      <c r="H116" s="8"/>
      <c r="I116" s="13"/>
      <c r="J116" s="28"/>
      <c r="K116" s="29"/>
      <c r="L116" s="30"/>
    </row>
    <row r="117" spans="1:12" s="31" customFormat="1" ht="49.5" customHeight="1">
      <c r="A117" s="38" t="s">
        <v>215</v>
      </c>
      <c r="B117" s="39" t="s">
        <v>99</v>
      </c>
      <c r="C117" s="18" t="s">
        <v>158</v>
      </c>
      <c r="D117" s="20" t="s">
        <v>29</v>
      </c>
      <c r="E117" s="114"/>
      <c r="F117" s="20">
        <v>1</v>
      </c>
      <c r="G117" s="94">
        <f t="shared" si="4"/>
        <v>0</v>
      </c>
      <c r="H117" s="8"/>
      <c r="I117" s="13"/>
      <c r="J117" s="28"/>
      <c r="K117" s="29"/>
      <c r="L117" s="30"/>
    </row>
    <row r="118" spans="1:12" s="31" customFormat="1" ht="64.5" customHeight="1">
      <c r="A118" s="38" t="s">
        <v>216</v>
      </c>
      <c r="B118" s="39" t="s">
        <v>99</v>
      </c>
      <c r="C118" s="18" t="s">
        <v>159</v>
      </c>
      <c r="D118" s="20" t="s">
        <v>275</v>
      </c>
      <c r="E118" s="114"/>
      <c r="F118" s="20">
        <v>0.7</v>
      </c>
      <c r="G118" s="94">
        <f t="shared" si="4"/>
        <v>0</v>
      </c>
      <c r="H118" s="8"/>
      <c r="I118" s="13"/>
      <c r="J118" s="28"/>
      <c r="K118" s="29"/>
      <c r="L118" s="30"/>
    </row>
    <row r="119" spans="1:12" s="31" customFormat="1" ht="64.5" customHeight="1">
      <c r="A119" s="38" t="s">
        <v>217</v>
      </c>
      <c r="B119" s="39" t="s">
        <v>99</v>
      </c>
      <c r="C119" s="18" t="s">
        <v>160</v>
      </c>
      <c r="D119" s="20" t="s">
        <v>275</v>
      </c>
      <c r="E119" s="114"/>
      <c r="F119" s="20">
        <v>2</v>
      </c>
      <c r="G119" s="94">
        <f t="shared" si="4"/>
        <v>0</v>
      </c>
      <c r="H119" s="8"/>
      <c r="I119" s="13"/>
      <c r="J119" s="28"/>
      <c r="K119" s="29"/>
      <c r="L119" s="30"/>
    </row>
    <row r="120" spans="1:12" s="31" customFormat="1" ht="49.5" customHeight="1">
      <c r="A120" s="38" t="s">
        <v>218</v>
      </c>
      <c r="B120" s="39" t="s">
        <v>161</v>
      </c>
      <c r="C120" s="18" t="s">
        <v>162</v>
      </c>
      <c r="D120" s="20" t="s">
        <v>117</v>
      </c>
      <c r="E120" s="114"/>
      <c r="F120" s="20">
        <v>48</v>
      </c>
      <c r="G120" s="94">
        <f t="shared" si="4"/>
        <v>0</v>
      </c>
      <c r="H120" s="8"/>
      <c r="I120" s="13"/>
      <c r="J120" s="28"/>
      <c r="K120" s="29"/>
      <c r="L120" s="30"/>
    </row>
    <row r="121" spans="1:12" s="31" customFormat="1" ht="49.5" customHeight="1">
      <c r="A121" s="38" t="s">
        <v>219</v>
      </c>
      <c r="B121" s="39" t="s">
        <v>99</v>
      </c>
      <c r="C121" s="18" t="s">
        <v>163</v>
      </c>
      <c r="D121" s="20" t="s">
        <v>164</v>
      </c>
      <c r="E121" s="114"/>
      <c r="F121" s="20">
        <v>15</v>
      </c>
      <c r="G121" s="94">
        <f t="shared" si="4"/>
        <v>0</v>
      </c>
      <c r="H121" s="8"/>
      <c r="I121" s="13"/>
      <c r="J121" s="28"/>
      <c r="K121" s="29"/>
      <c r="L121" s="30"/>
    </row>
    <row r="122" spans="1:12" s="31" customFormat="1" ht="49.5" customHeight="1">
      <c r="A122" s="38" t="s">
        <v>220</v>
      </c>
      <c r="B122" s="39" t="s">
        <v>99</v>
      </c>
      <c r="C122" s="18" t="s">
        <v>165</v>
      </c>
      <c r="D122" s="20" t="s">
        <v>29</v>
      </c>
      <c r="E122" s="114"/>
      <c r="F122" s="20">
        <v>1</v>
      </c>
      <c r="G122" s="94">
        <f t="shared" si="4"/>
        <v>0</v>
      </c>
      <c r="H122" s="8"/>
      <c r="I122" s="13"/>
      <c r="J122" s="28"/>
      <c r="K122" s="29"/>
      <c r="L122" s="30"/>
    </row>
    <row r="123" spans="1:12" s="31" customFormat="1" ht="64.5" customHeight="1">
      <c r="A123" s="38" t="s">
        <v>221</v>
      </c>
      <c r="B123" s="39" t="s">
        <v>99</v>
      </c>
      <c r="C123" s="18" t="s">
        <v>166</v>
      </c>
      <c r="D123" s="20" t="s">
        <v>276</v>
      </c>
      <c r="E123" s="114"/>
      <c r="F123" s="20">
        <v>5</v>
      </c>
      <c r="G123" s="94">
        <f t="shared" si="4"/>
        <v>0</v>
      </c>
      <c r="H123" s="8"/>
      <c r="I123" s="13"/>
      <c r="J123" s="28"/>
      <c r="K123" s="29"/>
      <c r="L123" s="30"/>
    </row>
    <row r="124" spans="1:12" s="31" customFormat="1" ht="34.5" customHeight="1">
      <c r="A124" s="20"/>
      <c r="B124" s="73" t="s">
        <v>195</v>
      </c>
      <c r="C124" s="71"/>
      <c r="D124" s="52"/>
      <c r="E124" s="93"/>
      <c r="F124" s="52"/>
      <c r="G124" s="106">
        <f>SUM(G108:G123)</f>
        <v>0</v>
      </c>
      <c r="H124" s="8"/>
      <c r="I124" s="13"/>
      <c r="J124" s="28"/>
      <c r="K124" s="29"/>
      <c r="L124" s="30"/>
    </row>
    <row r="125" spans="1:12" s="31" customFormat="1" ht="34.5" customHeight="1">
      <c r="A125" s="42">
        <v>4</v>
      </c>
      <c r="B125" s="37" t="s">
        <v>193</v>
      </c>
      <c r="C125" s="37"/>
      <c r="D125" s="52"/>
      <c r="E125" s="93"/>
      <c r="F125" s="52"/>
      <c r="G125" s="93"/>
      <c r="H125" s="8"/>
      <c r="I125" s="13"/>
      <c r="J125" s="28"/>
      <c r="K125" s="29"/>
      <c r="L125" s="30"/>
    </row>
    <row r="126" spans="1:12" s="31" customFormat="1" ht="34.5" customHeight="1">
      <c r="A126" s="42" t="s">
        <v>16</v>
      </c>
      <c r="B126" s="75" t="s">
        <v>98</v>
      </c>
      <c r="C126" s="72"/>
      <c r="D126" s="52"/>
      <c r="E126" s="93"/>
      <c r="F126" s="52"/>
      <c r="G126" s="93"/>
      <c r="H126" s="8"/>
      <c r="I126" s="13"/>
      <c r="J126" s="28"/>
      <c r="K126" s="29"/>
      <c r="L126" s="30"/>
    </row>
    <row r="127" spans="1:12" s="31" customFormat="1" ht="64.5" customHeight="1">
      <c r="A127" s="20" t="s">
        <v>207</v>
      </c>
      <c r="B127" s="39" t="s">
        <v>99</v>
      </c>
      <c r="C127" s="18" t="s">
        <v>167</v>
      </c>
      <c r="D127" s="20" t="s">
        <v>275</v>
      </c>
      <c r="E127" s="114"/>
      <c r="F127" s="20">
        <v>19</v>
      </c>
      <c r="G127" s="94">
        <f>E127*F127</f>
        <v>0</v>
      </c>
      <c r="H127" s="8"/>
      <c r="I127" s="13"/>
      <c r="J127" s="28"/>
      <c r="K127" s="29"/>
      <c r="L127" s="30"/>
    </row>
    <row r="128" spans="1:12" s="31" customFormat="1" ht="75" customHeight="1">
      <c r="A128" s="20" t="s">
        <v>208</v>
      </c>
      <c r="B128" s="39" t="s">
        <v>99</v>
      </c>
      <c r="C128" s="18" t="s">
        <v>168</v>
      </c>
      <c r="D128" s="20" t="s">
        <v>275</v>
      </c>
      <c r="E128" s="114"/>
      <c r="F128" s="20">
        <v>47</v>
      </c>
      <c r="G128" s="94">
        <f>E128*F128</f>
        <v>0</v>
      </c>
      <c r="H128" s="8"/>
      <c r="I128" s="13"/>
      <c r="J128" s="28"/>
      <c r="K128" s="29"/>
      <c r="L128" s="30"/>
    </row>
    <row r="129" spans="1:12" s="31" customFormat="1" ht="75" customHeight="1">
      <c r="A129" s="20" t="s">
        <v>209</v>
      </c>
      <c r="B129" s="39" t="s">
        <v>99</v>
      </c>
      <c r="C129" s="18" t="s">
        <v>169</v>
      </c>
      <c r="D129" s="20" t="s">
        <v>275</v>
      </c>
      <c r="E129" s="114"/>
      <c r="F129" s="20">
        <v>47</v>
      </c>
      <c r="G129" s="94">
        <f>E129*F129</f>
        <v>0</v>
      </c>
      <c r="H129" s="8"/>
      <c r="I129" s="13"/>
      <c r="J129" s="28"/>
      <c r="K129" s="29"/>
      <c r="L129" s="30"/>
    </row>
    <row r="130" spans="1:12" s="31" customFormat="1" ht="49.5" customHeight="1">
      <c r="A130" s="20" t="s">
        <v>210</v>
      </c>
      <c r="B130" s="39" t="s">
        <v>170</v>
      </c>
      <c r="C130" s="18" t="s">
        <v>151</v>
      </c>
      <c r="D130" s="20" t="s">
        <v>275</v>
      </c>
      <c r="E130" s="114"/>
      <c r="F130" s="20">
        <v>9</v>
      </c>
      <c r="G130" s="94">
        <f>E130*F130</f>
        <v>0</v>
      </c>
      <c r="H130" s="8"/>
      <c r="I130" s="13"/>
      <c r="J130" s="28"/>
      <c r="K130" s="29"/>
      <c r="L130" s="30"/>
    </row>
    <row r="131" spans="1:12" s="31" customFormat="1" ht="49.5" customHeight="1">
      <c r="A131" s="20" t="s">
        <v>211</v>
      </c>
      <c r="B131" s="39" t="s">
        <v>99</v>
      </c>
      <c r="C131" s="18" t="s">
        <v>171</v>
      </c>
      <c r="D131" s="20" t="s">
        <v>275</v>
      </c>
      <c r="E131" s="114"/>
      <c r="F131" s="20">
        <v>9</v>
      </c>
      <c r="G131" s="94">
        <f>E131*F131</f>
        <v>0</v>
      </c>
      <c r="H131" s="8"/>
      <c r="I131" s="13"/>
      <c r="J131" s="28"/>
      <c r="K131" s="29"/>
      <c r="L131" s="30"/>
    </row>
    <row r="132" spans="1:12" s="31" customFormat="1" ht="34.5" customHeight="1">
      <c r="A132" s="42" t="s">
        <v>17</v>
      </c>
      <c r="B132" s="70" t="s">
        <v>153</v>
      </c>
      <c r="C132" s="71"/>
      <c r="D132" s="52"/>
      <c r="E132" s="93"/>
      <c r="F132" s="52"/>
      <c r="G132" s="93"/>
      <c r="H132" s="8"/>
      <c r="I132" s="13"/>
      <c r="J132" s="28"/>
      <c r="K132" s="29"/>
      <c r="L132" s="30"/>
    </row>
    <row r="133" spans="1:12" s="31" customFormat="1" ht="64.5" customHeight="1">
      <c r="A133" s="20" t="s">
        <v>196</v>
      </c>
      <c r="B133" s="39" t="s">
        <v>99</v>
      </c>
      <c r="C133" s="18" t="s">
        <v>172</v>
      </c>
      <c r="D133" s="20" t="s">
        <v>128</v>
      </c>
      <c r="E133" s="114"/>
      <c r="F133" s="20">
        <v>1</v>
      </c>
      <c r="G133" s="94">
        <f aca="true" t="shared" si="5" ref="G133:G143">E133*F133</f>
        <v>0</v>
      </c>
      <c r="H133" s="8"/>
      <c r="I133" s="13"/>
      <c r="J133" s="28"/>
      <c r="K133" s="29"/>
      <c r="L133" s="30"/>
    </row>
    <row r="134" spans="1:12" s="31" customFormat="1" ht="64.5" customHeight="1">
      <c r="A134" s="20" t="s">
        <v>197</v>
      </c>
      <c r="B134" s="39" t="s">
        <v>99</v>
      </c>
      <c r="C134" s="18" t="s">
        <v>155</v>
      </c>
      <c r="D134" s="20" t="s">
        <v>156</v>
      </c>
      <c r="E134" s="114"/>
      <c r="F134" s="20">
        <v>4</v>
      </c>
      <c r="G134" s="94">
        <f t="shared" si="5"/>
        <v>0</v>
      </c>
      <c r="H134" s="8"/>
      <c r="I134" s="13"/>
      <c r="J134" s="28"/>
      <c r="K134" s="29"/>
      <c r="L134" s="30"/>
    </row>
    <row r="135" spans="1:12" s="31" customFormat="1" ht="64.5" customHeight="1">
      <c r="A135" s="20" t="s">
        <v>198</v>
      </c>
      <c r="B135" s="39" t="s">
        <v>99</v>
      </c>
      <c r="C135" s="18" t="s">
        <v>157</v>
      </c>
      <c r="D135" s="20" t="s">
        <v>156</v>
      </c>
      <c r="E135" s="114"/>
      <c r="F135" s="20">
        <v>4</v>
      </c>
      <c r="G135" s="94">
        <f t="shared" si="5"/>
        <v>0</v>
      </c>
      <c r="H135" s="8"/>
      <c r="I135" s="13"/>
      <c r="J135" s="28"/>
      <c r="K135" s="29"/>
      <c r="L135" s="30"/>
    </row>
    <row r="136" spans="1:12" s="31" customFormat="1" ht="49.5" customHeight="1">
      <c r="A136" s="20" t="s">
        <v>199</v>
      </c>
      <c r="B136" s="39" t="s">
        <v>99</v>
      </c>
      <c r="C136" s="18" t="s">
        <v>158</v>
      </c>
      <c r="D136" s="20" t="s">
        <v>29</v>
      </c>
      <c r="E136" s="114"/>
      <c r="F136" s="20">
        <v>1</v>
      </c>
      <c r="G136" s="94">
        <f t="shared" si="5"/>
        <v>0</v>
      </c>
      <c r="H136" s="8"/>
      <c r="I136" s="13"/>
      <c r="J136" s="28"/>
      <c r="K136" s="29"/>
      <c r="L136" s="30"/>
    </row>
    <row r="137" spans="1:12" s="31" customFormat="1" ht="64.5" customHeight="1">
      <c r="A137" s="20" t="s">
        <v>200</v>
      </c>
      <c r="B137" s="39" t="s">
        <v>99</v>
      </c>
      <c r="C137" s="18" t="s">
        <v>159</v>
      </c>
      <c r="D137" s="20" t="s">
        <v>275</v>
      </c>
      <c r="E137" s="114"/>
      <c r="F137" s="20">
        <v>1</v>
      </c>
      <c r="G137" s="94">
        <f t="shared" si="5"/>
        <v>0</v>
      </c>
      <c r="H137" s="8"/>
      <c r="I137" s="13"/>
      <c r="J137" s="28"/>
      <c r="K137" s="29"/>
      <c r="L137" s="30"/>
    </row>
    <row r="138" spans="1:12" s="31" customFormat="1" ht="64.5" customHeight="1">
      <c r="A138" s="20" t="s">
        <v>201</v>
      </c>
      <c r="B138" s="39" t="s">
        <v>99</v>
      </c>
      <c r="C138" s="18" t="s">
        <v>160</v>
      </c>
      <c r="D138" s="20" t="s">
        <v>275</v>
      </c>
      <c r="E138" s="114"/>
      <c r="F138" s="20">
        <v>3</v>
      </c>
      <c r="G138" s="94">
        <f t="shared" si="5"/>
        <v>0</v>
      </c>
      <c r="H138" s="8"/>
      <c r="I138" s="13"/>
      <c r="J138" s="28"/>
      <c r="K138" s="29"/>
      <c r="L138" s="30"/>
    </row>
    <row r="139" spans="1:12" s="31" customFormat="1" ht="49.5" customHeight="1">
      <c r="A139" s="20" t="s">
        <v>202</v>
      </c>
      <c r="B139" s="39" t="s">
        <v>161</v>
      </c>
      <c r="C139" s="18" t="s">
        <v>162</v>
      </c>
      <c r="D139" s="20" t="s">
        <v>117</v>
      </c>
      <c r="E139" s="114"/>
      <c r="F139" s="20">
        <v>48</v>
      </c>
      <c r="G139" s="94">
        <f t="shared" si="5"/>
        <v>0</v>
      </c>
      <c r="H139" s="8"/>
      <c r="I139" s="13"/>
      <c r="J139" s="28"/>
      <c r="K139" s="29"/>
      <c r="L139" s="30"/>
    </row>
    <row r="140" spans="1:12" s="31" customFormat="1" ht="49.5" customHeight="1">
      <c r="A140" s="20" t="s">
        <v>203</v>
      </c>
      <c r="B140" s="39" t="s">
        <v>99</v>
      </c>
      <c r="C140" s="18" t="s">
        <v>163</v>
      </c>
      <c r="D140" s="20" t="s">
        <v>164</v>
      </c>
      <c r="E140" s="114"/>
      <c r="F140" s="20">
        <v>15</v>
      </c>
      <c r="G140" s="94">
        <f t="shared" si="5"/>
        <v>0</v>
      </c>
      <c r="H140" s="8"/>
      <c r="I140" s="13"/>
      <c r="J140" s="28"/>
      <c r="K140" s="29"/>
      <c r="L140" s="30"/>
    </row>
    <row r="141" spans="1:12" s="31" customFormat="1" ht="49.5" customHeight="1">
      <c r="A141" s="20" t="s">
        <v>204</v>
      </c>
      <c r="B141" s="39" t="s">
        <v>99</v>
      </c>
      <c r="C141" s="18" t="s">
        <v>165</v>
      </c>
      <c r="D141" s="20" t="s">
        <v>29</v>
      </c>
      <c r="E141" s="114"/>
      <c r="F141" s="20">
        <v>1</v>
      </c>
      <c r="G141" s="94">
        <f t="shared" si="5"/>
        <v>0</v>
      </c>
      <c r="H141" s="8"/>
      <c r="I141" s="13"/>
      <c r="J141" s="28"/>
      <c r="K141" s="29"/>
      <c r="L141" s="30"/>
    </row>
    <row r="142" spans="1:12" s="31" customFormat="1" ht="64.5" customHeight="1">
      <c r="A142" s="20" t="s">
        <v>205</v>
      </c>
      <c r="B142" s="39" t="s">
        <v>99</v>
      </c>
      <c r="C142" s="18" t="s">
        <v>166</v>
      </c>
      <c r="D142" s="20" t="s">
        <v>276</v>
      </c>
      <c r="E142" s="114"/>
      <c r="F142" s="20">
        <v>5</v>
      </c>
      <c r="G142" s="94">
        <f t="shared" si="5"/>
        <v>0</v>
      </c>
      <c r="H142" s="8"/>
      <c r="I142" s="13"/>
      <c r="J142" s="28"/>
      <c r="K142" s="29"/>
      <c r="L142" s="30"/>
    </row>
    <row r="143" spans="1:12" s="31" customFormat="1" ht="49.5" customHeight="1">
      <c r="A143" s="20" t="s">
        <v>206</v>
      </c>
      <c r="B143" s="39" t="s">
        <v>99</v>
      </c>
      <c r="C143" s="18" t="s">
        <v>173</v>
      </c>
      <c r="D143" s="20" t="s">
        <v>174</v>
      </c>
      <c r="E143" s="114"/>
      <c r="F143" s="20">
        <v>1</v>
      </c>
      <c r="G143" s="94">
        <f t="shared" si="5"/>
        <v>0</v>
      </c>
      <c r="H143" s="8"/>
      <c r="I143" s="13"/>
      <c r="J143" s="28"/>
      <c r="K143" s="29"/>
      <c r="L143" s="30"/>
    </row>
    <row r="144" spans="1:12" s="31" customFormat="1" ht="34.5" customHeight="1">
      <c r="A144" s="38"/>
      <c r="B144" s="66" t="s">
        <v>194</v>
      </c>
      <c r="C144" s="67"/>
      <c r="D144" s="52"/>
      <c r="E144" s="93"/>
      <c r="F144" s="52"/>
      <c r="G144" s="109">
        <f>SUM(G127:G143)</f>
        <v>0</v>
      </c>
      <c r="H144" s="8"/>
      <c r="I144" s="13"/>
      <c r="J144" s="28"/>
      <c r="K144" s="29"/>
      <c r="L144" s="30"/>
    </row>
    <row r="145" spans="1:12" s="31" customFormat="1" ht="34.5" customHeight="1">
      <c r="A145" s="59" t="s">
        <v>259</v>
      </c>
      <c r="B145" s="60"/>
      <c r="C145" s="60"/>
      <c r="D145" s="60"/>
      <c r="E145" s="93"/>
      <c r="F145" s="52"/>
      <c r="G145" s="107">
        <f>G100+G105+G124+G144</f>
        <v>0</v>
      </c>
      <c r="H145" s="8"/>
      <c r="I145" s="13"/>
      <c r="J145" s="28"/>
      <c r="K145" s="29"/>
      <c r="L145" s="30"/>
    </row>
    <row r="146" spans="1:12" s="31" customFormat="1" ht="9.75" customHeight="1">
      <c r="A146" s="50"/>
      <c r="B146" s="48"/>
      <c r="C146" s="48"/>
      <c r="D146" s="48"/>
      <c r="E146" s="97"/>
      <c r="F146" s="48"/>
      <c r="G146" s="110"/>
      <c r="H146" s="8"/>
      <c r="I146" s="13"/>
      <c r="J146" s="28"/>
      <c r="K146" s="29"/>
      <c r="L146" s="30"/>
    </row>
    <row r="147" spans="1:12" s="31" customFormat="1" ht="34.5" customHeight="1">
      <c r="A147" s="61" t="s">
        <v>270</v>
      </c>
      <c r="B147" s="62"/>
      <c r="C147" s="62"/>
      <c r="D147" s="62"/>
      <c r="E147" s="96"/>
      <c r="F147" s="54"/>
      <c r="G147" s="108"/>
      <c r="H147" s="8"/>
      <c r="I147" s="13"/>
      <c r="J147" s="28"/>
      <c r="K147" s="29"/>
      <c r="L147" s="30"/>
    </row>
    <row r="148" spans="1:12" s="31" customFormat="1" ht="34.5" customHeight="1">
      <c r="A148" s="43">
        <v>1</v>
      </c>
      <c r="B148" s="68" t="s">
        <v>261</v>
      </c>
      <c r="C148" s="72"/>
      <c r="D148" s="52"/>
      <c r="E148" s="93"/>
      <c r="F148" s="52"/>
      <c r="G148" s="93"/>
      <c r="H148" s="8"/>
      <c r="I148" s="13"/>
      <c r="J148" s="28"/>
      <c r="K148" s="29"/>
      <c r="L148" s="30"/>
    </row>
    <row r="149" spans="1:12" s="31" customFormat="1" ht="49.5" customHeight="1">
      <c r="A149" s="45" t="s">
        <v>10</v>
      </c>
      <c r="B149" s="46" t="s">
        <v>260</v>
      </c>
      <c r="C149" s="18" t="s">
        <v>262</v>
      </c>
      <c r="D149" s="15" t="s">
        <v>1</v>
      </c>
      <c r="E149" s="114"/>
      <c r="F149" s="15">
        <v>240</v>
      </c>
      <c r="G149" s="94">
        <f>E149*F149</f>
        <v>0</v>
      </c>
      <c r="H149" s="8"/>
      <c r="I149" s="13"/>
      <c r="J149" s="28"/>
      <c r="K149" s="29"/>
      <c r="L149" s="30"/>
    </row>
    <row r="150" spans="1:12" s="31" customFormat="1" ht="49.5" customHeight="1">
      <c r="A150" s="45" t="s">
        <v>11</v>
      </c>
      <c r="B150" s="46" t="s">
        <v>260</v>
      </c>
      <c r="C150" s="18" t="s">
        <v>263</v>
      </c>
      <c r="D150" s="15" t="s">
        <v>1</v>
      </c>
      <c r="E150" s="114"/>
      <c r="F150" s="15">
        <v>240</v>
      </c>
      <c r="G150" s="94">
        <f>E150*F150</f>
        <v>0</v>
      </c>
      <c r="H150" s="8"/>
      <c r="I150" s="13"/>
      <c r="J150" s="28"/>
      <c r="K150" s="29"/>
      <c r="L150" s="30"/>
    </row>
    <row r="151" spans="1:12" s="31" customFormat="1" ht="49.5" customHeight="1">
      <c r="A151" s="45" t="s">
        <v>46</v>
      </c>
      <c r="B151" s="46" t="s">
        <v>260</v>
      </c>
      <c r="C151" s="18" t="s">
        <v>264</v>
      </c>
      <c r="D151" s="15" t="s">
        <v>1</v>
      </c>
      <c r="E151" s="114"/>
      <c r="F151" s="15">
        <v>240</v>
      </c>
      <c r="G151" s="94">
        <f>E151*F151</f>
        <v>0</v>
      </c>
      <c r="H151" s="8"/>
      <c r="I151" s="13"/>
      <c r="J151" s="28"/>
      <c r="K151" s="29"/>
      <c r="L151" s="30"/>
    </row>
    <row r="152" spans="1:12" s="31" customFormat="1" ht="34.5" customHeight="1">
      <c r="A152" s="38"/>
      <c r="B152" s="66" t="s">
        <v>271</v>
      </c>
      <c r="C152" s="67"/>
      <c r="D152" s="52"/>
      <c r="E152" s="93"/>
      <c r="F152" s="52"/>
      <c r="G152" s="109">
        <f>SUM(G149:G151)</f>
        <v>0</v>
      </c>
      <c r="H152" s="8"/>
      <c r="I152" s="13"/>
      <c r="J152" s="28"/>
      <c r="K152" s="29"/>
      <c r="L152" s="30"/>
    </row>
    <row r="153" spans="1:12" s="31" customFormat="1" ht="34.5" customHeight="1">
      <c r="A153" s="43" t="s">
        <v>265</v>
      </c>
      <c r="B153" s="68" t="s">
        <v>266</v>
      </c>
      <c r="C153" s="69"/>
      <c r="D153" s="52"/>
      <c r="E153" s="93"/>
      <c r="F153" s="52"/>
      <c r="G153" s="93"/>
      <c r="H153" s="8"/>
      <c r="I153" s="13"/>
      <c r="J153" s="28"/>
      <c r="K153" s="29"/>
      <c r="L153" s="30"/>
    </row>
    <row r="154" spans="1:12" s="31" customFormat="1" ht="49.5" customHeight="1">
      <c r="A154" s="45" t="s">
        <v>12</v>
      </c>
      <c r="B154" s="46" t="s">
        <v>260</v>
      </c>
      <c r="C154" s="18" t="s">
        <v>267</v>
      </c>
      <c r="D154" s="15" t="s">
        <v>1</v>
      </c>
      <c r="E154" s="114"/>
      <c r="F154" s="15">
        <v>240</v>
      </c>
      <c r="G154" s="94">
        <f>E154*F154</f>
        <v>0</v>
      </c>
      <c r="H154" s="8"/>
      <c r="I154" s="13"/>
      <c r="J154" s="28"/>
      <c r="K154" s="29"/>
      <c r="L154" s="30"/>
    </row>
    <row r="155" spans="1:12" s="31" customFormat="1" ht="49.5" customHeight="1">
      <c r="A155" s="45" t="s">
        <v>13</v>
      </c>
      <c r="B155" s="46" t="s">
        <v>260</v>
      </c>
      <c r="C155" s="18" t="s">
        <v>268</v>
      </c>
      <c r="D155" s="15" t="s">
        <v>1</v>
      </c>
      <c r="E155" s="114"/>
      <c r="F155" s="15">
        <v>240</v>
      </c>
      <c r="G155" s="94">
        <f>E155*F155</f>
        <v>0</v>
      </c>
      <c r="H155" s="8"/>
      <c r="I155" s="13"/>
      <c r="J155" s="28"/>
      <c r="K155" s="29"/>
      <c r="L155" s="30"/>
    </row>
    <row r="156" spans="1:12" s="31" customFormat="1" ht="49.5" customHeight="1">
      <c r="A156" s="45" t="s">
        <v>14</v>
      </c>
      <c r="B156" s="46" t="s">
        <v>260</v>
      </c>
      <c r="C156" s="18" t="s">
        <v>269</v>
      </c>
      <c r="D156" s="15" t="s">
        <v>1</v>
      </c>
      <c r="E156" s="114"/>
      <c r="F156" s="15">
        <v>240</v>
      </c>
      <c r="G156" s="94">
        <f>E156*F156</f>
        <v>0</v>
      </c>
      <c r="H156" s="8"/>
      <c r="I156" s="13"/>
      <c r="J156" s="28"/>
      <c r="K156" s="29"/>
      <c r="L156" s="30"/>
    </row>
    <row r="157" spans="1:12" s="31" customFormat="1" ht="49.5" customHeight="1">
      <c r="A157" s="45" t="s">
        <v>26</v>
      </c>
      <c r="B157" s="46" t="s">
        <v>260</v>
      </c>
      <c r="C157" s="18" t="s">
        <v>264</v>
      </c>
      <c r="D157" s="15" t="s">
        <v>1</v>
      </c>
      <c r="E157" s="114"/>
      <c r="F157" s="15">
        <v>240</v>
      </c>
      <c r="G157" s="94">
        <f>E157*F157</f>
        <v>0</v>
      </c>
      <c r="H157" s="8"/>
      <c r="I157" s="13"/>
      <c r="J157" s="28"/>
      <c r="K157" s="29"/>
      <c r="L157" s="30"/>
    </row>
    <row r="158" spans="1:12" s="31" customFormat="1" ht="34.5" customHeight="1">
      <c r="A158" s="38"/>
      <c r="B158" s="66" t="s">
        <v>272</v>
      </c>
      <c r="C158" s="67"/>
      <c r="D158" s="52"/>
      <c r="E158" s="93"/>
      <c r="F158" s="52"/>
      <c r="G158" s="109">
        <f>SUM(G154:G157)</f>
        <v>0</v>
      </c>
      <c r="H158" s="8"/>
      <c r="I158" s="13"/>
      <c r="J158" s="28"/>
      <c r="K158" s="29"/>
      <c r="L158" s="30"/>
    </row>
    <row r="159" spans="1:12" s="31" customFormat="1" ht="34.5" customHeight="1">
      <c r="A159" s="59" t="s">
        <v>273</v>
      </c>
      <c r="B159" s="60"/>
      <c r="C159" s="60"/>
      <c r="D159" s="60"/>
      <c r="E159" s="93"/>
      <c r="F159" s="52"/>
      <c r="G159" s="107">
        <f>G152+G158</f>
        <v>0</v>
      </c>
      <c r="H159" s="8"/>
      <c r="I159" s="13"/>
      <c r="J159" s="28"/>
      <c r="K159" s="29"/>
      <c r="L159" s="30"/>
    </row>
    <row r="160" spans="1:8" s="14" customFormat="1" ht="49.5" customHeight="1">
      <c r="A160" s="64"/>
      <c r="B160" s="65"/>
      <c r="C160" s="55" t="s">
        <v>27</v>
      </c>
      <c r="D160" s="56" t="s">
        <v>60</v>
      </c>
      <c r="E160" s="98" t="s">
        <v>60</v>
      </c>
      <c r="F160" s="56" t="s">
        <v>60</v>
      </c>
      <c r="G160" s="111">
        <f>G55+G145+G159</f>
        <v>0</v>
      </c>
      <c r="H160" s="9"/>
    </row>
    <row r="161" spans="1:12" ht="49.5" customHeight="1">
      <c r="A161" s="64"/>
      <c r="B161" s="65"/>
      <c r="C161" s="57" t="s">
        <v>53</v>
      </c>
      <c r="D161" s="58" t="s">
        <v>60</v>
      </c>
      <c r="E161" s="99" t="s">
        <v>60</v>
      </c>
      <c r="F161" s="58" t="s">
        <v>60</v>
      </c>
      <c r="G161" s="111">
        <f>G160*0.23</f>
        <v>0</v>
      </c>
      <c r="I161" s="11"/>
      <c r="J161" s="11"/>
      <c r="K161" s="11"/>
      <c r="L161" s="11"/>
    </row>
    <row r="162" spans="1:8" s="14" customFormat="1" ht="49.5" customHeight="1">
      <c r="A162" s="64"/>
      <c r="B162" s="65"/>
      <c r="C162" s="55" t="s">
        <v>28</v>
      </c>
      <c r="D162" s="56" t="s">
        <v>60</v>
      </c>
      <c r="E162" s="98" t="s">
        <v>60</v>
      </c>
      <c r="F162" s="56" t="s">
        <v>60</v>
      </c>
      <c r="G162" s="112">
        <f>G160+G161</f>
        <v>0</v>
      </c>
      <c r="H162" s="9"/>
    </row>
    <row r="194" spans="8:12" ht="15.75" customHeight="1">
      <c r="H194" s="11"/>
      <c r="I194" s="11"/>
      <c r="J194" s="11"/>
      <c r="K194" s="11"/>
      <c r="L194" s="11"/>
    </row>
    <row r="279" spans="3:7" ht="15">
      <c r="C279" s="11"/>
      <c r="E279" s="101"/>
      <c r="F279" s="11"/>
      <c r="G279" s="101"/>
    </row>
  </sheetData>
  <sheetProtection password="C416" sheet="1"/>
  <mergeCells count="42">
    <mergeCell ref="A5:D5"/>
    <mergeCell ref="B44:C44"/>
    <mergeCell ref="B13:C13"/>
    <mergeCell ref="B14:C14"/>
    <mergeCell ref="B19:C19"/>
    <mergeCell ref="B22:C22"/>
    <mergeCell ref="B23:C23"/>
    <mergeCell ref="B48:C48"/>
    <mergeCell ref="B49:C49"/>
    <mergeCell ref="B51:C51"/>
    <mergeCell ref="B52:C52"/>
    <mergeCell ref="B54:C54"/>
    <mergeCell ref="B35:C35"/>
    <mergeCell ref="B36:C36"/>
    <mergeCell ref="B39:C39"/>
    <mergeCell ref="B40:C40"/>
    <mergeCell ref="B43:C43"/>
    <mergeCell ref="B105:C105"/>
    <mergeCell ref="B107:C107"/>
    <mergeCell ref="B113:C113"/>
    <mergeCell ref="B124:C124"/>
    <mergeCell ref="B126:C126"/>
    <mergeCell ref="B59:C59"/>
    <mergeCell ref="B75:C75"/>
    <mergeCell ref="B79:C79"/>
    <mergeCell ref="B100:C100"/>
    <mergeCell ref="A162:B162"/>
    <mergeCell ref="B152:C152"/>
    <mergeCell ref="B153:C153"/>
    <mergeCell ref="B158:C158"/>
    <mergeCell ref="A160:B160"/>
    <mergeCell ref="A161:B161"/>
    <mergeCell ref="A2:E2"/>
    <mergeCell ref="A3:E3"/>
    <mergeCell ref="A159:D159"/>
    <mergeCell ref="A147:D147"/>
    <mergeCell ref="A145:D145"/>
    <mergeCell ref="A57:D57"/>
    <mergeCell ref="A55:D55"/>
    <mergeCell ref="B132:C132"/>
    <mergeCell ref="B144:C144"/>
    <mergeCell ref="B148:C148"/>
  </mergeCells>
  <printOptions horizontalCentered="1"/>
  <pageMargins left="0.7874015748031497" right="0.7874015748031497" top="1.1811023622047245" bottom="1.1811023622047245" header="0.5118110236220472" footer="0.5118110236220472"/>
  <pageSetup fitToHeight="4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GOTOWSKI</dc:creator>
  <cp:keywords/>
  <dc:description/>
  <cp:lastModifiedBy>Monika MD. Dominikowska</cp:lastModifiedBy>
  <cp:lastPrinted>2021-04-13T06:53:26Z</cp:lastPrinted>
  <dcterms:created xsi:type="dcterms:W3CDTF">2007-06-06T12:57:25Z</dcterms:created>
  <dcterms:modified xsi:type="dcterms:W3CDTF">2021-04-13T06:53:37Z</dcterms:modified>
  <cp:category/>
  <cp:version/>
  <cp:contentType/>
  <cp:contentStatus/>
</cp:coreProperties>
</file>