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86" activeTab="0"/>
  </bookViews>
  <sheets>
    <sheet name="2022-2023" sheetId="1" r:id="rId1"/>
  </sheets>
  <definedNames>
    <definedName name="_xlnm._FilterDatabase" localSheetId="0" hidden="1">'2022-2023'!$A$4:$AE$19</definedName>
    <definedName name="_xlnm.Print_Area" localSheetId="0">'2022-2023'!$A$1:$AE$64793</definedName>
  </definedNames>
  <calcPr fullCalcOnLoad="1"/>
</workbook>
</file>

<file path=xl/sharedStrings.xml><?xml version="1.0" encoding="utf-8"?>
<sst xmlns="http://schemas.openxmlformats.org/spreadsheetml/2006/main" count="262" uniqueCount="75">
  <si>
    <t>LP</t>
  </si>
  <si>
    <t>NIP</t>
  </si>
  <si>
    <t>NUMER PPE</t>
  </si>
  <si>
    <t>ULICA</t>
  </si>
  <si>
    <t>KOD</t>
  </si>
  <si>
    <t>MIEJSCOWOŚĆ</t>
  </si>
  <si>
    <t>KOD POCZTOWY</t>
  </si>
  <si>
    <t>OBECNA TARYFA</t>
  </si>
  <si>
    <t>NOWA TARYFA DYSTRYBUCYJNA</t>
  </si>
  <si>
    <t>DANE PŁATNIKA</t>
  </si>
  <si>
    <t xml:space="preserve">NAZWA </t>
  </si>
  <si>
    <t>DANE ODBIORCY</t>
  </si>
  <si>
    <t>ADRES/ULICA PUNKTU POBORU</t>
  </si>
  <si>
    <t>STREFA I</t>
  </si>
  <si>
    <t>STREFA II</t>
  </si>
  <si>
    <t>STREFA III</t>
  </si>
  <si>
    <t>SUMA [kWh]</t>
  </si>
  <si>
    <t>DANE PUNKTU POBORU ENERGII ELEKTRYCZNEJ</t>
  </si>
  <si>
    <t>SUMA ZAMÓWENIE PODSTAWOWE (kWh)</t>
  </si>
  <si>
    <t>SUMA PRAWO OPCJI (kWh)</t>
  </si>
  <si>
    <t>SUMA ZAMÓWENIE PODSTAWOWE (kWh) + PRAWO OPCJI (kWh)</t>
  </si>
  <si>
    <t>MOC UMOWNA [kW]</t>
  </si>
  <si>
    <t>INSTALACJA FOTOWOLTAICZNA [TAK/NIE]</t>
  </si>
  <si>
    <t>Leszno</t>
  </si>
  <si>
    <t>64-100</t>
  </si>
  <si>
    <t>NIE</t>
  </si>
  <si>
    <t>Karasia 15</t>
  </si>
  <si>
    <t>Strzelecka 7</t>
  </si>
  <si>
    <t>B23</t>
  </si>
  <si>
    <t>590310600007159628</t>
  </si>
  <si>
    <t>590310600007159611</t>
  </si>
  <si>
    <t>Miasto Leszno – Miejski Ośrodek Sportu i Rekreacji</t>
  </si>
  <si>
    <t>Miejski Ośrodek Sportu i Rekreacji</t>
  </si>
  <si>
    <t xml:space="preserve">Strzelecka 7 </t>
  </si>
  <si>
    <t xml:space="preserve">Mickiewicza 5 </t>
  </si>
  <si>
    <t>B21</t>
  </si>
  <si>
    <t>590310600000578815</t>
  </si>
  <si>
    <t xml:space="preserve">Państwowa Wyższa Szkoła Zawodowa im. Jana Amosa Komeńskiego </t>
  </si>
  <si>
    <t>Mickiewicza 5</t>
  </si>
  <si>
    <t xml:space="preserve">Geodetów 1 </t>
  </si>
  <si>
    <t>TAK</t>
  </si>
  <si>
    <t>590310600000758484</t>
  </si>
  <si>
    <t>697-227-08-88</t>
  </si>
  <si>
    <t>Leszczyńskie Centrum Biznesu Sp. z o.o.</t>
  </si>
  <si>
    <t>Geodetów 1</t>
  </si>
  <si>
    <t>Grunwaldzka 2B</t>
  </si>
  <si>
    <t>590310600000592033</t>
  </si>
  <si>
    <t>697-001-16-97</t>
  </si>
  <si>
    <t>Miejskie Przedsiębiorstwo Wodociągów i Kanalizacji Sp. z o.o.</t>
  </si>
  <si>
    <t>Lipowa 76A</t>
  </si>
  <si>
    <t>Miejskie Przedsiębiorstwo Wodociągówi i Kanalizacji Sp. z o.o.</t>
  </si>
  <si>
    <t>Lipowa 78</t>
  </si>
  <si>
    <t>B22</t>
  </si>
  <si>
    <t>590310600000592026</t>
  </si>
  <si>
    <t>1 Maja 15</t>
  </si>
  <si>
    <t>590310600000592019</t>
  </si>
  <si>
    <t>590310600000592002</t>
  </si>
  <si>
    <t>Francuska 48</t>
  </si>
  <si>
    <t>590310600000589392</t>
  </si>
  <si>
    <t>590310600000589408</t>
  </si>
  <si>
    <t>Lotnicza 50</t>
  </si>
  <si>
    <t>Strzyżewice</t>
  </si>
  <si>
    <t>590310600001057760</t>
  </si>
  <si>
    <t>590310600001057746</t>
  </si>
  <si>
    <t xml:space="preserve">Radomicko </t>
  </si>
  <si>
    <t>64-111</t>
  </si>
  <si>
    <t>B11</t>
  </si>
  <si>
    <t>590310600000464422</t>
  </si>
  <si>
    <t>Żakowo</t>
  </si>
  <si>
    <t>590310600000466792</t>
  </si>
  <si>
    <t>SZACOWANE ZUŻYCIE ENERGII ELEKTRYCZNJ [kWh] W OKRESIE 24 MIESIĘCY - ZAMÓWIENIE PODSTAWOWE</t>
  </si>
  <si>
    <t>SZACOWANE ZUŻYCIE ENERGII ELEKTRYCZNJ [kWh] W OKRESIE 24 MIESIĘCY - PRAWO OPCJI [15%]</t>
  </si>
  <si>
    <t>SZACOWANE ZUŻYCIE ENERGII ELEKTRYCZNJ [kWh] W OKRESIE 24 MIESIĘCY - ZAMÓWIENIE PODSTAWOWE Z PRAWEM OPCJI [15%]</t>
  </si>
  <si>
    <t>MOC INSTALACJI FOTOWOLTAICZNEJ [kWp]</t>
  </si>
  <si>
    <t>Część II - Opis przedmiotu zamówienia - Dostawa energii elektrycznej dla okresu od 01.01.2022 roku do 31.12.2023 roku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</si>
</sst>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%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_-* #,##0.000\ &quot;zł&quot;_-;\-* #,##0.000\ &quot;zł&quot;_-;_-* &quot;-&quot;???\ &quot;zł&quot;_-;_-@_-"/>
    <numFmt numFmtId="178" formatCode="#,##0\ &quot;zł&quot;"/>
    <numFmt numFmtId="179" formatCode="#,##0.0\ &quot;zł&quot;"/>
    <numFmt numFmtId="180" formatCode="#,##0.00\ &quot;zł&quot;"/>
    <numFmt numFmtId="181" formatCode="#,##0.0"/>
    <numFmt numFmtId="182" formatCode="m\W\h"/>
    <numFmt numFmtId="183" formatCode="#,###,&quot;MWh&quot;"/>
    <numFmt numFmtId="184" formatCode="#,&quot;MWh&quot;"/>
    <numFmt numFmtId="185" formatCode="0,&quot;MWh&quot;"/>
    <numFmt numFmtId="186" formatCode="#,##0.000"/>
    <numFmt numFmtId="187" formatCode="0.00000000"/>
    <numFmt numFmtId="188" formatCode="_-* #,##0.000\ _z_ł_-;\-* #,##0.000\ _z_ł_-;_-* &quot;-&quot;??\ _z_ł_-;_-@_-"/>
    <numFmt numFmtId="189" formatCode="_-* #,##0.0\ _z_ł_-;\-* #,##0.0\ _z_ł_-;_-* &quot;-&quot;??\ _z_ł_-;_-@_-"/>
    <numFmt numFmtId="190" formatCode="_-* #,##0\ _z_ł_-;\-* #,##0\ _z_ł_-;_-* &quot;-&quot;??\ _z_ł_-;_-@_-"/>
    <numFmt numFmtId="191" formatCode="_-* #,##0.000\ _z_ł_-;\-* #,##0.000\ _z_ł_-;_-* &quot;-&quot;???\ _z_ł_-;_-@_-"/>
    <numFmt numFmtId="192" formatCode="#,##0.0000"/>
    <numFmt numFmtId="193" formatCode="#,##0.00000"/>
    <numFmt numFmtId="194" formatCode="_-* #,##0.0000\ _z_ł_-;\-* #,##0.0000\ _z_ł_-;_-* &quot;-&quot;????\ _z_ł_-;_-@_-"/>
    <numFmt numFmtId="195" formatCode="_-* #,##0.000\ _z_ł_-;\-* #,##0.000\ _z_ł_-;_-* &quot;-&quot;????\ _z_ł_-;_-@_-"/>
    <numFmt numFmtId="196" formatCode="_-* #,##0.00\ _z_ł_-;\-* #,##0.00\ _z_ł_-;_-* &quot;-&quot;????\ _z_ł_-;_-@_-"/>
    <numFmt numFmtId="197" formatCode="_-* #,##0.00\ _z_ł_-;\-* #,##0.00\ _z_ł_-;_-* \-??\ _z_ł_-;_-@_-"/>
    <numFmt numFmtId="198" formatCode="_-* #,##0\ _z_ł_-;\-* #,##0\ _z_ł_-;_-* \-??\ _z_ł_-;_-@_-"/>
    <numFmt numFmtId="199" formatCode="d/mm/yyyy"/>
    <numFmt numFmtId="200" formatCode="#,##0.00\ _z_ł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0.00000000%"/>
    <numFmt numFmtId="207" formatCode="[$-415]dddd\,\ d\ mmmm\ yyyy"/>
  </numFmts>
  <fonts count="44"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8"/>
      <name val="Czcionka tekstu podstawowego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38" fillId="8" borderId="0" applyNumberFormat="0" applyBorder="0" applyAlignment="0" applyProtection="0"/>
    <xf numFmtId="0" fontId="0" fillId="3" borderId="0" applyNumberFormat="0" applyBorder="0" applyAlignment="0" applyProtection="0"/>
    <xf numFmtId="0" fontId="38" fillId="9" borderId="0" applyNumberFormat="0" applyBorder="0" applyAlignment="0" applyProtection="0"/>
    <xf numFmtId="0" fontId="0" fillId="4" borderId="0" applyNumberFormat="0" applyBorder="0" applyAlignment="0" applyProtection="0"/>
    <xf numFmtId="0" fontId="38" fillId="10" borderId="0" applyNumberFormat="0" applyBorder="0" applyAlignment="0" applyProtection="0"/>
    <xf numFmtId="0" fontId="0" fillId="5" borderId="0" applyNumberFormat="0" applyBorder="0" applyAlignment="0" applyProtection="0"/>
    <xf numFmtId="0" fontId="38" fillId="11" borderId="0" applyNumberFormat="0" applyBorder="0" applyAlignment="0" applyProtection="0"/>
    <xf numFmtId="0" fontId="0" fillId="6" borderId="0" applyNumberFormat="0" applyBorder="0" applyAlignment="0" applyProtection="0"/>
    <xf numFmtId="0" fontId="38" fillId="12" borderId="0" applyNumberFormat="0" applyBorder="0" applyAlignment="0" applyProtection="0"/>
    <xf numFmtId="0" fontId="0" fillId="7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38" fillId="18" borderId="0" applyNumberFormat="0" applyBorder="0" applyAlignment="0" applyProtection="0"/>
    <xf numFmtId="0" fontId="0" fillId="15" borderId="0" applyNumberFormat="0" applyBorder="0" applyAlignment="0" applyProtection="0"/>
    <xf numFmtId="0" fontId="38" fillId="19" borderId="0" applyNumberFormat="0" applyBorder="0" applyAlignment="0" applyProtection="0"/>
    <xf numFmtId="0" fontId="0" fillId="16" borderId="0" applyNumberFormat="0" applyBorder="0" applyAlignment="0" applyProtection="0"/>
    <xf numFmtId="0" fontId="38" fillId="20" borderId="0" applyNumberFormat="0" applyBorder="0" applyAlignment="0" applyProtection="0"/>
    <xf numFmtId="0" fontId="0" fillId="5" borderId="0" applyNumberFormat="0" applyBorder="0" applyAlignment="0" applyProtection="0"/>
    <xf numFmtId="0" fontId="38" fillId="21" borderId="0" applyNumberFormat="0" applyBorder="0" applyAlignment="0" applyProtection="0"/>
    <xf numFmtId="0" fontId="0" fillId="14" borderId="0" applyNumberFormat="0" applyBorder="0" applyAlignment="0" applyProtection="0"/>
    <xf numFmtId="0" fontId="38" fillId="22" borderId="0" applyNumberFormat="0" applyBorder="0" applyAlignment="0" applyProtection="0"/>
    <xf numFmtId="0" fontId="0" fillId="17" borderId="0" applyNumberFormat="0" applyBorder="0" applyAlignment="0" applyProtection="0"/>
    <xf numFmtId="0" fontId="3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9" fillId="28" borderId="0" applyNumberFormat="0" applyBorder="0" applyAlignment="0" applyProtection="0"/>
    <xf numFmtId="0" fontId="3" fillId="15" borderId="0" applyNumberFormat="0" applyBorder="0" applyAlignment="0" applyProtection="0"/>
    <xf numFmtId="0" fontId="39" fillId="29" borderId="0" applyNumberFormat="0" applyBorder="0" applyAlignment="0" applyProtection="0"/>
    <xf numFmtId="0" fontId="3" fillId="16" borderId="0" applyNumberFormat="0" applyBorder="0" applyAlignment="0" applyProtection="0"/>
    <xf numFmtId="0" fontId="39" fillId="30" borderId="0" applyNumberFormat="0" applyBorder="0" applyAlignment="0" applyProtection="0"/>
    <xf numFmtId="0" fontId="3" fillId="25" borderId="0" applyNumberFormat="0" applyBorder="0" applyAlignment="0" applyProtection="0"/>
    <xf numFmtId="0" fontId="39" fillId="31" borderId="0" applyNumberFormat="0" applyBorder="0" applyAlignment="0" applyProtection="0"/>
    <xf numFmtId="0" fontId="3" fillId="26" borderId="0" applyNumberFormat="0" applyBorder="0" applyAlignment="0" applyProtection="0"/>
    <xf numFmtId="0" fontId="39" fillId="32" borderId="0" applyNumberFormat="0" applyBorder="0" applyAlignment="0" applyProtection="0"/>
    <xf numFmtId="0" fontId="3" fillId="27" borderId="0" applyNumberFormat="0" applyBorder="0" applyAlignment="0" applyProtection="0"/>
    <xf numFmtId="0" fontId="3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12" fillId="7" borderId="1" applyNumberFormat="0" applyAlignment="0" applyProtection="0"/>
    <xf numFmtId="0" fontId="15" fillId="38" borderId="3" applyNumberFormat="0" applyAlignment="0" applyProtection="0"/>
    <xf numFmtId="0" fontId="8" fillId="4" borderId="0" applyNumberFormat="0" applyBorder="0" applyAlignment="0" applyProtection="0"/>
    <xf numFmtId="0" fontId="40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6" fillId="39" borderId="2" applyNumberFormat="0" applyAlignment="0" applyProtection="0"/>
    <xf numFmtId="0" fontId="13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41" fillId="42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 applyNumberFormat="0" applyFont="0" applyFill="0" applyBorder="0" applyAlignment="0" applyProtection="0"/>
    <xf numFmtId="0" fontId="42" fillId="0" borderId="0">
      <alignment/>
      <protection/>
    </xf>
    <xf numFmtId="0" fontId="0" fillId="43" borderId="8" applyNumberFormat="0" applyFont="0" applyAlignment="0" applyProtection="0"/>
    <xf numFmtId="0" fontId="5" fillId="38" borderId="1" applyNumberFormat="0" applyAlignment="0" applyProtection="0"/>
    <xf numFmtId="0" fontId="2" fillId="0" borderId="0" applyNumberFormat="0" applyFill="0" applyBorder="0" applyAlignment="0" applyProtection="0"/>
    <xf numFmtId="0" fontId="15" fillId="38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4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3" fillId="4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2" fillId="45" borderId="10" xfId="0" applyFont="1" applyFill="1" applyBorder="1" applyAlignment="1">
      <alignment horizontal="center" vertical="center"/>
    </xf>
    <xf numFmtId="49" fontId="22" fillId="45" borderId="10" xfId="0" applyNumberFormat="1" applyFont="1" applyFill="1" applyBorder="1" applyAlignment="1">
      <alignment horizontal="center" vertical="center"/>
    </xf>
    <xf numFmtId="0" fontId="22" fillId="45" borderId="11" xfId="0" applyFont="1" applyFill="1" applyBorder="1" applyAlignment="1">
      <alignment horizontal="center" vertical="center"/>
    </xf>
    <xf numFmtId="0" fontId="25" fillId="45" borderId="0" xfId="0" applyFont="1" applyFill="1" applyAlignment="1">
      <alignment horizontal="center" vertical="center"/>
    </xf>
    <xf numFmtId="0" fontId="22" fillId="45" borderId="12" xfId="0" applyFont="1" applyFill="1" applyBorder="1" applyAlignment="1">
      <alignment horizontal="center" vertical="center"/>
    </xf>
    <xf numFmtId="0" fontId="22" fillId="45" borderId="10" xfId="0" applyFont="1" applyFill="1" applyBorder="1" applyAlignment="1">
      <alignment horizontal="center" vertical="center" wrapText="1"/>
    </xf>
    <xf numFmtId="0" fontId="25" fillId="45" borderId="0" xfId="0" applyFont="1" applyFill="1" applyAlignment="1">
      <alignment vertical="center"/>
    </xf>
    <xf numFmtId="49" fontId="22" fillId="45" borderId="13" xfId="0" applyNumberFormat="1" applyFont="1" applyFill="1" applyBorder="1" applyAlignment="1">
      <alignment horizontal="center" vertical="center"/>
    </xf>
    <xf numFmtId="3" fontId="22" fillId="45" borderId="10" xfId="0" applyNumberFormat="1" applyFont="1" applyFill="1" applyBorder="1" applyAlignment="1">
      <alignment horizontal="center" vertical="center" wrapText="1"/>
    </xf>
    <xf numFmtId="4" fontId="22" fillId="45" borderId="10" xfId="0" applyNumberFormat="1" applyFont="1" applyFill="1" applyBorder="1" applyAlignment="1">
      <alignment horizontal="center" vertical="center" wrapText="1"/>
    </xf>
    <xf numFmtId="0" fontId="25" fillId="45" borderId="10" xfId="0" applyFont="1" applyFill="1" applyBorder="1" applyAlignment="1">
      <alignment horizontal="center" vertical="center"/>
    </xf>
    <xf numFmtId="49" fontId="25" fillId="45" borderId="0" xfId="0" applyNumberFormat="1" applyFont="1" applyFill="1" applyAlignment="1">
      <alignment vertical="center"/>
    </xf>
    <xf numFmtId="3" fontId="26" fillId="45" borderId="11" xfId="0" applyNumberFormat="1" applyFont="1" applyFill="1" applyBorder="1" applyAlignment="1">
      <alignment horizontal="center" vertical="center"/>
    </xf>
    <xf numFmtId="3" fontId="25" fillId="45" borderId="0" xfId="0" applyNumberFormat="1" applyFont="1" applyFill="1" applyAlignment="1">
      <alignment vertical="center"/>
    </xf>
    <xf numFmtId="4" fontId="25" fillId="45" borderId="0" xfId="0" applyNumberFormat="1" applyFont="1" applyFill="1" applyAlignment="1">
      <alignment vertical="center"/>
    </xf>
    <xf numFmtId="2" fontId="25" fillId="45" borderId="0" xfId="0" applyNumberFormat="1" applyFont="1" applyFill="1" applyAlignment="1">
      <alignment vertical="center"/>
    </xf>
    <xf numFmtId="0" fontId="22" fillId="45" borderId="0" xfId="0" applyFont="1" applyFill="1" applyAlignment="1">
      <alignment horizontal="center" vertical="center"/>
    </xf>
    <xf numFmtId="3" fontId="29" fillId="45" borderId="10" xfId="0" applyNumberFormat="1" applyFont="1" applyFill="1" applyBorder="1" applyAlignment="1">
      <alignment horizontal="center" vertical="center"/>
    </xf>
    <xf numFmtId="3" fontId="31" fillId="45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2" fillId="45" borderId="13" xfId="0" applyFont="1" applyFill="1" applyBorder="1" applyAlignment="1">
      <alignment horizontal="center" vertical="center" wrapText="1"/>
    </xf>
    <xf numFmtId="0" fontId="22" fillId="45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" fontId="22" fillId="45" borderId="11" xfId="0" applyNumberFormat="1" applyFont="1" applyFill="1" applyBorder="1" applyAlignment="1">
      <alignment horizontal="center" vertical="center"/>
    </xf>
    <xf numFmtId="1" fontId="24" fillId="45" borderId="11" xfId="0" applyNumberFormat="1" applyFont="1" applyFill="1" applyBorder="1" applyAlignment="1">
      <alignment horizontal="center" vertical="center"/>
    </xf>
    <xf numFmtId="1" fontId="23" fillId="45" borderId="11" xfId="0" applyNumberFormat="1" applyFont="1" applyFill="1" applyBorder="1" applyAlignment="1">
      <alignment horizontal="center" vertical="center"/>
    </xf>
    <xf numFmtId="0" fontId="23" fillId="45" borderId="10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/>
    </xf>
    <xf numFmtId="10" fontId="23" fillId="45" borderId="10" xfId="118" applyNumberFormat="1" applyFont="1" applyFill="1" applyBorder="1" applyAlignment="1">
      <alignment horizontal="center" vertical="center"/>
    </xf>
    <xf numFmtId="0" fontId="28" fillId="45" borderId="0" xfId="0" applyFont="1" applyFill="1" applyAlignment="1">
      <alignment horizontal="left" vertical="center" wrapText="1"/>
    </xf>
    <xf numFmtId="0" fontId="29" fillId="45" borderId="10" xfId="0" applyFont="1" applyFill="1" applyBorder="1" applyAlignment="1">
      <alignment horizontal="center" vertical="center" wrapText="1"/>
    </xf>
    <xf numFmtId="0" fontId="27" fillId="45" borderId="10" xfId="0" applyFont="1" applyFill="1" applyBorder="1" applyAlignment="1">
      <alignment horizontal="center" vertical="center" wrapText="1"/>
    </xf>
    <xf numFmtId="0" fontId="29" fillId="45" borderId="14" xfId="0" applyFont="1" applyFill="1" applyBorder="1" applyAlignment="1">
      <alignment horizontal="center" vertical="center" wrapText="1"/>
    </xf>
    <xf numFmtId="0" fontId="29" fillId="45" borderId="15" xfId="0" applyFont="1" applyFill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Dobry" xfId="87"/>
    <cellStyle name="Comma" xfId="88"/>
    <cellStyle name="Comma [0]" xfId="89"/>
    <cellStyle name="Dziesiętny 2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Hyperlink 2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e" xfId="108"/>
    <cellStyle name="Neutralny" xfId="109"/>
    <cellStyle name="Normal 2" xfId="110"/>
    <cellStyle name="Normal 3" xfId="111"/>
    <cellStyle name="Normalny 2" xfId="112"/>
    <cellStyle name="Normalny 7" xfId="113"/>
    <cellStyle name="Note" xfId="114"/>
    <cellStyle name="Obliczenia" xfId="115"/>
    <cellStyle name="Followed Hyperlink" xfId="116"/>
    <cellStyle name="Output" xfId="117"/>
    <cellStyle name="Percent" xfId="118"/>
    <cellStyle name="Procentowy 2" xfId="119"/>
    <cellStyle name="Suma" xfId="120"/>
    <cellStyle name="Tekst objaśnienia" xfId="121"/>
    <cellStyle name="Tekst ostrzeżenia" xfId="122"/>
    <cellStyle name="Title" xfId="123"/>
    <cellStyle name="Total" xfId="124"/>
    <cellStyle name="Tytuł" xfId="125"/>
    <cellStyle name="Uwaga" xfId="126"/>
    <cellStyle name="Currency" xfId="127"/>
    <cellStyle name="Currency [0]" xfId="128"/>
    <cellStyle name="Warning Text" xfId="129"/>
    <cellStyle name="Złe" xfId="130"/>
    <cellStyle name="Zły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64793"/>
  <sheetViews>
    <sheetView tabSelected="1" view="pageBreakPreview" zoomScale="75" zoomScaleNormal="75" zoomScaleSheetLayoutView="75" zoomScalePageLayoutView="0" workbookViewId="0" topLeftCell="A1">
      <selection activeCell="D4" sqref="D4"/>
    </sheetView>
  </sheetViews>
  <sheetFormatPr defaultColWidth="8.59765625" defaultRowHeight="12" customHeight="1"/>
  <cols>
    <col min="1" max="1" width="4.59765625" style="7" customWidth="1"/>
    <col min="2" max="2" width="22.8984375" style="7" customWidth="1"/>
    <col min="3" max="3" width="15.09765625" style="7" customWidth="1"/>
    <col min="4" max="4" width="9.09765625" style="7" customWidth="1"/>
    <col min="5" max="5" width="8.8984375" style="7" customWidth="1"/>
    <col min="6" max="7" width="10" style="7" customWidth="1"/>
    <col min="8" max="9" width="11.09765625" style="7" customWidth="1"/>
    <col min="10" max="10" width="19.59765625" style="12" customWidth="1"/>
    <col min="11" max="11" width="11" style="7" customWidth="1"/>
    <col min="12" max="12" width="41.69921875" style="7" customWidth="1"/>
    <col min="13" max="13" width="15.3984375" style="7" bestFit="1" customWidth="1"/>
    <col min="14" max="14" width="8" style="7" bestFit="1" customWidth="1"/>
    <col min="15" max="15" width="12" style="7" customWidth="1"/>
    <col min="16" max="16" width="47.09765625" style="7" customWidth="1"/>
    <col min="17" max="17" width="15.09765625" style="7" customWidth="1"/>
    <col min="18" max="18" width="8" style="7" bestFit="1" customWidth="1"/>
    <col min="19" max="19" width="12.09765625" style="7" customWidth="1"/>
    <col min="20" max="20" width="14.09765625" style="14" bestFit="1" customWidth="1"/>
    <col min="21" max="21" width="17.59765625" style="7" customWidth="1"/>
    <col min="22" max="22" width="14.8984375" style="7" customWidth="1"/>
    <col min="23" max="23" width="16.59765625" style="15" customWidth="1"/>
    <col min="24" max="24" width="15.09765625" style="7" customWidth="1"/>
    <col min="25" max="25" width="13.3984375" style="7" customWidth="1"/>
    <col min="26" max="26" width="17.3984375" style="7" customWidth="1"/>
    <col min="27" max="27" width="16.09765625" style="14" customWidth="1"/>
    <col min="28" max="28" width="15.09765625" style="7" customWidth="1"/>
    <col min="29" max="29" width="17.09765625" style="7" customWidth="1"/>
    <col min="30" max="30" width="18" style="7" customWidth="1"/>
    <col min="31" max="31" width="18.59765625" style="7" customWidth="1"/>
    <col min="32" max="16384" width="8.59765625" style="7" customWidth="1"/>
  </cols>
  <sheetData>
    <row r="1" spans="1:31" ht="12" customHeight="1">
      <c r="A1" s="30" t="s">
        <v>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ht="4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ht="48.75" customHeight="1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2" t="s">
        <v>9</v>
      </c>
      <c r="L3" s="32"/>
      <c r="M3" s="32"/>
      <c r="N3" s="32"/>
      <c r="O3" s="32"/>
      <c r="P3" s="33" t="s">
        <v>11</v>
      </c>
      <c r="Q3" s="34"/>
      <c r="R3" s="34"/>
      <c r="S3" s="34"/>
      <c r="T3" s="27" t="s">
        <v>70</v>
      </c>
      <c r="U3" s="27"/>
      <c r="V3" s="27"/>
      <c r="W3" s="27"/>
      <c r="X3" s="27" t="s">
        <v>71</v>
      </c>
      <c r="Y3" s="27"/>
      <c r="Z3" s="27"/>
      <c r="AA3" s="27"/>
      <c r="AB3" s="27" t="s">
        <v>72</v>
      </c>
      <c r="AC3" s="27"/>
      <c r="AD3" s="27"/>
      <c r="AE3" s="27"/>
    </row>
    <row r="4" spans="1:31" ht="65.25" customHeight="1">
      <c r="A4" s="1" t="s">
        <v>0</v>
      </c>
      <c r="B4" s="1" t="s">
        <v>12</v>
      </c>
      <c r="C4" s="6" t="s">
        <v>5</v>
      </c>
      <c r="D4" s="6" t="s">
        <v>6</v>
      </c>
      <c r="E4" s="6" t="s">
        <v>7</v>
      </c>
      <c r="F4" s="6" t="s">
        <v>8</v>
      </c>
      <c r="G4" s="21" t="s">
        <v>21</v>
      </c>
      <c r="H4" s="21" t="s">
        <v>22</v>
      </c>
      <c r="I4" s="21" t="s">
        <v>73</v>
      </c>
      <c r="J4" s="8" t="s">
        <v>2</v>
      </c>
      <c r="K4" s="1" t="s">
        <v>1</v>
      </c>
      <c r="L4" s="1" t="s">
        <v>10</v>
      </c>
      <c r="M4" s="1" t="s">
        <v>3</v>
      </c>
      <c r="N4" s="1" t="s">
        <v>4</v>
      </c>
      <c r="O4" s="1" t="s">
        <v>5</v>
      </c>
      <c r="P4" s="1" t="s">
        <v>10</v>
      </c>
      <c r="Q4" s="1" t="s">
        <v>3</v>
      </c>
      <c r="R4" s="1" t="s">
        <v>4</v>
      </c>
      <c r="S4" s="6" t="s">
        <v>5</v>
      </c>
      <c r="T4" s="9" t="s">
        <v>13</v>
      </c>
      <c r="U4" s="6" t="s">
        <v>14</v>
      </c>
      <c r="V4" s="6" t="s">
        <v>15</v>
      </c>
      <c r="W4" s="10" t="s">
        <v>16</v>
      </c>
      <c r="X4" s="6" t="s">
        <v>13</v>
      </c>
      <c r="Y4" s="6" t="s">
        <v>14</v>
      </c>
      <c r="Z4" s="6" t="s">
        <v>15</v>
      </c>
      <c r="AA4" s="9" t="s">
        <v>16</v>
      </c>
      <c r="AB4" s="6" t="s">
        <v>13</v>
      </c>
      <c r="AC4" s="6" t="s">
        <v>14</v>
      </c>
      <c r="AD4" s="6" t="s">
        <v>15</v>
      </c>
      <c r="AE4" s="6" t="s">
        <v>16</v>
      </c>
    </row>
    <row r="5" spans="1:31" s="4" customFormat="1" ht="12.75">
      <c r="A5" s="11">
        <v>1</v>
      </c>
      <c r="B5" s="1" t="s">
        <v>27</v>
      </c>
      <c r="C5" s="1" t="s">
        <v>23</v>
      </c>
      <c r="D5" s="1" t="s">
        <v>24</v>
      </c>
      <c r="E5" s="1" t="s">
        <v>28</v>
      </c>
      <c r="F5" s="1" t="s">
        <v>28</v>
      </c>
      <c r="G5" s="1">
        <v>300</v>
      </c>
      <c r="H5" s="1" t="s">
        <v>25</v>
      </c>
      <c r="I5" s="1">
        <v>0</v>
      </c>
      <c r="J5" s="2" t="s">
        <v>29</v>
      </c>
      <c r="K5" s="5">
        <v>6972259898</v>
      </c>
      <c r="L5" s="22" t="s">
        <v>31</v>
      </c>
      <c r="M5" s="3" t="s">
        <v>26</v>
      </c>
      <c r="N5" s="3" t="s">
        <v>24</v>
      </c>
      <c r="O5" s="3" t="s">
        <v>23</v>
      </c>
      <c r="P5" s="1" t="s">
        <v>32</v>
      </c>
      <c r="Q5" s="1" t="s">
        <v>33</v>
      </c>
      <c r="R5" s="1" t="s">
        <v>24</v>
      </c>
      <c r="S5" s="1" t="s">
        <v>23</v>
      </c>
      <c r="T5" s="24">
        <v>29132</v>
      </c>
      <c r="U5" s="24">
        <v>19488</v>
      </c>
      <c r="V5" s="24">
        <v>119952</v>
      </c>
      <c r="W5" s="26">
        <f>SUM(T5:V5)</f>
        <v>168572</v>
      </c>
      <c r="X5" s="24">
        <f>T5*0.15</f>
        <v>4369.8</v>
      </c>
      <c r="Y5" s="24">
        <f aca="true" t="shared" si="0" ref="Y5:Y18">U5*0.15</f>
        <v>2923.2</v>
      </c>
      <c r="Z5" s="24">
        <f>V5*0.15</f>
        <v>17992.8</v>
      </c>
      <c r="AA5" s="26">
        <f>SUM(X5:Z5)</f>
        <v>25285.8</v>
      </c>
      <c r="AB5" s="24">
        <f aca="true" t="shared" si="1" ref="AB5:AD7">SUM(T5+X5)</f>
        <v>33501.8</v>
      </c>
      <c r="AC5" s="24">
        <f t="shared" si="1"/>
        <v>22411.2</v>
      </c>
      <c r="AD5" s="24">
        <f t="shared" si="1"/>
        <v>137944.8</v>
      </c>
      <c r="AE5" s="25">
        <f>SUM(AB5:AD5)</f>
        <v>193857.8</v>
      </c>
    </row>
    <row r="6" spans="1:31" s="4" customFormat="1" ht="12.75">
      <c r="A6" s="11">
        <v>2</v>
      </c>
      <c r="B6" s="1" t="s">
        <v>27</v>
      </c>
      <c r="C6" s="1" t="s">
        <v>23</v>
      </c>
      <c r="D6" s="1" t="s">
        <v>24</v>
      </c>
      <c r="E6" s="1" t="s">
        <v>28</v>
      </c>
      <c r="F6" s="1" t="s">
        <v>28</v>
      </c>
      <c r="G6" s="1">
        <v>300</v>
      </c>
      <c r="H6" s="1" t="s">
        <v>25</v>
      </c>
      <c r="I6" s="1">
        <v>0</v>
      </c>
      <c r="J6" s="2" t="s">
        <v>30</v>
      </c>
      <c r="K6" s="5">
        <v>6972259898</v>
      </c>
      <c r="L6" s="22" t="s">
        <v>31</v>
      </c>
      <c r="M6" s="3" t="s">
        <v>26</v>
      </c>
      <c r="N6" s="3" t="s">
        <v>24</v>
      </c>
      <c r="O6" s="3" t="s">
        <v>23</v>
      </c>
      <c r="P6" s="1" t="s">
        <v>32</v>
      </c>
      <c r="Q6" s="1" t="s">
        <v>33</v>
      </c>
      <c r="R6" s="1" t="s">
        <v>24</v>
      </c>
      <c r="S6" s="1" t="s">
        <v>23</v>
      </c>
      <c r="T6" s="24">
        <v>149184</v>
      </c>
      <c r="U6" s="24">
        <v>133056</v>
      </c>
      <c r="V6" s="24">
        <v>636048</v>
      </c>
      <c r="W6" s="26">
        <f>SUM(T6:V6)</f>
        <v>918288</v>
      </c>
      <c r="X6" s="24">
        <f>T6*0.15</f>
        <v>22377.6</v>
      </c>
      <c r="Y6" s="24">
        <f t="shared" si="0"/>
        <v>19958.399999999998</v>
      </c>
      <c r="Z6" s="24">
        <f>V6*0.15</f>
        <v>95407.2</v>
      </c>
      <c r="AA6" s="26">
        <f>SUM(X6:Z6)</f>
        <v>137743.2</v>
      </c>
      <c r="AB6" s="24">
        <f t="shared" si="1"/>
        <v>171561.6</v>
      </c>
      <c r="AC6" s="24">
        <f t="shared" si="1"/>
        <v>153014.4</v>
      </c>
      <c r="AD6" s="24">
        <f t="shared" si="1"/>
        <v>731455.2</v>
      </c>
      <c r="AE6" s="25">
        <f>SUM(AB6:AD6)</f>
        <v>1056031.2</v>
      </c>
    </row>
    <row r="7" spans="1:31" s="4" customFormat="1" ht="22.5">
      <c r="A7" s="11">
        <v>3</v>
      </c>
      <c r="B7" s="1" t="s">
        <v>34</v>
      </c>
      <c r="C7" s="1" t="s">
        <v>23</v>
      </c>
      <c r="D7" s="1" t="s">
        <v>24</v>
      </c>
      <c r="E7" s="1" t="s">
        <v>35</v>
      </c>
      <c r="F7" s="1" t="s">
        <v>35</v>
      </c>
      <c r="G7" s="1">
        <v>300</v>
      </c>
      <c r="H7" s="1" t="s">
        <v>25</v>
      </c>
      <c r="I7" s="1">
        <v>0</v>
      </c>
      <c r="J7" s="2" t="s">
        <v>36</v>
      </c>
      <c r="K7" s="5">
        <v>6971981908</v>
      </c>
      <c r="L7" s="22" t="s">
        <v>37</v>
      </c>
      <c r="M7" s="3" t="s">
        <v>38</v>
      </c>
      <c r="N7" s="3" t="s">
        <v>24</v>
      </c>
      <c r="O7" s="3" t="s">
        <v>23</v>
      </c>
      <c r="P7" s="1" t="s">
        <v>37</v>
      </c>
      <c r="Q7" s="1" t="s">
        <v>38</v>
      </c>
      <c r="R7" s="1" t="s">
        <v>24</v>
      </c>
      <c r="S7" s="1" t="s">
        <v>23</v>
      </c>
      <c r="T7" s="24">
        <v>771444.8</v>
      </c>
      <c r="U7" s="24">
        <v>0</v>
      </c>
      <c r="V7" s="24">
        <v>0</v>
      </c>
      <c r="W7" s="26">
        <f>SUM(T7:V7)</f>
        <v>771444.8</v>
      </c>
      <c r="X7" s="24">
        <f>T7*0.15</f>
        <v>115716.72</v>
      </c>
      <c r="Y7" s="24">
        <f t="shared" si="0"/>
        <v>0</v>
      </c>
      <c r="Z7" s="24">
        <f>V7*0.15</f>
        <v>0</v>
      </c>
      <c r="AA7" s="26">
        <f>SUM(X7:Z7)</f>
        <v>115716.72</v>
      </c>
      <c r="AB7" s="24">
        <f t="shared" si="1"/>
        <v>887161.52</v>
      </c>
      <c r="AC7" s="24">
        <f t="shared" si="1"/>
        <v>0</v>
      </c>
      <c r="AD7" s="24">
        <f t="shared" si="1"/>
        <v>0</v>
      </c>
      <c r="AE7" s="25">
        <f>SUM(AB7:AD7)</f>
        <v>887161.52</v>
      </c>
    </row>
    <row r="8" spans="1:31" s="4" customFormat="1" ht="15" customHeight="1">
      <c r="A8" s="11">
        <v>4</v>
      </c>
      <c r="B8" s="1" t="s">
        <v>39</v>
      </c>
      <c r="C8" s="1" t="s">
        <v>23</v>
      </c>
      <c r="D8" s="1" t="s">
        <v>24</v>
      </c>
      <c r="E8" s="1" t="s">
        <v>35</v>
      </c>
      <c r="F8" s="1" t="s">
        <v>35</v>
      </c>
      <c r="G8" s="1">
        <v>156</v>
      </c>
      <c r="H8" s="1" t="s">
        <v>40</v>
      </c>
      <c r="I8" s="1">
        <v>0</v>
      </c>
      <c r="J8" s="2" t="s">
        <v>41</v>
      </c>
      <c r="K8" s="5" t="s">
        <v>42</v>
      </c>
      <c r="L8" s="3" t="s">
        <v>43</v>
      </c>
      <c r="M8" s="3" t="s">
        <v>44</v>
      </c>
      <c r="N8" s="3" t="s">
        <v>24</v>
      </c>
      <c r="O8" s="3" t="s">
        <v>23</v>
      </c>
      <c r="P8" s="1" t="s">
        <v>43</v>
      </c>
      <c r="Q8" s="1" t="s">
        <v>44</v>
      </c>
      <c r="R8" s="1" t="s">
        <v>24</v>
      </c>
      <c r="S8" s="1" t="s">
        <v>23</v>
      </c>
      <c r="T8" s="24">
        <v>2669578</v>
      </c>
      <c r="U8" s="24">
        <v>0</v>
      </c>
      <c r="V8" s="24">
        <v>0</v>
      </c>
      <c r="W8" s="26">
        <v>1334789</v>
      </c>
      <c r="X8" s="24">
        <v>200218.35</v>
      </c>
      <c r="Y8" s="24">
        <f t="shared" si="0"/>
        <v>0</v>
      </c>
      <c r="Z8" s="24">
        <v>0</v>
      </c>
      <c r="AA8" s="26">
        <v>200218.35</v>
      </c>
      <c r="AB8" s="24">
        <v>1535007.35</v>
      </c>
      <c r="AC8" s="24">
        <v>0</v>
      </c>
      <c r="AD8" s="24">
        <v>0</v>
      </c>
      <c r="AE8" s="25">
        <v>1535007.35</v>
      </c>
    </row>
    <row r="9" spans="1:31" s="4" customFormat="1" ht="15" customHeight="1">
      <c r="A9" s="11">
        <v>5</v>
      </c>
      <c r="B9" s="1" t="s">
        <v>45</v>
      </c>
      <c r="C9" s="1" t="s">
        <v>23</v>
      </c>
      <c r="D9" s="1" t="s">
        <v>24</v>
      </c>
      <c r="E9" s="1" t="s">
        <v>35</v>
      </c>
      <c r="F9" s="1" t="s">
        <v>35</v>
      </c>
      <c r="G9" s="1">
        <v>70</v>
      </c>
      <c r="H9" s="1" t="s">
        <v>25</v>
      </c>
      <c r="I9" s="1">
        <v>0</v>
      </c>
      <c r="J9" s="2" t="s">
        <v>46</v>
      </c>
      <c r="K9" s="5" t="s">
        <v>47</v>
      </c>
      <c r="L9" s="22" t="s">
        <v>48</v>
      </c>
      <c r="M9" s="3" t="s">
        <v>49</v>
      </c>
      <c r="N9" s="3" t="s">
        <v>24</v>
      </c>
      <c r="O9" s="3" t="s">
        <v>23</v>
      </c>
      <c r="P9" s="23" t="s">
        <v>50</v>
      </c>
      <c r="Q9" s="1" t="s">
        <v>49</v>
      </c>
      <c r="R9" s="1" t="s">
        <v>24</v>
      </c>
      <c r="S9" s="1" t="s">
        <v>23</v>
      </c>
      <c r="T9" s="24">
        <v>144206</v>
      </c>
      <c r="U9" s="24">
        <v>0</v>
      </c>
      <c r="V9" s="24">
        <v>0</v>
      </c>
      <c r="W9" s="26">
        <f aca="true" t="shared" si="2" ref="W9:W18">SUM(T9:V9)</f>
        <v>144206</v>
      </c>
      <c r="X9" s="24">
        <f aca="true" t="shared" si="3" ref="X9:Z18">T9*0.15</f>
        <v>21630.899999999998</v>
      </c>
      <c r="Y9" s="24">
        <f t="shared" si="0"/>
        <v>0</v>
      </c>
      <c r="Z9" s="24">
        <f t="shared" si="3"/>
        <v>0</v>
      </c>
      <c r="AA9" s="26">
        <f aca="true" t="shared" si="4" ref="AA9:AA18">SUM(X9:Z9)</f>
        <v>21630.899999999998</v>
      </c>
      <c r="AB9" s="24">
        <f aca="true" t="shared" si="5" ref="AB9:AD18">T9+X9</f>
        <v>165836.9</v>
      </c>
      <c r="AC9" s="24">
        <f t="shared" si="5"/>
        <v>0</v>
      </c>
      <c r="AD9" s="24">
        <f t="shared" si="5"/>
        <v>0</v>
      </c>
      <c r="AE9" s="25">
        <f aca="true" t="shared" si="6" ref="AE9:AE18">SUM(AB9:AD9)</f>
        <v>165836.9</v>
      </c>
    </row>
    <row r="10" spans="1:31" s="4" customFormat="1" ht="15" customHeight="1">
      <c r="A10" s="11">
        <v>6</v>
      </c>
      <c r="B10" s="1" t="s">
        <v>51</v>
      </c>
      <c r="C10" s="1" t="s">
        <v>23</v>
      </c>
      <c r="D10" s="1" t="s">
        <v>24</v>
      </c>
      <c r="E10" s="1" t="s">
        <v>52</v>
      </c>
      <c r="F10" s="1" t="s">
        <v>52</v>
      </c>
      <c r="G10" s="1">
        <v>120</v>
      </c>
      <c r="H10" s="1" t="s">
        <v>25</v>
      </c>
      <c r="I10" s="1">
        <v>0</v>
      </c>
      <c r="J10" s="2" t="s">
        <v>53</v>
      </c>
      <c r="K10" s="5" t="s">
        <v>47</v>
      </c>
      <c r="L10" s="22" t="s">
        <v>48</v>
      </c>
      <c r="M10" s="3" t="s">
        <v>49</v>
      </c>
      <c r="N10" s="3" t="s">
        <v>24</v>
      </c>
      <c r="O10" s="3" t="s">
        <v>23</v>
      </c>
      <c r="P10" s="23" t="s">
        <v>50</v>
      </c>
      <c r="Q10" s="1" t="s">
        <v>49</v>
      </c>
      <c r="R10" s="1" t="s">
        <v>24</v>
      </c>
      <c r="S10" s="1" t="s">
        <v>23</v>
      </c>
      <c r="T10" s="24">
        <v>138654</v>
      </c>
      <c r="U10" s="24">
        <v>372092</v>
      </c>
      <c r="V10" s="24">
        <v>0</v>
      </c>
      <c r="W10" s="26">
        <f t="shared" si="2"/>
        <v>510746</v>
      </c>
      <c r="X10" s="24">
        <f t="shared" si="3"/>
        <v>20798.1</v>
      </c>
      <c r="Y10" s="24">
        <f t="shared" si="0"/>
        <v>55813.799999999996</v>
      </c>
      <c r="Z10" s="24">
        <f t="shared" si="3"/>
        <v>0</v>
      </c>
      <c r="AA10" s="26">
        <f t="shared" si="4"/>
        <v>76611.9</v>
      </c>
      <c r="AB10" s="24">
        <f t="shared" si="5"/>
        <v>159452.1</v>
      </c>
      <c r="AC10" s="24">
        <f t="shared" si="5"/>
        <v>427905.8</v>
      </c>
      <c r="AD10" s="24">
        <f t="shared" si="5"/>
        <v>0</v>
      </c>
      <c r="AE10" s="25">
        <f t="shared" si="6"/>
        <v>587357.9</v>
      </c>
    </row>
    <row r="11" spans="1:31" s="4" customFormat="1" ht="15" customHeight="1">
      <c r="A11" s="11">
        <v>7</v>
      </c>
      <c r="B11" s="1" t="s">
        <v>54</v>
      </c>
      <c r="C11" s="1" t="s">
        <v>23</v>
      </c>
      <c r="D11" s="1" t="s">
        <v>24</v>
      </c>
      <c r="E11" s="1" t="s">
        <v>52</v>
      </c>
      <c r="F11" s="1" t="s">
        <v>52</v>
      </c>
      <c r="G11" s="1">
        <v>100</v>
      </c>
      <c r="H11" s="1" t="s">
        <v>25</v>
      </c>
      <c r="I11" s="1">
        <v>0</v>
      </c>
      <c r="J11" s="2" t="s">
        <v>55</v>
      </c>
      <c r="K11" s="5" t="s">
        <v>47</v>
      </c>
      <c r="L11" s="22" t="s">
        <v>48</v>
      </c>
      <c r="M11" s="3" t="s">
        <v>49</v>
      </c>
      <c r="N11" s="3" t="s">
        <v>24</v>
      </c>
      <c r="O11" s="3" t="s">
        <v>23</v>
      </c>
      <c r="P11" s="23" t="s">
        <v>50</v>
      </c>
      <c r="Q11" s="1" t="s">
        <v>49</v>
      </c>
      <c r="R11" s="1" t="s">
        <v>24</v>
      </c>
      <c r="S11" s="1" t="s">
        <v>23</v>
      </c>
      <c r="T11" s="24">
        <v>114276</v>
      </c>
      <c r="U11" s="24">
        <v>293396</v>
      </c>
      <c r="V11" s="24">
        <v>0</v>
      </c>
      <c r="W11" s="26">
        <f t="shared" si="2"/>
        <v>407672</v>
      </c>
      <c r="X11" s="24">
        <f t="shared" si="3"/>
        <v>17141.399999999998</v>
      </c>
      <c r="Y11" s="24">
        <f t="shared" si="0"/>
        <v>44009.4</v>
      </c>
      <c r="Z11" s="24">
        <f t="shared" si="3"/>
        <v>0</v>
      </c>
      <c r="AA11" s="26">
        <f t="shared" si="4"/>
        <v>61150.8</v>
      </c>
      <c r="AB11" s="24">
        <f t="shared" si="5"/>
        <v>131417.4</v>
      </c>
      <c r="AC11" s="24">
        <f t="shared" si="5"/>
        <v>337405.4</v>
      </c>
      <c r="AD11" s="24">
        <f t="shared" si="5"/>
        <v>0</v>
      </c>
      <c r="AE11" s="25">
        <f t="shared" si="6"/>
        <v>468822.80000000005</v>
      </c>
    </row>
    <row r="12" spans="1:31" s="4" customFormat="1" ht="15" customHeight="1">
      <c r="A12" s="11">
        <v>8</v>
      </c>
      <c r="B12" s="1" t="s">
        <v>54</v>
      </c>
      <c r="C12" s="1" t="s">
        <v>23</v>
      </c>
      <c r="D12" s="1" t="s">
        <v>24</v>
      </c>
      <c r="E12" s="1" t="s">
        <v>52</v>
      </c>
      <c r="F12" s="1" t="s">
        <v>52</v>
      </c>
      <c r="G12" s="1">
        <v>100</v>
      </c>
      <c r="H12" s="1" t="s">
        <v>25</v>
      </c>
      <c r="I12" s="1">
        <v>0</v>
      </c>
      <c r="J12" s="2" t="s">
        <v>56</v>
      </c>
      <c r="K12" s="5" t="s">
        <v>47</v>
      </c>
      <c r="L12" s="22" t="s">
        <v>48</v>
      </c>
      <c r="M12" s="3" t="s">
        <v>49</v>
      </c>
      <c r="N12" s="3" t="s">
        <v>24</v>
      </c>
      <c r="O12" s="3" t="s">
        <v>23</v>
      </c>
      <c r="P12" s="23" t="s">
        <v>50</v>
      </c>
      <c r="Q12" s="1" t="s">
        <v>49</v>
      </c>
      <c r="R12" s="1" t="s">
        <v>24</v>
      </c>
      <c r="S12" s="1" t="s">
        <v>23</v>
      </c>
      <c r="T12" s="24">
        <v>214879</v>
      </c>
      <c r="U12" s="24">
        <v>479683</v>
      </c>
      <c r="V12" s="24">
        <v>0</v>
      </c>
      <c r="W12" s="26">
        <f t="shared" si="2"/>
        <v>694562</v>
      </c>
      <c r="X12" s="24">
        <f t="shared" si="3"/>
        <v>32231.85</v>
      </c>
      <c r="Y12" s="24">
        <f t="shared" si="0"/>
        <v>71952.45</v>
      </c>
      <c r="Z12" s="24">
        <f t="shared" si="3"/>
        <v>0</v>
      </c>
      <c r="AA12" s="26">
        <f t="shared" si="4"/>
        <v>104184.29999999999</v>
      </c>
      <c r="AB12" s="24">
        <f t="shared" si="5"/>
        <v>247110.85</v>
      </c>
      <c r="AC12" s="24">
        <f t="shared" si="5"/>
        <v>551635.45</v>
      </c>
      <c r="AD12" s="24">
        <f t="shared" si="5"/>
        <v>0</v>
      </c>
      <c r="AE12" s="25">
        <f t="shared" si="6"/>
        <v>798746.2999999999</v>
      </c>
    </row>
    <row r="13" spans="1:31" s="4" customFormat="1" ht="15" customHeight="1">
      <c r="A13" s="11">
        <v>9</v>
      </c>
      <c r="B13" s="1" t="s">
        <v>57</v>
      </c>
      <c r="C13" s="1" t="s">
        <v>23</v>
      </c>
      <c r="D13" s="1" t="s">
        <v>24</v>
      </c>
      <c r="E13" s="1" t="s">
        <v>52</v>
      </c>
      <c r="F13" s="1" t="s">
        <v>52</v>
      </c>
      <c r="G13" s="1">
        <v>60</v>
      </c>
      <c r="H13" s="1" t="s">
        <v>40</v>
      </c>
      <c r="I13" s="1">
        <v>39.6</v>
      </c>
      <c r="J13" s="2" t="s">
        <v>58</v>
      </c>
      <c r="K13" s="5" t="s">
        <v>47</v>
      </c>
      <c r="L13" s="22" t="s">
        <v>48</v>
      </c>
      <c r="M13" s="3" t="s">
        <v>49</v>
      </c>
      <c r="N13" s="3" t="s">
        <v>24</v>
      </c>
      <c r="O13" s="3" t="s">
        <v>23</v>
      </c>
      <c r="P13" s="23" t="s">
        <v>50</v>
      </c>
      <c r="Q13" s="1" t="s">
        <v>49</v>
      </c>
      <c r="R13" s="1" t="s">
        <v>24</v>
      </c>
      <c r="S13" s="1" t="s">
        <v>23</v>
      </c>
      <c r="T13" s="24">
        <v>63018</v>
      </c>
      <c r="U13" s="24">
        <v>183700</v>
      </c>
      <c r="V13" s="24">
        <v>0</v>
      </c>
      <c r="W13" s="26">
        <f t="shared" si="2"/>
        <v>246718</v>
      </c>
      <c r="X13" s="24">
        <f t="shared" si="3"/>
        <v>9452.699999999999</v>
      </c>
      <c r="Y13" s="24">
        <f t="shared" si="0"/>
        <v>27555</v>
      </c>
      <c r="Z13" s="24">
        <f t="shared" si="3"/>
        <v>0</v>
      </c>
      <c r="AA13" s="26">
        <f t="shared" si="4"/>
        <v>37007.7</v>
      </c>
      <c r="AB13" s="24">
        <f t="shared" si="5"/>
        <v>72470.7</v>
      </c>
      <c r="AC13" s="24">
        <f t="shared" si="5"/>
        <v>211255</v>
      </c>
      <c r="AD13" s="24">
        <f t="shared" si="5"/>
        <v>0</v>
      </c>
      <c r="AE13" s="25">
        <f t="shared" si="6"/>
        <v>283725.7</v>
      </c>
    </row>
    <row r="14" spans="1:31" s="4" customFormat="1" ht="15" customHeight="1">
      <c r="A14" s="11">
        <v>10</v>
      </c>
      <c r="B14" s="1" t="s">
        <v>57</v>
      </c>
      <c r="C14" s="1" t="s">
        <v>23</v>
      </c>
      <c r="D14" s="1" t="s">
        <v>24</v>
      </c>
      <c r="E14" s="1" t="s">
        <v>52</v>
      </c>
      <c r="F14" s="1" t="s">
        <v>52</v>
      </c>
      <c r="G14" s="1">
        <v>60</v>
      </c>
      <c r="H14" s="1" t="s">
        <v>25</v>
      </c>
      <c r="I14" s="1">
        <v>0</v>
      </c>
      <c r="J14" s="2" t="s">
        <v>59</v>
      </c>
      <c r="K14" s="5" t="s">
        <v>47</v>
      </c>
      <c r="L14" s="22" t="s">
        <v>48</v>
      </c>
      <c r="M14" s="3" t="s">
        <v>49</v>
      </c>
      <c r="N14" s="3" t="s">
        <v>24</v>
      </c>
      <c r="O14" s="3" t="s">
        <v>23</v>
      </c>
      <c r="P14" s="23" t="s">
        <v>50</v>
      </c>
      <c r="Q14" s="1" t="s">
        <v>49</v>
      </c>
      <c r="R14" s="1" t="s">
        <v>24</v>
      </c>
      <c r="S14" s="1" t="s">
        <v>23</v>
      </c>
      <c r="T14" s="24">
        <v>134605</v>
      </c>
      <c r="U14" s="24">
        <v>386572</v>
      </c>
      <c r="V14" s="24">
        <v>0</v>
      </c>
      <c r="W14" s="26">
        <f t="shared" si="2"/>
        <v>521177</v>
      </c>
      <c r="X14" s="24">
        <f t="shared" si="3"/>
        <v>20190.75</v>
      </c>
      <c r="Y14" s="24">
        <f t="shared" si="0"/>
        <v>57985.799999999996</v>
      </c>
      <c r="Z14" s="24">
        <f t="shared" si="3"/>
        <v>0</v>
      </c>
      <c r="AA14" s="26">
        <f t="shared" si="4"/>
        <v>78176.54999999999</v>
      </c>
      <c r="AB14" s="24">
        <f t="shared" si="5"/>
        <v>154795.75</v>
      </c>
      <c r="AC14" s="24">
        <f t="shared" si="5"/>
        <v>444557.8</v>
      </c>
      <c r="AD14" s="24">
        <f t="shared" si="5"/>
        <v>0</v>
      </c>
      <c r="AE14" s="25">
        <f t="shared" si="6"/>
        <v>599353.55</v>
      </c>
    </row>
    <row r="15" spans="1:31" s="4" customFormat="1" ht="15" customHeight="1">
      <c r="A15" s="11">
        <v>11</v>
      </c>
      <c r="B15" s="1" t="s">
        <v>60</v>
      </c>
      <c r="C15" s="1" t="s">
        <v>61</v>
      </c>
      <c r="D15" s="1" t="s">
        <v>24</v>
      </c>
      <c r="E15" s="1" t="s">
        <v>28</v>
      </c>
      <c r="F15" s="1" t="s">
        <v>28</v>
      </c>
      <c r="G15" s="1">
        <v>350</v>
      </c>
      <c r="H15" s="1" t="s">
        <v>25</v>
      </c>
      <c r="I15" s="1">
        <v>0</v>
      </c>
      <c r="J15" s="2" t="s">
        <v>62</v>
      </c>
      <c r="K15" s="5" t="s">
        <v>47</v>
      </c>
      <c r="L15" s="22" t="s">
        <v>48</v>
      </c>
      <c r="M15" s="3" t="s">
        <v>49</v>
      </c>
      <c r="N15" s="3" t="s">
        <v>24</v>
      </c>
      <c r="O15" s="3" t="s">
        <v>23</v>
      </c>
      <c r="P15" s="23" t="s">
        <v>50</v>
      </c>
      <c r="Q15" s="1" t="s">
        <v>49</v>
      </c>
      <c r="R15" s="1" t="s">
        <v>24</v>
      </c>
      <c r="S15" s="1" t="s">
        <v>23</v>
      </c>
      <c r="T15" s="24">
        <v>648270</v>
      </c>
      <c r="U15" s="24">
        <v>497639</v>
      </c>
      <c r="V15" s="24">
        <v>2844940</v>
      </c>
      <c r="W15" s="26">
        <f t="shared" si="2"/>
        <v>3990849</v>
      </c>
      <c r="X15" s="24">
        <f t="shared" si="3"/>
        <v>97240.5</v>
      </c>
      <c r="Y15" s="24">
        <f t="shared" si="0"/>
        <v>74645.84999999999</v>
      </c>
      <c r="Z15" s="24">
        <f t="shared" si="3"/>
        <v>426741</v>
      </c>
      <c r="AA15" s="26">
        <f t="shared" si="4"/>
        <v>598627.35</v>
      </c>
      <c r="AB15" s="24">
        <f t="shared" si="5"/>
        <v>745510.5</v>
      </c>
      <c r="AC15" s="24">
        <f t="shared" si="5"/>
        <v>572284.85</v>
      </c>
      <c r="AD15" s="24">
        <f t="shared" si="5"/>
        <v>3271681</v>
      </c>
      <c r="AE15" s="25">
        <f t="shared" si="6"/>
        <v>4589476.35</v>
      </c>
    </row>
    <row r="16" spans="1:31" s="4" customFormat="1" ht="15" customHeight="1">
      <c r="A16" s="11">
        <v>12</v>
      </c>
      <c r="B16" s="1" t="s">
        <v>60</v>
      </c>
      <c r="C16" s="1" t="s">
        <v>61</v>
      </c>
      <c r="D16" s="1" t="s">
        <v>24</v>
      </c>
      <c r="E16" s="1" t="s">
        <v>28</v>
      </c>
      <c r="F16" s="1" t="s">
        <v>28</v>
      </c>
      <c r="G16" s="1">
        <v>350</v>
      </c>
      <c r="H16" s="1" t="s">
        <v>25</v>
      </c>
      <c r="I16" s="1">
        <v>0</v>
      </c>
      <c r="J16" s="2" t="s">
        <v>63</v>
      </c>
      <c r="K16" s="5" t="s">
        <v>47</v>
      </c>
      <c r="L16" s="22" t="s">
        <v>48</v>
      </c>
      <c r="M16" s="3" t="s">
        <v>49</v>
      </c>
      <c r="N16" s="3" t="s">
        <v>24</v>
      </c>
      <c r="O16" s="3" t="s">
        <v>23</v>
      </c>
      <c r="P16" s="23" t="s">
        <v>50</v>
      </c>
      <c r="Q16" s="1" t="s">
        <v>49</v>
      </c>
      <c r="R16" s="1" t="s">
        <v>24</v>
      </c>
      <c r="S16" s="1" t="s">
        <v>23</v>
      </c>
      <c r="T16" s="24">
        <v>665035</v>
      </c>
      <c r="U16" s="24">
        <v>508937</v>
      </c>
      <c r="V16" s="24">
        <v>2917377</v>
      </c>
      <c r="W16" s="26">
        <f t="shared" si="2"/>
        <v>4091349</v>
      </c>
      <c r="X16" s="24">
        <f t="shared" si="3"/>
        <v>99755.25</v>
      </c>
      <c r="Y16" s="24">
        <f t="shared" si="0"/>
        <v>76340.55</v>
      </c>
      <c r="Z16" s="24">
        <f t="shared" si="3"/>
        <v>437606.55</v>
      </c>
      <c r="AA16" s="26">
        <f t="shared" si="4"/>
        <v>613702.35</v>
      </c>
      <c r="AB16" s="24">
        <f t="shared" si="5"/>
        <v>764790.25</v>
      </c>
      <c r="AC16" s="24">
        <f t="shared" si="5"/>
        <v>585277.55</v>
      </c>
      <c r="AD16" s="24">
        <f t="shared" si="5"/>
        <v>3354983.55</v>
      </c>
      <c r="AE16" s="25">
        <f t="shared" si="6"/>
        <v>4705051.35</v>
      </c>
    </row>
    <row r="17" spans="1:31" s="4" customFormat="1" ht="15" customHeight="1">
      <c r="A17" s="11">
        <v>13</v>
      </c>
      <c r="B17" s="1" t="s">
        <v>64</v>
      </c>
      <c r="C17" s="1" t="s">
        <v>64</v>
      </c>
      <c r="D17" s="1" t="s">
        <v>65</v>
      </c>
      <c r="E17" s="1" t="s">
        <v>66</v>
      </c>
      <c r="F17" s="1" t="s">
        <v>66</v>
      </c>
      <c r="G17" s="1">
        <v>40</v>
      </c>
      <c r="H17" s="1" t="s">
        <v>25</v>
      </c>
      <c r="I17" s="1">
        <v>0</v>
      </c>
      <c r="J17" s="2" t="s">
        <v>67</v>
      </c>
      <c r="K17" s="5" t="s">
        <v>47</v>
      </c>
      <c r="L17" s="22" t="s">
        <v>48</v>
      </c>
      <c r="M17" s="3" t="s">
        <v>49</v>
      </c>
      <c r="N17" s="3" t="s">
        <v>24</v>
      </c>
      <c r="O17" s="3" t="s">
        <v>23</v>
      </c>
      <c r="P17" s="23" t="s">
        <v>50</v>
      </c>
      <c r="Q17" s="1" t="s">
        <v>49</v>
      </c>
      <c r="R17" s="1" t="s">
        <v>24</v>
      </c>
      <c r="S17" s="1" t="s">
        <v>23</v>
      </c>
      <c r="T17" s="24">
        <v>151946</v>
      </c>
      <c r="U17" s="24">
        <v>0</v>
      </c>
      <c r="V17" s="24">
        <v>0</v>
      </c>
      <c r="W17" s="26">
        <f t="shared" si="2"/>
        <v>151946</v>
      </c>
      <c r="X17" s="24">
        <f t="shared" si="3"/>
        <v>22791.899999999998</v>
      </c>
      <c r="Y17" s="24">
        <f t="shared" si="0"/>
        <v>0</v>
      </c>
      <c r="Z17" s="24">
        <f t="shared" si="3"/>
        <v>0</v>
      </c>
      <c r="AA17" s="26">
        <f t="shared" si="4"/>
        <v>22791.899999999998</v>
      </c>
      <c r="AB17" s="24">
        <f t="shared" si="5"/>
        <v>174737.9</v>
      </c>
      <c r="AC17" s="24">
        <f t="shared" si="5"/>
        <v>0</v>
      </c>
      <c r="AD17" s="24">
        <f t="shared" si="5"/>
        <v>0</v>
      </c>
      <c r="AE17" s="25">
        <f t="shared" si="6"/>
        <v>174737.9</v>
      </c>
    </row>
    <row r="18" spans="1:31" s="4" customFormat="1" ht="15" customHeight="1">
      <c r="A18" s="11">
        <v>14</v>
      </c>
      <c r="B18" s="1" t="s">
        <v>68</v>
      </c>
      <c r="C18" s="1" t="s">
        <v>68</v>
      </c>
      <c r="D18" s="1" t="s">
        <v>65</v>
      </c>
      <c r="E18" s="1" t="s">
        <v>66</v>
      </c>
      <c r="F18" s="1" t="s">
        <v>66</v>
      </c>
      <c r="G18" s="1">
        <v>25</v>
      </c>
      <c r="H18" s="1" t="s">
        <v>25</v>
      </c>
      <c r="I18" s="1">
        <v>0</v>
      </c>
      <c r="J18" s="2" t="s">
        <v>69</v>
      </c>
      <c r="K18" s="5" t="s">
        <v>47</v>
      </c>
      <c r="L18" s="22" t="s">
        <v>48</v>
      </c>
      <c r="M18" s="3" t="s">
        <v>49</v>
      </c>
      <c r="N18" s="3" t="s">
        <v>24</v>
      </c>
      <c r="O18" s="3" t="s">
        <v>23</v>
      </c>
      <c r="P18" s="23" t="s">
        <v>50</v>
      </c>
      <c r="Q18" s="1" t="s">
        <v>49</v>
      </c>
      <c r="R18" s="1" t="s">
        <v>24</v>
      </c>
      <c r="S18" s="1" t="s">
        <v>23</v>
      </c>
      <c r="T18" s="24">
        <v>65318</v>
      </c>
      <c r="U18" s="24">
        <v>0</v>
      </c>
      <c r="V18" s="24">
        <v>0</v>
      </c>
      <c r="W18" s="26">
        <f t="shared" si="2"/>
        <v>65318</v>
      </c>
      <c r="X18" s="24">
        <f t="shared" si="3"/>
        <v>9797.699999999999</v>
      </c>
      <c r="Y18" s="24">
        <f t="shared" si="0"/>
        <v>0</v>
      </c>
      <c r="Z18" s="24">
        <f t="shared" si="3"/>
        <v>0</v>
      </c>
      <c r="AA18" s="26">
        <f t="shared" si="4"/>
        <v>9797.699999999999</v>
      </c>
      <c r="AB18" s="24">
        <f t="shared" si="5"/>
        <v>75115.7</v>
      </c>
      <c r="AC18" s="24">
        <f t="shared" si="5"/>
        <v>0</v>
      </c>
      <c r="AD18" s="24">
        <f t="shared" si="5"/>
        <v>0</v>
      </c>
      <c r="AE18" s="25">
        <f t="shared" si="6"/>
        <v>75115.7</v>
      </c>
    </row>
    <row r="19" spans="20:31" ht="20.25" customHeight="1">
      <c r="T19" s="13">
        <f aca="true" t="shared" si="7" ref="T19:AE19">SUM(T5:T18)</f>
        <v>5959545.8</v>
      </c>
      <c r="U19" s="13">
        <f t="shared" si="7"/>
        <v>2874563</v>
      </c>
      <c r="V19" s="13">
        <f t="shared" si="7"/>
        <v>6518317</v>
      </c>
      <c r="W19" s="13">
        <f t="shared" si="7"/>
        <v>14017636.8</v>
      </c>
      <c r="X19" s="13">
        <f t="shared" si="7"/>
        <v>693713.5199999999</v>
      </c>
      <c r="Y19" s="13">
        <f t="shared" si="7"/>
        <v>431184.44999999995</v>
      </c>
      <c r="Z19" s="13">
        <f t="shared" si="7"/>
        <v>977747.55</v>
      </c>
      <c r="AA19" s="13">
        <f t="shared" si="7"/>
        <v>2102645.52</v>
      </c>
      <c r="AB19" s="13">
        <f t="shared" si="7"/>
        <v>5318470.320000001</v>
      </c>
      <c r="AC19" s="13">
        <f t="shared" si="7"/>
        <v>3305747.45</v>
      </c>
      <c r="AD19" s="13">
        <f t="shared" si="7"/>
        <v>7496064.55</v>
      </c>
      <c r="AE19" s="13">
        <f t="shared" si="7"/>
        <v>16120282.319999998</v>
      </c>
    </row>
    <row r="20" ht="18.75" customHeight="1"/>
    <row r="21" spans="26:29" ht="30" customHeight="1">
      <c r="Z21" s="28" t="s">
        <v>18</v>
      </c>
      <c r="AA21" s="28"/>
      <c r="AB21" s="28"/>
      <c r="AC21" s="18">
        <f>W19</f>
        <v>14017636.8</v>
      </c>
    </row>
    <row r="22" spans="5:29" ht="30" customHeight="1">
      <c r="E22" s="20"/>
      <c r="Z22" s="29" t="s">
        <v>19</v>
      </c>
      <c r="AA22" s="29"/>
      <c r="AB22" s="29"/>
      <c r="AC22" s="18">
        <f>AA19</f>
        <v>2102645.52</v>
      </c>
    </row>
    <row r="23" spans="25:29" ht="30" customHeight="1">
      <c r="Y23" s="15"/>
      <c r="Z23" s="27" t="s">
        <v>20</v>
      </c>
      <c r="AA23" s="27"/>
      <c r="AB23" s="27"/>
      <c r="AC23" s="19">
        <f>AC21+AC22</f>
        <v>16120282.32</v>
      </c>
    </row>
    <row r="26" spans="17:24" ht="12" customHeight="1">
      <c r="Q26" s="15"/>
      <c r="S26" s="15"/>
      <c r="U26" s="15"/>
      <c r="V26" s="14"/>
      <c r="X26" s="16"/>
    </row>
    <row r="27" spans="17:24" ht="12" customHeight="1">
      <c r="Q27" s="15"/>
      <c r="R27" s="15"/>
      <c r="S27" s="15"/>
      <c r="X27" s="16"/>
    </row>
    <row r="28" spans="17:24" ht="12" customHeight="1">
      <c r="Q28" s="15"/>
      <c r="R28" s="15"/>
      <c r="S28" s="15"/>
      <c r="U28" s="15"/>
      <c r="X28" s="16"/>
    </row>
    <row r="29" spans="17:24" ht="12" customHeight="1">
      <c r="Q29" s="15"/>
      <c r="R29" s="15"/>
      <c r="S29" s="15"/>
      <c r="U29" s="15"/>
      <c r="X29" s="16"/>
    </row>
    <row r="64793" ht="12" customHeight="1">
      <c r="R64793" s="17"/>
    </row>
  </sheetData>
  <sheetProtection/>
  <autoFilter ref="A4:AE19"/>
  <mergeCells count="10">
    <mergeCell ref="Z23:AB23"/>
    <mergeCell ref="Z21:AB21"/>
    <mergeCell ref="Z22:AB22"/>
    <mergeCell ref="AB3:AE3"/>
    <mergeCell ref="A1:AE2"/>
    <mergeCell ref="A3:J3"/>
    <mergeCell ref="K3:O3"/>
    <mergeCell ref="P3:S3"/>
    <mergeCell ref="T3:W3"/>
    <mergeCell ref="X3:AA3"/>
  </mergeCells>
  <printOptions/>
  <pageMargins left="0.25" right="0.25" top="0.75" bottom="0.75" header="0.3" footer="0.3"/>
  <pageSetup fitToHeight="0" fitToWidth="1" orientation="landscape" paperSize="8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Jernaś</dc:creator>
  <cp:keywords/>
  <dc:description/>
  <cp:lastModifiedBy>Durczok-Gosiewska Olga</cp:lastModifiedBy>
  <cp:lastPrinted>2021-10-27T07:20:54Z</cp:lastPrinted>
  <dcterms:created xsi:type="dcterms:W3CDTF">2010-06-27T19:36:50Z</dcterms:created>
  <dcterms:modified xsi:type="dcterms:W3CDTF">2021-10-27T08:30:02Z</dcterms:modified>
  <cp:category/>
  <cp:version/>
  <cp:contentType/>
  <cp:contentStatus/>
</cp:coreProperties>
</file>