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-w2016-fs-01\UMData\W-IN\GMA\REMONTY + AWARIE\2020\Pogotowie awaryjne 2020\"/>
    </mc:Choice>
  </mc:AlternateContent>
  <bookViews>
    <workbookView xWindow="120" yWindow="45" windowWidth="21420" windowHeight="99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Arkusz1!$A$1:$D$18</definedName>
  </definedNames>
  <calcPr calcId="152511"/>
</workbook>
</file>

<file path=xl/calcChain.xml><?xml version="1.0" encoding="utf-8"?>
<calcChain xmlns="http://schemas.openxmlformats.org/spreadsheetml/2006/main">
  <c r="D11" i="1" l="1"/>
  <c r="E5" i="1"/>
  <c r="E8" i="1"/>
  <c r="E7" i="1"/>
  <c r="E6" i="1"/>
  <c r="E4" i="1"/>
  <c r="D12" i="1"/>
  <c r="D13" i="1" l="1"/>
</calcChain>
</file>

<file path=xl/sharedStrings.xml><?xml version="1.0" encoding="utf-8"?>
<sst xmlns="http://schemas.openxmlformats.org/spreadsheetml/2006/main" count="19" uniqueCount="19">
  <si>
    <t>oferowana miesięczna cena ryczałtowa za pełnienie usługi pogotowia awaryjnego</t>
  </si>
  <si>
    <t>oferowana stawka robocizny kosztorysowej</t>
  </si>
  <si>
    <t>oferowany wskaźnik narzutów kosztów pośrednich</t>
  </si>
  <si>
    <t>oferowany wskaźnik narzutów zysku</t>
  </si>
  <si>
    <t>oferowany wskaźnik narzutów kosztów zakupu</t>
  </si>
  <si>
    <t>stawka podatku VAT</t>
  </si>
  <si>
    <t>VAT</t>
  </si>
  <si>
    <t>szacunkowy koszt usługi polegającą na pełnieniu całodobowego pogotowia awaryjnego wraz z wykonywaniem robót remontowych polegających na bieżącym usuwaniu awarii oraz ich skutków w gminnych obiektach budowlanych placówek oświatowych, żłobku i jego filiach w Świętochłowicach obliczony zgodnie z Rozdziałem VIII zaproszenia do składania ofert</t>
  </si>
  <si>
    <t>wartość netto</t>
  </si>
  <si>
    <t>podatek VAT</t>
  </si>
  <si>
    <t>wartość brutto</t>
  </si>
  <si>
    <t>Legenda:</t>
  </si>
  <si>
    <t xml:space="preserve">   pole wymagane do uzupełnienia przez Wykonawcę</t>
  </si>
  <si>
    <r>
      <t>C</t>
    </r>
    <r>
      <rPr>
        <vertAlign val="subscript"/>
        <sz val="12"/>
        <color theme="1"/>
        <rFont val="Calibri"/>
        <family val="2"/>
        <charset val="238"/>
        <scheme val="minor"/>
      </rPr>
      <t>POG</t>
    </r>
  </si>
  <si>
    <r>
      <t>C</t>
    </r>
    <r>
      <rPr>
        <vertAlign val="subscript"/>
        <sz val="12"/>
        <color theme="1"/>
        <rFont val="Calibri"/>
        <family val="2"/>
        <charset val="238"/>
        <scheme val="minor"/>
      </rPr>
      <t>r-g</t>
    </r>
  </si>
  <si>
    <r>
      <t>W</t>
    </r>
    <r>
      <rPr>
        <vertAlign val="subscript"/>
        <sz val="12"/>
        <color theme="1"/>
        <rFont val="Calibri"/>
        <family val="2"/>
        <charset val="238"/>
        <scheme val="minor"/>
      </rPr>
      <t>KP</t>
    </r>
  </si>
  <si>
    <r>
      <t>W</t>
    </r>
    <r>
      <rPr>
        <vertAlign val="subscript"/>
        <sz val="12"/>
        <color theme="1"/>
        <rFont val="Calibri"/>
        <family val="2"/>
        <charset val="238"/>
        <scheme val="minor"/>
      </rPr>
      <t>Z</t>
    </r>
  </si>
  <si>
    <r>
      <t>W</t>
    </r>
    <r>
      <rPr>
        <vertAlign val="subscript"/>
        <sz val="12"/>
        <color theme="1"/>
        <rFont val="Calibri"/>
        <family val="2"/>
        <charset val="238"/>
        <scheme val="minor"/>
      </rPr>
      <t>KZ</t>
    </r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</si>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</sst>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1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64" fontId="5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view="pageBreakPreview" zoomScale="60" workbookViewId="0">
      <selection activeCell="D11" sqref="D11"/>
    </sheetView>
  </sheetViews>
  <sheetFormatPr defaultRowHeight="14.25"/>
  <cols>
    <col min="2" max="2" width="35.625" customWidth="1"/>
    <col min="3" max="3" width="25" customWidth="1"/>
    <col min="4" max="4" width="20.25" customWidth="1"/>
    <col min="5" max="5" width="36.125" customWidth="1"/>
  </cols>
  <sheetData>
    <row r="2" spans="2:5">
      <c r="D2" s="17" t="s">
        <v>18</v>
      </c>
    </row>
    <row r="3" spans="2:5" ht="15" thickBot="1"/>
    <row r="4" spans="2:5" ht="60.75" customHeight="1">
      <c r="B4" s="3" t="s">
        <v>0</v>
      </c>
      <c r="C4" s="4" t="s">
        <v>13</v>
      </c>
      <c r="D4" s="5">
        <v>0</v>
      </c>
      <c r="E4" s="1" t="str">
        <f>IF(D4&lt;=3588,"","wartość skutkująca odrzuceniem oferty")</f>
        <v/>
      </c>
    </row>
    <row r="5" spans="2:5" ht="54" customHeight="1">
      <c r="B5" s="6" t="s">
        <v>1</v>
      </c>
      <c r="C5" s="7" t="s">
        <v>14</v>
      </c>
      <c r="D5" s="8">
        <v>0</v>
      </c>
      <c r="E5" s="1" t="str">
        <f>IF(D5&lt;=17.78,"","wartość skutkująca odrzuceniem oferty")</f>
        <v/>
      </c>
    </row>
    <row r="6" spans="2:5" ht="55.5" customHeight="1">
      <c r="B6" s="6" t="s">
        <v>2</v>
      </c>
      <c r="C6" s="7" t="s">
        <v>15</v>
      </c>
      <c r="D6" s="9">
        <v>0</v>
      </c>
      <c r="E6" s="1" t="str">
        <f>IF(D6&lt;=0.653,"","wartość skutkująca odrzuceniem oferty")</f>
        <v/>
      </c>
    </row>
    <row r="7" spans="2:5" ht="46.5" customHeight="1">
      <c r="B7" s="6" t="s">
        <v>3</v>
      </c>
      <c r="C7" s="7" t="s">
        <v>16</v>
      </c>
      <c r="D7" s="9">
        <v>0</v>
      </c>
      <c r="E7" s="1" t="str">
        <f>IF(D7&lt;=0.109,"","wartość skutkująca odrzuceniem oferty")</f>
        <v/>
      </c>
    </row>
    <row r="8" spans="2:5" ht="53.25" customHeight="1">
      <c r="B8" s="6" t="s">
        <v>4</v>
      </c>
      <c r="C8" s="7" t="s">
        <v>17</v>
      </c>
      <c r="D8" s="9">
        <v>0</v>
      </c>
      <c r="E8" s="1" t="str">
        <f>IF(D8&lt;=0.059,"","wartość skutkująca odrzuceniem oferty")</f>
        <v/>
      </c>
    </row>
    <row r="9" spans="2:5" ht="48.75" customHeight="1" thickBot="1">
      <c r="B9" s="10" t="s">
        <v>5</v>
      </c>
      <c r="C9" s="11" t="s">
        <v>6</v>
      </c>
      <c r="D9" s="12">
        <v>0</v>
      </c>
      <c r="E9" s="1"/>
    </row>
    <row r="10" spans="2:5" ht="16.5" thickBot="1">
      <c r="B10" s="13"/>
      <c r="C10" s="13"/>
      <c r="D10" s="13"/>
    </row>
    <row r="11" spans="2:5" ht="52.5" customHeight="1">
      <c r="B11" s="18" t="s">
        <v>7</v>
      </c>
      <c r="C11" s="4" t="s">
        <v>8</v>
      </c>
      <c r="D11" s="14">
        <f>12*(D4+(((90*D5)*(1+D6))*(1+D7))+((1770*(1+D8))+((220*(1+D6))*(1+D7))))</f>
        <v>23880</v>
      </c>
    </row>
    <row r="12" spans="2:5" ht="59.25" customHeight="1">
      <c r="B12" s="19"/>
      <c r="C12" s="7" t="s">
        <v>9</v>
      </c>
      <c r="D12" s="15">
        <f>ROUND(D11*(D9),2)</f>
        <v>0</v>
      </c>
    </row>
    <row r="13" spans="2:5" ht="54.75" customHeight="1" thickBot="1">
      <c r="B13" s="20"/>
      <c r="C13" s="11" t="s">
        <v>10</v>
      </c>
      <c r="D13" s="16">
        <f>D11+D12</f>
        <v>23880</v>
      </c>
    </row>
    <row r="16" spans="2:5">
      <c r="B16" s="21" t="s">
        <v>11</v>
      </c>
      <c r="C16" s="21"/>
      <c r="D16" s="21"/>
    </row>
    <row r="17" spans="2:4">
      <c r="B17" s="22" t="s">
        <v>12</v>
      </c>
      <c r="C17" s="22"/>
      <c r="D17" s="2"/>
    </row>
  </sheetData>
  <sheetProtection algorithmName="SHA-512" hashValue="y55x+0stY63lqpvuNyk4J9ZIfW2R4wxXHTa783YKWb4qBljiUXhGc7eXtNwCFibG+8yqBcSzvhSLZditxkt0/g==" saltValue="M6ksDP0HRC7NRcyBWCKW0w==" spinCount="100000" sheet="1" objects="1" scenarios="1"/>
  <mergeCells count="3">
    <mergeCell ref="B11:B13"/>
    <mergeCell ref="B16:D16"/>
    <mergeCell ref="B17:C17"/>
  </mergeCells>
  <conditionalFormatting sqref="D4">
    <cfRule type="cellIs" dxfId="5" priority="6" operator="greaterThan">
      <formula>3563</formula>
    </cfRule>
  </conditionalFormatting>
  <conditionalFormatting sqref="D5">
    <cfRule type="cellIs" dxfId="4" priority="5" operator="greaterThan">
      <formula>16.43</formula>
    </cfRule>
  </conditionalFormatting>
  <conditionalFormatting sqref="D6">
    <cfRule type="cellIs" dxfId="3" priority="3" operator="greaterThan">
      <formula>0.657</formula>
    </cfRule>
    <cfRule type="cellIs" dxfId="2" priority="4" operator="greaterThan">
      <formula>65.7</formula>
    </cfRule>
  </conditionalFormatting>
  <conditionalFormatting sqref="D7">
    <cfRule type="cellIs" dxfId="1" priority="2" operator="greaterThan">
      <formula>0.11</formula>
    </cfRule>
  </conditionalFormatting>
  <conditionalFormatting sqref="D8">
    <cfRule type="cellIs" dxfId="0" priority="1" operator="greaterThan">
      <formula>0.061</formula>
    </cfRule>
  </conditionalFormatting>
  <pageMargins left="0.7" right="0.7" top="0.75" bottom="0.75" header="0.3" footer="0.3"/>
  <pageSetup paperSize="9" scale="87" orientation="portrait" horizontalDpi="300" verticalDpi="30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a.slupik</cp:lastModifiedBy>
  <dcterms:created xsi:type="dcterms:W3CDTF">2019-12-08T14:46:52Z</dcterms:created>
  <dcterms:modified xsi:type="dcterms:W3CDTF">2019-12-09T14:10:36Z</dcterms:modified>
</cp:coreProperties>
</file>