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Arkusz1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0" i="1" l="1"/>
  <c r="L20" i="1"/>
  <c r="O33" i="1"/>
  <c r="P33" i="1" s="1"/>
  <c r="L33" i="1"/>
  <c r="M33" i="1" s="1"/>
  <c r="M34" i="1" s="1"/>
  <c r="L38" i="1" s="1"/>
  <c r="L47" i="1" s="1"/>
  <c r="P20" i="1" l="1"/>
  <c r="M20" i="1"/>
  <c r="P34" i="1"/>
  <c r="N38" i="1" s="1"/>
  <c r="O34" i="1"/>
  <c r="M38" i="1" s="1"/>
  <c r="M47" i="1" s="1"/>
  <c r="L34" i="1"/>
  <c r="K38" i="1" s="1"/>
  <c r="K47" i="1" s="1"/>
  <c r="P38" i="1" l="1"/>
  <c r="P47" i="1" s="1"/>
  <c r="N47" i="1"/>
  <c r="O38" i="1"/>
  <c r="O47" i="1" s="1"/>
  <c r="O19" i="1" l="1"/>
  <c r="L19" i="1"/>
  <c r="P19" i="1" l="1"/>
  <c r="P21" i="1" s="1"/>
  <c r="N25" i="1" s="1"/>
  <c r="O21" i="1"/>
  <c r="M25" i="1" s="1"/>
  <c r="M46" i="1" s="1"/>
  <c r="M19" i="1"/>
  <c r="L21" i="1"/>
  <c r="K25" i="1" s="1"/>
  <c r="K46" i="1" s="1"/>
  <c r="M21" i="1" l="1"/>
  <c r="L25" i="1" s="1"/>
  <c r="N46" i="1"/>
  <c r="O25" i="1"/>
  <c r="O46" i="1" s="1"/>
  <c r="L46" i="1" l="1"/>
  <c r="P25" i="1"/>
  <c r="P46" i="1" s="1"/>
  <c r="O6" i="1"/>
  <c r="P6" i="1" s="1"/>
  <c r="P7" i="1" s="1"/>
  <c r="L6" i="1"/>
  <c r="L7" i="1" s="1"/>
  <c r="K11" i="1" s="1"/>
  <c r="K45" i="1" s="1"/>
  <c r="K48" i="1" s="1"/>
  <c r="M6" i="1" l="1"/>
  <c r="M7" i="1" s="1"/>
  <c r="L11" i="1" s="1"/>
  <c r="L45" i="1" s="1"/>
  <c r="L48" i="1" s="1"/>
  <c r="N11" i="1"/>
  <c r="N45" i="1" s="1"/>
  <c r="N48" i="1" s="1"/>
  <c r="O7" i="1"/>
  <c r="M11" i="1" s="1"/>
  <c r="M45" i="1" s="1"/>
  <c r="M48" i="1" s="1"/>
  <c r="O11" i="1" l="1"/>
  <c r="O45" i="1" s="1"/>
  <c r="O48" i="1" s="1"/>
  <c r="P11" i="1"/>
  <c r="P45" i="1" s="1"/>
  <c r="P48" i="1" s="1"/>
</calcChain>
</file>

<file path=xl/sharedStrings.xml><?xml version="1.0" encoding="utf-8"?>
<sst xmlns="http://schemas.openxmlformats.org/spreadsheetml/2006/main" count="131" uniqueCount="54">
  <si>
    <t>Lp.</t>
  </si>
  <si>
    <t>Asortyment</t>
  </si>
  <si>
    <t>j. m.</t>
  </si>
  <si>
    <t>Min. wykorzy-stanie</t>
  </si>
  <si>
    <t>Ilość</t>
  </si>
  <si>
    <t>Nazwa handlowa</t>
  </si>
  <si>
    <t>Nr katalogowy</t>
  </si>
  <si>
    <t>Nr deklaracji zgodności</t>
  </si>
  <si>
    <t>Cena jednostkowa (j.m.) netto (zł)</t>
  </si>
  <si>
    <t>Stawka VAT (%)</t>
  </si>
  <si>
    <t>Wartość netto (zł)</t>
  </si>
  <si>
    <t>Wartość brutto (zł)</t>
  </si>
  <si>
    <t>Prawo opcji</t>
  </si>
  <si>
    <t>Wartość prawa opcji netto (zł)</t>
  </si>
  <si>
    <t>Wartość prawa opcji brutto (zł)</t>
  </si>
  <si>
    <t>Pakiet 1</t>
  </si>
  <si>
    <t>RAZEM:</t>
  </si>
  <si>
    <t xml:space="preserve">Wartość podstawowa netto (zł) </t>
  </si>
  <si>
    <t>Wartość podstawowa  brutto (zł)</t>
  </si>
  <si>
    <t>Wartość całkowita zamówienia netto (zł)</t>
  </si>
  <si>
    <t>Wartość całkowita zamówienia brutto (zł)</t>
  </si>
  <si>
    <t>Pakiet 2</t>
  </si>
  <si>
    <t>PAKIET 1</t>
  </si>
  <si>
    <t>PAKIET 2</t>
  </si>
  <si>
    <t>Pakiet 3</t>
  </si>
  <si>
    <t>1.</t>
  </si>
  <si>
    <t>Producent</t>
  </si>
  <si>
    <t>12=5x10</t>
  </si>
  <si>
    <t>13=12+12x11</t>
  </si>
  <si>
    <t>15=10x14</t>
  </si>
  <si>
    <t>16=15+15x11</t>
  </si>
  <si>
    <t>PAKIET 3</t>
  </si>
  <si>
    <t>RAZEM</t>
  </si>
  <si>
    <t>Rękawice nitrylowe, bezpudrowe, niesterylne, z warstwą pielęgnacyjną z zawartością witaminy E, olejku migdałowego i gliceryny, o działaniu nawilżającym potwierdzonym badaniami w niezależnym laboratorium, chlorowane od wewnątrz, kolor ciemnoniebieski (chabrowy, granatowy lub pokrewny), tekstura na końcach palców, grubość na palcu 0,10 mm (±0,01 mm),  na dłoni 0,07 mm (±0,01 mm), na mankiecie 0,06 mm (± 0,01 mm), AQL  1.0, siła zrywu min 6N wg EN 455. Zgodne z normami EN ISO 374-1, EN 374-2, EN 16523-1, EN 374-4 oraz odporne na przenikanie bakterii, grzybów i wirusów zgodnie z EN ISO 374-5. Odporne na przenikanie min. 15 substancji chemicznych na min. 6 poziomie wg. EN 16523-1, przebadany na min. 4 alkohole, w tym min. 2 o stężeniu min. 90% na min. 1 poziomie, min. 4 kwasy (organiczne i nieorganiczne), 3 aldehydy, jodopowidon i chlorheksydyna – poziom 6, 10% fenol na min. 1 poziomie oraz przebadane na min. 12 cytostatyków z min. 10 na 5 poziomie odporności wg. ASTM D6978. Rękawice zarejestrowane jako wyrób medyczny klasy I zgodnie z Dyrektywą o wyrobach Medycznych 93/42/EWG i środek ochrony indywidualnej kat. III zgodnie z Rozporządzeniem (UE) 2016/425. Dopuszczone do kontaktu z żywnością - potwierdzone piktogramem na opakowaniu oraz badaniami z jednostki niezależnej. Pozbawione dodatków chemicznych: MBT, ZMBT, BHT, BHA, TMTD. Rozmiary S-XL .  Opakowania umożliwiające wyjmowanie rękawic od spodu opakowania zawsze za mankiet, w celu ograniczenia kontaminacji. Kompatybilne z uchwytami pojedynczymi i potrójnymi z trwałego tworzywa o właściwościach antybakteryjnych, odpornego na środki dezynfekcyjne, mocowanymi do ściany oraz uchwytami metalowymi pojedynczymi na szynę Modura. (S-L - pakowane po 250 szt., XL -  pakowane po 240 szt.). Zamawiający każdorazowo określi rozmiar w zamówieniu.</t>
  </si>
  <si>
    <t>Rękawice diagnostyczne lateksowe bezpudrowe, z przedłużonym mankietem, niebieskie, obustronnie chlorowane, teksturowane na palcach, mankiet rolowany. AQL 1,5, średnia grubość ścianki: na palcu 0,40 mm (±0,01 mm), na dłoni 0,30 mm (±0,01 mm), na mankiecie 0,20 mm (±0,01 mm), długość min 290 mm, średnia siła zrywu przed starzeniem min. 28N - potwierdzone badaniami producenta wg EN 455. Zawartość protein lateksowych poniżej 25 µg/g - potwierdzone badaniami wg EN 455 z jednostki niezależnej. Wyrób medyczny i środek ochrony osobistej kat. III. Długość rękawicy min 290 mm. Zgodne z EN 455,  EN 420, EN 388, ASTM F1671. Odporne na przenikanie: min 3 substancji chemicznych na min 2 poziomie zgodnie z  EN 374-1, mikroorganizmów wg EN 374-2, min 5 cytostatyków na min 3 poziomie wg EN 374-3,  min 2 alkoholi stosowanych w dezynfekcji o stężeniu min 70% i  4% formaldehydu - poziom min 2 - potwierdzone raportem z  badań wg EN 374. Pozbawione dodatków chemicznych: MBT, ZMBT, BHT, BHA, TMTD, DPG, DPT. Rozmiary S-XL kodowane kolorystycznie na opakowaniu. Pakowane po 50 szt. Zamawiający każdorazowo określi rozmiar w zamówieniu.</t>
  </si>
  <si>
    <t>Rękawice chirurgiczne, jałowe, lateksowe bezpudrowe, kształt anatomiczny, kolor kremowy, mankiet rolowany, dostępne w rozmiarach 6.0–9.0, sterylizowane radiacyjnie, powierzchnia zewnętrzna mikroszorstka, powierzchnia wewnętrzna polimeryzowana, długość rękawicy dla rozmiarów 5.5-6.5 270 mm, 7.0-8 280 mm, 8,5-9 285 mm, grubość na palcu 0,175 mm, na dłoni 0.195 mm, na mankiecie 0.16 mm, poziom protein lateksu nie więcej niż 30 µg/g , posiadające AQL 0,65, rękawice zgodne z Dyrektywa o Wyrobie Medycznym MDD 93/42/EEC i CE 0123 w klasie II a, środek ochrony indywidualnej kat.III, rękawice zgodne z EN 455(1-4), ISO10282, ISO11137, ISO10993, ASTM D3577, ASTM5712/ASTM D6978 , EN388 , EN16523, rękawice przebadane na przenikanie mikroorganizmów zgodnie z ASTM F1671, rękawice przebadane na przenikanie substancji chemicznych zgodnie z EN 374-3 (potwierdzone raportem wytwórcy) rękawice wolne od akceleratorów chemicznych: tiazole w tym Merkaptobenzotiazol MBT, thiurames, tiomoczników, rękawice o parametrach fizycznych: siła przy zerwaniu (mediana ) ≥ 9 N w czasie okresu trwałości, wydłużanie przy zerwaniu (mediana) przed starzeniem ≥ 830% po starzeniu ≥ 820% , Rozciąganie przed starzeniem (mediana) ≥ 30 MPa po starzeniu ≥26 MPa  oznakowane datą sterylizacji, oznakowane datą ważności i numerem serii. Opakowanie zbiorcze oznaczone fabrycznie kolorem charakterystycznym dla rodzaju rękawicy. Rozmiar 6.0-9.0. Op a 40 par.</t>
  </si>
  <si>
    <t>2</t>
  </si>
  <si>
    <t>szt.</t>
  </si>
  <si>
    <t>para</t>
  </si>
  <si>
    <t>Rozmiar</t>
  </si>
  <si>
    <t>Cena netto za op. (zł)</t>
  </si>
  <si>
    <t>Cena brutto za op. (zł)</t>
  </si>
  <si>
    <t>Poz. 1 - rozm. S-L</t>
  </si>
  <si>
    <t>Poz. 1 - rozm. XL</t>
  </si>
  <si>
    <t>Poz. 2 - rozm. S-XL</t>
  </si>
  <si>
    <t>Poz. 1 - rozm. S-XL</t>
  </si>
  <si>
    <t>Poz. 1 - rozm. 6.0-9.0</t>
  </si>
  <si>
    <t>Wielkość oferowanego opakowania (j.m.)</t>
  </si>
  <si>
    <t>Rękawice wewnętrznie chlorowane bez warstwy pielęgnacyjnej o działaniu nawilżającym, kolor niebieski, tekstura na końcach palców, grubość na palcu 0,09mm, na dłoni 0,06 mm , na mankiecie 0,05 mm, AQL 1.0, siła zrywu min 6N wg EN 455. Zgodne z normami EN ISO 374-1, EN 374-2, EN 16523-1, EN 374-4 oraz odporne na przenikanie bakterii, grzybów i wirusów zgodnie z EN ISO 374-5. Odporne na przenikanie min. 10 substancji chemicznych na min. 6 poziomie wg. EN 16523-1, przebadany na 4 preparaty dezynfekcyjne na bazie alkoholu ( w tym 1 na 6 poziomie) w miejsce 4 alkoholi, 2 kwasy (organiczne i nieorganiczne), 2 aldehydy, jodopowidon i chlorheksydyna – poziom 6, 0.1 fenol na 6 poziomie oraz przebadane na min. 15 cytostatyków wg. ASTM D6978. Rękawice zarejestrowane jako wyrób medyczny klasy I zgodnie z Rozporządzeniem (UE) 2017/745 i środek ochrony indywidualnej kat. III zgodnie z Rozporządzeniem (UE) 2016/425. Dopuszczone do kontaktu z żywnością - potwierdzone piktogramem na opakowaniu oraz badaniami z jednostki niezależnej. Pozbawione dodatków chemicznych: MBT, ZMBT, BHT, BHA, TMTD. Rozmiary S-XL . Opakowania umożliwiające wyjmowanie rękawic od spodu opakowania zawsze za mankiet, w celu ograniczenia kontaminacji. Kompatybilne z uchwytami pojedynczymi i potrójnymi z trwałego tworzywa o właściwościachantybakteryjnych, odpornego na środki dezynfekcyjne, mocowanymi do ściany oraz uchwytami metalowymi pojedynczymi na szynę Modura, bez kodowania kolorystycznego Rozmiary S-XL kodowane kolorystycznie  na opakowaniu. ( S - XL - pakowane po 200 szt. – z odpowiednim przeliczeniem wymaganych ilości ). Zamawiający każdorazowo określi rozmiar w zamówieniu.</t>
  </si>
  <si>
    <t>91/TP/ZP/D/2024-DOSTAWY RĘKAWIC MEDYCZNYCH</t>
  </si>
  <si>
    <r>
      <t xml:space="preserve">1. Pakiet 2, poz. 2 - Zamawiający wymaga bezpłatnego dostarczenia uchwytów  pojedynczych i potrójnych z trwałego tworzywa o właściwościach antybakteryjnych, odpornego na środki dezynfekcyjne, mocowanych do ściany oraz uchwytów metalowych pojedynczych na szynę Modura, zgodnie z zapotrzebowaniem Zamawiającego.
</t>
    </r>
    <r>
      <rPr>
        <b/>
        <sz val="8"/>
        <color rgb="FFFF0000"/>
        <rFont val="Tahoma"/>
        <family val="2"/>
        <charset val="238"/>
      </rPr>
      <t xml:space="preserve">2. Zamawiający wymaga podania </t>
    </r>
    <r>
      <rPr>
        <b/>
        <u/>
        <sz val="8"/>
        <color rgb="FFFF0000"/>
        <rFont val="Tahoma"/>
        <family val="2"/>
        <charset val="238"/>
      </rPr>
      <t>ceny jednostkowej za j.m. z dokładnością do czterech miejsc po przecinku.</t>
    </r>
    <r>
      <rPr>
        <b/>
        <sz val="8"/>
        <rFont val="Tahoma"/>
        <family val="2"/>
        <charset val="238"/>
      </rPr>
      <t xml:space="preserve">
3. Zamawiający wymaga podania ceny za oferowane opakowania różnych rozmiarów w tabeli pod pakietem (dokładność do dwóch miejsc po przecinku).</t>
    </r>
  </si>
  <si>
    <r>
      <t xml:space="preserve">1. Zamawiający wymaga bezpłatnego dostarczenia uchwytów  pojedynczych i potrójnych z trwałego tworzywa o właściwościach antybakteryjnych, odpornego na środki dezynfekcyjne, mocowanych do ściany oraz uchwytów metalowych pojedynczych na szynę Modura, zgodnie z zapotrzebowaniem Zamawiającego.
</t>
    </r>
    <r>
      <rPr>
        <b/>
        <sz val="8"/>
        <color rgb="FFFF0000"/>
        <rFont val="Tahoma"/>
        <family val="2"/>
        <charset val="238"/>
      </rPr>
      <t xml:space="preserve">2. Zamawiający wymaga podania </t>
    </r>
    <r>
      <rPr>
        <b/>
        <u/>
        <sz val="8"/>
        <color rgb="FFFF0000"/>
        <rFont val="Tahoma"/>
        <family val="2"/>
        <charset val="238"/>
      </rPr>
      <t>ceny jednostkowej za j.m. z dokładnością do czterech miejsc po przecinku.</t>
    </r>
    <r>
      <rPr>
        <b/>
        <sz val="8"/>
        <color theme="1"/>
        <rFont val="Tahoma"/>
        <family val="2"/>
        <charset val="238"/>
      </rPr>
      <t xml:space="preserve">
3. Zamawiający wymaga podania ceny za oferowane opakowania różnych rozmiarów w tabeli pod pakietem  (dokładność do dwóch miejsc po przecinku).</t>
    </r>
  </si>
  <si>
    <r>
      <rPr>
        <b/>
        <sz val="8"/>
        <color rgb="FFFF0000"/>
        <rFont val="Tahoma"/>
        <family val="2"/>
        <charset val="238"/>
      </rPr>
      <t xml:space="preserve">1. Zamawiający wymaga podania </t>
    </r>
    <r>
      <rPr>
        <b/>
        <u/>
        <sz val="8"/>
        <color rgb="FFFF0000"/>
        <rFont val="Tahoma"/>
        <family val="2"/>
        <charset val="238"/>
      </rPr>
      <t>ceny jednostkowej za j.m. z dokładnością do czterech miejsc po przecinku.</t>
    </r>
    <r>
      <rPr>
        <b/>
        <sz val="8"/>
        <color theme="1"/>
        <rFont val="Tahoma"/>
        <family val="2"/>
        <charset val="238"/>
      </rPr>
      <t xml:space="preserve">
2. Zamawiający wymaga podania ceny za oferowane opakowania różnych rozmiarów w tabeli pod pakietem  (dokładność do dwóch miejsc po przecinku).</t>
    </r>
  </si>
  <si>
    <r>
      <t xml:space="preserve">Uwaga ! Należy należy zapoznać się z poniższymi uwagami przed wypełnieniem Formularza asortymentowo-cenowego
</t>
    </r>
    <r>
      <rPr>
        <b/>
        <sz val="8"/>
        <color rgb="FFFF0000"/>
        <rFont val="Tahoma"/>
        <family val="2"/>
        <charset val="238"/>
      </rPr>
      <t>1. Zamawiający zaleca sprawdzenie poprawności wyliczeń zgodnie z zasadami określonymi w rozdziale XV. pkt. 7 SWZ.</t>
    </r>
    <r>
      <rPr>
        <sz val="8"/>
        <color theme="1"/>
        <rFont val="Tahoma"/>
        <family val="2"/>
        <charset val="238"/>
      </rPr>
      <t xml:space="preserve">
2. Formuły wpisane w Formularzu mają jedynie charakter pomocniczy. Wykonawca jest w pełni odpowiedzialny za prawidłowe wypełnienie Formularza asortymentowo-cenowego.
3. RAZEM - obliczyć wartość netto/brutto pakietu poprzez zsumowanie wartości netto/brutto poszczególnych pozycji w ramach danego pakietu (o ile dotyczy). 
4. Odpowiednio dla każdego pakietu obliczyć wartość całkowitą zamówienia netto i brutto wg tabeli zamieszczonej w każdym pakiecie.
5. Określenie właściwej stawki VAT należy do Wykonawcy. Należy podać stawkę VAT obowiązującą na dzień składania ofert.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</si>
</sst>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\ [$zł-415]_-;\-* #,##0.00\ [$zł-415]_-;_-* &quot;-&quot;??\ [$zł-415]_-;_-@_-"/>
    <numFmt numFmtId="166" formatCode="_-* #,##0.0000\ [$zł-415]_-;\-* #,##0.0000\ [$zł-415]_-;_-* &quot;-&quot;????\ [$zł-415]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8"/>
      <color rgb="FFFF0000"/>
      <name val="Tahoma"/>
      <family val="2"/>
      <charset val="238"/>
    </font>
    <font>
      <b/>
      <u/>
      <sz val="8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1">
    <xf numFmtId="0" fontId="0" fillId="0" borderId="0" xfId="0"/>
    <xf numFmtId="164" fontId="3" fillId="0" borderId="0" xfId="0" applyNumberFormat="1" applyFont="1" applyAlignment="1">
      <alignment horizontal="center" vertical="center" wrapText="1"/>
    </xf>
    <xf numFmtId="9" fontId="3" fillId="0" borderId="0" xfId="2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2" applyNumberFormat="1" applyFont="1" applyBorder="1" applyAlignment="1">
      <alignment horizontal="center" vertical="center" wrapText="1"/>
    </xf>
    <xf numFmtId="9" fontId="6" fillId="0" borderId="1" xfId="2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2" applyNumberFormat="1" applyFont="1" applyFill="1" applyBorder="1" applyAlignment="1">
      <alignment horizontal="center" vertical="center" wrapText="1"/>
    </xf>
    <xf numFmtId="1" fontId="7" fillId="0" borderId="10" xfId="2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2" borderId="10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9" fontId="4" fillId="0" borderId="11" xfId="2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9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9" fontId="3" fillId="0" borderId="9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5" fontId="3" fillId="0" borderId="7" xfId="2" applyNumberFormat="1" applyFont="1" applyFill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164" fontId="4" fillId="0" borderId="0" xfId="0" applyNumberFormat="1" applyFont="1"/>
    <xf numFmtId="165" fontId="2" fillId="0" borderId="1" xfId="0" applyNumberFormat="1" applyFont="1" applyBorder="1" applyAlignment="1">
      <alignment horizontal="right"/>
    </xf>
    <xf numFmtId="43" fontId="4" fillId="0" borderId="0" xfId="3" applyFont="1"/>
    <xf numFmtId="0" fontId="2" fillId="0" borderId="9" xfId="0" applyFont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/>
    <xf numFmtId="0" fontId="5" fillId="0" borderId="1" xfId="0" applyFont="1" applyBorder="1"/>
    <xf numFmtId="43" fontId="4" fillId="0" borderId="0" xfId="0" applyNumberFormat="1" applyFont="1"/>
    <xf numFmtId="165" fontId="4" fillId="0" borderId="0" xfId="0" applyNumberFormat="1" applyFont="1"/>
    <xf numFmtId="44" fontId="2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9" fontId="4" fillId="0" borderId="1" xfId="2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6" fontId="7" fillId="0" borderId="11" xfId="1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9" fontId="3" fillId="0" borderId="11" xfId="2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9" fontId="3" fillId="0" borderId="8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66" fontId="7" fillId="2" borderId="1" xfId="1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66" fontId="7" fillId="2" borderId="11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top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2" applyNumberFormat="1" applyFont="1" applyFill="1" applyBorder="1" applyAlignment="1">
      <alignment horizontal="center" vertical="center" wrapText="1"/>
    </xf>
    <xf numFmtId="1" fontId="7" fillId="0" borderId="9" xfId="2" applyNumberFormat="1" applyFont="1" applyFill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7" fillId="2" borderId="9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6" fillId="0" borderId="7" xfId="2" applyNumberFormat="1" applyFont="1" applyBorder="1" applyAlignment="1">
      <alignment horizontal="center" vertical="center" wrapText="1"/>
    </xf>
    <xf numFmtId="9" fontId="6" fillId="0" borderId="7" xfId="2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2" fontId="4" fillId="0" borderId="0" xfId="0" applyNumberFormat="1" applyFont="1"/>
    <xf numFmtId="0" fontId="8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</cellXfs>
  <cellStyles count="6">
    <cellStyle name="Dziesiętny" xfId="3" builtinId="3"/>
    <cellStyle name="Dziesiętny 2" xfId="5"/>
    <cellStyle name="Normalny" xfId="0" builtinId="0"/>
    <cellStyle name="Procentowy" xfId="2" builtinId="5"/>
    <cellStyle name="Walutowy" xfId="1" builtinId="4"/>
    <cellStyle name="Walutowy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"/>
  <sheetViews>
    <sheetView tabSelected="1" zoomScale="80" zoomScaleNormal="80" workbookViewId="0">
      <selection activeCell="M2" sqref="M2"/>
    </sheetView>
  </sheetViews>
  <sheetFormatPr defaultRowHeight="10.5" x14ac:dyDescent="0.15"/>
  <cols>
    <col min="1" max="1" width="4.7109375" style="4" bestFit="1" customWidth="1"/>
    <col min="2" max="2" width="57.28515625" style="4" customWidth="1"/>
    <col min="3" max="3" width="6.5703125" style="4" customWidth="1"/>
    <col min="4" max="4" width="13.7109375" style="4" customWidth="1"/>
    <col min="5" max="6" width="15.5703125" style="4" customWidth="1"/>
    <col min="7" max="7" width="24.140625" style="4" customWidth="1"/>
    <col min="8" max="8" width="20.42578125" style="4" customWidth="1"/>
    <col min="9" max="9" width="19.28515625" style="4" bestFit="1" customWidth="1"/>
    <col min="10" max="10" width="16.28515625" style="4" customWidth="1"/>
    <col min="11" max="11" width="17.140625" style="4" customWidth="1"/>
    <col min="12" max="12" width="20" style="4" customWidth="1"/>
    <col min="13" max="13" width="19" style="4" bestFit="1" customWidth="1"/>
    <col min="14" max="14" width="20.5703125" style="4" customWidth="1"/>
    <col min="15" max="15" width="16.140625" style="4" bestFit="1" customWidth="1"/>
    <col min="16" max="16" width="19.5703125" style="4" bestFit="1" customWidth="1"/>
    <col min="17" max="17" width="14.7109375" style="4" customWidth="1"/>
    <col min="18" max="18" width="12.140625" style="4" customWidth="1"/>
    <col min="19" max="19" width="12" style="4" customWidth="1"/>
    <col min="20" max="20" width="11.140625" style="4" customWidth="1"/>
    <col min="21" max="22" width="12.140625" style="4" bestFit="1" customWidth="1"/>
    <col min="23" max="16384" width="9.140625" style="4"/>
  </cols>
  <sheetData>
    <row r="1" spans="1:20" ht="21.75" customHeight="1" x14ac:dyDescent="0.2">
      <c r="A1" s="96" t="s">
        <v>49</v>
      </c>
      <c r="B1" s="96"/>
      <c r="C1" s="96"/>
      <c r="D1" s="96"/>
      <c r="E1" s="96"/>
      <c r="F1" s="96"/>
      <c r="G1" s="96"/>
    </row>
    <row r="2" spans="1:20" ht="95.25" customHeight="1" thickBot="1" x14ac:dyDescent="0.2">
      <c r="A2" s="97" t="s">
        <v>53</v>
      </c>
      <c r="B2" s="98"/>
      <c r="C2" s="98"/>
      <c r="D2" s="98"/>
      <c r="E2" s="98"/>
      <c r="F2" s="98"/>
      <c r="G2" s="98"/>
    </row>
    <row r="3" spans="1:20" ht="39" customHeight="1" thickBot="1" x14ac:dyDescent="0.2">
      <c r="A3" s="90" t="s">
        <v>0</v>
      </c>
      <c r="B3" s="91" t="s">
        <v>1</v>
      </c>
      <c r="C3" s="91" t="s">
        <v>2</v>
      </c>
      <c r="D3" s="91" t="s">
        <v>3</v>
      </c>
      <c r="E3" s="91" t="s">
        <v>4</v>
      </c>
      <c r="F3" s="91" t="s">
        <v>26</v>
      </c>
      <c r="G3" s="91" t="s">
        <v>5</v>
      </c>
      <c r="H3" s="91" t="s">
        <v>6</v>
      </c>
      <c r="I3" s="91" t="s">
        <v>7</v>
      </c>
      <c r="J3" s="92" t="s">
        <v>8</v>
      </c>
      <c r="K3" s="93" t="s">
        <v>9</v>
      </c>
      <c r="L3" s="94" t="s">
        <v>10</v>
      </c>
      <c r="M3" s="94" t="s">
        <v>11</v>
      </c>
      <c r="N3" s="91" t="s">
        <v>12</v>
      </c>
      <c r="O3" s="62" t="s">
        <v>13</v>
      </c>
      <c r="P3" s="63" t="s">
        <v>14</v>
      </c>
    </row>
    <row r="4" spans="1:20" ht="11.25" thickBot="1" x14ac:dyDescent="0.2">
      <c r="A4" s="82">
        <v>1</v>
      </c>
      <c r="B4" s="83">
        <v>2</v>
      </c>
      <c r="C4" s="83">
        <v>3</v>
      </c>
      <c r="D4" s="83">
        <v>4</v>
      </c>
      <c r="E4" s="83">
        <v>5</v>
      </c>
      <c r="F4" s="83">
        <v>6</v>
      </c>
      <c r="G4" s="83">
        <v>7</v>
      </c>
      <c r="H4" s="83">
        <v>8</v>
      </c>
      <c r="I4" s="83">
        <v>9</v>
      </c>
      <c r="J4" s="84">
        <v>10</v>
      </c>
      <c r="K4" s="85">
        <v>11</v>
      </c>
      <c r="L4" s="86" t="s">
        <v>27</v>
      </c>
      <c r="M4" s="87" t="s">
        <v>28</v>
      </c>
      <c r="N4" s="88">
        <v>14</v>
      </c>
      <c r="O4" s="89" t="s">
        <v>29</v>
      </c>
      <c r="P4" s="89" t="s">
        <v>30</v>
      </c>
    </row>
    <row r="5" spans="1:20" ht="11.25" thickBot="1" x14ac:dyDescent="0.2">
      <c r="A5" s="105" t="s">
        <v>15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7"/>
    </row>
    <row r="6" spans="1:20" ht="288.75" customHeight="1" x14ac:dyDescent="0.15">
      <c r="A6" s="19" t="s">
        <v>25</v>
      </c>
      <c r="B6" s="3" t="s">
        <v>33</v>
      </c>
      <c r="C6" s="20" t="s">
        <v>37</v>
      </c>
      <c r="D6" s="21">
        <v>500000</v>
      </c>
      <c r="E6" s="77">
        <v>1125000</v>
      </c>
      <c r="F6" s="22"/>
      <c r="G6" s="21"/>
      <c r="H6" s="20"/>
      <c r="I6" s="21"/>
      <c r="J6" s="78"/>
      <c r="K6" s="23"/>
      <c r="L6" s="24">
        <f t="shared" ref="L6" si="0">ROUND(E6*J6,2)</f>
        <v>0</v>
      </c>
      <c r="M6" s="25">
        <f t="shared" ref="M6" si="1">ROUND(L6+(L6*K6),2)</f>
        <v>0</v>
      </c>
      <c r="N6" s="21">
        <v>375000</v>
      </c>
      <c r="O6" s="26">
        <f t="shared" ref="O6" si="2">ROUND(N6*J6,2)</f>
        <v>0</v>
      </c>
      <c r="P6" s="25">
        <f>ROUND(O6+O6*K6,2)</f>
        <v>0</v>
      </c>
      <c r="Q6" s="47"/>
      <c r="R6" s="95"/>
      <c r="S6" s="95"/>
      <c r="T6" s="95"/>
    </row>
    <row r="7" spans="1:20" ht="11.25" thickBot="1" x14ac:dyDescent="0.2">
      <c r="A7" s="27"/>
      <c r="B7" s="28"/>
      <c r="C7" s="29"/>
      <c r="D7" s="29"/>
      <c r="E7" s="29"/>
      <c r="F7" s="29"/>
      <c r="G7" s="1"/>
      <c r="H7" s="1"/>
      <c r="I7" s="2"/>
      <c r="J7" s="1"/>
      <c r="K7" s="30" t="s">
        <v>16</v>
      </c>
      <c r="L7" s="31">
        <f>SUM(L6:L6)</f>
        <v>0</v>
      </c>
      <c r="M7" s="31">
        <f>SUM(M6:M6)</f>
        <v>0</v>
      </c>
      <c r="N7" s="32"/>
      <c r="O7" s="33">
        <f>SUM(O6:O6)</f>
        <v>0</v>
      </c>
      <c r="P7" s="34">
        <f>SUM(P6)</f>
        <v>0</v>
      </c>
    </row>
    <row r="8" spans="1:20" ht="21.75" thickBot="1" x14ac:dyDescent="0.2">
      <c r="A8" s="27"/>
      <c r="B8" s="108" t="s">
        <v>51</v>
      </c>
      <c r="C8" s="108"/>
      <c r="D8" s="108"/>
      <c r="E8" s="29"/>
      <c r="F8" s="61" t="s">
        <v>39</v>
      </c>
      <c r="G8" s="72" t="s">
        <v>47</v>
      </c>
      <c r="H8" s="72" t="s">
        <v>40</v>
      </c>
      <c r="I8" s="73" t="s">
        <v>41</v>
      </c>
      <c r="J8" s="1"/>
      <c r="K8" s="35"/>
      <c r="L8" s="36"/>
      <c r="M8" s="36"/>
      <c r="N8" s="36"/>
      <c r="O8" s="37"/>
      <c r="P8" s="37"/>
    </row>
    <row r="9" spans="1:20" ht="11.25" thickBot="1" x14ac:dyDescent="0.2">
      <c r="A9" s="27"/>
      <c r="B9" s="108"/>
      <c r="C9" s="108"/>
      <c r="D9" s="108"/>
      <c r="E9" s="29"/>
      <c r="F9" s="69" t="s">
        <v>42</v>
      </c>
      <c r="G9" s="80">
        <v>250</v>
      </c>
      <c r="H9" s="70"/>
      <c r="I9" s="71"/>
      <c r="J9" s="1"/>
      <c r="K9" s="102" t="s">
        <v>22</v>
      </c>
      <c r="L9" s="103"/>
      <c r="M9" s="103"/>
      <c r="N9" s="103"/>
      <c r="O9" s="103"/>
      <c r="P9" s="104"/>
    </row>
    <row r="10" spans="1:20" ht="42.75" thickBot="1" x14ac:dyDescent="0.2">
      <c r="A10" s="27"/>
      <c r="B10" s="108"/>
      <c r="C10" s="108"/>
      <c r="D10" s="108"/>
      <c r="E10" s="29"/>
      <c r="F10" s="67" t="s">
        <v>43</v>
      </c>
      <c r="G10" s="81">
        <v>240</v>
      </c>
      <c r="H10" s="70"/>
      <c r="I10" s="66"/>
      <c r="J10" s="1"/>
      <c r="K10" s="38" t="s">
        <v>17</v>
      </c>
      <c r="L10" s="38" t="s">
        <v>18</v>
      </c>
      <c r="M10" s="38" t="s">
        <v>13</v>
      </c>
      <c r="N10" s="39" t="s">
        <v>14</v>
      </c>
      <c r="O10" s="40" t="s">
        <v>19</v>
      </c>
      <c r="P10" s="40" t="s">
        <v>20</v>
      </c>
    </row>
    <row r="11" spans="1:20" ht="11.25" thickBot="1" x14ac:dyDescent="0.2">
      <c r="A11" s="27"/>
      <c r="B11" s="108"/>
      <c r="C11" s="108"/>
      <c r="D11" s="108"/>
      <c r="E11" s="29"/>
      <c r="F11" s="67"/>
      <c r="G11" s="65"/>
      <c r="H11" s="65"/>
      <c r="I11" s="66"/>
      <c r="J11" s="1"/>
      <c r="K11" s="41">
        <f>L7</f>
        <v>0</v>
      </c>
      <c r="L11" s="42">
        <f>M7</f>
        <v>0</v>
      </c>
      <c r="M11" s="43">
        <f>O7</f>
        <v>0</v>
      </c>
      <c r="N11" s="42">
        <f>P7</f>
        <v>0</v>
      </c>
      <c r="O11" s="42">
        <f>M11+K11</f>
        <v>0</v>
      </c>
      <c r="P11" s="44">
        <f>L11+N11</f>
        <v>0</v>
      </c>
    </row>
    <row r="12" spans="1:20" x14ac:dyDescent="0.15">
      <c r="B12" s="108"/>
      <c r="C12" s="108"/>
      <c r="D12" s="108"/>
    </row>
    <row r="15" spans="1:20" ht="11.25" thickBot="1" x14ac:dyDescent="0.2"/>
    <row r="16" spans="1:20" ht="40.5" customHeight="1" thickBot="1" x14ac:dyDescent="0.2">
      <c r="A16" s="90" t="s">
        <v>0</v>
      </c>
      <c r="B16" s="91" t="s">
        <v>1</v>
      </c>
      <c r="C16" s="91" t="s">
        <v>2</v>
      </c>
      <c r="D16" s="91" t="s">
        <v>3</v>
      </c>
      <c r="E16" s="91" t="s">
        <v>4</v>
      </c>
      <c r="F16" s="91" t="s">
        <v>26</v>
      </c>
      <c r="G16" s="91" t="s">
        <v>5</v>
      </c>
      <c r="H16" s="91" t="s">
        <v>6</v>
      </c>
      <c r="I16" s="91" t="s">
        <v>7</v>
      </c>
      <c r="J16" s="92" t="s">
        <v>8</v>
      </c>
      <c r="K16" s="93" t="s">
        <v>9</v>
      </c>
      <c r="L16" s="94" t="s">
        <v>10</v>
      </c>
      <c r="M16" s="94" t="s">
        <v>11</v>
      </c>
      <c r="N16" s="91" t="s">
        <v>12</v>
      </c>
      <c r="O16" s="62" t="s">
        <v>13</v>
      </c>
      <c r="P16" s="63" t="s">
        <v>14</v>
      </c>
    </row>
    <row r="17" spans="1:20" ht="11.25" thickBot="1" x14ac:dyDescent="0.2">
      <c r="A17" s="82">
        <v>1</v>
      </c>
      <c r="B17" s="83">
        <v>2</v>
      </c>
      <c r="C17" s="83">
        <v>3</v>
      </c>
      <c r="D17" s="83">
        <v>4</v>
      </c>
      <c r="E17" s="83">
        <v>5</v>
      </c>
      <c r="F17" s="83">
        <v>6</v>
      </c>
      <c r="G17" s="83">
        <v>7</v>
      </c>
      <c r="H17" s="83">
        <v>8</v>
      </c>
      <c r="I17" s="83">
        <v>9</v>
      </c>
      <c r="J17" s="84">
        <v>10</v>
      </c>
      <c r="K17" s="85">
        <v>11</v>
      </c>
      <c r="L17" s="86" t="s">
        <v>27</v>
      </c>
      <c r="M17" s="87" t="s">
        <v>28</v>
      </c>
      <c r="N17" s="88">
        <v>14</v>
      </c>
      <c r="O17" s="89" t="s">
        <v>29</v>
      </c>
      <c r="P17" s="89" t="s">
        <v>30</v>
      </c>
    </row>
    <row r="18" spans="1:20" ht="11.25" thickBot="1" x14ac:dyDescent="0.2">
      <c r="A18" s="105" t="s">
        <v>21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7"/>
    </row>
    <row r="19" spans="1:20" ht="197.25" customHeight="1" x14ac:dyDescent="0.15">
      <c r="A19" s="19" t="s">
        <v>25</v>
      </c>
      <c r="B19" s="60" t="s">
        <v>34</v>
      </c>
      <c r="C19" s="20" t="s">
        <v>37</v>
      </c>
      <c r="D19" s="21">
        <v>17500</v>
      </c>
      <c r="E19" s="22">
        <v>32500</v>
      </c>
      <c r="F19" s="20"/>
      <c r="G19" s="21"/>
      <c r="H19" s="20"/>
      <c r="I19" s="21"/>
      <c r="J19" s="64"/>
      <c r="K19" s="23"/>
      <c r="L19" s="24">
        <f t="shared" ref="L19:L20" si="3">ROUND(E19*J19,2)</f>
        <v>0</v>
      </c>
      <c r="M19" s="25">
        <f t="shared" ref="M19:M20" si="4">ROUND(L19+(L19*K19),2)</f>
        <v>0</v>
      </c>
      <c r="N19" s="21">
        <v>24000</v>
      </c>
      <c r="O19" s="26">
        <f t="shared" ref="O19:O20" si="5">ROUND(N19*J19,2)</f>
        <v>0</v>
      </c>
      <c r="P19" s="25">
        <f>ROUND(O19+O19*K19,2)</f>
        <v>0</v>
      </c>
      <c r="Q19" s="47"/>
    </row>
    <row r="20" spans="1:20" ht="274.5" customHeight="1" x14ac:dyDescent="0.15">
      <c r="A20" s="56" t="s">
        <v>36</v>
      </c>
      <c r="B20" s="74" t="s">
        <v>48</v>
      </c>
      <c r="C20" s="57" t="s">
        <v>37</v>
      </c>
      <c r="D20" s="58">
        <v>160000</v>
      </c>
      <c r="E20" s="75">
        <v>300000</v>
      </c>
      <c r="F20" s="57"/>
      <c r="G20" s="58"/>
      <c r="H20" s="57"/>
      <c r="I20" s="58"/>
      <c r="J20" s="76"/>
      <c r="K20" s="59"/>
      <c r="L20" s="24">
        <f t="shared" si="3"/>
        <v>0</v>
      </c>
      <c r="M20" s="25">
        <f t="shared" si="4"/>
        <v>0</v>
      </c>
      <c r="N20" s="58">
        <v>120000</v>
      </c>
      <c r="O20" s="26">
        <f t="shared" si="5"/>
        <v>0</v>
      </c>
      <c r="P20" s="25">
        <f>ROUND(O20+O20*K20,2)</f>
        <v>0</v>
      </c>
      <c r="Q20" s="47"/>
    </row>
    <row r="21" spans="1:20" ht="11.25" thickBot="1" x14ac:dyDescent="0.2">
      <c r="A21" s="27"/>
      <c r="B21" s="28"/>
      <c r="C21" s="29"/>
      <c r="D21" s="29"/>
      <c r="E21" s="29"/>
      <c r="F21" s="29"/>
      <c r="G21" s="1"/>
      <c r="H21" s="1"/>
      <c r="I21" s="2"/>
      <c r="J21" s="1"/>
      <c r="K21" s="30" t="s">
        <v>16</v>
      </c>
      <c r="L21" s="31">
        <f>SUM(L19:L20)</f>
        <v>0</v>
      </c>
      <c r="M21" s="31">
        <f>SUM(M19:M20)</f>
        <v>0</v>
      </c>
      <c r="N21" s="32"/>
      <c r="O21" s="33">
        <f>SUM(O19:O20)</f>
        <v>0</v>
      </c>
      <c r="P21" s="34">
        <f>SUM(P19:P20)</f>
        <v>0</v>
      </c>
      <c r="Q21" s="53"/>
      <c r="R21" s="53"/>
      <c r="S21" s="53"/>
      <c r="T21" s="53"/>
    </row>
    <row r="22" spans="1:20" ht="21.75" customHeight="1" thickBot="1" x14ac:dyDescent="0.2">
      <c r="A22" s="27"/>
      <c r="B22" s="109" t="s">
        <v>50</v>
      </c>
      <c r="C22" s="109"/>
      <c r="D22" s="109"/>
      <c r="E22" s="29"/>
      <c r="F22" s="61" t="s">
        <v>39</v>
      </c>
      <c r="G22" s="72" t="s">
        <v>47</v>
      </c>
      <c r="H22" s="72" t="s">
        <v>40</v>
      </c>
      <c r="I22" s="73" t="s">
        <v>41</v>
      </c>
      <c r="J22" s="1"/>
      <c r="K22" s="35"/>
      <c r="L22" s="36"/>
      <c r="M22" s="36"/>
      <c r="N22" s="36"/>
      <c r="O22" s="37"/>
      <c r="P22" s="37"/>
    </row>
    <row r="23" spans="1:20" ht="11.25" thickBot="1" x14ac:dyDescent="0.2">
      <c r="A23" s="27"/>
      <c r="B23" s="109"/>
      <c r="C23" s="109"/>
      <c r="D23" s="109"/>
      <c r="E23" s="29"/>
      <c r="F23" s="69" t="s">
        <v>45</v>
      </c>
      <c r="G23" s="80">
        <v>50</v>
      </c>
      <c r="H23" s="70"/>
      <c r="I23" s="71"/>
      <c r="J23" s="1"/>
      <c r="K23" s="102" t="s">
        <v>23</v>
      </c>
      <c r="L23" s="103"/>
      <c r="M23" s="103"/>
      <c r="N23" s="103"/>
      <c r="O23" s="103"/>
      <c r="P23" s="104"/>
    </row>
    <row r="24" spans="1:20" ht="42.75" thickBot="1" x14ac:dyDescent="0.2">
      <c r="A24" s="27"/>
      <c r="B24" s="109"/>
      <c r="C24" s="109"/>
      <c r="D24" s="109"/>
      <c r="E24" s="29"/>
      <c r="F24" s="67" t="s">
        <v>44</v>
      </c>
      <c r="G24" s="81">
        <v>200</v>
      </c>
      <c r="H24" s="65"/>
      <c r="I24" s="66"/>
      <c r="J24" s="1"/>
      <c r="K24" s="38" t="s">
        <v>17</v>
      </c>
      <c r="L24" s="38" t="s">
        <v>18</v>
      </c>
      <c r="M24" s="38" t="s">
        <v>13</v>
      </c>
      <c r="N24" s="39" t="s">
        <v>14</v>
      </c>
      <c r="O24" s="40" t="s">
        <v>19</v>
      </c>
      <c r="P24" s="40" t="s">
        <v>20</v>
      </c>
    </row>
    <row r="25" spans="1:20" ht="11.25" thickBot="1" x14ac:dyDescent="0.2">
      <c r="A25" s="27"/>
      <c r="B25" s="109"/>
      <c r="C25" s="109"/>
      <c r="D25" s="109"/>
      <c r="E25" s="29"/>
      <c r="F25" s="67"/>
      <c r="G25" s="68"/>
      <c r="H25" s="65"/>
      <c r="I25" s="66"/>
      <c r="J25" s="1"/>
      <c r="K25" s="41">
        <f>L21</f>
        <v>0</v>
      </c>
      <c r="L25" s="42">
        <f>M21</f>
        <v>0</v>
      </c>
      <c r="M25" s="43">
        <f>O21</f>
        <v>0</v>
      </c>
      <c r="N25" s="42">
        <f>P21</f>
        <v>0</v>
      </c>
      <c r="O25" s="42">
        <f>M25+K25</f>
        <v>0</v>
      </c>
      <c r="P25" s="44">
        <f>L25+N25</f>
        <v>0</v>
      </c>
    </row>
    <row r="26" spans="1:20" x14ac:dyDescent="0.15">
      <c r="B26" s="109"/>
      <c r="C26" s="109"/>
      <c r="D26" s="109"/>
    </row>
    <row r="29" spans="1:20" x14ac:dyDescent="0.15">
      <c r="N29" s="45"/>
    </row>
    <row r="30" spans="1:20" ht="38.25" customHeight="1" x14ac:dyDescent="0.15">
      <c r="A30" s="5" t="s">
        <v>0</v>
      </c>
      <c r="B30" s="6" t="s">
        <v>1</v>
      </c>
      <c r="C30" s="6" t="s">
        <v>2</v>
      </c>
      <c r="D30" s="6" t="s">
        <v>3</v>
      </c>
      <c r="E30" s="6" t="s">
        <v>4</v>
      </c>
      <c r="F30" s="6" t="s">
        <v>26</v>
      </c>
      <c r="G30" s="6" t="s">
        <v>5</v>
      </c>
      <c r="H30" s="6" t="s">
        <v>6</v>
      </c>
      <c r="I30" s="6" t="s">
        <v>7</v>
      </c>
      <c r="J30" s="7" t="s">
        <v>8</v>
      </c>
      <c r="K30" s="8" t="s">
        <v>9</v>
      </c>
      <c r="L30" s="9" t="s">
        <v>10</v>
      </c>
      <c r="M30" s="9" t="s">
        <v>11</v>
      </c>
      <c r="N30" s="6" t="s">
        <v>12</v>
      </c>
      <c r="O30" s="10" t="s">
        <v>13</v>
      </c>
      <c r="P30" s="10" t="s">
        <v>14</v>
      </c>
    </row>
    <row r="31" spans="1:20" ht="11.25" thickBot="1" x14ac:dyDescent="0.2">
      <c r="A31" s="11">
        <v>1</v>
      </c>
      <c r="B31" s="12">
        <v>2</v>
      </c>
      <c r="C31" s="12">
        <v>3</v>
      </c>
      <c r="D31" s="12">
        <v>4</v>
      </c>
      <c r="E31" s="12">
        <v>5</v>
      </c>
      <c r="F31" s="12">
        <v>6</v>
      </c>
      <c r="G31" s="12">
        <v>7</v>
      </c>
      <c r="H31" s="12">
        <v>8</v>
      </c>
      <c r="I31" s="12">
        <v>9</v>
      </c>
      <c r="J31" s="13">
        <v>10</v>
      </c>
      <c r="K31" s="14">
        <v>11</v>
      </c>
      <c r="L31" s="15" t="s">
        <v>27</v>
      </c>
      <c r="M31" s="16" t="s">
        <v>28</v>
      </c>
      <c r="N31" s="17">
        <v>14</v>
      </c>
      <c r="O31" s="18" t="s">
        <v>29</v>
      </c>
      <c r="P31" s="18" t="s">
        <v>30</v>
      </c>
    </row>
    <row r="32" spans="1:20" ht="11.25" thickBot="1" x14ac:dyDescent="0.2">
      <c r="A32" s="105" t="s">
        <v>24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7"/>
    </row>
    <row r="33" spans="1:22" ht="233.25" customHeight="1" x14ac:dyDescent="0.15">
      <c r="A33" s="19" t="s">
        <v>25</v>
      </c>
      <c r="B33" s="3" t="s">
        <v>35</v>
      </c>
      <c r="C33" s="20" t="s">
        <v>38</v>
      </c>
      <c r="D33" s="21">
        <v>200</v>
      </c>
      <c r="E33" s="22">
        <v>600</v>
      </c>
      <c r="F33" s="20"/>
      <c r="G33" s="21"/>
      <c r="H33" s="20"/>
      <c r="I33" s="21"/>
      <c r="J33" s="64"/>
      <c r="K33" s="23"/>
      <c r="L33" s="24">
        <f t="shared" ref="L33" si="6">ROUND(E33*J33,2)</f>
        <v>0</v>
      </c>
      <c r="M33" s="25">
        <f t="shared" ref="M33" si="7">ROUND(L33+(L33*K33),2)</f>
        <v>0</v>
      </c>
      <c r="N33" s="21">
        <v>400</v>
      </c>
      <c r="O33" s="26">
        <f t="shared" ref="O33" si="8">ROUND(N33*J33,2)</f>
        <v>0</v>
      </c>
      <c r="P33" s="25">
        <f>ROUND(O33+O33*K33,2)</f>
        <v>0</v>
      </c>
      <c r="Q33" s="47"/>
      <c r="R33" s="95"/>
      <c r="S33" s="95"/>
      <c r="T33" s="95"/>
    </row>
    <row r="34" spans="1:22" ht="11.25" thickBot="1" x14ac:dyDescent="0.2">
      <c r="A34" s="27"/>
      <c r="B34" s="28"/>
      <c r="C34" s="29"/>
      <c r="D34" s="29"/>
      <c r="E34" s="29"/>
      <c r="F34" s="29"/>
      <c r="G34" s="1"/>
      <c r="H34" s="1"/>
      <c r="I34" s="2"/>
      <c r="J34" s="1"/>
      <c r="K34" s="30" t="s">
        <v>16</v>
      </c>
      <c r="L34" s="31">
        <f>SUM(L33:L33)</f>
        <v>0</v>
      </c>
      <c r="M34" s="31">
        <f>SUM(M33:M33)</f>
        <v>0</v>
      </c>
      <c r="N34" s="32"/>
      <c r="O34" s="33">
        <f>SUM(O33:O33)</f>
        <v>0</v>
      </c>
      <c r="P34" s="34">
        <f>SUM(P33:P33)</f>
        <v>0</v>
      </c>
    </row>
    <row r="35" spans="1:22" ht="21.75" customHeight="1" thickBot="1" x14ac:dyDescent="0.2">
      <c r="A35" s="27"/>
      <c r="B35" s="110" t="s">
        <v>52</v>
      </c>
      <c r="C35" s="110"/>
      <c r="D35" s="110"/>
      <c r="E35" s="29"/>
      <c r="F35" s="61" t="s">
        <v>39</v>
      </c>
      <c r="G35" s="72" t="s">
        <v>47</v>
      </c>
      <c r="H35" s="72" t="s">
        <v>40</v>
      </c>
      <c r="I35" s="73" t="s">
        <v>41</v>
      </c>
      <c r="J35" s="1"/>
      <c r="K35" s="35"/>
      <c r="L35" s="36"/>
      <c r="M35" s="36"/>
      <c r="N35" s="36"/>
      <c r="O35" s="37"/>
      <c r="P35" s="37"/>
    </row>
    <row r="36" spans="1:22" ht="21.75" thickBot="1" x14ac:dyDescent="0.2">
      <c r="A36" s="27"/>
      <c r="B36" s="110"/>
      <c r="C36" s="110"/>
      <c r="D36" s="110"/>
      <c r="E36" s="29"/>
      <c r="F36" s="69" t="s">
        <v>46</v>
      </c>
      <c r="G36" s="80">
        <v>40</v>
      </c>
      <c r="H36" s="70"/>
      <c r="I36" s="71"/>
      <c r="J36" s="1"/>
      <c r="K36" s="102" t="s">
        <v>31</v>
      </c>
      <c r="L36" s="103"/>
      <c r="M36" s="103"/>
      <c r="N36" s="103"/>
      <c r="O36" s="103"/>
      <c r="P36" s="104"/>
    </row>
    <row r="37" spans="1:22" ht="42.75" thickBot="1" x14ac:dyDescent="0.2">
      <c r="A37" s="27"/>
      <c r="B37" s="110"/>
      <c r="C37" s="110"/>
      <c r="D37" s="110"/>
      <c r="E37" s="29"/>
      <c r="F37" s="67"/>
      <c r="G37" s="68"/>
      <c r="H37" s="65"/>
      <c r="I37" s="66"/>
      <c r="J37" s="1"/>
      <c r="K37" s="38" t="s">
        <v>17</v>
      </c>
      <c r="L37" s="38" t="s">
        <v>18</v>
      </c>
      <c r="M37" s="38" t="s">
        <v>13</v>
      </c>
      <c r="N37" s="39" t="s">
        <v>14</v>
      </c>
      <c r="O37" s="40" t="s">
        <v>19</v>
      </c>
      <c r="P37" s="40" t="s">
        <v>20</v>
      </c>
    </row>
    <row r="38" spans="1:22" ht="11.25" thickBot="1" x14ac:dyDescent="0.2">
      <c r="A38" s="27"/>
      <c r="B38" s="110"/>
      <c r="C38" s="110"/>
      <c r="D38" s="110"/>
      <c r="E38" s="29"/>
      <c r="F38" s="67"/>
      <c r="G38" s="68"/>
      <c r="H38" s="65"/>
      <c r="I38" s="66"/>
      <c r="J38" s="1"/>
      <c r="K38" s="41">
        <f>L34</f>
        <v>0</v>
      </c>
      <c r="L38" s="42">
        <f>M34</f>
        <v>0</v>
      </c>
      <c r="M38" s="43">
        <f>O34</f>
        <v>0</v>
      </c>
      <c r="N38" s="42">
        <f>P34</f>
        <v>0</v>
      </c>
      <c r="O38" s="42">
        <f>M38+K38</f>
        <v>0</v>
      </c>
      <c r="P38" s="44">
        <f>L38+N38</f>
        <v>0</v>
      </c>
    </row>
    <row r="39" spans="1:22" x14ac:dyDescent="0.15">
      <c r="B39" s="79"/>
      <c r="C39" s="79"/>
      <c r="D39" s="79"/>
    </row>
    <row r="42" spans="1:22" ht="11.25" thickBot="1" x14ac:dyDescent="0.2"/>
    <row r="43" spans="1:22" ht="15.75" thickBot="1" x14ac:dyDescent="0.3">
      <c r="J43"/>
      <c r="K43" s="99" t="s">
        <v>32</v>
      </c>
      <c r="L43" s="100"/>
      <c r="M43" s="100"/>
      <c r="N43" s="100"/>
      <c r="O43" s="100"/>
      <c r="P43" s="101"/>
    </row>
    <row r="44" spans="1:22" ht="51" x14ac:dyDescent="0.25">
      <c r="J44"/>
      <c r="K44" s="48" t="s">
        <v>17</v>
      </c>
      <c r="L44" s="48" t="s">
        <v>18</v>
      </c>
      <c r="M44" s="48" t="s">
        <v>13</v>
      </c>
      <c r="N44" s="49" t="s">
        <v>14</v>
      </c>
      <c r="O44" s="50" t="s">
        <v>19</v>
      </c>
      <c r="P44" s="50" t="s">
        <v>20</v>
      </c>
    </row>
    <row r="45" spans="1:22" ht="15" x14ac:dyDescent="0.25">
      <c r="J45" s="52" t="s">
        <v>22</v>
      </c>
      <c r="K45" s="55">
        <f>K11</f>
        <v>0</v>
      </c>
      <c r="L45" s="55">
        <f t="shared" ref="L45:P45" si="9">L11</f>
        <v>0</v>
      </c>
      <c r="M45" s="55">
        <f t="shared" si="9"/>
        <v>0</v>
      </c>
      <c r="N45" s="55">
        <f t="shared" si="9"/>
        <v>0</v>
      </c>
      <c r="O45" s="55">
        <f t="shared" si="9"/>
        <v>0</v>
      </c>
      <c r="P45" s="55">
        <f t="shared" si="9"/>
        <v>0</v>
      </c>
      <c r="Q45" s="53"/>
      <c r="R45" s="53"/>
      <c r="S45" s="53"/>
      <c r="T45" s="53"/>
      <c r="U45" s="53"/>
      <c r="V45" s="53"/>
    </row>
    <row r="46" spans="1:22" ht="15" x14ac:dyDescent="0.25">
      <c r="J46" s="52" t="s">
        <v>23</v>
      </c>
      <c r="K46" s="46">
        <f>K25</f>
        <v>0</v>
      </c>
      <c r="L46" s="46">
        <f t="shared" ref="L46:P46" si="10">L25</f>
        <v>0</v>
      </c>
      <c r="M46" s="46">
        <f t="shared" si="10"/>
        <v>0</v>
      </c>
      <c r="N46" s="46">
        <f t="shared" si="10"/>
        <v>0</v>
      </c>
      <c r="O46" s="46">
        <f t="shared" si="10"/>
        <v>0</v>
      </c>
      <c r="P46" s="46">
        <f t="shared" si="10"/>
        <v>0</v>
      </c>
      <c r="Q46" s="53"/>
      <c r="R46" s="53"/>
      <c r="S46" s="53"/>
      <c r="T46" s="53"/>
      <c r="U46" s="53"/>
      <c r="V46" s="53"/>
    </row>
    <row r="47" spans="1:22" ht="15" x14ac:dyDescent="0.25">
      <c r="J47" s="52" t="s">
        <v>31</v>
      </c>
      <c r="K47" s="46">
        <f>K38</f>
        <v>0</v>
      </c>
      <c r="L47" s="46">
        <f t="shared" ref="L47:P47" si="11">L38</f>
        <v>0</v>
      </c>
      <c r="M47" s="46">
        <f t="shared" si="11"/>
        <v>0</v>
      </c>
      <c r="N47" s="46">
        <f t="shared" si="11"/>
        <v>0</v>
      </c>
      <c r="O47" s="46">
        <f t="shared" si="11"/>
        <v>0</v>
      </c>
      <c r="P47" s="46">
        <f t="shared" si="11"/>
        <v>0</v>
      </c>
      <c r="Q47" s="53"/>
      <c r="R47" s="53"/>
      <c r="S47" s="53"/>
      <c r="T47" s="53"/>
      <c r="U47" s="53"/>
      <c r="V47" s="53"/>
    </row>
    <row r="48" spans="1:22" ht="15" x14ac:dyDescent="0.25">
      <c r="J48"/>
      <c r="K48" s="51">
        <f>SUM(K45:K47)</f>
        <v>0</v>
      </c>
      <c r="L48" s="51">
        <f t="shared" ref="L48:P48" si="12">SUM(L45:L47)</f>
        <v>0</v>
      </c>
      <c r="M48" s="51">
        <f t="shared" si="12"/>
        <v>0</v>
      </c>
      <c r="N48" s="51">
        <f t="shared" si="12"/>
        <v>0</v>
      </c>
      <c r="O48" s="51">
        <f t="shared" si="12"/>
        <v>0</v>
      </c>
      <c r="P48" s="51">
        <f t="shared" si="12"/>
        <v>0</v>
      </c>
      <c r="Q48" s="53"/>
      <c r="R48" s="53"/>
      <c r="S48" s="53"/>
      <c r="T48" s="53"/>
      <c r="U48" s="53"/>
      <c r="V48" s="53"/>
    </row>
    <row r="49" spans="13:22" x14ac:dyDescent="0.15">
      <c r="Q49" s="54"/>
      <c r="R49" s="54"/>
      <c r="S49" s="54"/>
      <c r="T49" s="54"/>
      <c r="U49" s="54"/>
      <c r="V49" s="54"/>
    </row>
    <row r="50" spans="13:22" x14ac:dyDescent="0.15">
      <c r="Q50" s="53"/>
      <c r="R50" s="53"/>
      <c r="S50" s="53"/>
      <c r="T50" s="53"/>
      <c r="U50" s="53"/>
      <c r="V50" s="53"/>
    </row>
    <row r="56" spans="13:22" x14ac:dyDescent="0.15">
      <c r="M56" s="54"/>
    </row>
  </sheetData>
  <mergeCells count="12">
    <mergeCell ref="A1:G1"/>
    <mergeCell ref="A2:G2"/>
    <mergeCell ref="K43:P43"/>
    <mergeCell ref="K36:P36"/>
    <mergeCell ref="A5:P5"/>
    <mergeCell ref="K9:P9"/>
    <mergeCell ref="A18:P18"/>
    <mergeCell ref="K23:P23"/>
    <mergeCell ref="A32:P32"/>
    <mergeCell ref="B8:D12"/>
    <mergeCell ref="B22:D26"/>
    <mergeCell ref="B35:D38"/>
  </mergeCells>
  <pageMargins left="0.7" right="0.7" top="0.75" bottom="0.75" header="0.3" footer="0.3"/>
  <pageSetup paperSize="9" scale="46" fitToHeight="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2024-05-10T12:05:47Z</dcterms:modified>
</cp:coreProperties>
</file>