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\Documents\Zygmunt\UG_Zygmunt 2022\Przetargi UG\Słoneczne dachy\Przetarg dokumentacja słon.dachy\23.05.2022\"/>
    </mc:Choice>
  </mc:AlternateContent>
  <xr:revisionPtr revIDLastSave="0" documentId="13_ncr:1_{586BF904-C2C1-4270-8B06-D59EAF8510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zęść 1" sheetId="1" r:id="rId1"/>
    <sheet name="Część 2" sheetId="4" r:id="rId2"/>
  </sheets>
  <definedNames>
    <definedName name="solver_adj" localSheetId="0" hidden="1">'Część 1'!#REF!</definedName>
    <definedName name="solver_adj" localSheetId="1" hidden="1">'Część 2'!#REF!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'Część 1'!#REF!</definedName>
    <definedName name="solver_lhs1" localSheetId="1" hidden="1">'Część 2'!#REF!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'Część 1'!#REF!</definedName>
    <definedName name="solver_opt" localSheetId="1" hidden="1">'Część 2'!#REF!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3</definedName>
    <definedName name="solver_rel1" localSheetId="1" hidden="1">3</definedName>
    <definedName name="solver_rhs1" localSheetId="0" hidden="1">0</definedName>
    <definedName name="solver_rhs1" localSheetId="1" hidden="1">0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3</definedName>
    <definedName name="solver_typ" localSheetId="1" hidden="1">3</definedName>
    <definedName name="solver_val" localSheetId="0" hidden="1">822486.1242</definedName>
    <definedName name="solver_val" localSheetId="1" hidden="1">822486.1242</definedName>
    <definedName name="solver_ver" localSheetId="0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4" l="1"/>
  <c r="G17" i="4"/>
  <c r="M16" i="4"/>
  <c r="G16" i="4"/>
  <c r="H16" i="4" s="1"/>
  <c r="M15" i="4"/>
  <c r="G15" i="4"/>
  <c r="H15" i="4" s="1"/>
  <c r="M14" i="4"/>
  <c r="G14" i="4"/>
  <c r="H14" i="4" s="1"/>
  <c r="M13" i="4"/>
  <c r="G13" i="4"/>
  <c r="H13" i="4" s="1"/>
  <c r="M12" i="4"/>
  <c r="G12" i="4"/>
  <c r="H12" i="4" s="1"/>
  <c r="M11" i="4"/>
  <c r="G11" i="4"/>
  <c r="H11" i="4" s="1"/>
  <c r="M10" i="4"/>
  <c r="G10" i="4"/>
  <c r="H10" i="4" s="1"/>
  <c r="M9" i="4"/>
  <c r="G9" i="4"/>
  <c r="H9" i="4" s="1"/>
  <c r="M8" i="4"/>
  <c r="G8" i="4"/>
  <c r="H8" i="4" s="1"/>
  <c r="M7" i="4"/>
  <c r="G7" i="4"/>
  <c r="H7" i="4" s="1"/>
  <c r="M6" i="4"/>
  <c r="G6" i="4"/>
  <c r="H6" i="4" s="1"/>
  <c r="M5" i="4"/>
  <c r="H5" i="4"/>
  <c r="G5" i="4"/>
  <c r="M4" i="4"/>
  <c r="G4" i="4"/>
  <c r="H4" i="4" s="1"/>
  <c r="M48" i="1"/>
  <c r="G48" i="1"/>
  <c r="H48" i="1" l="1"/>
  <c r="M43" i="1"/>
  <c r="G43" i="1"/>
  <c r="M25" i="1"/>
  <c r="G25" i="1"/>
  <c r="H43" i="1" l="1"/>
  <c r="H25" i="1"/>
  <c r="M41" i="1"/>
  <c r="G41" i="1"/>
  <c r="M79" i="1"/>
  <c r="G79" i="1"/>
  <c r="M71" i="1"/>
  <c r="G71" i="1"/>
  <c r="M73" i="1"/>
  <c r="G73" i="1"/>
  <c r="M54" i="1"/>
  <c r="G54" i="1"/>
  <c r="M36" i="1"/>
  <c r="G36" i="1"/>
  <c r="M35" i="1"/>
  <c r="G35" i="1"/>
  <c r="M27" i="1"/>
  <c r="G27" i="1"/>
  <c r="M18" i="1"/>
  <c r="G18" i="1"/>
  <c r="M14" i="1"/>
  <c r="G14" i="1"/>
  <c r="M13" i="1"/>
  <c r="G13" i="1"/>
  <c r="H41" i="1" l="1"/>
  <c r="H79" i="1"/>
  <c r="H71" i="1"/>
  <c r="H73" i="1"/>
  <c r="H54" i="1"/>
  <c r="H36" i="1"/>
  <c r="H35" i="1"/>
  <c r="H27" i="1"/>
  <c r="H18" i="1"/>
  <c r="H14" i="1"/>
  <c r="H13" i="1"/>
  <c r="M9" i="1" l="1"/>
  <c r="G9" i="1"/>
  <c r="M6" i="1"/>
  <c r="G6" i="1"/>
  <c r="M52" i="1"/>
  <c r="G52" i="1"/>
  <c r="M38" i="1"/>
  <c r="G38" i="1"/>
  <c r="M32" i="1"/>
  <c r="G32" i="1"/>
  <c r="H6" i="1" l="1"/>
  <c r="H9" i="1"/>
  <c r="H52" i="1"/>
  <c r="H38" i="1"/>
  <c r="H32" i="1"/>
  <c r="M78" i="1"/>
  <c r="G78" i="1"/>
  <c r="M77" i="1"/>
  <c r="G77" i="1"/>
  <c r="M76" i="1"/>
  <c r="G76" i="1"/>
  <c r="M75" i="1"/>
  <c r="G75" i="1"/>
  <c r="M17" i="1"/>
  <c r="G17" i="1"/>
  <c r="M66" i="1"/>
  <c r="G66" i="1"/>
  <c r="G57" i="1"/>
  <c r="G44" i="1"/>
  <c r="M57" i="1"/>
  <c r="H77" i="1" l="1"/>
  <c r="H57" i="1"/>
  <c r="H78" i="1"/>
  <c r="H76" i="1"/>
  <c r="H75" i="1"/>
  <c r="H17" i="1"/>
  <c r="H66" i="1"/>
  <c r="M5" i="1" l="1"/>
  <c r="M7" i="1"/>
  <c r="M12" i="1"/>
  <c r="M15" i="1"/>
  <c r="M16" i="1"/>
  <c r="M19" i="1"/>
  <c r="M20" i="1"/>
  <c r="M21" i="1"/>
  <c r="M22" i="1"/>
  <c r="M23" i="1"/>
  <c r="M24" i="1"/>
  <c r="M29" i="1"/>
  <c r="M30" i="1"/>
  <c r="M33" i="1"/>
  <c r="M34" i="1"/>
  <c r="M37" i="1"/>
  <c r="M39" i="1"/>
  <c r="M40" i="1"/>
  <c r="M42" i="1"/>
  <c r="M44" i="1"/>
  <c r="M45" i="1"/>
  <c r="M47" i="1"/>
  <c r="M49" i="1"/>
  <c r="M50" i="1"/>
  <c r="M53" i="1"/>
  <c r="M55" i="1"/>
  <c r="M58" i="1"/>
  <c r="M59" i="1"/>
  <c r="M60" i="1"/>
  <c r="M62" i="1"/>
  <c r="M63" i="1"/>
  <c r="M64" i="1"/>
  <c r="M65" i="1"/>
  <c r="M67" i="1"/>
  <c r="M68" i="1"/>
  <c r="M69" i="1"/>
  <c r="M70" i="1"/>
  <c r="M72" i="1"/>
  <c r="M74" i="1"/>
  <c r="M4" i="1"/>
  <c r="G74" i="1"/>
  <c r="H74" i="1" l="1"/>
  <c r="G47" i="1"/>
  <c r="G49" i="1"/>
  <c r="G50" i="1"/>
  <c r="G53" i="1"/>
  <c r="G55" i="1"/>
  <c r="G58" i="1"/>
  <c r="G59" i="1"/>
  <c r="G60" i="1"/>
  <c r="G62" i="1"/>
  <c r="G63" i="1"/>
  <c r="G64" i="1"/>
  <c r="G65" i="1"/>
  <c r="G67" i="1"/>
  <c r="G68" i="1"/>
  <c r="G69" i="1"/>
  <c r="G70" i="1"/>
  <c r="G72" i="1"/>
  <c r="G39" i="1"/>
  <c r="G20" i="1"/>
  <c r="G21" i="1"/>
  <c r="G22" i="1"/>
  <c r="G23" i="1"/>
  <c r="G24" i="1"/>
  <c r="G5" i="1"/>
  <c r="G7" i="1"/>
  <c r="G12" i="1"/>
  <c r="G15" i="1"/>
  <c r="G16" i="1"/>
  <c r="G19" i="1"/>
  <c r="G29" i="1"/>
  <c r="G30" i="1"/>
  <c r="G33" i="1"/>
  <c r="G34" i="1"/>
  <c r="G37" i="1"/>
  <c r="G40" i="1"/>
  <c r="G42" i="1"/>
  <c r="G45" i="1"/>
  <c r="G4" i="1"/>
  <c r="H15" i="1" l="1"/>
  <c r="H16" i="1"/>
  <c r="H67" i="1"/>
  <c r="H65" i="1"/>
  <c r="H37" i="1"/>
  <c r="H72" i="1"/>
  <c r="H29" i="1"/>
  <c r="H70" i="1"/>
  <c r="H4" i="1"/>
  <c r="H55" i="1"/>
  <c r="H5" i="1"/>
  <c r="H44" i="1"/>
  <c r="H50" i="1"/>
  <c r="H49" i="1"/>
  <c r="H45" i="1"/>
  <c r="H64" i="1"/>
  <c r="H23" i="1"/>
  <c r="H7" i="1"/>
  <c r="H53" i="1"/>
  <c r="H42" i="1"/>
  <c r="H40" i="1"/>
  <c r="H21" i="1"/>
  <c r="H62" i="1"/>
  <c r="H12" i="1"/>
  <c r="H39" i="1"/>
  <c r="H60" i="1"/>
  <c r="H20" i="1"/>
  <c r="H30" i="1"/>
  <c r="H22" i="1"/>
  <c r="H47" i="1"/>
  <c r="H34" i="1"/>
  <c r="H33" i="1"/>
  <c r="H59" i="1"/>
  <c r="H69" i="1"/>
  <c r="H19" i="1"/>
  <c r="H63" i="1"/>
  <c r="H24" i="1"/>
  <c r="H58" i="1"/>
  <c r="H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Dobrzanska</author>
  </authors>
  <commentList>
    <comment ref="G16" authorId="0" shapeId="0" xr:uid="{26AB3ACC-4B5C-43BD-9FA8-4D4545E3A6A0}">
      <text>
        <r>
          <rPr>
            <b/>
            <sz val="9"/>
            <color indexed="81"/>
            <rFont val="Tahoma"/>
            <family val="2"/>
            <charset val="238"/>
          </rPr>
          <t>Aleksandra Dobrzanska:</t>
        </r>
        <r>
          <rPr>
            <sz val="9"/>
            <color indexed="81"/>
            <rFont val="Tahoma"/>
            <family val="2"/>
            <charset val="238"/>
          </rPr>
          <t xml:space="preserve">
maksymalnie na dachu</t>
        </r>
      </text>
    </comment>
  </commentList>
</comments>
</file>

<file path=xl/sharedStrings.xml><?xml version="1.0" encoding="utf-8"?>
<sst xmlns="http://schemas.openxmlformats.org/spreadsheetml/2006/main" count="617" uniqueCount="282">
  <si>
    <t>Lp</t>
  </si>
  <si>
    <t>Rodzaj własności</t>
  </si>
  <si>
    <t>Nr działki</t>
  </si>
  <si>
    <t>Ulica</t>
  </si>
  <si>
    <t>Miejscowość</t>
  </si>
  <si>
    <t>Konstrukcja</t>
  </si>
  <si>
    <t>Moc instalacji fotowoltaicznej</t>
  </si>
  <si>
    <t xml:space="preserve">Powierzchnia instalacji </t>
  </si>
  <si>
    <t>Falownik fotowoltaiczny</t>
  </si>
  <si>
    <t>Kabel solarny</t>
  </si>
  <si>
    <t>Kabel AC</t>
  </si>
  <si>
    <t>Ilość stringów</t>
  </si>
  <si>
    <t>m2</t>
  </si>
  <si>
    <t>kW</t>
  </si>
  <si>
    <t>szt.</t>
  </si>
  <si>
    <t>m</t>
  </si>
  <si>
    <t>prywatna</t>
  </si>
  <si>
    <t>608/10</t>
  </si>
  <si>
    <t>Robotnicza 9</t>
  </si>
  <si>
    <t>Bolszewo</t>
  </si>
  <si>
    <t>dach skośny</t>
  </si>
  <si>
    <t>3-fazowy
4,0 kW</t>
  </si>
  <si>
    <t>619/37</t>
  </si>
  <si>
    <t>Zamostna 63</t>
  </si>
  <si>
    <t>3-fazowy
8,0 kW</t>
  </si>
  <si>
    <t>500/16</t>
  </si>
  <si>
    <t>Kwiatowa 3</t>
  </si>
  <si>
    <t>415/76</t>
  </si>
  <si>
    <t>Słowackiego 45</t>
  </si>
  <si>
    <t>3-fazowy
6,0 kW</t>
  </si>
  <si>
    <t>1-fazowy
2,5 kW</t>
  </si>
  <si>
    <t>348/6</t>
  </si>
  <si>
    <t>Południowa 13</t>
  </si>
  <si>
    <t>Sienkiewicza 19</t>
  </si>
  <si>
    <t>dach płaski</t>
  </si>
  <si>
    <t>1138/2</t>
  </si>
  <si>
    <t>Krasickiego 11a</t>
  </si>
  <si>
    <t>1043/2</t>
  </si>
  <si>
    <t>Broniewskiego 8</t>
  </si>
  <si>
    <t>311/21</t>
  </si>
  <si>
    <t>Szkolna 34</t>
  </si>
  <si>
    <t>313/3</t>
  </si>
  <si>
    <t>Klonowa 18</t>
  </si>
  <si>
    <t>grunt</t>
  </si>
  <si>
    <t>326/30</t>
  </si>
  <si>
    <t>Południowa 20</t>
  </si>
  <si>
    <t>322/58</t>
  </si>
  <si>
    <t>Topolowa 15</t>
  </si>
  <si>
    <t>gminna</t>
  </si>
  <si>
    <t>Reja 9</t>
  </si>
  <si>
    <t>288/2</t>
  </si>
  <si>
    <t>Szkolna 13</t>
  </si>
  <si>
    <t>3-fazowy
10,0 kW</t>
  </si>
  <si>
    <t>243</t>
  </si>
  <si>
    <t>Wodna 5</t>
  </si>
  <si>
    <t>259/4</t>
  </si>
  <si>
    <t>Zamostna 4</t>
  </si>
  <si>
    <t>661/10</t>
  </si>
  <si>
    <t>Jaskółcza 22</t>
  </si>
  <si>
    <t>630/2</t>
  </si>
  <si>
    <t>Kalinowa 6A</t>
  </si>
  <si>
    <t>415/38</t>
  </si>
  <si>
    <t>Żeromskiego 26A</t>
  </si>
  <si>
    <t>306/21</t>
  </si>
  <si>
    <t>Południowa 3</t>
  </si>
  <si>
    <t>Gościcino</t>
  </si>
  <si>
    <t>241/38</t>
  </si>
  <si>
    <t>Na Wzgórzu 13</t>
  </si>
  <si>
    <t>Olchowa 14</t>
  </si>
  <si>
    <t>867/1</t>
  </si>
  <si>
    <t>Drzewiarza 38 A</t>
  </si>
  <si>
    <t>323/71</t>
  </si>
  <si>
    <t>Nadrzeczna 21</t>
  </si>
  <si>
    <t>47/4</t>
  </si>
  <si>
    <t>Wiejska 2</t>
  </si>
  <si>
    <t>613/25</t>
  </si>
  <si>
    <t>Urocza 17</t>
  </si>
  <si>
    <t>323/187</t>
  </si>
  <si>
    <t>Słoneczna 90</t>
  </si>
  <si>
    <t>829/8</t>
  </si>
  <si>
    <t>Drzewiarza 2</t>
  </si>
  <si>
    <t>1114/2</t>
  </si>
  <si>
    <t>Wejherowska 26</t>
  </si>
  <si>
    <t>1090/4</t>
  </si>
  <si>
    <t>Wejherowska 24</t>
  </si>
  <si>
    <t>335/2</t>
  </si>
  <si>
    <t>Nadrzeczna 44</t>
  </si>
  <si>
    <t>1285/34</t>
  </si>
  <si>
    <t>Polna 20</t>
  </si>
  <si>
    <t>504/11</t>
  </si>
  <si>
    <t>Leszczynowa 2</t>
  </si>
  <si>
    <t>506/16</t>
  </si>
  <si>
    <t>Wiśniowa 8</t>
  </si>
  <si>
    <t>84/86</t>
  </si>
  <si>
    <t>Marka Hłaski 11</t>
  </si>
  <si>
    <t>Gowino</t>
  </si>
  <si>
    <t>313/63</t>
  </si>
  <si>
    <t>Przyjaźni 50</t>
  </si>
  <si>
    <t xml:space="preserve">84/57 </t>
  </si>
  <si>
    <t>Zbigniewa Herberta 12</t>
  </si>
  <si>
    <t>42/33</t>
  </si>
  <si>
    <t>Wrzosowa 3</t>
  </si>
  <si>
    <t>219/60</t>
  </si>
  <si>
    <t>Olchowa 11</t>
  </si>
  <si>
    <t>172/9</t>
  </si>
  <si>
    <t>Wejherowska 60</t>
  </si>
  <si>
    <t>313/45</t>
  </si>
  <si>
    <t>Przyjaźni 23</t>
  </si>
  <si>
    <t xml:space="preserve">dach skośny </t>
  </si>
  <si>
    <t>313/44</t>
  </si>
  <si>
    <t>Przyjaźni 25</t>
  </si>
  <si>
    <t>125/2, 125/28</t>
  </si>
  <si>
    <t>Szeroka 1</t>
  </si>
  <si>
    <t>Góra</t>
  </si>
  <si>
    <t>4</t>
  </si>
  <si>
    <t>Szkolna 4</t>
  </si>
  <si>
    <t>Kąpino</t>
  </si>
  <si>
    <t>488</t>
  </si>
  <si>
    <t>Kazimierza Wielkiego 4</t>
  </si>
  <si>
    <t>487</t>
  </si>
  <si>
    <t>Kazimierza Wielkiego 6</t>
  </si>
  <si>
    <t>Wiejska</t>
  </si>
  <si>
    <t xml:space="preserve">105/3 </t>
  </si>
  <si>
    <t xml:space="preserve">Aleja Lipowa 92 </t>
  </si>
  <si>
    <t>Kniewo</t>
  </si>
  <si>
    <t>Nowy Dwór Wejherowski</t>
  </si>
  <si>
    <t>83</t>
  </si>
  <si>
    <t>Szkolna 1</t>
  </si>
  <si>
    <t>Orle</t>
  </si>
  <si>
    <t>Jeziorna 2</t>
  </si>
  <si>
    <t>384/2</t>
  </si>
  <si>
    <t>Leśna 16</t>
  </si>
  <si>
    <t>125/6</t>
  </si>
  <si>
    <t>Szkolna 21</t>
  </si>
  <si>
    <t>197/129</t>
  </si>
  <si>
    <t>Kwiatowa 25</t>
  </si>
  <si>
    <t>197/72</t>
  </si>
  <si>
    <t>Kwiatowa 15</t>
  </si>
  <si>
    <t>371/4</t>
  </si>
  <si>
    <t>Zamostna 35</t>
  </si>
  <si>
    <t>278/5</t>
  </si>
  <si>
    <t>Bukowa</t>
  </si>
  <si>
    <t>197/104</t>
  </si>
  <si>
    <t>Kwiatowa 28</t>
  </si>
  <si>
    <t>133/4</t>
  </si>
  <si>
    <t>Łąkowa 8c</t>
  </si>
  <si>
    <t>Jeziorna 1</t>
  </si>
  <si>
    <t>Ustarbowo</t>
  </si>
  <si>
    <t xml:space="preserve">171/83 </t>
  </si>
  <si>
    <t>Tulipanowa 16</t>
  </si>
  <si>
    <t>Zbychowo</t>
  </si>
  <si>
    <t>149/20</t>
  </si>
  <si>
    <t>Remusa 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</si>
  <si>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</si>
  <si>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</si>
  <si>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</si>
  <si>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</si>
  <si>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</si>
  <si>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</si>
  <si>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</si>
  <si>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</si>
  <si>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</si>
  <si>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</si>
  <si>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</si>
  <si>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</si>
  <si>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</si>
  <si>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</si>
  <si>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</si>
  <si>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</si>
  <si>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</si>
  <si>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</si>
  <si>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</si>
  <si>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</si>
  <si>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</si>
  <si>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</si>
  <si>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</si>
  <si>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</si>
  <si>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</si>
  <si>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</si>
  <si>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</si>
  <si>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</si>
  <si>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</si>
  <si>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</si>
  <si>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</si>
  <si>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</si>
  <si>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</si>
  <si>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</si>
  <si>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</si>
  <si>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</si>
  <si>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</si>
  <si>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</si>
  <si>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</si>
  <si>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</si>
  <si>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</si>
  <si>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</si>
  <si>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</si>
  <si>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</si>
  <si>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</si>
  <si>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</si>
  <si>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</si>
  <si>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</si>
  <si>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</si>
  <si>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</si>
  <si>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</si>
  <si>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</si>
  <si>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</si>
  <si>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</si>
  <si>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</si>
  <si>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</si>
  <si>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</si>
  <si>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</si>
  <si>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</si>
  <si>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</si>
  <si>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</si>
  <si>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</si>
  <si>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</si>
  <si>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</si>
  <si>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</si>
  <si>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</si>
  <si>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</si>
  <si>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</si>
  <si>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</si>
  <si>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309/6</t>
  </si>
  <si>
    <t>Kamienna 1</t>
  </si>
  <si>
    <t>Zamostna 7</t>
  </si>
  <si>
    <t>220/2</t>
  </si>
  <si>
    <t>28.</t>
  </si>
  <si>
    <t>Strażacka 2</t>
  </si>
  <si>
    <t>Drzewiarza 22</t>
  </si>
  <si>
    <t>Ilość modułów 380W</t>
  </si>
  <si>
    <t>zł</t>
  </si>
  <si>
    <t>3-fazowy
6 kW</t>
  </si>
  <si>
    <t>3-fazowy
8 kW</t>
  </si>
  <si>
    <t>3-fazowy
12,0 kW</t>
  </si>
  <si>
    <t>150/19</t>
  </si>
  <si>
    <t>Pszeniczna 7</t>
  </si>
  <si>
    <t>50/3</t>
  </si>
  <si>
    <t>Aleja Lipowa 89</t>
  </si>
  <si>
    <t>135/1</t>
  </si>
  <si>
    <t>3-fazowy
5x10,0 kW</t>
  </si>
  <si>
    <t>83/12</t>
  </si>
  <si>
    <t>3-fazowy
10,0 kW 4kW</t>
  </si>
  <si>
    <t>3-fazowy
3x10,0 kW</t>
  </si>
  <si>
    <t xml:space="preserve">3-fazowy
10,0 kW  12,0 kW </t>
  </si>
  <si>
    <t>112/113</t>
  </si>
  <si>
    <t>310</t>
  </si>
  <si>
    <t>Kalinowa 15</t>
  </si>
  <si>
    <t>97/41</t>
  </si>
  <si>
    <t>Wczasowa 6/1</t>
  </si>
  <si>
    <t>355/8</t>
  </si>
  <si>
    <t>Planetarna 9</t>
  </si>
  <si>
    <t>650/22</t>
  </si>
  <si>
    <t>Jarzębinowa 17</t>
  </si>
  <si>
    <t>71.</t>
  </si>
  <si>
    <t>32/41</t>
  </si>
  <si>
    <t>Sosnowa 20</t>
  </si>
  <si>
    <t>dach</t>
  </si>
  <si>
    <t>72.</t>
  </si>
  <si>
    <t>Zamostna 48</t>
  </si>
  <si>
    <t>73.</t>
  </si>
  <si>
    <t>270/35</t>
  </si>
  <si>
    <t>Bukowa 41</t>
  </si>
  <si>
    <t>74.</t>
  </si>
  <si>
    <t>75.</t>
  </si>
  <si>
    <t>127/11</t>
  </si>
  <si>
    <t>Tulipanowa 4</t>
  </si>
  <si>
    <t>664/6</t>
  </si>
  <si>
    <t>Lipowa 25</t>
  </si>
  <si>
    <t>76.</t>
  </si>
  <si>
    <t>Modrzewiowa 2</t>
  </si>
  <si>
    <t>Sopieszyno</t>
  </si>
  <si>
    <t>672</t>
  </si>
  <si>
    <t xml:space="preserve"> 24/11</t>
  </si>
  <si>
    <t>96/4</t>
  </si>
  <si>
    <t>Wschodnia 2</t>
  </si>
  <si>
    <t>154</t>
  </si>
  <si>
    <t>Pętkowice</t>
  </si>
  <si>
    <t xml:space="preserve">Wartość oferty
 [brutto w zł] </t>
  </si>
  <si>
    <t>CZĘŚĆ II - OBIEKTY GMINNE</t>
  </si>
  <si>
    <t>REZYGNACJA</t>
  </si>
  <si>
    <t>UWAGA : tabela zawiera 76 wersów. W 10 pozycjach projektu jest rezygnacja (poz. 5, 7, 8, 23, 25, 28, 43, 48, 53, 58). Do wyceny 66 obiektów mieszkalnych</t>
  </si>
  <si>
    <t>Załącznik 1a do Formularza ofertowego                          CZĘŚĆ I - OBIEKTY PRYWATNE MIESZKALNE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</si>
</sst>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"/>
    <numFmt numFmtId="165" formatCode="#,##0.00\ &quot;zł&quot;"/>
  </numFmts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7" fontId="1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0" xfId="0" applyFont="1"/>
    <xf numFmtId="4" fontId="0" fillId="0" borderId="0" xfId="0" applyNumberFormat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4" fontId="10" fillId="0" borderId="0" xfId="0" applyNumberFormat="1" applyFont="1"/>
    <xf numFmtId="0" fontId="9" fillId="0" borderId="3" xfId="0" applyFont="1" applyFill="1" applyBorder="1"/>
    <xf numFmtId="4" fontId="0" fillId="0" borderId="0" xfId="0" applyNumberFormat="1" applyFill="1"/>
    <xf numFmtId="0" fontId="3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3" fillId="0" borderId="2" xfId="0" applyFont="1" applyFill="1" applyBorder="1"/>
    <xf numFmtId="0" fontId="1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0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CE236E78-8E1B-415A-BFDA-793921D20B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abSelected="1" zoomScaleNormal="100" workbookViewId="0">
      <pane ySplit="2" topLeftCell="A3" activePane="bottomLeft" state="frozen"/>
      <selection pane="bottomLeft" sqref="A1:N1"/>
    </sheetView>
  </sheetViews>
  <sheetFormatPr defaultRowHeight="15" customHeight="1" x14ac:dyDescent="0.25"/>
  <cols>
    <col min="1" max="1" width="3.5703125" customWidth="1"/>
    <col min="2" max="3" width="8.85546875" customWidth="1"/>
    <col min="4" max="4" width="14.28515625" customWidth="1"/>
    <col min="5" max="5" width="12.42578125" customWidth="1"/>
    <col min="6" max="6" width="13.42578125" customWidth="1"/>
    <col min="7" max="7" width="13.42578125" style="17" customWidth="1"/>
    <col min="8" max="9" width="13.42578125" customWidth="1"/>
    <col min="10" max="10" width="11.140625" style="17" customWidth="1"/>
    <col min="11" max="13" width="11.140625" customWidth="1"/>
    <col min="14" max="14" width="16.28515625" customWidth="1"/>
    <col min="15" max="15" width="46.42578125" customWidth="1"/>
    <col min="16" max="16" width="20.85546875" customWidth="1"/>
  </cols>
  <sheetData>
    <row r="1" spans="1:14" ht="23.25" customHeight="1" x14ac:dyDescent="0.3">
      <c r="A1" s="42" t="s">
        <v>281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98.25" customHeight="1" x14ac:dyDescent="0.25">
      <c r="A2" s="43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33" t="s">
        <v>6</v>
      </c>
      <c r="H2" s="33" t="s">
        <v>7</v>
      </c>
      <c r="I2" s="41" t="s">
        <v>8</v>
      </c>
      <c r="J2" s="33" t="s">
        <v>229</v>
      </c>
      <c r="K2" s="33" t="s">
        <v>9</v>
      </c>
      <c r="L2" s="33" t="s">
        <v>10</v>
      </c>
      <c r="M2" s="33" t="s">
        <v>11</v>
      </c>
      <c r="N2" s="35" t="s">
        <v>277</v>
      </c>
    </row>
    <row r="3" spans="1:14" ht="16.5" customHeight="1" x14ac:dyDescent="0.25">
      <c r="A3" s="43"/>
      <c r="B3" s="41"/>
      <c r="C3" s="41"/>
      <c r="D3" s="41"/>
      <c r="E3" s="41"/>
      <c r="F3" s="41"/>
      <c r="G3" s="1" t="s">
        <v>13</v>
      </c>
      <c r="H3" s="1" t="s">
        <v>12</v>
      </c>
      <c r="I3" s="41"/>
      <c r="J3" s="1" t="s">
        <v>14</v>
      </c>
      <c r="K3" s="1" t="s">
        <v>15</v>
      </c>
      <c r="L3" s="1" t="s">
        <v>15</v>
      </c>
      <c r="M3" s="1" t="s">
        <v>14</v>
      </c>
      <c r="N3" s="1" t="s">
        <v>230</v>
      </c>
    </row>
    <row r="4" spans="1:14" ht="33.950000000000003" customHeight="1" x14ac:dyDescent="0.25">
      <c r="A4" s="24" t="s">
        <v>153</v>
      </c>
      <c r="B4" s="2" t="s">
        <v>16</v>
      </c>
      <c r="C4" s="3" t="s">
        <v>17</v>
      </c>
      <c r="D4" s="3" t="s">
        <v>18</v>
      </c>
      <c r="E4" s="30" t="s">
        <v>19</v>
      </c>
      <c r="F4" s="3" t="s">
        <v>20</v>
      </c>
      <c r="G4" s="16">
        <f t="shared" ref="G4:G35" si="0">0.38*J4</f>
        <v>4.18</v>
      </c>
      <c r="H4" s="2">
        <f>INT(G4*7)</f>
        <v>29</v>
      </c>
      <c r="I4" s="2" t="s">
        <v>29</v>
      </c>
      <c r="J4" s="15">
        <v>11</v>
      </c>
      <c r="K4" s="2">
        <v>50</v>
      </c>
      <c r="L4" s="2">
        <v>10</v>
      </c>
      <c r="M4" s="5">
        <f t="shared" ref="M4:M35" si="1">ROUNDUP(J4/16,0)</f>
        <v>1</v>
      </c>
      <c r="N4" s="19"/>
    </row>
    <row r="5" spans="1:14" ht="33.950000000000003" customHeight="1" x14ac:dyDescent="0.25">
      <c r="A5" s="24" t="s">
        <v>154</v>
      </c>
      <c r="B5" s="2" t="s">
        <v>16</v>
      </c>
      <c r="C5" s="3" t="s">
        <v>22</v>
      </c>
      <c r="D5" s="3" t="s">
        <v>23</v>
      </c>
      <c r="E5" s="30" t="s">
        <v>19</v>
      </c>
      <c r="F5" s="3" t="s">
        <v>20</v>
      </c>
      <c r="G5" s="16">
        <f t="shared" si="0"/>
        <v>6.46</v>
      </c>
      <c r="H5" s="16">
        <f>INT(G5*7)</f>
        <v>45</v>
      </c>
      <c r="I5" s="2" t="s">
        <v>24</v>
      </c>
      <c r="J5" s="15">
        <v>17</v>
      </c>
      <c r="K5" s="2">
        <v>50</v>
      </c>
      <c r="L5" s="2">
        <v>10</v>
      </c>
      <c r="M5" s="5">
        <f t="shared" si="1"/>
        <v>2</v>
      </c>
      <c r="N5" s="19"/>
    </row>
    <row r="6" spans="1:14" ht="33.950000000000003" customHeight="1" x14ac:dyDescent="0.25">
      <c r="A6" s="24" t="s">
        <v>155</v>
      </c>
      <c r="B6" s="2" t="s">
        <v>16</v>
      </c>
      <c r="C6" s="3" t="s">
        <v>25</v>
      </c>
      <c r="D6" s="3" t="s">
        <v>26</v>
      </c>
      <c r="E6" s="30" t="s">
        <v>19</v>
      </c>
      <c r="F6" s="3" t="s">
        <v>20</v>
      </c>
      <c r="G6" s="16">
        <f t="shared" si="0"/>
        <v>6.46</v>
      </c>
      <c r="H6" s="16">
        <f>INT(G6*7)</f>
        <v>45</v>
      </c>
      <c r="I6" s="2" t="s">
        <v>24</v>
      </c>
      <c r="J6" s="15">
        <v>17</v>
      </c>
      <c r="K6" s="2">
        <v>50</v>
      </c>
      <c r="L6" s="2">
        <v>10</v>
      </c>
      <c r="M6" s="5">
        <f t="shared" si="1"/>
        <v>2</v>
      </c>
      <c r="N6" s="19"/>
    </row>
    <row r="7" spans="1:14" ht="33.950000000000003" customHeight="1" x14ac:dyDescent="0.25">
      <c r="A7" s="24" t="s">
        <v>156</v>
      </c>
      <c r="B7" s="2" t="s">
        <v>16</v>
      </c>
      <c r="C7" s="3" t="s">
        <v>27</v>
      </c>
      <c r="D7" s="3" t="s">
        <v>28</v>
      </c>
      <c r="E7" s="30" t="s">
        <v>19</v>
      </c>
      <c r="F7" s="3" t="s">
        <v>20</v>
      </c>
      <c r="G7" s="16">
        <f t="shared" si="0"/>
        <v>5.7</v>
      </c>
      <c r="H7" s="16">
        <f>INT(G7*7)</f>
        <v>39</v>
      </c>
      <c r="I7" s="2" t="s">
        <v>29</v>
      </c>
      <c r="J7" s="15">
        <v>15</v>
      </c>
      <c r="K7" s="2">
        <v>50</v>
      </c>
      <c r="L7" s="2">
        <v>10</v>
      </c>
      <c r="M7" s="5">
        <f t="shared" si="1"/>
        <v>1</v>
      </c>
      <c r="N7" s="19"/>
    </row>
    <row r="8" spans="1:14" ht="33.950000000000003" customHeight="1" x14ac:dyDescent="0.25">
      <c r="A8" s="24" t="s">
        <v>157</v>
      </c>
      <c r="B8" s="39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33.950000000000003" customHeight="1" x14ac:dyDescent="0.25">
      <c r="A9" s="24" t="s">
        <v>158</v>
      </c>
      <c r="B9" s="2" t="s">
        <v>16</v>
      </c>
      <c r="C9" s="3" t="s">
        <v>31</v>
      </c>
      <c r="D9" s="3" t="s">
        <v>32</v>
      </c>
      <c r="E9" s="30" t="s">
        <v>19</v>
      </c>
      <c r="F9" s="3" t="s">
        <v>20</v>
      </c>
      <c r="G9" s="16">
        <f t="shared" ref="G9" si="2">0.38*J9</f>
        <v>6.46</v>
      </c>
      <c r="H9" s="16">
        <f>INT(G9*7)</f>
        <v>45</v>
      </c>
      <c r="I9" s="2" t="s">
        <v>24</v>
      </c>
      <c r="J9" s="15">
        <v>17</v>
      </c>
      <c r="K9" s="2">
        <v>50</v>
      </c>
      <c r="L9" s="2">
        <v>10</v>
      </c>
      <c r="M9" s="5">
        <f t="shared" ref="M9" si="3">ROUNDUP(J9/16,0)</f>
        <v>2</v>
      </c>
      <c r="N9" s="19"/>
    </row>
    <row r="10" spans="1:14" ht="33.950000000000003" customHeight="1" x14ac:dyDescent="0.25">
      <c r="A10" s="24" t="s">
        <v>159</v>
      </c>
      <c r="B10" s="39" t="s">
        <v>279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33.950000000000003" customHeight="1" x14ac:dyDescent="0.25">
      <c r="A11" s="24" t="s">
        <v>160</v>
      </c>
      <c r="B11" s="39" t="s">
        <v>279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33.950000000000003" customHeight="1" x14ac:dyDescent="0.25">
      <c r="A12" s="24" t="s">
        <v>161</v>
      </c>
      <c r="B12" s="2" t="s">
        <v>16</v>
      </c>
      <c r="C12" s="3">
        <v>1067</v>
      </c>
      <c r="D12" s="3" t="s">
        <v>33</v>
      </c>
      <c r="E12" s="30" t="s">
        <v>19</v>
      </c>
      <c r="F12" s="3" t="s">
        <v>34</v>
      </c>
      <c r="G12" s="16">
        <f t="shared" si="0"/>
        <v>3.8</v>
      </c>
      <c r="H12" s="16">
        <f t="shared" ref="H12:H25" si="4">INT(G12*7)</f>
        <v>26</v>
      </c>
      <c r="I12" s="2" t="s">
        <v>21</v>
      </c>
      <c r="J12" s="15">
        <v>10</v>
      </c>
      <c r="K12" s="2">
        <v>50</v>
      </c>
      <c r="L12" s="2">
        <v>10</v>
      </c>
      <c r="M12" s="5">
        <f t="shared" si="1"/>
        <v>1</v>
      </c>
      <c r="N12" s="19"/>
    </row>
    <row r="13" spans="1:14" ht="33.950000000000003" customHeight="1" x14ac:dyDescent="0.25">
      <c r="A13" s="24" t="s">
        <v>162</v>
      </c>
      <c r="B13" s="2" t="s">
        <v>16</v>
      </c>
      <c r="C13" s="7" t="s">
        <v>35</v>
      </c>
      <c r="D13" s="3" t="s">
        <v>36</v>
      </c>
      <c r="E13" s="30" t="s">
        <v>19</v>
      </c>
      <c r="F13" s="3" t="s">
        <v>34</v>
      </c>
      <c r="G13" s="16">
        <f t="shared" ref="G13:G14" si="5">0.38*J13</f>
        <v>3.04</v>
      </c>
      <c r="H13" s="16">
        <f t="shared" si="4"/>
        <v>21</v>
      </c>
      <c r="I13" s="2" t="s">
        <v>21</v>
      </c>
      <c r="J13" s="15">
        <v>8</v>
      </c>
      <c r="K13" s="2">
        <v>50</v>
      </c>
      <c r="L13" s="2">
        <v>10</v>
      </c>
      <c r="M13" s="5">
        <f t="shared" ref="M13:M14" si="6">ROUNDUP(J13/16,0)</f>
        <v>1</v>
      </c>
      <c r="N13" s="19"/>
    </row>
    <row r="14" spans="1:14" ht="33.950000000000003" customHeight="1" x14ac:dyDescent="0.25">
      <c r="A14" s="24" t="s">
        <v>163</v>
      </c>
      <c r="B14" s="2" t="s">
        <v>16</v>
      </c>
      <c r="C14" s="3" t="s">
        <v>37</v>
      </c>
      <c r="D14" s="3" t="s">
        <v>38</v>
      </c>
      <c r="E14" s="30" t="s">
        <v>19</v>
      </c>
      <c r="F14" s="3" t="s">
        <v>34</v>
      </c>
      <c r="G14" s="16">
        <f t="shared" si="5"/>
        <v>4.18</v>
      </c>
      <c r="H14" s="16">
        <f t="shared" si="4"/>
        <v>29</v>
      </c>
      <c r="I14" s="2" t="s">
        <v>231</v>
      </c>
      <c r="J14" s="15">
        <v>11</v>
      </c>
      <c r="K14" s="2">
        <v>50</v>
      </c>
      <c r="L14" s="2">
        <v>10</v>
      </c>
      <c r="M14" s="5">
        <f t="shared" si="6"/>
        <v>1</v>
      </c>
      <c r="N14" s="19"/>
    </row>
    <row r="15" spans="1:14" ht="33.950000000000003" customHeight="1" x14ac:dyDescent="0.25">
      <c r="A15" s="24" t="s">
        <v>164</v>
      </c>
      <c r="B15" s="2" t="s">
        <v>16</v>
      </c>
      <c r="C15" s="3" t="s">
        <v>39</v>
      </c>
      <c r="D15" s="3" t="s">
        <v>40</v>
      </c>
      <c r="E15" s="30" t="s">
        <v>19</v>
      </c>
      <c r="F15" s="3" t="s">
        <v>34</v>
      </c>
      <c r="G15" s="16">
        <f t="shared" si="0"/>
        <v>1.52</v>
      </c>
      <c r="H15" s="16">
        <f t="shared" si="4"/>
        <v>10</v>
      </c>
      <c r="I15" s="2" t="s">
        <v>30</v>
      </c>
      <c r="J15" s="15">
        <v>4</v>
      </c>
      <c r="K15" s="2">
        <v>50</v>
      </c>
      <c r="L15" s="2">
        <v>10</v>
      </c>
      <c r="M15" s="5">
        <f t="shared" si="1"/>
        <v>1</v>
      </c>
      <c r="N15" s="19"/>
    </row>
    <row r="16" spans="1:14" ht="33.950000000000003" customHeight="1" x14ac:dyDescent="0.25">
      <c r="A16" s="24" t="s">
        <v>165</v>
      </c>
      <c r="B16" s="2" t="s">
        <v>16</v>
      </c>
      <c r="C16" s="8" t="s">
        <v>41</v>
      </c>
      <c r="D16" s="2" t="s">
        <v>42</v>
      </c>
      <c r="E16" s="16" t="s">
        <v>19</v>
      </c>
      <c r="F16" s="2" t="s">
        <v>43</v>
      </c>
      <c r="G16" s="16">
        <f t="shared" si="0"/>
        <v>4.18</v>
      </c>
      <c r="H16" s="16">
        <f t="shared" si="4"/>
        <v>29</v>
      </c>
      <c r="I16" s="2" t="s">
        <v>29</v>
      </c>
      <c r="J16" s="15">
        <v>11</v>
      </c>
      <c r="K16" s="2">
        <v>100</v>
      </c>
      <c r="L16" s="2">
        <v>10</v>
      </c>
      <c r="M16" s="5">
        <f t="shared" si="1"/>
        <v>1</v>
      </c>
      <c r="N16" s="19"/>
    </row>
    <row r="17" spans="1:14" ht="33.950000000000003" customHeight="1" x14ac:dyDescent="0.25">
      <c r="A17" s="24" t="s">
        <v>166</v>
      </c>
      <c r="B17" s="16" t="s">
        <v>16</v>
      </c>
      <c r="C17" s="25" t="s">
        <v>245</v>
      </c>
      <c r="D17" s="16" t="s">
        <v>246</v>
      </c>
      <c r="E17" s="16" t="s">
        <v>116</v>
      </c>
      <c r="F17" s="16" t="s">
        <v>20</v>
      </c>
      <c r="G17" s="16">
        <f>0.38*J17</f>
        <v>3.04</v>
      </c>
      <c r="H17" s="16">
        <f t="shared" si="4"/>
        <v>21</v>
      </c>
      <c r="I17" s="16" t="s">
        <v>21</v>
      </c>
      <c r="J17" s="15">
        <v>8</v>
      </c>
      <c r="K17" s="16">
        <v>50</v>
      </c>
      <c r="L17" s="16">
        <v>10</v>
      </c>
      <c r="M17" s="26">
        <f t="shared" si="1"/>
        <v>1</v>
      </c>
      <c r="N17" s="19"/>
    </row>
    <row r="18" spans="1:14" ht="33.950000000000003" customHeight="1" x14ac:dyDescent="0.25">
      <c r="A18" s="24" t="s">
        <v>167</v>
      </c>
      <c r="B18" s="2" t="s">
        <v>16</v>
      </c>
      <c r="C18" s="8" t="s">
        <v>44</v>
      </c>
      <c r="D18" s="2" t="s">
        <v>45</v>
      </c>
      <c r="E18" s="16" t="s">
        <v>19</v>
      </c>
      <c r="F18" s="3" t="s">
        <v>20</v>
      </c>
      <c r="G18" s="16">
        <f t="shared" ref="G18" si="7">0.38*J18</f>
        <v>5.32</v>
      </c>
      <c r="H18" s="16">
        <f t="shared" si="4"/>
        <v>37</v>
      </c>
      <c r="I18" s="2" t="s">
        <v>231</v>
      </c>
      <c r="J18" s="15">
        <v>14</v>
      </c>
      <c r="K18" s="2">
        <v>50</v>
      </c>
      <c r="L18" s="2">
        <v>10</v>
      </c>
      <c r="M18" s="5">
        <f t="shared" ref="M18" si="8">ROUNDUP(J18/16,0)</f>
        <v>1</v>
      </c>
      <c r="N18" s="19"/>
    </row>
    <row r="19" spans="1:14" ht="33.950000000000003" customHeight="1" x14ac:dyDescent="0.25">
      <c r="A19" s="24" t="s">
        <v>168</v>
      </c>
      <c r="B19" s="2" t="s">
        <v>16</v>
      </c>
      <c r="C19" s="8" t="s">
        <v>46</v>
      </c>
      <c r="D19" s="2" t="s">
        <v>47</v>
      </c>
      <c r="E19" s="16" t="s">
        <v>19</v>
      </c>
      <c r="F19" s="3" t="s">
        <v>20</v>
      </c>
      <c r="G19" s="16">
        <f t="shared" si="0"/>
        <v>6.08</v>
      </c>
      <c r="H19" s="16">
        <f t="shared" si="4"/>
        <v>42</v>
      </c>
      <c r="I19" s="2" t="s">
        <v>24</v>
      </c>
      <c r="J19" s="15">
        <v>16</v>
      </c>
      <c r="K19" s="2">
        <v>50</v>
      </c>
      <c r="L19" s="2">
        <v>10</v>
      </c>
      <c r="M19" s="5">
        <f t="shared" si="1"/>
        <v>1</v>
      </c>
      <c r="N19" s="19"/>
    </row>
    <row r="20" spans="1:14" ht="33.950000000000003" customHeight="1" x14ac:dyDescent="0.25">
      <c r="A20" s="24" t="s">
        <v>169</v>
      </c>
      <c r="B20" s="2" t="s">
        <v>16</v>
      </c>
      <c r="C20" s="10" t="s">
        <v>55</v>
      </c>
      <c r="D20" s="6" t="s">
        <v>56</v>
      </c>
      <c r="E20" s="27" t="s">
        <v>19</v>
      </c>
      <c r="F20" s="2" t="s">
        <v>34</v>
      </c>
      <c r="G20" s="16">
        <f t="shared" si="0"/>
        <v>4.18</v>
      </c>
      <c r="H20" s="16">
        <f t="shared" si="4"/>
        <v>29</v>
      </c>
      <c r="I20" s="2" t="s">
        <v>231</v>
      </c>
      <c r="J20" s="15">
        <v>11</v>
      </c>
      <c r="K20" s="2">
        <v>50</v>
      </c>
      <c r="L20" s="2">
        <v>10</v>
      </c>
      <c r="M20" s="5">
        <f t="shared" si="1"/>
        <v>1</v>
      </c>
      <c r="N20" s="19"/>
    </row>
    <row r="21" spans="1:14" ht="33.950000000000003" customHeight="1" x14ac:dyDescent="0.25">
      <c r="A21" s="24" t="s">
        <v>170</v>
      </c>
      <c r="B21" s="2" t="s">
        <v>16</v>
      </c>
      <c r="C21" s="10" t="s">
        <v>57</v>
      </c>
      <c r="D21" s="6" t="s">
        <v>58</v>
      </c>
      <c r="E21" s="27" t="s">
        <v>19</v>
      </c>
      <c r="F21" s="2" t="s">
        <v>20</v>
      </c>
      <c r="G21" s="16">
        <f t="shared" si="0"/>
        <v>4.5600000000000005</v>
      </c>
      <c r="H21" s="16">
        <f t="shared" si="4"/>
        <v>31</v>
      </c>
      <c r="I21" s="2" t="s">
        <v>231</v>
      </c>
      <c r="J21" s="15">
        <v>12</v>
      </c>
      <c r="K21" s="2">
        <v>50</v>
      </c>
      <c r="L21" s="2">
        <v>10</v>
      </c>
      <c r="M21" s="5">
        <f t="shared" si="1"/>
        <v>1</v>
      </c>
      <c r="N21" s="19"/>
    </row>
    <row r="22" spans="1:14" ht="33.950000000000003" customHeight="1" x14ac:dyDescent="0.25">
      <c r="A22" s="24" t="s">
        <v>171</v>
      </c>
      <c r="B22" s="2" t="s">
        <v>16</v>
      </c>
      <c r="C22" s="10" t="s">
        <v>59</v>
      </c>
      <c r="D22" s="6" t="s">
        <v>60</v>
      </c>
      <c r="E22" s="27" t="s">
        <v>19</v>
      </c>
      <c r="F22" s="2" t="s">
        <v>20</v>
      </c>
      <c r="G22" s="16">
        <f t="shared" si="0"/>
        <v>6.46</v>
      </c>
      <c r="H22" s="16">
        <f t="shared" si="4"/>
        <v>45</v>
      </c>
      <c r="I22" s="2" t="s">
        <v>232</v>
      </c>
      <c r="J22" s="15">
        <v>17</v>
      </c>
      <c r="K22" s="2">
        <v>50</v>
      </c>
      <c r="L22" s="2">
        <v>10</v>
      </c>
      <c r="M22" s="5">
        <f t="shared" si="1"/>
        <v>2</v>
      </c>
      <c r="N22" s="19"/>
    </row>
    <row r="23" spans="1:14" ht="33.950000000000003" customHeight="1" x14ac:dyDescent="0.25">
      <c r="A23" s="24" t="s">
        <v>172</v>
      </c>
      <c r="B23" s="2" t="s">
        <v>16</v>
      </c>
      <c r="C23" s="10" t="s">
        <v>61</v>
      </c>
      <c r="D23" s="6" t="s">
        <v>62</v>
      </c>
      <c r="E23" s="27" t="s">
        <v>19</v>
      </c>
      <c r="F23" s="2" t="s">
        <v>20</v>
      </c>
      <c r="G23" s="16">
        <f t="shared" si="0"/>
        <v>5.32</v>
      </c>
      <c r="H23" s="16">
        <f t="shared" si="4"/>
        <v>37</v>
      </c>
      <c r="I23" s="2" t="s">
        <v>231</v>
      </c>
      <c r="J23" s="15">
        <v>14</v>
      </c>
      <c r="K23" s="2">
        <v>50</v>
      </c>
      <c r="L23" s="2">
        <v>10</v>
      </c>
      <c r="M23" s="5">
        <f t="shared" si="1"/>
        <v>1</v>
      </c>
      <c r="N23" s="19"/>
    </row>
    <row r="24" spans="1:14" ht="33.950000000000003" customHeight="1" x14ac:dyDescent="0.25">
      <c r="A24" s="24" t="s">
        <v>173</v>
      </c>
      <c r="B24" s="2" t="s">
        <v>16</v>
      </c>
      <c r="C24" s="10" t="s">
        <v>222</v>
      </c>
      <c r="D24" s="6" t="s">
        <v>223</v>
      </c>
      <c r="E24" s="27" t="s">
        <v>19</v>
      </c>
      <c r="F24" s="2" t="s">
        <v>20</v>
      </c>
      <c r="G24" s="16">
        <f t="shared" si="0"/>
        <v>6.08</v>
      </c>
      <c r="H24" s="16">
        <f t="shared" si="4"/>
        <v>42</v>
      </c>
      <c r="I24" s="2" t="s">
        <v>232</v>
      </c>
      <c r="J24" s="15">
        <v>16</v>
      </c>
      <c r="K24" s="2">
        <v>50</v>
      </c>
      <c r="L24" s="2">
        <v>10</v>
      </c>
      <c r="M24" s="5">
        <f t="shared" si="1"/>
        <v>1</v>
      </c>
      <c r="N24" s="19"/>
    </row>
    <row r="25" spans="1:14" ht="33.950000000000003" customHeight="1" x14ac:dyDescent="0.25">
      <c r="A25" s="24" t="s">
        <v>174</v>
      </c>
      <c r="B25" s="2" t="s">
        <v>16</v>
      </c>
      <c r="C25" s="10" t="s">
        <v>63</v>
      </c>
      <c r="D25" s="6" t="s">
        <v>64</v>
      </c>
      <c r="E25" s="27" t="s">
        <v>19</v>
      </c>
      <c r="F25" s="2" t="s">
        <v>20</v>
      </c>
      <c r="G25" s="16">
        <f t="shared" ref="G25" si="9">0.38*J25</f>
        <v>6.46</v>
      </c>
      <c r="H25" s="16">
        <f t="shared" si="4"/>
        <v>45</v>
      </c>
      <c r="I25" s="2" t="s">
        <v>232</v>
      </c>
      <c r="J25" s="15">
        <v>17</v>
      </c>
      <c r="K25" s="2">
        <v>50</v>
      </c>
      <c r="L25" s="2">
        <v>10</v>
      </c>
      <c r="M25" s="5">
        <f t="shared" ref="M25" si="10">ROUNDUP(J25/16,0)</f>
        <v>2</v>
      </c>
      <c r="N25" s="19"/>
    </row>
    <row r="26" spans="1:14" ht="33.950000000000003" customHeight="1" x14ac:dyDescent="0.25">
      <c r="A26" s="24" t="s">
        <v>175</v>
      </c>
      <c r="B26" s="39" t="s">
        <v>279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33.950000000000003" customHeight="1" x14ac:dyDescent="0.25">
      <c r="A27" s="24" t="s">
        <v>176</v>
      </c>
      <c r="B27" s="2" t="s">
        <v>16</v>
      </c>
      <c r="C27" s="3" t="s">
        <v>66</v>
      </c>
      <c r="D27" s="3" t="s">
        <v>67</v>
      </c>
      <c r="E27" s="30" t="s">
        <v>65</v>
      </c>
      <c r="F27" s="3" t="s">
        <v>20</v>
      </c>
      <c r="G27" s="16">
        <f t="shared" si="0"/>
        <v>6.46</v>
      </c>
      <c r="H27" s="16">
        <f>INT(G27*7)</f>
        <v>45</v>
      </c>
      <c r="I27" s="2" t="s">
        <v>24</v>
      </c>
      <c r="J27" s="15">
        <v>17</v>
      </c>
      <c r="K27" s="2">
        <v>50</v>
      </c>
      <c r="L27" s="2">
        <v>10</v>
      </c>
      <c r="M27" s="5">
        <f t="shared" si="1"/>
        <v>2</v>
      </c>
      <c r="N27" s="19"/>
    </row>
    <row r="28" spans="1:14" ht="33.950000000000003" customHeight="1" x14ac:dyDescent="0.25">
      <c r="A28" s="24" t="s">
        <v>177</v>
      </c>
      <c r="B28" s="39" t="s">
        <v>279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33.950000000000003" customHeight="1" x14ac:dyDescent="0.25">
      <c r="A29" s="24" t="s">
        <v>178</v>
      </c>
      <c r="B29" s="2" t="s">
        <v>16</v>
      </c>
      <c r="C29" s="3">
        <v>765</v>
      </c>
      <c r="D29" s="3" t="s">
        <v>68</v>
      </c>
      <c r="E29" s="30" t="s">
        <v>65</v>
      </c>
      <c r="F29" s="3" t="s">
        <v>20</v>
      </c>
      <c r="G29" s="16">
        <f t="shared" si="0"/>
        <v>6.46</v>
      </c>
      <c r="H29" s="16">
        <f>INT(G29*7)</f>
        <v>45</v>
      </c>
      <c r="I29" s="2" t="s">
        <v>24</v>
      </c>
      <c r="J29" s="15">
        <v>17</v>
      </c>
      <c r="K29" s="2">
        <v>50</v>
      </c>
      <c r="L29" s="2">
        <v>10</v>
      </c>
      <c r="M29" s="5">
        <f t="shared" si="1"/>
        <v>2</v>
      </c>
      <c r="N29" s="19"/>
    </row>
    <row r="30" spans="1:14" ht="33.950000000000003" customHeight="1" x14ac:dyDescent="0.25">
      <c r="A30" s="24" t="s">
        <v>179</v>
      </c>
      <c r="B30" s="2" t="s">
        <v>16</v>
      </c>
      <c r="C30" s="3" t="s">
        <v>69</v>
      </c>
      <c r="D30" s="3" t="s">
        <v>70</v>
      </c>
      <c r="E30" s="30" t="s">
        <v>65</v>
      </c>
      <c r="F30" s="3" t="s">
        <v>20</v>
      </c>
      <c r="G30" s="16">
        <f t="shared" si="0"/>
        <v>3.42</v>
      </c>
      <c r="H30" s="16">
        <f>INT(G30*7)</f>
        <v>23</v>
      </c>
      <c r="I30" s="2" t="s">
        <v>21</v>
      </c>
      <c r="J30" s="15">
        <v>9</v>
      </c>
      <c r="K30" s="2">
        <v>50</v>
      </c>
      <c r="L30" s="2">
        <v>10</v>
      </c>
      <c r="M30" s="5">
        <f t="shared" si="1"/>
        <v>1</v>
      </c>
      <c r="N30" s="19"/>
    </row>
    <row r="31" spans="1:14" ht="33.950000000000003" customHeight="1" x14ac:dyDescent="0.25">
      <c r="A31" s="24" t="s">
        <v>226</v>
      </c>
      <c r="B31" s="39" t="s">
        <v>279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33.950000000000003" customHeight="1" x14ac:dyDescent="0.25">
      <c r="A32" s="24" t="s">
        <v>180</v>
      </c>
      <c r="B32" s="2" t="s">
        <v>16</v>
      </c>
      <c r="C32" s="8" t="s">
        <v>71</v>
      </c>
      <c r="D32" s="2" t="s">
        <v>72</v>
      </c>
      <c r="E32" s="16" t="s">
        <v>65</v>
      </c>
      <c r="F32" s="2" t="s">
        <v>43</v>
      </c>
      <c r="G32" s="16">
        <f t="shared" ref="G32" si="11">0.38*J32</f>
        <v>6.46</v>
      </c>
      <c r="H32" s="16">
        <f t="shared" ref="H32:H45" si="12">INT(G32*7)</f>
        <v>45</v>
      </c>
      <c r="I32" s="2" t="s">
        <v>24</v>
      </c>
      <c r="J32" s="15">
        <v>17</v>
      </c>
      <c r="K32" s="2">
        <v>100</v>
      </c>
      <c r="L32" s="2">
        <v>10</v>
      </c>
      <c r="M32" s="5">
        <f t="shared" ref="M32" si="13">ROUNDUP(J32/16,0)</f>
        <v>2</v>
      </c>
      <c r="N32" s="19"/>
    </row>
    <row r="33" spans="1:14" ht="33.950000000000003" customHeight="1" x14ac:dyDescent="0.25">
      <c r="A33" s="24" t="s">
        <v>181</v>
      </c>
      <c r="B33" s="2" t="s">
        <v>16</v>
      </c>
      <c r="C33" s="8" t="s">
        <v>73</v>
      </c>
      <c r="D33" s="2" t="s">
        <v>74</v>
      </c>
      <c r="E33" s="16" t="s">
        <v>65</v>
      </c>
      <c r="F33" s="2" t="s">
        <v>20</v>
      </c>
      <c r="G33" s="16">
        <f t="shared" si="0"/>
        <v>5.7</v>
      </c>
      <c r="H33" s="16">
        <f t="shared" si="12"/>
        <v>39</v>
      </c>
      <c r="I33" s="2" t="s">
        <v>29</v>
      </c>
      <c r="J33" s="15">
        <v>15</v>
      </c>
      <c r="K33" s="2">
        <v>100</v>
      </c>
      <c r="L33" s="2">
        <v>10</v>
      </c>
      <c r="M33" s="5">
        <f t="shared" si="1"/>
        <v>1</v>
      </c>
      <c r="N33" s="19"/>
    </row>
    <row r="34" spans="1:14" ht="33.950000000000003" customHeight="1" x14ac:dyDescent="0.25">
      <c r="A34" s="24" t="s">
        <v>182</v>
      </c>
      <c r="B34" s="2" t="s">
        <v>16</v>
      </c>
      <c r="C34" s="2" t="s">
        <v>75</v>
      </c>
      <c r="D34" s="2" t="s">
        <v>76</v>
      </c>
      <c r="E34" s="16" t="s">
        <v>65</v>
      </c>
      <c r="F34" s="2" t="s">
        <v>43</v>
      </c>
      <c r="G34" s="16">
        <f t="shared" si="0"/>
        <v>6.46</v>
      </c>
      <c r="H34" s="16">
        <f t="shared" si="12"/>
        <v>45</v>
      </c>
      <c r="I34" s="2" t="s">
        <v>24</v>
      </c>
      <c r="J34" s="15">
        <v>17</v>
      </c>
      <c r="K34" s="2">
        <v>100</v>
      </c>
      <c r="L34" s="2">
        <v>10</v>
      </c>
      <c r="M34" s="5">
        <f t="shared" si="1"/>
        <v>2</v>
      </c>
      <c r="N34" s="19"/>
    </row>
    <row r="35" spans="1:14" ht="33.950000000000003" customHeight="1" x14ac:dyDescent="0.25">
      <c r="A35" s="24" t="s">
        <v>183</v>
      </c>
      <c r="B35" s="2" t="s">
        <v>16</v>
      </c>
      <c r="C35" s="2" t="s">
        <v>77</v>
      </c>
      <c r="D35" s="2" t="s">
        <v>78</v>
      </c>
      <c r="E35" s="16" t="s">
        <v>65</v>
      </c>
      <c r="F35" s="2" t="s">
        <v>20</v>
      </c>
      <c r="G35" s="16">
        <f t="shared" si="0"/>
        <v>5.7</v>
      </c>
      <c r="H35" s="16">
        <f t="shared" si="12"/>
        <v>39</v>
      </c>
      <c r="I35" s="2" t="s">
        <v>29</v>
      </c>
      <c r="J35" s="15">
        <v>15</v>
      </c>
      <c r="K35" s="2">
        <v>50</v>
      </c>
      <c r="L35" s="2">
        <v>10</v>
      </c>
      <c r="M35" s="5">
        <f t="shared" si="1"/>
        <v>1</v>
      </c>
      <c r="N35" s="19"/>
    </row>
    <row r="36" spans="1:14" ht="33.950000000000003" customHeight="1" x14ac:dyDescent="0.25">
      <c r="A36" s="24" t="s">
        <v>184</v>
      </c>
      <c r="B36" s="2" t="s">
        <v>16</v>
      </c>
      <c r="C36" s="10" t="s">
        <v>85</v>
      </c>
      <c r="D36" s="6" t="s">
        <v>86</v>
      </c>
      <c r="E36" s="27" t="s">
        <v>65</v>
      </c>
      <c r="F36" s="2" t="s">
        <v>20</v>
      </c>
      <c r="G36" s="16">
        <f t="shared" ref="G36" si="14">0.38*J36</f>
        <v>4.5600000000000005</v>
      </c>
      <c r="H36" s="16">
        <f t="shared" si="12"/>
        <v>31</v>
      </c>
      <c r="I36" s="2" t="s">
        <v>29</v>
      </c>
      <c r="J36" s="15">
        <v>12</v>
      </c>
      <c r="K36" s="2">
        <v>100</v>
      </c>
      <c r="L36" s="2">
        <v>10</v>
      </c>
      <c r="M36" s="5">
        <f t="shared" ref="M36" si="15">ROUNDUP(J36/16,0)</f>
        <v>1</v>
      </c>
      <c r="N36" s="19"/>
    </row>
    <row r="37" spans="1:14" ht="33.950000000000003" customHeight="1" x14ac:dyDescent="0.25">
      <c r="A37" s="24" t="s">
        <v>185</v>
      </c>
      <c r="B37" s="2" t="s">
        <v>16</v>
      </c>
      <c r="C37" s="3" t="s">
        <v>87</v>
      </c>
      <c r="D37" s="3" t="s">
        <v>88</v>
      </c>
      <c r="E37" s="30" t="s">
        <v>65</v>
      </c>
      <c r="F37" s="3" t="s">
        <v>20</v>
      </c>
      <c r="G37" s="16">
        <f t="shared" ref="G37:G67" si="16">0.38*J37</f>
        <v>5.7</v>
      </c>
      <c r="H37" s="16">
        <f t="shared" si="12"/>
        <v>39</v>
      </c>
      <c r="I37" s="2" t="s">
        <v>29</v>
      </c>
      <c r="J37" s="15">
        <v>15</v>
      </c>
      <c r="K37" s="2">
        <v>50</v>
      </c>
      <c r="L37" s="2">
        <v>10</v>
      </c>
      <c r="M37" s="5">
        <f t="shared" ref="M37:M67" si="17">ROUNDUP(J37/16,0)</f>
        <v>1</v>
      </c>
      <c r="N37" s="19"/>
    </row>
    <row r="38" spans="1:14" ht="33.950000000000003" customHeight="1" x14ac:dyDescent="0.25">
      <c r="A38" s="24" t="s">
        <v>186</v>
      </c>
      <c r="B38" s="2" t="s">
        <v>16</v>
      </c>
      <c r="C38" s="8" t="s">
        <v>89</v>
      </c>
      <c r="D38" s="3" t="s">
        <v>90</v>
      </c>
      <c r="E38" s="30" t="s">
        <v>65</v>
      </c>
      <c r="F38" s="3" t="s">
        <v>20</v>
      </c>
      <c r="G38" s="16">
        <f t="shared" si="16"/>
        <v>6.46</v>
      </c>
      <c r="H38" s="16">
        <f t="shared" si="12"/>
        <v>45</v>
      </c>
      <c r="I38" s="2" t="s">
        <v>24</v>
      </c>
      <c r="J38" s="15">
        <v>17</v>
      </c>
      <c r="K38" s="2">
        <v>100</v>
      </c>
      <c r="L38" s="2">
        <v>10</v>
      </c>
      <c r="M38" s="5">
        <f t="shared" si="17"/>
        <v>2</v>
      </c>
      <c r="N38" s="19"/>
    </row>
    <row r="39" spans="1:14" ht="33.950000000000003" customHeight="1" x14ac:dyDescent="0.25">
      <c r="A39" s="24" t="s">
        <v>187</v>
      </c>
      <c r="B39" s="2" t="s">
        <v>16</v>
      </c>
      <c r="C39" s="3" t="s">
        <v>91</v>
      </c>
      <c r="D39" s="3" t="s">
        <v>92</v>
      </c>
      <c r="E39" s="30" t="s">
        <v>65</v>
      </c>
      <c r="F39" s="3" t="s">
        <v>20</v>
      </c>
      <c r="G39" s="16">
        <f t="shared" si="16"/>
        <v>6.46</v>
      </c>
      <c r="H39" s="16">
        <f t="shared" si="12"/>
        <v>45</v>
      </c>
      <c r="I39" s="2" t="s">
        <v>24</v>
      </c>
      <c r="J39" s="15">
        <v>17</v>
      </c>
      <c r="K39" s="2">
        <v>50</v>
      </c>
      <c r="L39" s="2">
        <v>10</v>
      </c>
      <c r="M39" s="5">
        <f t="shared" si="17"/>
        <v>2</v>
      </c>
      <c r="N39" s="19"/>
    </row>
    <row r="40" spans="1:14" ht="33.950000000000003" customHeight="1" x14ac:dyDescent="0.25">
      <c r="A40" s="24" t="s">
        <v>188</v>
      </c>
      <c r="B40" s="2" t="s">
        <v>16</v>
      </c>
      <c r="C40" s="8" t="s">
        <v>93</v>
      </c>
      <c r="D40" s="2" t="s">
        <v>94</v>
      </c>
      <c r="E40" s="16" t="s">
        <v>95</v>
      </c>
      <c r="F40" s="2" t="s">
        <v>43</v>
      </c>
      <c r="G40" s="16">
        <f t="shared" si="16"/>
        <v>4.18</v>
      </c>
      <c r="H40" s="16">
        <f t="shared" si="12"/>
        <v>29</v>
      </c>
      <c r="I40" s="2" t="s">
        <v>29</v>
      </c>
      <c r="J40" s="15">
        <v>11</v>
      </c>
      <c r="K40" s="2">
        <v>100</v>
      </c>
      <c r="L40" s="2">
        <v>10</v>
      </c>
      <c r="M40" s="5">
        <f t="shared" si="17"/>
        <v>1</v>
      </c>
      <c r="N40" s="19"/>
    </row>
    <row r="41" spans="1:14" ht="33.950000000000003" customHeight="1" x14ac:dyDescent="0.25">
      <c r="A41" s="24" t="s">
        <v>189</v>
      </c>
      <c r="B41" s="2" t="s">
        <v>16</v>
      </c>
      <c r="C41" s="3" t="s">
        <v>96</v>
      </c>
      <c r="D41" s="3" t="s">
        <v>97</v>
      </c>
      <c r="E41" s="16" t="s">
        <v>95</v>
      </c>
      <c r="F41" s="3" t="s">
        <v>20</v>
      </c>
      <c r="G41" s="16">
        <f t="shared" ref="G41" si="18">0.38*J41</f>
        <v>6.46</v>
      </c>
      <c r="H41" s="16">
        <f t="shared" si="12"/>
        <v>45</v>
      </c>
      <c r="I41" s="2" t="s">
        <v>24</v>
      </c>
      <c r="J41" s="15">
        <v>17</v>
      </c>
      <c r="K41" s="2">
        <v>100</v>
      </c>
      <c r="L41" s="2">
        <v>10</v>
      </c>
      <c r="M41" s="5">
        <f t="shared" ref="M41" si="19">ROUNDUP(J41/16,0)</f>
        <v>2</v>
      </c>
      <c r="N41" s="19"/>
    </row>
    <row r="42" spans="1:14" ht="33.950000000000003" customHeight="1" x14ac:dyDescent="0.25">
      <c r="A42" s="24" t="s">
        <v>190</v>
      </c>
      <c r="B42" s="2" t="s">
        <v>16</v>
      </c>
      <c r="C42" s="3" t="s">
        <v>98</v>
      </c>
      <c r="D42" s="3" t="s">
        <v>99</v>
      </c>
      <c r="E42" s="16" t="s">
        <v>95</v>
      </c>
      <c r="F42" s="3" t="s">
        <v>20</v>
      </c>
      <c r="G42" s="16">
        <f t="shared" si="16"/>
        <v>4.9400000000000004</v>
      </c>
      <c r="H42" s="16">
        <f t="shared" si="12"/>
        <v>34</v>
      </c>
      <c r="I42" s="2" t="s">
        <v>29</v>
      </c>
      <c r="J42" s="15">
        <v>13</v>
      </c>
      <c r="K42" s="2">
        <v>50</v>
      </c>
      <c r="L42" s="2">
        <v>10</v>
      </c>
      <c r="M42" s="5">
        <f t="shared" si="17"/>
        <v>1</v>
      </c>
      <c r="N42" s="19"/>
    </row>
    <row r="43" spans="1:14" ht="33.950000000000003" customHeight="1" x14ac:dyDescent="0.25">
      <c r="A43" s="24" t="s">
        <v>191</v>
      </c>
      <c r="B43" s="2" t="s">
        <v>16</v>
      </c>
      <c r="C43" s="3" t="s">
        <v>100</v>
      </c>
      <c r="D43" s="3" t="s">
        <v>101</v>
      </c>
      <c r="E43" s="16" t="s">
        <v>95</v>
      </c>
      <c r="F43" s="3" t="s">
        <v>20</v>
      </c>
      <c r="G43" s="16">
        <f t="shared" si="16"/>
        <v>6.46</v>
      </c>
      <c r="H43" s="16">
        <f t="shared" si="12"/>
        <v>45</v>
      </c>
      <c r="I43" s="2" t="s">
        <v>232</v>
      </c>
      <c r="J43" s="15">
        <v>17</v>
      </c>
      <c r="K43" s="2">
        <v>50</v>
      </c>
      <c r="L43" s="2">
        <v>10</v>
      </c>
      <c r="M43" s="5">
        <f t="shared" si="17"/>
        <v>2</v>
      </c>
      <c r="N43" s="19"/>
    </row>
    <row r="44" spans="1:14" ht="33.950000000000003" customHeight="1" x14ac:dyDescent="0.25">
      <c r="A44" s="24" t="s">
        <v>192</v>
      </c>
      <c r="B44" s="2" t="s">
        <v>16</v>
      </c>
      <c r="C44" s="3" t="s">
        <v>247</v>
      </c>
      <c r="D44" s="3" t="s">
        <v>248</v>
      </c>
      <c r="E44" s="16" t="s">
        <v>95</v>
      </c>
      <c r="F44" s="3" t="s">
        <v>20</v>
      </c>
      <c r="G44" s="16">
        <f>0.38*J44</f>
        <v>3.04</v>
      </c>
      <c r="H44" s="16">
        <f t="shared" si="12"/>
        <v>21</v>
      </c>
      <c r="I44" s="2" t="s">
        <v>21</v>
      </c>
      <c r="J44" s="15">
        <v>8</v>
      </c>
      <c r="K44" s="2">
        <v>50</v>
      </c>
      <c r="L44" s="2">
        <v>10</v>
      </c>
      <c r="M44" s="5">
        <f t="shared" si="17"/>
        <v>1</v>
      </c>
      <c r="N44" s="19"/>
    </row>
    <row r="45" spans="1:14" ht="33.950000000000003" customHeight="1" x14ac:dyDescent="0.25">
      <c r="A45" s="24" t="s">
        <v>193</v>
      </c>
      <c r="B45" s="2" t="s">
        <v>16</v>
      </c>
      <c r="C45" s="2" t="s">
        <v>102</v>
      </c>
      <c r="D45" s="2" t="s">
        <v>103</v>
      </c>
      <c r="E45" s="16" t="s">
        <v>95</v>
      </c>
      <c r="F45" s="3" t="s">
        <v>20</v>
      </c>
      <c r="G45" s="16">
        <f t="shared" si="16"/>
        <v>4.18</v>
      </c>
      <c r="H45" s="16">
        <f t="shared" si="12"/>
        <v>29</v>
      </c>
      <c r="I45" s="2" t="s">
        <v>29</v>
      </c>
      <c r="J45" s="15">
        <v>11</v>
      </c>
      <c r="K45" s="2">
        <v>50</v>
      </c>
      <c r="L45" s="2">
        <v>10</v>
      </c>
      <c r="M45" s="5">
        <f t="shared" si="17"/>
        <v>1</v>
      </c>
      <c r="N45" s="19"/>
    </row>
    <row r="46" spans="1:14" ht="33.950000000000003" customHeight="1" x14ac:dyDescent="0.25">
      <c r="A46" s="24" t="s">
        <v>194</v>
      </c>
      <c r="B46" s="39" t="s">
        <v>279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33.950000000000003" customHeight="1" x14ac:dyDescent="0.25">
      <c r="A47" s="24" t="s">
        <v>195</v>
      </c>
      <c r="B47" s="2" t="s">
        <v>16</v>
      </c>
      <c r="C47" s="11" t="s">
        <v>106</v>
      </c>
      <c r="D47" s="3" t="s">
        <v>107</v>
      </c>
      <c r="E47" s="16" t="s">
        <v>95</v>
      </c>
      <c r="F47" s="3" t="s">
        <v>108</v>
      </c>
      <c r="G47" s="16">
        <f t="shared" si="16"/>
        <v>4.5600000000000005</v>
      </c>
      <c r="H47" s="16">
        <f>INT(G47*7)</f>
        <v>31</v>
      </c>
      <c r="I47" s="2" t="s">
        <v>29</v>
      </c>
      <c r="J47" s="15">
        <v>12</v>
      </c>
      <c r="K47" s="2">
        <v>50</v>
      </c>
      <c r="L47" s="2">
        <v>10</v>
      </c>
      <c r="M47" s="5">
        <f t="shared" si="17"/>
        <v>1</v>
      </c>
      <c r="N47" s="19"/>
    </row>
    <row r="48" spans="1:14" ht="33.950000000000003" customHeight="1" x14ac:dyDescent="0.25">
      <c r="A48" s="24" t="s">
        <v>196</v>
      </c>
      <c r="B48" s="2" t="s">
        <v>16</v>
      </c>
      <c r="C48" s="2" t="s">
        <v>273</v>
      </c>
      <c r="D48" s="3" t="s">
        <v>274</v>
      </c>
      <c r="E48" s="30" t="s">
        <v>95</v>
      </c>
      <c r="F48" s="3" t="s">
        <v>108</v>
      </c>
      <c r="G48" s="16">
        <f>0.38*J48</f>
        <v>3.04</v>
      </c>
      <c r="H48" s="16">
        <f>INT(G48*7)</f>
        <v>21</v>
      </c>
      <c r="I48" s="2" t="s">
        <v>21</v>
      </c>
      <c r="J48" s="15">
        <v>8</v>
      </c>
      <c r="K48" s="2">
        <v>50</v>
      </c>
      <c r="L48" s="2">
        <v>10</v>
      </c>
      <c r="M48" s="5">
        <f t="shared" si="17"/>
        <v>1</v>
      </c>
      <c r="N48" s="19"/>
    </row>
    <row r="49" spans="1:14" ht="33.950000000000003" customHeight="1" x14ac:dyDescent="0.25">
      <c r="A49" s="24" t="s">
        <v>197</v>
      </c>
      <c r="B49" s="2" t="s">
        <v>16</v>
      </c>
      <c r="C49" s="11" t="s">
        <v>109</v>
      </c>
      <c r="D49" s="3" t="s">
        <v>110</v>
      </c>
      <c r="E49" s="16" t="s">
        <v>95</v>
      </c>
      <c r="F49" s="3" t="s">
        <v>108</v>
      </c>
      <c r="G49" s="16">
        <f t="shared" si="16"/>
        <v>4.9400000000000004</v>
      </c>
      <c r="H49" s="16">
        <f>INT(G49*7)</f>
        <v>34</v>
      </c>
      <c r="I49" s="2" t="s">
        <v>29</v>
      </c>
      <c r="J49" s="15">
        <v>13</v>
      </c>
      <c r="K49" s="2">
        <v>50</v>
      </c>
      <c r="L49" s="2">
        <v>10</v>
      </c>
      <c r="M49" s="5">
        <f t="shared" si="17"/>
        <v>1</v>
      </c>
      <c r="N49" s="19"/>
    </row>
    <row r="50" spans="1:14" ht="33.950000000000003" customHeight="1" x14ac:dyDescent="0.25">
      <c r="A50" s="24" t="s">
        <v>198</v>
      </c>
      <c r="B50" s="2" t="s">
        <v>16</v>
      </c>
      <c r="C50" s="11" t="s">
        <v>111</v>
      </c>
      <c r="D50" s="3" t="s">
        <v>112</v>
      </c>
      <c r="E50" s="16" t="s">
        <v>113</v>
      </c>
      <c r="F50" s="3" t="s">
        <v>20</v>
      </c>
      <c r="G50" s="16">
        <f t="shared" si="16"/>
        <v>6.46</v>
      </c>
      <c r="H50" s="16">
        <f>INT(G50*7)</f>
        <v>45</v>
      </c>
      <c r="I50" s="2" t="s">
        <v>24</v>
      </c>
      <c r="J50" s="15">
        <v>17</v>
      </c>
      <c r="K50" s="2">
        <v>50</v>
      </c>
      <c r="L50" s="2">
        <v>10</v>
      </c>
      <c r="M50" s="5">
        <f t="shared" si="17"/>
        <v>2</v>
      </c>
      <c r="N50" s="19"/>
    </row>
    <row r="51" spans="1:14" ht="33.950000000000003" customHeight="1" x14ac:dyDescent="0.25">
      <c r="A51" s="24" t="s">
        <v>199</v>
      </c>
      <c r="B51" s="39" t="s">
        <v>279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33.950000000000003" customHeight="1" x14ac:dyDescent="0.25">
      <c r="A52" s="24" t="s">
        <v>200</v>
      </c>
      <c r="B52" s="2" t="s">
        <v>16</v>
      </c>
      <c r="C52" s="8" t="s">
        <v>117</v>
      </c>
      <c r="D52" s="2" t="s">
        <v>118</v>
      </c>
      <c r="E52" s="16" t="s">
        <v>116</v>
      </c>
      <c r="F52" s="3" t="s">
        <v>20</v>
      </c>
      <c r="G52" s="16">
        <f t="shared" si="16"/>
        <v>6.46</v>
      </c>
      <c r="H52" s="16">
        <f>INT(G52*7)</f>
        <v>45</v>
      </c>
      <c r="I52" s="2" t="s">
        <v>24</v>
      </c>
      <c r="J52" s="15">
        <v>17</v>
      </c>
      <c r="K52" s="2">
        <v>100</v>
      </c>
      <c r="L52" s="2">
        <v>10</v>
      </c>
      <c r="M52" s="5">
        <f t="shared" si="17"/>
        <v>2</v>
      </c>
      <c r="N52" s="19"/>
    </row>
    <row r="53" spans="1:14" ht="33.950000000000003" customHeight="1" x14ac:dyDescent="0.25">
      <c r="A53" s="24" t="s">
        <v>201</v>
      </c>
      <c r="B53" s="2" t="s">
        <v>16</v>
      </c>
      <c r="C53" s="8" t="s">
        <v>119</v>
      </c>
      <c r="D53" s="2" t="s">
        <v>120</v>
      </c>
      <c r="E53" s="16" t="s">
        <v>116</v>
      </c>
      <c r="F53" s="3" t="s">
        <v>20</v>
      </c>
      <c r="G53" s="16">
        <f t="shared" si="16"/>
        <v>4.18</v>
      </c>
      <c r="H53" s="16">
        <f>INT(G53*7)</f>
        <v>29</v>
      </c>
      <c r="I53" s="2" t="s">
        <v>29</v>
      </c>
      <c r="J53" s="15">
        <v>11</v>
      </c>
      <c r="K53" s="2">
        <v>50</v>
      </c>
      <c r="L53" s="2">
        <v>10</v>
      </c>
      <c r="M53" s="5">
        <f t="shared" si="17"/>
        <v>1</v>
      </c>
      <c r="N53" s="19"/>
    </row>
    <row r="54" spans="1:14" ht="33.950000000000003" customHeight="1" x14ac:dyDescent="0.25">
      <c r="A54" s="24" t="s">
        <v>202</v>
      </c>
      <c r="B54" s="2" t="s">
        <v>16</v>
      </c>
      <c r="C54" s="3" t="s">
        <v>122</v>
      </c>
      <c r="D54" s="3" t="s">
        <v>123</v>
      </c>
      <c r="E54" s="30" t="s">
        <v>124</v>
      </c>
      <c r="F54" s="3" t="s">
        <v>20</v>
      </c>
      <c r="G54" s="16">
        <f t="shared" si="16"/>
        <v>3.42</v>
      </c>
      <c r="H54" s="16">
        <f>INT(G54*7)</f>
        <v>23</v>
      </c>
      <c r="I54" s="2" t="s">
        <v>21</v>
      </c>
      <c r="J54" s="15">
        <v>9</v>
      </c>
      <c r="K54" s="2">
        <v>50</v>
      </c>
      <c r="L54" s="2">
        <v>10</v>
      </c>
      <c r="M54" s="5">
        <f t="shared" si="17"/>
        <v>1</v>
      </c>
      <c r="N54" s="19"/>
    </row>
    <row r="55" spans="1:14" ht="33.950000000000003" customHeight="1" x14ac:dyDescent="0.25">
      <c r="A55" s="24" t="s">
        <v>203</v>
      </c>
      <c r="B55" s="4" t="s">
        <v>16</v>
      </c>
      <c r="C55" s="4" t="s">
        <v>238</v>
      </c>
      <c r="D55" s="4" t="s">
        <v>237</v>
      </c>
      <c r="E55" s="36" t="s">
        <v>124</v>
      </c>
      <c r="F55" s="3" t="s">
        <v>20</v>
      </c>
      <c r="G55" s="16">
        <f t="shared" si="16"/>
        <v>4.9400000000000004</v>
      </c>
      <c r="H55" s="16">
        <f>INT(G55*7)</f>
        <v>34</v>
      </c>
      <c r="I55" s="2" t="s">
        <v>29</v>
      </c>
      <c r="J55" s="15">
        <v>13</v>
      </c>
      <c r="K55" s="2">
        <v>50</v>
      </c>
      <c r="L55" s="2">
        <v>10</v>
      </c>
      <c r="M55" s="5">
        <f t="shared" si="17"/>
        <v>1</v>
      </c>
      <c r="N55" s="19"/>
    </row>
    <row r="56" spans="1:14" ht="33.950000000000003" customHeight="1" x14ac:dyDescent="0.25">
      <c r="A56" s="24" t="s">
        <v>204</v>
      </c>
      <c r="B56" s="39" t="s">
        <v>279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33.950000000000003" customHeight="1" x14ac:dyDescent="0.25">
      <c r="A57" s="24" t="s">
        <v>205</v>
      </c>
      <c r="B57" s="2" t="s">
        <v>16</v>
      </c>
      <c r="C57" s="3" t="s">
        <v>249</v>
      </c>
      <c r="D57" s="3" t="s">
        <v>250</v>
      </c>
      <c r="E57" s="30" t="s">
        <v>65</v>
      </c>
      <c r="F57" s="3" t="s">
        <v>20</v>
      </c>
      <c r="G57" s="16">
        <f>0.38*J57</f>
        <v>3.04</v>
      </c>
      <c r="H57" s="16">
        <f>INT(G57*7)</f>
        <v>21</v>
      </c>
      <c r="I57" s="2" t="s">
        <v>21</v>
      </c>
      <c r="J57" s="15">
        <v>8</v>
      </c>
      <c r="K57" s="2">
        <v>50</v>
      </c>
      <c r="L57" s="2">
        <v>10</v>
      </c>
      <c r="M57" s="5">
        <f t="shared" ref="M57" si="20">ROUNDUP(J57/16,0)</f>
        <v>1</v>
      </c>
      <c r="N57" s="19"/>
    </row>
    <row r="58" spans="1:14" ht="33.950000000000003" customHeight="1" x14ac:dyDescent="0.25">
      <c r="A58" s="24" t="s">
        <v>206</v>
      </c>
      <c r="B58" s="2" t="s">
        <v>16</v>
      </c>
      <c r="C58" s="3" t="s">
        <v>240</v>
      </c>
      <c r="D58" s="3" t="s">
        <v>129</v>
      </c>
      <c r="E58" s="30" t="s">
        <v>128</v>
      </c>
      <c r="F58" s="2" t="s">
        <v>34</v>
      </c>
      <c r="G58" s="16">
        <f t="shared" si="16"/>
        <v>6.08</v>
      </c>
      <c r="H58" s="16">
        <f>INT(G58*7)</f>
        <v>42</v>
      </c>
      <c r="I58" s="2" t="s">
        <v>24</v>
      </c>
      <c r="J58" s="15">
        <v>16</v>
      </c>
      <c r="K58" s="2">
        <v>50</v>
      </c>
      <c r="L58" s="2">
        <v>10</v>
      </c>
      <c r="M58" s="5">
        <f t="shared" si="17"/>
        <v>1</v>
      </c>
      <c r="N58" s="19"/>
    </row>
    <row r="59" spans="1:14" ht="33.950000000000003" customHeight="1" x14ac:dyDescent="0.25">
      <c r="A59" s="24" t="s">
        <v>207</v>
      </c>
      <c r="B59" s="2" t="s">
        <v>16</v>
      </c>
      <c r="C59" s="3" t="s">
        <v>130</v>
      </c>
      <c r="D59" s="3" t="s">
        <v>131</v>
      </c>
      <c r="E59" s="30" t="s">
        <v>128</v>
      </c>
      <c r="F59" s="3" t="s">
        <v>20</v>
      </c>
      <c r="G59" s="16">
        <f t="shared" si="16"/>
        <v>3.8</v>
      </c>
      <c r="H59" s="16">
        <f>INT(G59*7)</f>
        <v>26</v>
      </c>
      <c r="I59" s="2" t="s">
        <v>21</v>
      </c>
      <c r="J59" s="15">
        <v>10</v>
      </c>
      <c r="K59" s="2">
        <v>50</v>
      </c>
      <c r="L59" s="2">
        <v>10</v>
      </c>
      <c r="M59" s="5">
        <f t="shared" si="17"/>
        <v>1</v>
      </c>
      <c r="N59" s="19"/>
    </row>
    <row r="60" spans="1:14" ht="33.950000000000003" customHeight="1" x14ac:dyDescent="0.25">
      <c r="A60" s="24" t="s">
        <v>208</v>
      </c>
      <c r="B60" s="2" t="s">
        <v>16</v>
      </c>
      <c r="C60" s="3" t="s">
        <v>132</v>
      </c>
      <c r="D60" s="3" t="s">
        <v>133</v>
      </c>
      <c r="E60" s="30" t="s">
        <v>128</v>
      </c>
      <c r="F60" s="2" t="s">
        <v>34</v>
      </c>
      <c r="G60" s="16">
        <f t="shared" si="16"/>
        <v>4.9400000000000004</v>
      </c>
      <c r="H60" s="16">
        <f>INT(G60*7)</f>
        <v>34</v>
      </c>
      <c r="I60" s="2" t="s">
        <v>29</v>
      </c>
      <c r="J60" s="15">
        <v>13</v>
      </c>
      <c r="K60" s="2">
        <v>50</v>
      </c>
      <c r="L60" s="2">
        <v>10</v>
      </c>
      <c r="M60" s="5">
        <f t="shared" si="17"/>
        <v>1</v>
      </c>
      <c r="N60" s="19"/>
    </row>
    <row r="61" spans="1:14" ht="33.950000000000003" customHeight="1" x14ac:dyDescent="0.25">
      <c r="A61" s="24" t="s">
        <v>209</v>
      </c>
      <c r="B61" s="39" t="s">
        <v>279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33.950000000000003" customHeight="1" x14ac:dyDescent="0.25">
      <c r="A62" s="24" t="s">
        <v>210</v>
      </c>
      <c r="B62" s="2" t="s">
        <v>16</v>
      </c>
      <c r="C62" s="3" t="s">
        <v>134</v>
      </c>
      <c r="D62" s="3" t="s">
        <v>135</v>
      </c>
      <c r="E62" s="30" t="s">
        <v>128</v>
      </c>
      <c r="F62" s="3" t="s">
        <v>20</v>
      </c>
      <c r="G62" s="16">
        <f t="shared" si="16"/>
        <v>3.8</v>
      </c>
      <c r="H62" s="16">
        <f t="shared" ref="H62:H79" si="21">INT(G62*7)</f>
        <v>26</v>
      </c>
      <c r="I62" s="2" t="s">
        <v>21</v>
      </c>
      <c r="J62" s="15">
        <v>10</v>
      </c>
      <c r="K62" s="2">
        <v>50</v>
      </c>
      <c r="L62" s="2">
        <v>10</v>
      </c>
      <c r="M62" s="5">
        <f t="shared" si="17"/>
        <v>1</v>
      </c>
      <c r="N62" s="19"/>
    </row>
    <row r="63" spans="1:14" ht="33.950000000000003" customHeight="1" x14ac:dyDescent="0.25">
      <c r="A63" s="24" t="s">
        <v>211</v>
      </c>
      <c r="B63" s="2" t="s">
        <v>16</v>
      </c>
      <c r="C63" s="2" t="s">
        <v>136</v>
      </c>
      <c r="D63" s="2" t="s">
        <v>137</v>
      </c>
      <c r="E63" s="16" t="s">
        <v>128</v>
      </c>
      <c r="F63" s="3" t="s">
        <v>43</v>
      </c>
      <c r="G63" s="16">
        <f t="shared" si="16"/>
        <v>4.5600000000000005</v>
      </c>
      <c r="H63" s="16">
        <f t="shared" si="21"/>
        <v>31</v>
      </c>
      <c r="I63" s="2" t="s">
        <v>29</v>
      </c>
      <c r="J63" s="15">
        <v>12</v>
      </c>
      <c r="K63" s="2">
        <v>100</v>
      </c>
      <c r="L63" s="2">
        <v>10</v>
      </c>
      <c r="M63" s="5">
        <f t="shared" si="17"/>
        <v>1</v>
      </c>
      <c r="N63" s="19"/>
    </row>
    <row r="64" spans="1:14" ht="33.950000000000003" customHeight="1" x14ac:dyDescent="0.25">
      <c r="A64" s="24" t="s">
        <v>212</v>
      </c>
      <c r="B64" s="2" t="s">
        <v>16</v>
      </c>
      <c r="C64" s="2" t="s">
        <v>138</v>
      </c>
      <c r="D64" s="2" t="s">
        <v>139</v>
      </c>
      <c r="E64" s="16" t="s">
        <v>128</v>
      </c>
      <c r="F64" s="3" t="s">
        <v>20</v>
      </c>
      <c r="G64" s="16">
        <f t="shared" si="16"/>
        <v>6.08</v>
      </c>
      <c r="H64" s="16">
        <f t="shared" si="21"/>
        <v>42</v>
      </c>
      <c r="I64" s="2" t="s">
        <v>24</v>
      </c>
      <c r="J64" s="15">
        <v>16</v>
      </c>
      <c r="K64" s="2">
        <v>50</v>
      </c>
      <c r="L64" s="2">
        <v>10</v>
      </c>
      <c r="M64" s="5">
        <f t="shared" si="17"/>
        <v>1</v>
      </c>
      <c r="N64" s="19"/>
    </row>
    <row r="65" spans="1:14" ht="33.950000000000003" customHeight="1" x14ac:dyDescent="0.25">
      <c r="A65" s="24" t="s">
        <v>213</v>
      </c>
      <c r="B65" s="2" t="s">
        <v>16</v>
      </c>
      <c r="C65" s="2" t="s">
        <v>140</v>
      </c>
      <c r="D65" s="2" t="s">
        <v>141</v>
      </c>
      <c r="E65" s="16" t="s">
        <v>128</v>
      </c>
      <c r="F65" s="3" t="s">
        <v>20</v>
      </c>
      <c r="G65" s="16">
        <f t="shared" si="16"/>
        <v>3.8</v>
      </c>
      <c r="H65" s="16">
        <f t="shared" si="21"/>
        <v>26</v>
      </c>
      <c r="I65" s="2" t="s">
        <v>21</v>
      </c>
      <c r="J65" s="15">
        <v>10</v>
      </c>
      <c r="K65" s="2">
        <v>50</v>
      </c>
      <c r="L65" s="2">
        <v>10</v>
      </c>
      <c r="M65" s="5">
        <f t="shared" si="17"/>
        <v>1</v>
      </c>
      <c r="N65" s="19"/>
    </row>
    <row r="66" spans="1:14" ht="33.950000000000003" customHeight="1" x14ac:dyDescent="0.25">
      <c r="A66" s="24" t="s">
        <v>214</v>
      </c>
      <c r="B66" s="2" t="s">
        <v>16</v>
      </c>
      <c r="C66" s="3" t="s">
        <v>251</v>
      </c>
      <c r="D66" s="3" t="s">
        <v>252</v>
      </c>
      <c r="E66" s="30" t="s">
        <v>19</v>
      </c>
      <c r="F66" s="3" t="s">
        <v>20</v>
      </c>
      <c r="G66" s="16">
        <f>0.38*J66</f>
        <v>3.04</v>
      </c>
      <c r="H66" s="16">
        <f t="shared" si="21"/>
        <v>21</v>
      </c>
      <c r="I66" s="2" t="s">
        <v>21</v>
      </c>
      <c r="J66" s="15">
        <v>8</v>
      </c>
      <c r="K66" s="2">
        <v>50</v>
      </c>
      <c r="L66" s="2">
        <v>10</v>
      </c>
      <c r="M66" s="5">
        <f t="shared" si="17"/>
        <v>1</v>
      </c>
      <c r="N66" s="19"/>
    </row>
    <row r="67" spans="1:14" ht="33.950000000000003" customHeight="1" x14ac:dyDescent="0.25">
      <c r="A67" s="24" t="s">
        <v>215</v>
      </c>
      <c r="B67" s="12" t="s">
        <v>16</v>
      </c>
      <c r="C67" s="12" t="s">
        <v>225</v>
      </c>
      <c r="D67" s="12" t="s">
        <v>224</v>
      </c>
      <c r="E67" s="37" t="s">
        <v>128</v>
      </c>
      <c r="F67" s="3" t="s">
        <v>20</v>
      </c>
      <c r="G67" s="16">
        <f t="shared" si="16"/>
        <v>3.8</v>
      </c>
      <c r="H67" s="16">
        <f t="shared" si="21"/>
        <v>26</v>
      </c>
      <c r="I67" s="2" t="s">
        <v>21</v>
      </c>
      <c r="J67" s="15">
        <v>10</v>
      </c>
      <c r="K67" s="2">
        <v>50</v>
      </c>
      <c r="L67" s="2">
        <v>10</v>
      </c>
      <c r="M67" s="5">
        <f t="shared" si="17"/>
        <v>1</v>
      </c>
      <c r="N67" s="19"/>
    </row>
    <row r="68" spans="1:14" ht="33.950000000000003" customHeight="1" x14ac:dyDescent="0.25">
      <c r="A68" s="24" t="s">
        <v>216</v>
      </c>
      <c r="B68" s="12" t="s">
        <v>16</v>
      </c>
      <c r="C68" s="12" t="s">
        <v>142</v>
      </c>
      <c r="D68" s="12" t="s">
        <v>143</v>
      </c>
      <c r="E68" s="37" t="s">
        <v>128</v>
      </c>
      <c r="F68" s="3" t="s">
        <v>20</v>
      </c>
      <c r="G68" s="16">
        <f t="shared" ref="G68:G75" si="22">0.38*J68</f>
        <v>3.42</v>
      </c>
      <c r="H68" s="16">
        <f t="shared" si="21"/>
        <v>23</v>
      </c>
      <c r="I68" s="2" t="s">
        <v>21</v>
      </c>
      <c r="J68" s="15">
        <v>9</v>
      </c>
      <c r="K68" s="2">
        <v>50</v>
      </c>
      <c r="L68" s="2">
        <v>10</v>
      </c>
      <c r="M68" s="5">
        <f t="shared" ref="M68:M75" si="23">ROUNDUP(J68/16,0)</f>
        <v>1</v>
      </c>
      <c r="N68" s="19"/>
    </row>
    <row r="69" spans="1:14" ht="33.950000000000003" customHeight="1" x14ac:dyDescent="0.25">
      <c r="A69" s="24" t="s">
        <v>217</v>
      </c>
      <c r="B69" s="12" t="s">
        <v>16</v>
      </c>
      <c r="C69" s="12" t="s">
        <v>144</v>
      </c>
      <c r="D69" s="12" t="s">
        <v>145</v>
      </c>
      <c r="E69" s="37" t="s">
        <v>128</v>
      </c>
      <c r="F69" s="3" t="s">
        <v>20</v>
      </c>
      <c r="G69" s="16">
        <f t="shared" si="22"/>
        <v>6.08</v>
      </c>
      <c r="H69" s="16">
        <f t="shared" si="21"/>
        <v>42</v>
      </c>
      <c r="I69" s="2" t="s">
        <v>24</v>
      </c>
      <c r="J69" s="15">
        <v>16</v>
      </c>
      <c r="K69" s="2">
        <v>50</v>
      </c>
      <c r="L69" s="2">
        <v>10</v>
      </c>
      <c r="M69" s="5">
        <f t="shared" si="23"/>
        <v>1</v>
      </c>
      <c r="N69" s="19"/>
    </row>
    <row r="70" spans="1:14" ht="33.950000000000003" customHeight="1" x14ac:dyDescent="0.25">
      <c r="A70" s="24" t="s">
        <v>218</v>
      </c>
      <c r="B70" s="2" t="s">
        <v>16</v>
      </c>
      <c r="C70" s="8" t="s">
        <v>244</v>
      </c>
      <c r="D70" s="2" t="s">
        <v>146</v>
      </c>
      <c r="E70" s="16" t="s">
        <v>147</v>
      </c>
      <c r="F70" s="2" t="s">
        <v>43</v>
      </c>
      <c r="G70" s="16">
        <f t="shared" si="22"/>
        <v>4.9400000000000004</v>
      </c>
      <c r="H70" s="16">
        <f t="shared" si="21"/>
        <v>34</v>
      </c>
      <c r="I70" s="2" t="s">
        <v>29</v>
      </c>
      <c r="J70" s="15">
        <v>13</v>
      </c>
      <c r="K70" s="2">
        <v>100</v>
      </c>
      <c r="L70" s="2">
        <v>10</v>
      </c>
      <c r="M70" s="5">
        <f t="shared" si="23"/>
        <v>1</v>
      </c>
      <c r="N70" s="19"/>
    </row>
    <row r="71" spans="1:14" ht="33.950000000000003" customHeight="1" x14ac:dyDescent="0.25">
      <c r="A71" s="24" t="s">
        <v>219</v>
      </c>
      <c r="B71" s="2" t="s">
        <v>16</v>
      </c>
      <c r="C71" s="2" t="s">
        <v>266</v>
      </c>
      <c r="D71" s="2" t="s">
        <v>267</v>
      </c>
      <c r="E71" s="16" t="s">
        <v>116</v>
      </c>
      <c r="F71" s="3" t="s">
        <v>256</v>
      </c>
      <c r="G71" s="16">
        <f t="shared" si="22"/>
        <v>3.8</v>
      </c>
      <c r="H71" s="16">
        <f t="shared" si="21"/>
        <v>26</v>
      </c>
      <c r="I71" s="2" t="s">
        <v>21</v>
      </c>
      <c r="J71" s="15">
        <v>10</v>
      </c>
      <c r="K71" s="2">
        <v>50</v>
      </c>
      <c r="L71" s="2">
        <v>10</v>
      </c>
      <c r="M71" s="5">
        <f t="shared" si="23"/>
        <v>1</v>
      </c>
      <c r="N71" s="19"/>
    </row>
    <row r="72" spans="1:14" ht="33.950000000000003" customHeight="1" x14ac:dyDescent="0.25">
      <c r="A72" s="24" t="s">
        <v>220</v>
      </c>
      <c r="B72" s="2" t="s">
        <v>16</v>
      </c>
      <c r="C72" s="3" t="s">
        <v>148</v>
      </c>
      <c r="D72" s="3" t="s">
        <v>149</v>
      </c>
      <c r="E72" s="30" t="s">
        <v>150</v>
      </c>
      <c r="F72" s="3" t="s">
        <v>20</v>
      </c>
      <c r="G72" s="16">
        <f t="shared" si="22"/>
        <v>4.9400000000000004</v>
      </c>
      <c r="H72" s="16">
        <f t="shared" si="21"/>
        <v>34</v>
      </c>
      <c r="I72" s="2" t="s">
        <v>29</v>
      </c>
      <c r="J72" s="15">
        <v>13</v>
      </c>
      <c r="K72" s="2">
        <v>50</v>
      </c>
      <c r="L72" s="2">
        <v>10</v>
      </c>
      <c r="M72" s="5">
        <f t="shared" si="23"/>
        <v>1</v>
      </c>
      <c r="N72" s="19"/>
    </row>
    <row r="73" spans="1:14" ht="33.950000000000003" customHeight="1" x14ac:dyDescent="0.25">
      <c r="A73" s="24" t="s">
        <v>221</v>
      </c>
      <c r="B73" s="2" t="s">
        <v>16</v>
      </c>
      <c r="C73" s="3" t="s">
        <v>151</v>
      </c>
      <c r="D73" s="3" t="s">
        <v>152</v>
      </c>
      <c r="E73" s="30" t="s">
        <v>150</v>
      </c>
      <c r="F73" s="3" t="s">
        <v>20</v>
      </c>
      <c r="G73" s="16">
        <f t="shared" ref="G73" si="24">0.38*J73</f>
        <v>6.46</v>
      </c>
      <c r="H73" s="16">
        <f t="shared" si="21"/>
        <v>45</v>
      </c>
      <c r="I73" s="2" t="s">
        <v>24</v>
      </c>
      <c r="J73" s="15">
        <v>17</v>
      </c>
      <c r="K73" s="2">
        <v>50</v>
      </c>
      <c r="L73" s="2">
        <v>10</v>
      </c>
      <c r="M73" s="5">
        <f t="shared" ref="M73" si="25">ROUNDUP(J73/16,0)</f>
        <v>2</v>
      </c>
      <c r="N73" s="19"/>
    </row>
    <row r="74" spans="1:14" ht="33.950000000000003" customHeight="1" x14ac:dyDescent="0.25">
      <c r="A74" s="29" t="s">
        <v>253</v>
      </c>
      <c r="B74" s="2" t="s">
        <v>16</v>
      </c>
      <c r="C74" s="3" t="s">
        <v>234</v>
      </c>
      <c r="D74" s="3" t="s">
        <v>235</v>
      </c>
      <c r="E74" s="30" t="s">
        <v>65</v>
      </c>
      <c r="F74" s="3" t="s">
        <v>20</v>
      </c>
      <c r="G74" s="16">
        <f t="shared" si="22"/>
        <v>3.8</v>
      </c>
      <c r="H74" s="16">
        <f t="shared" si="21"/>
        <v>26</v>
      </c>
      <c r="I74" s="2" t="s">
        <v>21</v>
      </c>
      <c r="J74" s="15">
        <v>10</v>
      </c>
      <c r="K74" s="2">
        <v>50</v>
      </c>
      <c r="L74" s="2">
        <v>10</v>
      </c>
      <c r="M74" s="5">
        <f t="shared" si="23"/>
        <v>1</v>
      </c>
      <c r="N74" s="19"/>
    </row>
    <row r="75" spans="1:14" ht="33.950000000000003" customHeight="1" x14ac:dyDescent="0.25">
      <c r="A75" s="24" t="s">
        <v>257</v>
      </c>
      <c r="B75" s="2" t="s">
        <v>16</v>
      </c>
      <c r="C75" s="2" t="s">
        <v>254</v>
      </c>
      <c r="D75" s="3" t="s">
        <v>255</v>
      </c>
      <c r="E75" s="30" t="s">
        <v>113</v>
      </c>
      <c r="F75" s="3" t="s">
        <v>256</v>
      </c>
      <c r="G75" s="16">
        <f t="shared" si="22"/>
        <v>6.46</v>
      </c>
      <c r="H75" s="16">
        <f t="shared" si="21"/>
        <v>45</v>
      </c>
      <c r="I75" s="2" t="s">
        <v>24</v>
      </c>
      <c r="J75" s="15">
        <v>17</v>
      </c>
      <c r="K75" s="2">
        <v>50</v>
      </c>
      <c r="L75" s="2">
        <v>10</v>
      </c>
      <c r="M75" s="5">
        <f t="shared" si="23"/>
        <v>2</v>
      </c>
      <c r="N75" s="19"/>
    </row>
    <row r="76" spans="1:14" ht="33.950000000000003" customHeight="1" x14ac:dyDescent="0.25">
      <c r="A76" s="24" t="s">
        <v>259</v>
      </c>
      <c r="B76" s="2" t="s">
        <v>16</v>
      </c>
      <c r="C76" s="2">
        <v>979</v>
      </c>
      <c r="D76" s="3" t="s">
        <v>258</v>
      </c>
      <c r="E76" s="30" t="s">
        <v>19</v>
      </c>
      <c r="F76" s="3" t="s">
        <v>256</v>
      </c>
      <c r="G76" s="16">
        <f t="shared" ref="G76:G79" si="26">0.38*J76</f>
        <v>6.46</v>
      </c>
      <c r="H76" s="16">
        <f t="shared" si="21"/>
        <v>45</v>
      </c>
      <c r="I76" s="2" t="s">
        <v>24</v>
      </c>
      <c r="J76" s="15">
        <v>17</v>
      </c>
      <c r="K76" s="2">
        <v>50</v>
      </c>
      <c r="L76" s="2">
        <v>10</v>
      </c>
      <c r="M76" s="5">
        <f t="shared" ref="M76:M79" si="27">ROUNDUP(J76/16,0)</f>
        <v>2</v>
      </c>
      <c r="N76" s="19"/>
    </row>
    <row r="77" spans="1:14" ht="33.950000000000003" customHeight="1" x14ac:dyDescent="0.25">
      <c r="A77" s="24" t="s">
        <v>262</v>
      </c>
      <c r="B77" s="2" t="s">
        <v>16</v>
      </c>
      <c r="C77" s="2" t="s">
        <v>260</v>
      </c>
      <c r="D77" s="3" t="s">
        <v>261</v>
      </c>
      <c r="E77" s="30" t="s">
        <v>128</v>
      </c>
      <c r="F77" s="3" t="s">
        <v>256</v>
      </c>
      <c r="G77" s="16">
        <f t="shared" si="26"/>
        <v>4.18</v>
      </c>
      <c r="H77" s="16">
        <f t="shared" si="21"/>
        <v>29</v>
      </c>
      <c r="I77" s="2" t="s">
        <v>231</v>
      </c>
      <c r="J77" s="15">
        <v>11</v>
      </c>
      <c r="K77" s="2">
        <v>50</v>
      </c>
      <c r="L77" s="2">
        <v>10</v>
      </c>
      <c r="M77" s="5">
        <f t="shared" si="27"/>
        <v>1</v>
      </c>
      <c r="N77" s="19"/>
    </row>
    <row r="78" spans="1:14" ht="33.950000000000003" customHeight="1" x14ac:dyDescent="0.25">
      <c r="A78" s="24" t="s">
        <v>263</v>
      </c>
      <c r="B78" s="2" t="s">
        <v>16</v>
      </c>
      <c r="C78" s="2" t="s">
        <v>264</v>
      </c>
      <c r="D78" s="3" t="s">
        <v>265</v>
      </c>
      <c r="E78" s="30" t="s">
        <v>113</v>
      </c>
      <c r="F78" s="3" t="s">
        <v>256</v>
      </c>
      <c r="G78" s="16">
        <f t="shared" si="26"/>
        <v>4.5600000000000005</v>
      </c>
      <c r="H78" s="16">
        <f t="shared" si="21"/>
        <v>31</v>
      </c>
      <c r="I78" s="2" t="s">
        <v>231</v>
      </c>
      <c r="J78" s="15">
        <v>12</v>
      </c>
      <c r="K78" s="2">
        <v>50</v>
      </c>
      <c r="L78" s="2">
        <v>10</v>
      </c>
      <c r="M78" s="5">
        <f t="shared" si="27"/>
        <v>1</v>
      </c>
      <c r="N78" s="19"/>
    </row>
    <row r="79" spans="1:14" ht="33.950000000000003" customHeight="1" x14ac:dyDescent="0.25">
      <c r="A79" s="24" t="s">
        <v>268</v>
      </c>
      <c r="B79" s="2" t="s">
        <v>16</v>
      </c>
      <c r="C79" s="2" t="s">
        <v>272</v>
      </c>
      <c r="D79" s="3" t="s">
        <v>269</v>
      </c>
      <c r="E79" s="30" t="s">
        <v>270</v>
      </c>
      <c r="F79" s="3" t="s">
        <v>256</v>
      </c>
      <c r="G79" s="16">
        <f t="shared" si="26"/>
        <v>2.2800000000000002</v>
      </c>
      <c r="H79" s="16">
        <f t="shared" si="21"/>
        <v>15</v>
      </c>
      <c r="I79" s="2" t="s">
        <v>30</v>
      </c>
      <c r="J79" s="15">
        <v>6</v>
      </c>
      <c r="K79" s="2">
        <v>50</v>
      </c>
      <c r="L79" s="2">
        <v>10</v>
      </c>
      <c r="M79" s="5">
        <f t="shared" si="27"/>
        <v>1</v>
      </c>
      <c r="N79" s="19"/>
    </row>
    <row r="81" spans="2:14" ht="15" customHeight="1" x14ac:dyDescent="0.25">
      <c r="B81" s="38" t="s">
        <v>280</v>
      </c>
    </row>
    <row r="82" spans="2:14" ht="15" customHeight="1" x14ac:dyDescent="0.25">
      <c r="G82" s="23"/>
    </row>
    <row r="85" spans="2:14" ht="15" customHeight="1" x14ac:dyDescent="0.25">
      <c r="G85" s="18"/>
      <c r="H85" s="13"/>
    </row>
    <row r="86" spans="2:14" ht="15" customHeight="1" x14ac:dyDescent="0.25">
      <c r="N86" s="14"/>
    </row>
    <row r="91" spans="2:14" ht="15" customHeight="1" x14ac:dyDescent="0.25">
      <c r="K91" s="14"/>
      <c r="M91" s="14"/>
    </row>
    <row r="92" spans="2:14" ht="15" customHeight="1" x14ac:dyDescent="0.25">
      <c r="K92" s="14"/>
      <c r="M92" s="14"/>
    </row>
    <row r="93" spans="2:14" ht="15" customHeight="1" x14ac:dyDescent="0.25">
      <c r="K93" s="14"/>
      <c r="M93" s="14"/>
    </row>
  </sheetData>
  <mergeCells count="18">
    <mergeCell ref="A1:N1"/>
    <mergeCell ref="B10:N10"/>
    <mergeCell ref="B11:N11"/>
    <mergeCell ref="B8:N8"/>
    <mergeCell ref="B26:N26"/>
    <mergeCell ref="A2:A3"/>
    <mergeCell ref="B61:N61"/>
    <mergeCell ref="F2:F3"/>
    <mergeCell ref="I2:I3"/>
    <mergeCell ref="C2:C3"/>
    <mergeCell ref="D2:D3"/>
    <mergeCell ref="E2:E3"/>
    <mergeCell ref="B2:B3"/>
    <mergeCell ref="B28:N28"/>
    <mergeCell ref="B31:N31"/>
    <mergeCell ref="B46:N46"/>
    <mergeCell ref="B51:N51"/>
    <mergeCell ref="B56:N56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C06E2-438C-4AB3-8BE7-4CB086861AB7}">
  <dimension ref="A1:N32"/>
  <sheetViews>
    <sheetView zoomScaleNormal="100" workbookViewId="0">
      <pane ySplit="2" topLeftCell="A12" activePane="bottomLeft" state="frozen"/>
      <selection pane="bottomLeft" activeCell="O15" sqref="O15"/>
    </sheetView>
  </sheetViews>
  <sheetFormatPr defaultRowHeight="15" customHeight="1" x14ac:dyDescent="0.25"/>
  <cols>
    <col min="1" max="1" width="3.5703125" customWidth="1"/>
    <col min="2" max="3" width="8.85546875" customWidth="1"/>
    <col min="4" max="4" width="14.28515625" customWidth="1"/>
    <col min="5" max="5" width="12.42578125" customWidth="1"/>
    <col min="6" max="6" width="13.42578125" customWidth="1"/>
    <col min="7" max="7" width="13.42578125" style="17" customWidth="1"/>
    <col min="8" max="9" width="13.42578125" customWidth="1"/>
    <col min="10" max="10" width="11.140625" style="17" customWidth="1"/>
    <col min="11" max="13" width="11.140625" customWidth="1"/>
    <col min="14" max="14" width="16.28515625" customWidth="1"/>
    <col min="15" max="15" width="46.42578125" customWidth="1"/>
    <col min="16" max="16" width="20.85546875" customWidth="1"/>
  </cols>
  <sheetData>
    <row r="1" spans="1:14" ht="23.25" customHeight="1" x14ac:dyDescent="0.3">
      <c r="A1" s="42" t="s">
        <v>278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98.25" customHeight="1" x14ac:dyDescent="0.25">
      <c r="A2" s="43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35" t="s">
        <v>6</v>
      </c>
      <c r="H2" s="35" t="s">
        <v>7</v>
      </c>
      <c r="I2" s="41" t="s">
        <v>8</v>
      </c>
      <c r="J2" s="35" t="s">
        <v>229</v>
      </c>
      <c r="K2" s="35" t="s">
        <v>9</v>
      </c>
      <c r="L2" s="35" t="s">
        <v>10</v>
      </c>
      <c r="M2" s="35" t="s">
        <v>11</v>
      </c>
      <c r="N2" s="35" t="s">
        <v>277</v>
      </c>
    </row>
    <row r="3" spans="1:14" ht="16.5" customHeight="1" x14ac:dyDescent="0.25">
      <c r="A3" s="43"/>
      <c r="B3" s="41"/>
      <c r="C3" s="41"/>
      <c r="D3" s="41"/>
      <c r="E3" s="41"/>
      <c r="F3" s="41"/>
      <c r="G3" s="1" t="s">
        <v>13</v>
      </c>
      <c r="H3" s="1" t="s">
        <v>12</v>
      </c>
      <c r="I3" s="41"/>
      <c r="J3" s="1" t="s">
        <v>14</v>
      </c>
      <c r="K3" s="1" t="s">
        <v>15</v>
      </c>
      <c r="L3" s="1" t="s">
        <v>15</v>
      </c>
      <c r="M3" s="1" t="s">
        <v>14</v>
      </c>
      <c r="N3" s="1" t="s">
        <v>230</v>
      </c>
    </row>
    <row r="4" spans="1:14" ht="33.950000000000003" customHeight="1" x14ac:dyDescent="0.25">
      <c r="A4" s="28" t="s">
        <v>153</v>
      </c>
      <c r="B4" s="9" t="s">
        <v>48</v>
      </c>
      <c r="C4" s="2">
        <v>1313</v>
      </c>
      <c r="D4" s="2" t="s">
        <v>49</v>
      </c>
      <c r="E4" s="16" t="s">
        <v>19</v>
      </c>
      <c r="F4" s="16" t="s">
        <v>34</v>
      </c>
      <c r="G4" s="16">
        <f t="shared" ref="G4:G17" si="0">J4*0.38</f>
        <v>23.94</v>
      </c>
      <c r="H4" s="16">
        <f t="shared" ref="H4:H16" si="1">INT(G4*7)</f>
        <v>167</v>
      </c>
      <c r="I4" s="2" t="s">
        <v>242</v>
      </c>
      <c r="J4" s="16">
        <v>63</v>
      </c>
      <c r="K4" s="2">
        <v>350</v>
      </c>
      <c r="L4" s="2">
        <v>50</v>
      </c>
      <c r="M4" s="5">
        <f t="shared" ref="M4:M17" si="2">ROUNDUP(J4/16,0)</f>
        <v>4</v>
      </c>
      <c r="N4" s="19"/>
    </row>
    <row r="5" spans="1:14" ht="33.950000000000003" customHeight="1" x14ac:dyDescent="0.25">
      <c r="A5" s="22" t="s">
        <v>154</v>
      </c>
      <c r="B5" s="9" t="s">
        <v>48</v>
      </c>
      <c r="C5" s="10" t="s">
        <v>50</v>
      </c>
      <c r="D5" s="6" t="s">
        <v>51</v>
      </c>
      <c r="E5" s="27" t="s">
        <v>19</v>
      </c>
      <c r="F5" s="16" t="s">
        <v>34</v>
      </c>
      <c r="G5" s="16">
        <f t="shared" si="0"/>
        <v>49.78</v>
      </c>
      <c r="H5" s="16">
        <f t="shared" si="1"/>
        <v>348</v>
      </c>
      <c r="I5" s="2" t="s">
        <v>239</v>
      </c>
      <c r="J5" s="16">
        <v>131</v>
      </c>
      <c r="K5" s="2">
        <v>350</v>
      </c>
      <c r="L5" s="2">
        <v>20</v>
      </c>
      <c r="M5" s="5">
        <f t="shared" si="2"/>
        <v>9</v>
      </c>
      <c r="N5" s="19"/>
    </row>
    <row r="6" spans="1:14" ht="33.950000000000003" customHeight="1" x14ac:dyDescent="0.25">
      <c r="A6" s="22" t="s">
        <v>155</v>
      </c>
      <c r="B6" s="9" t="s">
        <v>48</v>
      </c>
      <c r="C6" s="10" t="s">
        <v>53</v>
      </c>
      <c r="D6" s="6" t="s">
        <v>54</v>
      </c>
      <c r="E6" s="27" t="s">
        <v>19</v>
      </c>
      <c r="F6" s="16" t="s">
        <v>20</v>
      </c>
      <c r="G6" s="16">
        <f t="shared" si="0"/>
        <v>20.9</v>
      </c>
      <c r="H6" s="16">
        <f t="shared" si="1"/>
        <v>146</v>
      </c>
      <c r="I6" s="2" t="s">
        <v>243</v>
      </c>
      <c r="J6" s="16">
        <v>55</v>
      </c>
      <c r="K6" s="2">
        <v>350</v>
      </c>
      <c r="L6" s="2">
        <v>10</v>
      </c>
      <c r="M6" s="5">
        <f t="shared" si="2"/>
        <v>4</v>
      </c>
      <c r="N6" s="19"/>
    </row>
    <row r="7" spans="1:14" ht="33.950000000000003" customHeight="1" x14ac:dyDescent="0.25">
      <c r="A7" s="22" t="s">
        <v>156</v>
      </c>
      <c r="B7" s="9" t="s">
        <v>48</v>
      </c>
      <c r="C7" s="6" t="s">
        <v>79</v>
      </c>
      <c r="D7" s="6" t="s">
        <v>80</v>
      </c>
      <c r="E7" s="27" t="s">
        <v>65</v>
      </c>
      <c r="F7" s="16" t="s">
        <v>20</v>
      </c>
      <c r="G7" s="16">
        <f t="shared" si="0"/>
        <v>13.3</v>
      </c>
      <c r="H7" s="16">
        <f t="shared" si="1"/>
        <v>93</v>
      </c>
      <c r="I7" s="2" t="s">
        <v>241</v>
      </c>
      <c r="J7" s="16">
        <v>35</v>
      </c>
      <c r="K7" s="2">
        <v>200</v>
      </c>
      <c r="L7" s="2">
        <v>10</v>
      </c>
      <c r="M7" s="5">
        <f t="shared" si="2"/>
        <v>3</v>
      </c>
      <c r="N7" s="19"/>
    </row>
    <row r="8" spans="1:14" ht="33.950000000000003" customHeight="1" x14ac:dyDescent="0.25">
      <c r="A8" s="22" t="s">
        <v>157</v>
      </c>
      <c r="B8" s="9" t="s">
        <v>48</v>
      </c>
      <c r="C8" s="6" t="s">
        <v>81</v>
      </c>
      <c r="D8" s="6" t="s">
        <v>82</v>
      </c>
      <c r="E8" s="27" t="s">
        <v>65</v>
      </c>
      <c r="F8" s="16" t="s">
        <v>34</v>
      </c>
      <c r="G8" s="16">
        <f t="shared" si="0"/>
        <v>12.540000000000001</v>
      </c>
      <c r="H8" s="16">
        <f t="shared" si="1"/>
        <v>87</v>
      </c>
      <c r="I8" s="2" t="s">
        <v>241</v>
      </c>
      <c r="J8" s="16">
        <v>33</v>
      </c>
      <c r="K8" s="2">
        <v>150</v>
      </c>
      <c r="L8" s="2">
        <v>20</v>
      </c>
      <c r="M8" s="5">
        <f t="shared" si="2"/>
        <v>3</v>
      </c>
      <c r="N8" s="19"/>
    </row>
    <row r="9" spans="1:14" ht="33.950000000000003" customHeight="1" x14ac:dyDescent="0.25">
      <c r="A9" s="22" t="s">
        <v>158</v>
      </c>
      <c r="B9" s="9" t="s">
        <v>48</v>
      </c>
      <c r="C9" s="10" t="s">
        <v>83</v>
      </c>
      <c r="D9" s="6" t="s">
        <v>84</v>
      </c>
      <c r="E9" s="27" t="s">
        <v>65</v>
      </c>
      <c r="F9" s="16" t="s">
        <v>34</v>
      </c>
      <c r="G9" s="16">
        <f t="shared" si="0"/>
        <v>9.120000000000001</v>
      </c>
      <c r="H9" s="16">
        <f t="shared" si="1"/>
        <v>63</v>
      </c>
      <c r="I9" s="2" t="s">
        <v>233</v>
      </c>
      <c r="J9" s="16">
        <v>24</v>
      </c>
      <c r="K9" s="2">
        <v>150</v>
      </c>
      <c r="L9" s="2">
        <v>20</v>
      </c>
      <c r="M9" s="5">
        <f t="shared" si="2"/>
        <v>2</v>
      </c>
      <c r="N9" s="19"/>
    </row>
    <row r="10" spans="1:14" ht="33.950000000000003" customHeight="1" x14ac:dyDescent="0.25">
      <c r="A10" s="22" t="s">
        <v>159</v>
      </c>
      <c r="B10" s="9" t="s">
        <v>48</v>
      </c>
      <c r="C10" s="10"/>
      <c r="D10" s="6" t="s">
        <v>228</v>
      </c>
      <c r="E10" s="27" t="s">
        <v>65</v>
      </c>
      <c r="F10" s="16" t="s">
        <v>108</v>
      </c>
      <c r="G10" s="16">
        <f t="shared" si="0"/>
        <v>8.74</v>
      </c>
      <c r="H10" s="16">
        <f t="shared" si="1"/>
        <v>61</v>
      </c>
      <c r="I10" s="2" t="s">
        <v>52</v>
      </c>
      <c r="J10" s="16">
        <v>23</v>
      </c>
      <c r="K10" s="2">
        <v>150</v>
      </c>
      <c r="L10" s="2">
        <v>20</v>
      </c>
      <c r="M10" s="5">
        <f t="shared" si="2"/>
        <v>2</v>
      </c>
      <c r="N10" s="19"/>
    </row>
    <row r="11" spans="1:14" ht="33.950000000000003" customHeight="1" x14ac:dyDescent="0.25">
      <c r="A11" s="22" t="s">
        <v>160</v>
      </c>
      <c r="B11" s="9" t="s">
        <v>48</v>
      </c>
      <c r="C11" s="10" t="s">
        <v>104</v>
      </c>
      <c r="D11" s="6" t="s">
        <v>105</v>
      </c>
      <c r="E11" s="16" t="s">
        <v>95</v>
      </c>
      <c r="F11" s="16" t="s">
        <v>20</v>
      </c>
      <c r="G11" s="16">
        <f t="shared" si="0"/>
        <v>47.88</v>
      </c>
      <c r="H11" s="16">
        <f t="shared" si="1"/>
        <v>335</v>
      </c>
      <c r="I11" s="2" t="s">
        <v>239</v>
      </c>
      <c r="J11" s="16">
        <v>126</v>
      </c>
      <c r="K11" s="2">
        <v>350</v>
      </c>
      <c r="L11" s="2">
        <v>20</v>
      </c>
      <c r="M11" s="5">
        <f t="shared" si="2"/>
        <v>8</v>
      </c>
      <c r="N11" s="19"/>
    </row>
    <row r="12" spans="1:14" ht="33.950000000000003" customHeight="1" x14ac:dyDescent="0.25">
      <c r="A12" s="22" t="s">
        <v>161</v>
      </c>
      <c r="B12" s="9" t="s">
        <v>48</v>
      </c>
      <c r="C12" s="10" t="s">
        <v>114</v>
      </c>
      <c r="D12" s="6" t="s">
        <v>115</v>
      </c>
      <c r="E12" s="27" t="s">
        <v>113</v>
      </c>
      <c r="F12" s="16" t="s">
        <v>20</v>
      </c>
      <c r="G12" s="16">
        <f t="shared" si="0"/>
        <v>23.94</v>
      </c>
      <c r="H12" s="16">
        <f t="shared" si="1"/>
        <v>167</v>
      </c>
      <c r="I12" s="2" t="s">
        <v>242</v>
      </c>
      <c r="J12" s="16">
        <v>63</v>
      </c>
      <c r="K12" s="2">
        <v>250</v>
      </c>
      <c r="L12" s="2">
        <v>20</v>
      </c>
      <c r="M12" s="5">
        <f t="shared" si="2"/>
        <v>4</v>
      </c>
      <c r="N12" s="19"/>
    </row>
    <row r="13" spans="1:14" ht="33.950000000000003" customHeight="1" x14ac:dyDescent="0.25">
      <c r="A13" s="22" t="s">
        <v>162</v>
      </c>
      <c r="B13" s="9" t="s">
        <v>48</v>
      </c>
      <c r="C13" s="10" t="s">
        <v>271</v>
      </c>
      <c r="D13" s="6" t="s">
        <v>121</v>
      </c>
      <c r="E13" s="27" t="s">
        <v>116</v>
      </c>
      <c r="F13" s="16" t="s">
        <v>43</v>
      </c>
      <c r="G13" s="16">
        <f t="shared" si="0"/>
        <v>49.78</v>
      </c>
      <c r="H13" s="16">
        <f t="shared" si="1"/>
        <v>348</v>
      </c>
      <c r="I13" s="2" t="s">
        <v>239</v>
      </c>
      <c r="J13" s="16">
        <v>131</v>
      </c>
      <c r="K13" s="2">
        <v>100</v>
      </c>
      <c r="L13" s="2">
        <v>10</v>
      </c>
      <c r="M13" s="5">
        <f t="shared" si="2"/>
        <v>9</v>
      </c>
      <c r="N13" s="19"/>
    </row>
    <row r="14" spans="1:14" ht="33.950000000000003" customHeight="1" x14ac:dyDescent="0.25">
      <c r="A14" s="22" t="s">
        <v>163</v>
      </c>
      <c r="B14" s="9" t="s">
        <v>48</v>
      </c>
      <c r="C14" s="10" t="s">
        <v>126</v>
      </c>
      <c r="D14" s="6" t="s">
        <v>127</v>
      </c>
      <c r="E14" s="16" t="s">
        <v>125</v>
      </c>
      <c r="F14" s="2" t="s">
        <v>34</v>
      </c>
      <c r="G14" s="16">
        <f t="shared" si="0"/>
        <v>42.18</v>
      </c>
      <c r="H14" s="16">
        <f t="shared" si="1"/>
        <v>295</v>
      </c>
      <c r="I14" s="2" t="s">
        <v>239</v>
      </c>
      <c r="J14" s="16">
        <v>111</v>
      </c>
      <c r="K14" s="2">
        <v>350</v>
      </c>
      <c r="L14" s="2">
        <v>20</v>
      </c>
      <c r="M14" s="5">
        <f t="shared" si="2"/>
        <v>7</v>
      </c>
      <c r="N14" s="19"/>
    </row>
    <row r="15" spans="1:14" ht="33.950000000000003" customHeight="1" x14ac:dyDescent="0.25">
      <c r="A15" s="22" t="s">
        <v>164</v>
      </c>
      <c r="B15" s="9" t="s">
        <v>48</v>
      </c>
      <c r="C15" s="10"/>
      <c r="D15" s="6" t="s">
        <v>227</v>
      </c>
      <c r="E15" s="16" t="s">
        <v>128</v>
      </c>
      <c r="F15" s="2" t="s">
        <v>34</v>
      </c>
      <c r="G15" s="16">
        <f t="shared" si="0"/>
        <v>6.46</v>
      </c>
      <c r="H15" s="16">
        <f t="shared" si="1"/>
        <v>45</v>
      </c>
      <c r="I15" s="2" t="s">
        <v>24</v>
      </c>
      <c r="J15" s="16">
        <v>17</v>
      </c>
      <c r="K15" s="2">
        <v>100</v>
      </c>
      <c r="L15" s="2">
        <v>10</v>
      </c>
      <c r="M15" s="5">
        <f t="shared" si="2"/>
        <v>2</v>
      </c>
      <c r="N15" s="19"/>
    </row>
    <row r="16" spans="1:14" ht="33.950000000000003" customHeight="1" x14ac:dyDescent="0.25">
      <c r="A16" s="31" t="s">
        <v>165</v>
      </c>
      <c r="B16" s="32" t="s">
        <v>48</v>
      </c>
      <c r="C16" s="10" t="s">
        <v>236</v>
      </c>
      <c r="D16" s="6"/>
      <c r="E16" s="27" t="s">
        <v>147</v>
      </c>
      <c r="F16" s="2" t="s">
        <v>20</v>
      </c>
      <c r="G16" s="16">
        <f t="shared" si="0"/>
        <v>5.7</v>
      </c>
      <c r="H16" s="16">
        <f t="shared" si="1"/>
        <v>39</v>
      </c>
      <c r="I16" s="2" t="s">
        <v>29</v>
      </c>
      <c r="J16" s="16">
        <v>15</v>
      </c>
      <c r="K16" s="2">
        <v>100</v>
      </c>
      <c r="L16" s="2">
        <v>10</v>
      </c>
      <c r="M16" s="5">
        <f t="shared" si="2"/>
        <v>1</v>
      </c>
      <c r="N16" s="19"/>
    </row>
    <row r="17" spans="1:14" ht="33.950000000000003" customHeight="1" x14ac:dyDescent="0.25">
      <c r="A17" s="31" t="s">
        <v>166</v>
      </c>
      <c r="B17" s="9" t="s">
        <v>48</v>
      </c>
      <c r="C17" s="10" t="s">
        <v>275</v>
      </c>
      <c r="D17" s="6"/>
      <c r="E17" s="16" t="s">
        <v>276</v>
      </c>
      <c r="F17" s="2" t="s">
        <v>43</v>
      </c>
      <c r="G17" s="16">
        <f t="shared" si="0"/>
        <v>44.84</v>
      </c>
      <c r="H17" s="16">
        <v>275</v>
      </c>
      <c r="I17" s="2" t="s">
        <v>239</v>
      </c>
      <c r="J17" s="16">
        <v>118</v>
      </c>
      <c r="K17" s="2">
        <v>350</v>
      </c>
      <c r="L17" s="2">
        <v>20</v>
      </c>
      <c r="M17" s="5">
        <f t="shared" si="2"/>
        <v>8</v>
      </c>
      <c r="N17" s="19"/>
    </row>
    <row r="18" spans="1:14" x14ac:dyDescent="0.25">
      <c r="G18" s="21"/>
      <c r="H18" s="20"/>
      <c r="I18" s="20"/>
      <c r="J18" s="20"/>
      <c r="K18" s="20"/>
      <c r="L18" s="20"/>
      <c r="M18" s="20"/>
      <c r="N18" s="34"/>
    </row>
    <row r="21" spans="1:14" ht="15" customHeight="1" x14ac:dyDescent="0.25">
      <c r="G21" s="23"/>
    </row>
    <row r="24" spans="1:14" ht="15" customHeight="1" x14ac:dyDescent="0.25">
      <c r="G24" s="18"/>
      <c r="H24" s="13"/>
    </row>
    <row r="25" spans="1:14" ht="15" customHeight="1" x14ac:dyDescent="0.25">
      <c r="N25" s="14"/>
    </row>
    <row r="30" spans="1:14" ht="15" customHeight="1" x14ac:dyDescent="0.25">
      <c r="K30" s="14"/>
      <c r="M30" s="14"/>
    </row>
    <row r="31" spans="1:14" ht="15" customHeight="1" x14ac:dyDescent="0.25">
      <c r="K31" s="14"/>
      <c r="M31" s="14"/>
    </row>
    <row r="32" spans="1:14" ht="15" customHeight="1" x14ac:dyDescent="0.25">
      <c r="K32" s="14"/>
      <c r="M32" s="14"/>
    </row>
  </sheetData>
  <mergeCells count="8">
    <mergeCell ref="A1:N1"/>
    <mergeCell ref="A2:A3"/>
    <mergeCell ref="B2:B3"/>
    <mergeCell ref="C2:C3"/>
    <mergeCell ref="D2:D3"/>
    <mergeCell ref="E2:E3"/>
    <mergeCell ref="F2:F3"/>
    <mergeCell ref="I2:I3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Dobrzanska</dc:creator>
  <cp:lastModifiedBy>Zygmunt Hoeft</cp:lastModifiedBy>
  <cp:lastPrinted>2022-05-24T09:14:30Z</cp:lastPrinted>
  <dcterms:created xsi:type="dcterms:W3CDTF">2015-06-05T18:19:34Z</dcterms:created>
  <dcterms:modified xsi:type="dcterms:W3CDTF">2022-05-24T11:33:25Z</dcterms:modified>
</cp:coreProperties>
</file>