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iotrek\=PRZETARGI\Przet-2024\42_Gmina_Kredyt_11.751.523_PLN\03_SWZ_(edytowalne)_2024-42\"/>
    </mc:Choice>
  </mc:AlternateContent>
  <xr:revisionPtr revIDLastSave="0" documentId="13_ncr:1_{7BE164BD-91F7-442B-A16C-6F8E1075F355}" xr6:coauthVersionLast="47" xr6:coauthVersionMax="47" xr10:uidLastSave="{00000000-0000-0000-0000-000000000000}"/>
  <bookViews>
    <workbookView xWindow="-28920" yWindow="-1935" windowWidth="29040" windowHeight="1752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B51" i="1"/>
  <c r="B15" i="1"/>
  <c r="B16" i="1"/>
  <c r="B17" i="1"/>
  <c r="B18" i="1"/>
  <c r="E53" i="1"/>
  <c r="B11" i="1" l="1"/>
  <c r="B48" i="1"/>
  <c r="B49" i="1"/>
  <c r="B50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12" i="1"/>
  <c r="B13" i="1"/>
  <c r="B14" i="1"/>
  <c r="C11" i="1" l="1"/>
  <c r="F5" i="1" l="1"/>
  <c r="D11" i="1" l="1"/>
  <c r="C12" i="1" s="1"/>
  <c r="D12" i="1" s="1"/>
  <c r="C13" i="1" s="1"/>
  <c r="D13" i="1" s="1"/>
  <c r="C14" i="1" s="1"/>
  <c r="D14" i="1" s="1"/>
  <c r="C15" i="1" l="1"/>
  <c r="F11" i="1"/>
  <c r="F12" i="1"/>
  <c r="F14" i="1"/>
  <c r="F13" i="1"/>
  <c r="D15" i="1" l="1"/>
  <c r="C16" i="1" s="1"/>
  <c r="F15" i="1"/>
  <c r="F16" i="1" l="1"/>
  <c r="D16" i="1"/>
  <c r="C17" i="1" s="1"/>
  <c r="D17" i="1" l="1"/>
  <c r="C18" i="1" s="1"/>
  <c r="F17" i="1"/>
  <c r="D18" i="1" l="1"/>
  <c r="C19" i="1" s="1"/>
  <c r="F18" i="1"/>
  <c r="D19" i="1" l="1"/>
  <c r="C20" i="1" s="1"/>
  <c r="F19" i="1"/>
  <c r="D20" i="1" l="1"/>
  <c r="C21" i="1" s="1"/>
  <c r="F20" i="1"/>
  <c r="D21" i="1" l="1"/>
  <c r="C22" i="1" s="1"/>
  <c r="F21" i="1"/>
  <c r="D22" i="1" l="1"/>
  <c r="C23" i="1" s="1"/>
  <c r="F22" i="1"/>
  <c r="D23" i="1" l="1"/>
  <c r="C24" i="1" s="1"/>
  <c r="F23" i="1"/>
  <c r="D24" i="1" l="1"/>
  <c r="C25" i="1" s="1"/>
  <c r="F24" i="1"/>
  <c r="D25" i="1" l="1"/>
  <c r="C26" i="1" s="1"/>
  <c r="F25" i="1"/>
  <c r="D26" i="1" l="1"/>
  <c r="C27" i="1" s="1"/>
  <c r="F26" i="1"/>
  <c r="D27" i="1" l="1"/>
  <c r="C28" i="1" s="1"/>
  <c r="F27" i="1"/>
  <c r="D28" i="1" l="1"/>
  <c r="C29" i="1" s="1"/>
  <c r="F28" i="1"/>
  <c r="D29" i="1" l="1"/>
  <c r="C30" i="1" s="1"/>
  <c r="F29" i="1"/>
  <c r="D30" i="1" l="1"/>
  <c r="C31" i="1" s="1"/>
  <c r="F30" i="1"/>
  <c r="D31" i="1" l="1"/>
  <c r="C32" i="1" s="1"/>
  <c r="F31" i="1"/>
  <c r="D32" i="1" l="1"/>
  <c r="C33" i="1" s="1"/>
  <c r="F32" i="1"/>
  <c r="D33" i="1" l="1"/>
  <c r="C34" i="1" s="1"/>
  <c r="F33" i="1"/>
  <c r="D34" i="1" l="1"/>
  <c r="C35" i="1" s="1"/>
  <c r="F34" i="1"/>
  <c r="D35" i="1" l="1"/>
  <c r="C36" i="1" s="1"/>
  <c r="F35" i="1"/>
  <c r="D36" i="1" l="1"/>
  <c r="C37" i="1" s="1"/>
  <c r="F36" i="1"/>
  <c r="D37" i="1" l="1"/>
  <c r="C38" i="1" s="1"/>
  <c r="F37" i="1"/>
  <c r="D38" i="1" l="1"/>
  <c r="C39" i="1" s="1"/>
  <c r="F38" i="1"/>
  <c r="D39" i="1" l="1"/>
  <c r="C40" i="1" s="1"/>
  <c r="F39" i="1"/>
  <c r="D40" i="1" l="1"/>
  <c r="C41" i="1" s="1"/>
  <c r="F40" i="1"/>
  <c r="D41" i="1" l="1"/>
  <c r="C42" i="1" s="1"/>
  <c r="F41" i="1"/>
  <c r="D42" i="1" l="1"/>
  <c r="C43" i="1" s="1"/>
  <c r="F42" i="1"/>
  <c r="D43" i="1" l="1"/>
  <c r="C44" i="1" s="1"/>
  <c r="F43" i="1"/>
  <c r="D44" i="1" l="1"/>
  <c r="C45" i="1" s="1"/>
  <c r="F44" i="1"/>
  <c r="D45" i="1" l="1"/>
  <c r="C46" i="1" s="1"/>
  <c r="F45" i="1"/>
  <c r="D46" i="1" l="1"/>
  <c r="C47" i="1" s="1"/>
  <c r="F46" i="1"/>
  <c r="D47" i="1" l="1"/>
  <c r="C48" i="1" s="1"/>
  <c r="F47" i="1"/>
  <c r="D48" i="1" l="1"/>
  <c r="C49" i="1" s="1"/>
  <c r="F48" i="1"/>
  <c r="D49" i="1" l="1"/>
  <c r="C50" i="1" s="1"/>
  <c r="F49" i="1"/>
  <c r="D50" i="1" l="1"/>
  <c r="C51" i="1" s="1"/>
  <c r="F50" i="1"/>
  <c r="F51" i="1" l="1"/>
  <c r="F53" i="1" s="1"/>
</calcChain>
</file>

<file path=xl/sharedStrings.xml><?xml version="1.0" encoding="utf-8"?>
<sst xmlns="http://schemas.openxmlformats.org/spreadsheetml/2006/main" count="19" uniqueCount="19">
  <si>
    <t>RAZEM</t>
  </si>
  <si>
    <t>Data</t>
  </si>
  <si>
    <t>Zadłużenie</t>
  </si>
  <si>
    <t>Liczba dni</t>
  </si>
  <si>
    <t>Rata</t>
  </si>
  <si>
    <t>Odsetki</t>
  </si>
  <si>
    <t>na początku</t>
  </si>
  <si>
    <t>na końcu</t>
  </si>
  <si>
    <t>Symulacja odsetek</t>
  </si>
  <si>
    <t>Załącznik Nr 10 do SWZ</t>
  </si>
  <si>
    <t xml:space="preserve">(należy wpisać) </t>
  </si>
  <si>
    <t>Stała marża banku (p.p.):</t>
  </si>
  <si>
    <t>Stopa procentowa (w skali roku):</t>
  </si>
  <si>
    <t>Stawka bazowa WIBOR 3M:</t>
  </si>
  <si>
    <t>UWAGI:</t>
  </si>
  <si>
    <t>Należy podać stałą marżę banku z dokładnością od 3 miejsc po przecinku</t>
  </si>
  <si>
    <t>Wypełniona symulację odsetek należy podpisać oraz załączyć do formularza oferty.</t>
  </si>
  <si>
    <t>Do celów wyceny oferty, przyjeto jako daty ostatnie dni kalendarzowe przypadające na koniec każdego kwartału.</t>
  </si>
  <si>
    <t>Znak postępowania: RB.271.42.2024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</si>
</sst>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0.000"/>
    <numFmt numFmtId="166" formatCode="0.000%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0" borderId="0" xfId="0" applyFont="1"/>
    <xf numFmtId="0" fontId="1" fillId="2" borderId="2" xfId="0" applyFont="1" applyFill="1" applyBorder="1" applyAlignment="1">
      <alignment wrapText="1"/>
    </xf>
    <xf numFmtId="164" fontId="0" fillId="0" borderId="1" xfId="0" applyNumberFormat="1" applyBorder="1" applyProtection="1">
      <protection locked="0"/>
    </xf>
    <xf numFmtId="1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/>
    <xf numFmtId="164" fontId="7" fillId="3" borderId="2" xfId="0" applyNumberFormat="1" applyFont="1" applyFill="1" applyBorder="1"/>
    <xf numFmtId="164" fontId="0" fillId="3" borderId="7" xfId="0" applyNumberFormat="1" applyFill="1" applyBorder="1"/>
    <xf numFmtId="0" fontId="1" fillId="2" borderId="6" xfId="0" applyFont="1" applyFill="1" applyBorder="1" applyAlignment="1">
      <alignment wrapText="1"/>
    </xf>
    <xf numFmtId="165" fontId="4" fillId="5" borderId="7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top"/>
    </xf>
    <xf numFmtId="0" fontId="9" fillId="0" borderId="0" xfId="0" applyFont="1"/>
    <xf numFmtId="0" fontId="10" fillId="0" borderId="0" xfId="0" applyFont="1"/>
    <xf numFmtId="166" fontId="1" fillId="4" borderId="1" xfId="0" applyNumberFormat="1" applyFont="1" applyFill="1" applyBorder="1" applyAlignment="1">
      <alignment horizontal="center" vertical="center"/>
    </xf>
    <xf numFmtId="0" fontId="7" fillId="0" borderId="0" xfId="0" applyFont="1"/>
    <xf numFmtId="10" fontId="11" fillId="5" borderId="1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showGridLines="0" showZeros="0" tabSelected="1" workbookViewId="0">
      <selection activeCell="J12" sqref="J12"/>
    </sheetView>
  </sheetViews>
  <sheetFormatPr defaultRowHeight="15" x14ac:dyDescent="0.25"/>
  <cols>
    <col min="1" max="1" width="15.5703125" customWidth="1"/>
    <col min="2" max="2" width="8" customWidth="1"/>
    <col min="3" max="4" width="14.42578125" bestFit="1" customWidth="1"/>
    <col min="5" max="5" width="17.42578125" customWidth="1"/>
    <col min="6" max="6" width="16.7109375" customWidth="1"/>
  </cols>
  <sheetData>
    <row r="1" spans="1:6" x14ac:dyDescent="0.25">
      <c r="A1" s="20" t="s">
        <v>18</v>
      </c>
      <c r="B1" s="19"/>
      <c r="C1" s="1"/>
      <c r="D1" s="1"/>
      <c r="E1" s="1"/>
      <c r="F1" s="2" t="s">
        <v>9</v>
      </c>
    </row>
    <row r="3" spans="1:6" ht="21" x14ac:dyDescent="0.35">
      <c r="A3" s="26" t="s">
        <v>8</v>
      </c>
      <c r="B3" s="26"/>
      <c r="C3" s="26"/>
      <c r="D3" s="26"/>
      <c r="E3" s="26"/>
      <c r="F3" s="26"/>
    </row>
    <row r="4" spans="1:6" ht="15.75" thickBot="1" x14ac:dyDescent="0.3">
      <c r="B4" s="4"/>
      <c r="C4" s="4"/>
      <c r="D4" s="4"/>
      <c r="E4" s="4"/>
    </row>
    <row r="5" spans="1:6" ht="30.75" thickBot="1" x14ac:dyDescent="0.3">
      <c r="A5" s="9" t="s">
        <v>13</v>
      </c>
      <c r="B5" s="23">
        <v>5.8500000000000003E-2</v>
      </c>
      <c r="C5" s="9" t="s">
        <v>11</v>
      </c>
      <c r="D5" s="17"/>
      <c r="E5" s="16" t="s">
        <v>12</v>
      </c>
      <c r="F5" s="21" t="str">
        <f>IF(D5=0,"",B5+(D5/100))</f>
        <v/>
      </c>
    </row>
    <row r="6" spans="1:6" ht="24" customHeight="1" x14ac:dyDescent="0.25">
      <c r="D6" s="18" t="s">
        <v>10</v>
      </c>
    </row>
    <row r="7" spans="1:6" x14ac:dyDescent="0.25">
      <c r="A7" s="24" t="s">
        <v>1</v>
      </c>
      <c r="B7" s="32" t="s">
        <v>3</v>
      </c>
      <c r="C7" s="30" t="s">
        <v>2</v>
      </c>
      <c r="D7" s="31"/>
      <c r="E7" s="24" t="s">
        <v>4</v>
      </c>
      <c r="F7" s="24" t="s">
        <v>5</v>
      </c>
    </row>
    <row r="8" spans="1:6" x14ac:dyDescent="0.25">
      <c r="A8" s="25"/>
      <c r="B8" s="33"/>
      <c r="C8" s="3" t="s">
        <v>6</v>
      </c>
      <c r="D8" s="3" t="s">
        <v>7</v>
      </c>
      <c r="E8" s="25"/>
      <c r="F8" s="25"/>
    </row>
    <row r="9" spans="1:6" s="8" customFormat="1" ht="12" x14ac:dyDescent="0.2">
      <c r="A9" s="5">
        <v>1</v>
      </c>
      <c r="B9" s="6">
        <v>2</v>
      </c>
      <c r="C9" s="7">
        <v>3</v>
      </c>
      <c r="D9" s="7">
        <v>4</v>
      </c>
      <c r="E9" s="5">
        <v>5</v>
      </c>
      <c r="F9" s="5">
        <v>6</v>
      </c>
    </row>
    <row r="10" spans="1:6" x14ac:dyDescent="0.25">
      <c r="A10" s="11">
        <v>45657</v>
      </c>
      <c r="B10" s="12">
        <v>0</v>
      </c>
      <c r="C10" s="13"/>
      <c r="D10" s="13">
        <v>11751523</v>
      </c>
      <c r="E10" s="13"/>
      <c r="F10" s="10"/>
    </row>
    <row r="11" spans="1:6" x14ac:dyDescent="0.25">
      <c r="A11" s="11">
        <v>45747</v>
      </c>
      <c r="B11" s="12">
        <f t="shared" ref="B11:B14" si="0">A11-A10</f>
        <v>90</v>
      </c>
      <c r="C11" s="13">
        <f>D10</f>
        <v>11751523</v>
      </c>
      <c r="D11" s="13">
        <f>C11-E11</f>
        <v>11751523</v>
      </c>
      <c r="E11" s="13"/>
      <c r="F11" s="10" t="str">
        <f>IF($D$5=0,"",C11*B11*($F$5/365))</f>
        <v/>
      </c>
    </row>
    <row r="12" spans="1:6" x14ac:dyDescent="0.25">
      <c r="A12" s="11">
        <v>45838</v>
      </c>
      <c r="B12" s="12">
        <f t="shared" si="0"/>
        <v>91</v>
      </c>
      <c r="C12" s="13">
        <f t="shared" ref="C12:C50" si="1">D11</f>
        <v>11751523</v>
      </c>
      <c r="D12" s="13">
        <f t="shared" ref="D12:D51" si="2">C12-E12</f>
        <v>11751523</v>
      </c>
      <c r="E12" s="13"/>
      <c r="F12" s="10" t="str">
        <f t="shared" ref="F12:F50" si="3">IF($D$5=0,"",C12*B12*($F$5/365))</f>
        <v/>
      </c>
    </row>
    <row r="13" spans="1:6" x14ac:dyDescent="0.25">
      <c r="A13" s="11">
        <v>45930</v>
      </c>
      <c r="B13" s="12">
        <f t="shared" si="0"/>
        <v>92</v>
      </c>
      <c r="C13" s="13">
        <f t="shared" si="1"/>
        <v>11751523</v>
      </c>
      <c r="D13" s="13">
        <f t="shared" si="2"/>
        <v>11751523</v>
      </c>
      <c r="E13" s="13"/>
      <c r="F13" s="10" t="str">
        <f t="shared" si="3"/>
        <v/>
      </c>
    </row>
    <row r="14" spans="1:6" x14ac:dyDescent="0.25">
      <c r="A14" s="11">
        <v>46022</v>
      </c>
      <c r="B14" s="12">
        <f t="shared" si="0"/>
        <v>92</v>
      </c>
      <c r="C14" s="13">
        <f t="shared" si="1"/>
        <v>11751523</v>
      </c>
      <c r="D14" s="13">
        <f>C14-E14</f>
        <v>11751523</v>
      </c>
      <c r="E14" s="13"/>
      <c r="F14" s="10" t="str">
        <f t="shared" si="3"/>
        <v/>
      </c>
    </row>
    <row r="15" spans="1:6" x14ac:dyDescent="0.25">
      <c r="A15" s="11">
        <v>46112</v>
      </c>
      <c r="B15" s="12">
        <f>A15-A14</f>
        <v>90</v>
      </c>
      <c r="C15" s="13">
        <f t="shared" si="1"/>
        <v>11751523</v>
      </c>
      <c r="D15" s="13">
        <f>C15-E15</f>
        <v>10576370.699999999</v>
      </c>
      <c r="E15" s="13">
        <v>1175152.3</v>
      </c>
      <c r="F15" s="10" t="str">
        <f t="shared" si="3"/>
        <v/>
      </c>
    </row>
    <row r="16" spans="1:6" x14ac:dyDescent="0.25">
      <c r="A16" s="11">
        <v>46203</v>
      </c>
      <c r="B16" s="12">
        <f>A16-A15</f>
        <v>91</v>
      </c>
      <c r="C16" s="13">
        <f t="shared" si="1"/>
        <v>10576370.699999999</v>
      </c>
      <c r="D16" s="13">
        <f>C16-E16</f>
        <v>10576370.699999999</v>
      </c>
      <c r="E16" s="13"/>
      <c r="F16" s="10" t="str">
        <f t="shared" si="3"/>
        <v/>
      </c>
    </row>
    <row r="17" spans="1:6" x14ac:dyDescent="0.25">
      <c r="A17" s="11">
        <v>46295</v>
      </c>
      <c r="B17" s="12">
        <f t="shared" ref="B17:B50" si="4">A17-A16</f>
        <v>92</v>
      </c>
      <c r="C17" s="13">
        <f t="shared" si="1"/>
        <v>10576370.699999999</v>
      </c>
      <c r="D17" s="13">
        <f t="shared" si="2"/>
        <v>10576370.699999999</v>
      </c>
      <c r="E17" s="13"/>
      <c r="F17" s="10" t="str">
        <f t="shared" si="3"/>
        <v/>
      </c>
    </row>
    <row r="18" spans="1:6" x14ac:dyDescent="0.25">
      <c r="A18" s="11">
        <v>46387</v>
      </c>
      <c r="B18" s="12">
        <f t="shared" si="4"/>
        <v>92</v>
      </c>
      <c r="C18" s="13">
        <f t="shared" si="1"/>
        <v>10576370.699999999</v>
      </c>
      <c r="D18" s="13">
        <f>C18-E18</f>
        <v>10576370.699999999</v>
      </c>
      <c r="E18" s="13"/>
      <c r="F18" s="10" t="str">
        <f t="shared" si="3"/>
        <v/>
      </c>
    </row>
    <row r="19" spans="1:6" x14ac:dyDescent="0.25">
      <c r="A19" s="11">
        <v>46477</v>
      </c>
      <c r="B19" s="12">
        <f>A19-A18</f>
        <v>90</v>
      </c>
      <c r="C19" s="13">
        <f>D18</f>
        <v>10576370.699999999</v>
      </c>
      <c r="D19" s="13">
        <f>C19-E19</f>
        <v>9401218.3999999985</v>
      </c>
      <c r="E19" s="13">
        <v>1175152.3</v>
      </c>
      <c r="F19" s="10" t="str">
        <f t="shared" si="3"/>
        <v/>
      </c>
    </row>
    <row r="20" spans="1:6" x14ac:dyDescent="0.25">
      <c r="A20" s="11">
        <v>46568</v>
      </c>
      <c r="B20" s="12">
        <f t="shared" si="4"/>
        <v>91</v>
      </c>
      <c r="C20" s="13">
        <f t="shared" si="1"/>
        <v>9401218.3999999985</v>
      </c>
      <c r="D20" s="13">
        <f>C20-E20</f>
        <v>9401218.3999999985</v>
      </c>
      <c r="E20" s="13"/>
      <c r="F20" s="10" t="str">
        <f t="shared" si="3"/>
        <v/>
      </c>
    </row>
    <row r="21" spans="1:6" x14ac:dyDescent="0.25">
      <c r="A21" s="11">
        <v>46660</v>
      </c>
      <c r="B21" s="12">
        <f t="shared" si="4"/>
        <v>92</v>
      </c>
      <c r="C21" s="13">
        <f t="shared" si="1"/>
        <v>9401218.3999999985</v>
      </c>
      <c r="D21" s="13">
        <f t="shared" si="2"/>
        <v>9401218.3999999985</v>
      </c>
      <c r="E21" s="13"/>
      <c r="F21" s="10" t="str">
        <f t="shared" si="3"/>
        <v/>
      </c>
    </row>
    <row r="22" spans="1:6" x14ac:dyDescent="0.25">
      <c r="A22" s="11">
        <v>46752</v>
      </c>
      <c r="B22" s="12">
        <f t="shared" si="4"/>
        <v>92</v>
      </c>
      <c r="C22" s="13">
        <f t="shared" si="1"/>
        <v>9401218.3999999985</v>
      </c>
      <c r="D22" s="13">
        <f t="shared" si="2"/>
        <v>9401218.3999999985</v>
      </c>
      <c r="E22" s="13"/>
      <c r="F22" s="10" t="str">
        <f t="shared" si="3"/>
        <v/>
      </c>
    </row>
    <row r="23" spans="1:6" x14ac:dyDescent="0.25">
      <c r="A23" s="11">
        <v>46843</v>
      </c>
      <c r="B23" s="12">
        <f t="shared" si="4"/>
        <v>91</v>
      </c>
      <c r="C23" s="13">
        <f t="shared" si="1"/>
        <v>9401218.3999999985</v>
      </c>
      <c r="D23" s="13">
        <f t="shared" si="2"/>
        <v>8226066.0999999987</v>
      </c>
      <c r="E23" s="13">
        <v>1175152.3</v>
      </c>
      <c r="F23" s="10" t="str">
        <f t="shared" si="3"/>
        <v/>
      </c>
    </row>
    <row r="24" spans="1:6" x14ac:dyDescent="0.25">
      <c r="A24" s="11">
        <v>46934</v>
      </c>
      <c r="B24" s="12">
        <f t="shared" si="4"/>
        <v>91</v>
      </c>
      <c r="C24" s="13">
        <f t="shared" si="1"/>
        <v>8226066.0999999987</v>
      </c>
      <c r="D24" s="13">
        <f t="shared" si="2"/>
        <v>8226066.0999999987</v>
      </c>
      <c r="E24" s="13"/>
      <c r="F24" s="10" t="str">
        <f t="shared" si="3"/>
        <v/>
      </c>
    </row>
    <row r="25" spans="1:6" x14ac:dyDescent="0.25">
      <c r="A25" s="11">
        <v>47026</v>
      </c>
      <c r="B25" s="12">
        <f t="shared" si="4"/>
        <v>92</v>
      </c>
      <c r="C25" s="13">
        <f t="shared" si="1"/>
        <v>8226066.0999999987</v>
      </c>
      <c r="D25" s="13">
        <f t="shared" si="2"/>
        <v>8226066.0999999987</v>
      </c>
      <c r="E25" s="13"/>
      <c r="F25" s="10" t="str">
        <f t="shared" si="3"/>
        <v/>
      </c>
    </row>
    <row r="26" spans="1:6" x14ac:dyDescent="0.25">
      <c r="A26" s="11">
        <v>47118</v>
      </c>
      <c r="B26" s="12">
        <f t="shared" si="4"/>
        <v>92</v>
      </c>
      <c r="C26" s="13">
        <f t="shared" si="1"/>
        <v>8226066.0999999987</v>
      </c>
      <c r="D26" s="13">
        <f t="shared" si="2"/>
        <v>8226066.0999999987</v>
      </c>
      <c r="E26" s="13"/>
      <c r="F26" s="10" t="str">
        <f t="shared" si="3"/>
        <v/>
      </c>
    </row>
    <row r="27" spans="1:6" x14ac:dyDescent="0.25">
      <c r="A27" s="11">
        <v>47208</v>
      </c>
      <c r="B27" s="12">
        <f t="shared" si="4"/>
        <v>90</v>
      </c>
      <c r="C27" s="13">
        <f t="shared" si="1"/>
        <v>8226066.0999999987</v>
      </c>
      <c r="D27" s="13">
        <f t="shared" si="2"/>
        <v>7050913.7999999989</v>
      </c>
      <c r="E27" s="13">
        <v>1175152.3</v>
      </c>
      <c r="F27" s="10" t="str">
        <f t="shared" si="3"/>
        <v/>
      </c>
    </row>
    <row r="28" spans="1:6" x14ac:dyDescent="0.25">
      <c r="A28" s="11">
        <v>47299</v>
      </c>
      <c r="B28" s="12">
        <f t="shared" si="4"/>
        <v>91</v>
      </c>
      <c r="C28" s="13">
        <f t="shared" si="1"/>
        <v>7050913.7999999989</v>
      </c>
      <c r="D28" s="13">
        <f t="shared" si="2"/>
        <v>7050913.7999999989</v>
      </c>
      <c r="E28" s="13"/>
      <c r="F28" s="10" t="str">
        <f t="shared" si="3"/>
        <v/>
      </c>
    </row>
    <row r="29" spans="1:6" x14ac:dyDescent="0.25">
      <c r="A29" s="11">
        <v>47391</v>
      </c>
      <c r="B29" s="12">
        <f t="shared" si="4"/>
        <v>92</v>
      </c>
      <c r="C29" s="13">
        <f t="shared" si="1"/>
        <v>7050913.7999999989</v>
      </c>
      <c r="D29" s="13">
        <f t="shared" si="2"/>
        <v>7050913.7999999989</v>
      </c>
      <c r="E29" s="13"/>
      <c r="F29" s="10" t="str">
        <f t="shared" si="3"/>
        <v/>
      </c>
    </row>
    <row r="30" spans="1:6" x14ac:dyDescent="0.25">
      <c r="A30" s="11">
        <v>47483</v>
      </c>
      <c r="B30" s="12">
        <f t="shared" si="4"/>
        <v>92</v>
      </c>
      <c r="C30" s="13">
        <f t="shared" si="1"/>
        <v>7050913.7999999989</v>
      </c>
      <c r="D30" s="13">
        <f t="shared" si="2"/>
        <v>7050913.7999999989</v>
      </c>
      <c r="E30" s="13"/>
      <c r="F30" s="10" t="str">
        <f t="shared" si="3"/>
        <v/>
      </c>
    </row>
    <row r="31" spans="1:6" x14ac:dyDescent="0.25">
      <c r="A31" s="11">
        <v>47573</v>
      </c>
      <c r="B31" s="12">
        <f t="shared" si="4"/>
        <v>90</v>
      </c>
      <c r="C31" s="13">
        <f t="shared" si="1"/>
        <v>7050913.7999999989</v>
      </c>
      <c r="D31" s="13">
        <f t="shared" si="2"/>
        <v>5875761.4999999991</v>
      </c>
      <c r="E31" s="13">
        <v>1175152.3</v>
      </c>
      <c r="F31" s="10" t="str">
        <f t="shared" si="3"/>
        <v/>
      </c>
    </row>
    <row r="32" spans="1:6" x14ac:dyDescent="0.25">
      <c r="A32" s="11">
        <v>47664</v>
      </c>
      <c r="B32" s="12">
        <f t="shared" si="4"/>
        <v>91</v>
      </c>
      <c r="C32" s="13">
        <f t="shared" si="1"/>
        <v>5875761.4999999991</v>
      </c>
      <c r="D32" s="13">
        <f t="shared" si="2"/>
        <v>5875761.4999999991</v>
      </c>
      <c r="E32" s="13"/>
      <c r="F32" s="10" t="str">
        <f t="shared" si="3"/>
        <v/>
      </c>
    </row>
    <row r="33" spans="1:6" x14ac:dyDescent="0.25">
      <c r="A33" s="11">
        <v>47756</v>
      </c>
      <c r="B33" s="12">
        <f t="shared" si="4"/>
        <v>92</v>
      </c>
      <c r="C33" s="13">
        <f t="shared" si="1"/>
        <v>5875761.4999999991</v>
      </c>
      <c r="D33" s="13">
        <f t="shared" si="2"/>
        <v>5875761.4999999991</v>
      </c>
      <c r="E33" s="13">
        <v>0</v>
      </c>
      <c r="F33" s="10" t="str">
        <f t="shared" si="3"/>
        <v/>
      </c>
    </row>
    <row r="34" spans="1:6" x14ac:dyDescent="0.25">
      <c r="A34" s="11">
        <v>47848</v>
      </c>
      <c r="B34" s="12">
        <f t="shared" si="4"/>
        <v>92</v>
      </c>
      <c r="C34" s="13">
        <f t="shared" si="1"/>
        <v>5875761.4999999991</v>
      </c>
      <c r="D34" s="13">
        <f t="shared" si="2"/>
        <v>5875761.4999999991</v>
      </c>
      <c r="E34" s="13"/>
      <c r="F34" s="10" t="str">
        <f t="shared" si="3"/>
        <v/>
      </c>
    </row>
    <row r="35" spans="1:6" x14ac:dyDescent="0.25">
      <c r="A35" s="11">
        <v>47938</v>
      </c>
      <c r="B35" s="12">
        <f t="shared" si="4"/>
        <v>90</v>
      </c>
      <c r="C35" s="13">
        <f t="shared" si="1"/>
        <v>5875761.4999999991</v>
      </c>
      <c r="D35" s="13">
        <f t="shared" si="2"/>
        <v>4700609.1999999993</v>
      </c>
      <c r="E35" s="13">
        <v>1175152.3</v>
      </c>
      <c r="F35" s="10" t="str">
        <f t="shared" si="3"/>
        <v/>
      </c>
    </row>
    <row r="36" spans="1:6" x14ac:dyDescent="0.25">
      <c r="A36" s="11">
        <v>48029</v>
      </c>
      <c r="B36" s="12">
        <f t="shared" si="4"/>
        <v>91</v>
      </c>
      <c r="C36" s="13">
        <f t="shared" si="1"/>
        <v>4700609.1999999993</v>
      </c>
      <c r="D36" s="13">
        <f t="shared" si="2"/>
        <v>4700609.1999999993</v>
      </c>
      <c r="E36" s="13"/>
      <c r="F36" s="10" t="str">
        <f t="shared" si="3"/>
        <v/>
      </c>
    </row>
    <row r="37" spans="1:6" x14ac:dyDescent="0.25">
      <c r="A37" s="11">
        <v>48121</v>
      </c>
      <c r="B37" s="12">
        <f t="shared" si="4"/>
        <v>92</v>
      </c>
      <c r="C37" s="13">
        <f t="shared" si="1"/>
        <v>4700609.1999999993</v>
      </c>
      <c r="D37" s="13">
        <f t="shared" si="2"/>
        <v>4700609.1999999993</v>
      </c>
      <c r="E37" s="13"/>
      <c r="F37" s="10" t="str">
        <f t="shared" si="3"/>
        <v/>
      </c>
    </row>
    <row r="38" spans="1:6" x14ac:dyDescent="0.25">
      <c r="A38" s="11">
        <v>48213</v>
      </c>
      <c r="B38" s="12">
        <f t="shared" si="4"/>
        <v>92</v>
      </c>
      <c r="C38" s="13">
        <f t="shared" si="1"/>
        <v>4700609.1999999993</v>
      </c>
      <c r="D38" s="13">
        <f t="shared" si="2"/>
        <v>4700609.1999999993</v>
      </c>
      <c r="E38" s="13"/>
      <c r="F38" s="10" t="str">
        <f t="shared" si="3"/>
        <v/>
      </c>
    </row>
    <row r="39" spans="1:6" x14ac:dyDescent="0.25">
      <c r="A39" s="11">
        <v>48304</v>
      </c>
      <c r="B39" s="12">
        <f t="shared" si="4"/>
        <v>91</v>
      </c>
      <c r="C39" s="13">
        <f t="shared" si="1"/>
        <v>4700609.1999999993</v>
      </c>
      <c r="D39" s="13">
        <f t="shared" si="2"/>
        <v>3525456.8999999994</v>
      </c>
      <c r="E39" s="13">
        <v>1175152.3</v>
      </c>
      <c r="F39" s="10" t="str">
        <f t="shared" si="3"/>
        <v/>
      </c>
    </row>
    <row r="40" spans="1:6" x14ac:dyDescent="0.25">
      <c r="A40" s="11">
        <v>48395</v>
      </c>
      <c r="B40" s="12">
        <f t="shared" si="4"/>
        <v>91</v>
      </c>
      <c r="C40" s="13">
        <f t="shared" si="1"/>
        <v>3525456.8999999994</v>
      </c>
      <c r="D40" s="13">
        <f t="shared" si="2"/>
        <v>3525456.8999999994</v>
      </c>
      <c r="E40" s="13"/>
      <c r="F40" s="10" t="str">
        <f t="shared" si="3"/>
        <v/>
      </c>
    </row>
    <row r="41" spans="1:6" x14ac:dyDescent="0.25">
      <c r="A41" s="11">
        <v>48487</v>
      </c>
      <c r="B41" s="12">
        <f t="shared" si="4"/>
        <v>92</v>
      </c>
      <c r="C41" s="13">
        <f t="shared" si="1"/>
        <v>3525456.8999999994</v>
      </c>
      <c r="D41" s="13">
        <f t="shared" si="2"/>
        <v>3525456.8999999994</v>
      </c>
      <c r="E41" s="13"/>
      <c r="F41" s="10" t="str">
        <f t="shared" si="3"/>
        <v/>
      </c>
    </row>
    <row r="42" spans="1:6" x14ac:dyDescent="0.25">
      <c r="A42" s="11">
        <v>48579</v>
      </c>
      <c r="B42" s="12">
        <f t="shared" si="4"/>
        <v>92</v>
      </c>
      <c r="C42" s="13">
        <f t="shared" si="1"/>
        <v>3525456.8999999994</v>
      </c>
      <c r="D42" s="13">
        <f t="shared" si="2"/>
        <v>3525456.8999999994</v>
      </c>
      <c r="E42" s="13"/>
      <c r="F42" s="10" t="str">
        <f t="shared" si="3"/>
        <v/>
      </c>
    </row>
    <row r="43" spans="1:6" x14ac:dyDescent="0.25">
      <c r="A43" s="11">
        <v>48669</v>
      </c>
      <c r="B43" s="12">
        <f t="shared" si="4"/>
        <v>90</v>
      </c>
      <c r="C43" s="13">
        <f t="shared" si="1"/>
        <v>3525456.8999999994</v>
      </c>
      <c r="D43" s="13">
        <f t="shared" si="2"/>
        <v>2350304.5999999996</v>
      </c>
      <c r="E43" s="13">
        <v>1175152.3</v>
      </c>
      <c r="F43" s="10" t="str">
        <f t="shared" si="3"/>
        <v/>
      </c>
    </row>
    <row r="44" spans="1:6" x14ac:dyDescent="0.25">
      <c r="A44" s="11">
        <v>48760</v>
      </c>
      <c r="B44" s="12">
        <f t="shared" si="4"/>
        <v>91</v>
      </c>
      <c r="C44" s="13">
        <f t="shared" si="1"/>
        <v>2350304.5999999996</v>
      </c>
      <c r="D44" s="13">
        <f t="shared" si="2"/>
        <v>2350304.5999999996</v>
      </c>
      <c r="E44" s="13"/>
      <c r="F44" s="10" t="str">
        <f t="shared" si="3"/>
        <v/>
      </c>
    </row>
    <row r="45" spans="1:6" x14ac:dyDescent="0.25">
      <c r="A45" s="11">
        <v>48852</v>
      </c>
      <c r="B45" s="12">
        <f t="shared" si="4"/>
        <v>92</v>
      </c>
      <c r="C45" s="13">
        <f t="shared" si="1"/>
        <v>2350304.5999999996</v>
      </c>
      <c r="D45" s="13">
        <f t="shared" si="2"/>
        <v>2350304.5999999996</v>
      </c>
      <c r="E45" s="13"/>
      <c r="F45" s="10" t="str">
        <f t="shared" si="3"/>
        <v/>
      </c>
    </row>
    <row r="46" spans="1:6" x14ac:dyDescent="0.25">
      <c r="A46" s="11">
        <v>48944</v>
      </c>
      <c r="B46" s="12">
        <f t="shared" si="4"/>
        <v>92</v>
      </c>
      <c r="C46" s="13">
        <f t="shared" si="1"/>
        <v>2350304.5999999996</v>
      </c>
      <c r="D46" s="13">
        <f t="shared" si="2"/>
        <v>2350304.5999999996</v>
      </c>
      <c r="E46" s="13"/>
      <c r="F46" s="10" t="str">
        <f t="shared" si="3"/>
        <v/>
      </c>
    </row>
    <row r="47" spans="1:6" x14ac:dyDescent="0.25">
      <c r="A47" s="11">
        <v>49034</v>
      </c>
      <c r="B47" s="12">
        <f t="shared" si="4"/>
        <v>90</v>
      </c>
      <c r="C47" s="13">
        <f t="shared" si="1"/>
        <v>2350304.5999999996</v>
      </c>
      <c r="D47" s="13">
        <f t="shared" si="2"/>
        <v>1175152.2999999996</v>
      </c>
      <c r="E47" s="13">
        <v>1175152.3</v>
      </c>
      <c r="F47" s="10" t="str">
        <f t="shared" si="3"/>
        <v/>
      </c>
    </row>
    <row r="48" spans="1:6" x14ac:dyDescent="0.25">
      <c r="A48" s="11">
        <v>49125</v>
      </c>
      <c r="B48" s="12">
        <f t="shared" si="4"/>
        <v>91</v>
      </c>
      <c r="C48" s="13">
        <f t="shared" si="1"/>
        <v>1175152.2999999996</v>
      </c>
      <c r="D48" s="13">
        <f t="shared" si="2"/>
        <v>1175152.2999999996</v>
      </c>
      <c r="E48" s="13"/>
      <c r="F48" s="10" t="str">
        <f t="shared" si="3"/>
        <v/>
      </c>
    </row>
    <row r="49" spans="1:6" x14ac:dyDescent="0.25">
      <c r="A49" s="11">
        <v>49217</v>
      </c>
      <c r="B49" s="12">
        <f t="shared" si="4"/>
        <v>92</v>
      </c>
      <c r="C49" s="13">
        <f t="shared" si="1"/>
        <v>1175152.2999999996</v>
      </c>
      <c r="D49" s="13">
        <f t="shared" si="2"/>
        <v>1175152.2999999996</v>
      </c>
      <c r="E49" s="13"/>
      <c r="F49" s="10" t="str">
        <f t="shared" si="3"/>
        <v/>
      </c>
    </row>
    <row r="50" spans="1:6" x14ac:dyDescent="0.25">
      <c r="A50" s="11">
        <v>49309</v>
      </c>
      <c r="B50" s="12">
        <f t="shared" si="4"/>
        <v>92</v>
      </c>
      <c r="C50" s="13">
        <f t="shared" si="1"/>
        <v>1175152.2999999996</v>
      </c>
      <c r="D50" s="13">
        <f t="shared" si="2"/>
        <v>1175152.2999999996</v>
      </c>
      <c r="E50" s="13"/>
      <c r="F50" s="10" t="str">
        <f t="shared" si="3"/>
        <v/>
      </c>
    </row>
    <row r="51" spans="1:6" x14ac:dyDescent="0.25">
      <c r="A51" s="11">
        <v>49399</v>
      </c>
      <c r="B51" s="12">
        <f t="shared" ref="B51" si="5">A51-A50</f>
        <v>90</v>
      </c>
      <c r="C51" s="13">
        <f t="shared" ref="C51" si="6">D50</f>
        <v>1175152.2999999996</v>
      </c>
      <c r="D51" s="13">
        <f t="shared" si="2"/>
        <v>0</v>
      </c>
      <c r="E51" s="13">
        <v>1175152.3</v>
      </c>
      <c r="F51" s="10" t="str">
        <f t="shared" ref="F51" si="7">IF($D$5=0,"",C51*B51*($F$5/365))</f>
        <v/>
      </c>
    </row>
    <row r="52" spans="1:6" ht="15.75" thickBot="1" x14ac:dyDescent="0.3"/>
    <row r="53" spans="1:6" ht="15.75" thickBot="1" x14ac:dyDescent="0.3">
      <c r="A53" s="27" t="s">
        <v>0</v>
      </c>
      <c r="B53" s="28"/>
      <c r="C53" s="28"/>
      <c r="D53" s="29"/>
      <c r="E53" s="14">
        <f>SUM(E10:E50)</f>
        <v>10576370.700000001</v>
      </c>
      <c r="F53" s="15">
        <f>SUM(F10:F51)</f>
        <v>0</v>
      </c>
    </row>
    <row r="56" spans="1:6" x14ac:dyDescent="0.25">
      <c r="A56" t="s">
        <v>14</v>
      </c>
    </row>
    <row r="57" spans="1:6" x14ac:dyDescent="0.25">
      <c r="A57" t="s">
        <v>15</v>
      </c>
    </row>
    <row r="58" spans="1:6" x14ac:dyDescent="0.25">
      <c r="A58" t="s">
        <v>16</v>
      </c>
    </row>
    <row r="59" spans="1:6" x14ac:dyDescent="0.25">
      <c r="A59" s="22" t="s">
        <v>17</v>
      </c>
    </row>
  </sheetData>
  <mergeCells count="7">
    <mergeCell ref="F7:F8"/>
    <mergeCell ref="A3:F3"/>
    <mergeCell ref="A53:D53"/>
    <mergeCell ref="C7:D7"/>
    <mergeCell ref="A7:A8"/>
    <mergeCell ref="B7:B8"/>
    <mergeCell ref="E7:E8"/>
  </mergeCells>
  <pageMargins left="0.7" right="0.7" top="0.75" bottom="0.75" header="0.3" footer="0.3"/>
  <pageSetup paperSize="9" scale="77" orientation="portrait" r:id="rId1"/>
  <ignoredErrors>
    <ignoredError sqref="F11:F12 F13:F25 F26:F5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Wiesław Sasak</dc:creator>
  <cp:lastModifiedBy>Piotr Zmarzliński</cp:lastModifiedBy>
  <cp:lastPrinted>2023-09-20T10:38:16Z</cp:lastPrinted>
  <dcterms:created xsi:type="dcterms:W3CDTF">2019-06-27T08:58:56Z</dcterms:created>
  <dcterms:modified xsi:type="dcterms:W3CDTF">2024-10-24T08:42:05Z</dcterms:modified>
</cp:coreProperties>
</file>