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rmularz" sheetId="1" r:id="rId1"/>
  </sheets>
  <definedNames>
    <definedName name="_xlnm.Print_Area" localSheetId="0">'Formularz'!$B$2:$H$44</definedName>
    <definedName name="_xlnm.Print_Titles" localSheetId="0">'Formularz'!$2:$6</definedName>
  </definedNames>
  <calcPr fullCalcOnLoad="1"/>
</workbook>
</file>

<file path=xl/sharedStrings.xml><?xml version="1.0" encoding="utf-8"?>
<sst xmlns="http://schemas.openxmlformats.org/spreadsheetml/2006/main" count="145" uniqueCount="87">
  <si>
    <t>FORMULARZ OFERTOWY</t>
  </si>
  <si>
    <t>nrPoz</t>
  </si>
  <si>
    <t>Nr pozycji</t>
  </si>
  <si>
    <t>podst</t>
  </si>
  <si>
    <t>Podstawa</t>
  </si>
  <si>
    <t>opis</t>
  </si>
  <si>
    <t>Opis</t>
  </si>
  <si>
    <t>jm</t>
  </si>
  <si>
    <t>Jm</t>
  </si>
  <si>
    <t>ilosc</t>
  </si>
  <si>
    <t>Ilość</t>
  </si>
  <si>
    <t>cenaJedn</t>
  </si>
  <si>
    <t>Cena jednost.</t>
  </si>
  <si>
    <t>wartosc</t>
  </si>
  <si>
    <t>Wartość</t>
  </si>
  <si>
    <t>E</t>
  </si>
  <si>
    <t>1</t>
  </si>
  <si>
    <t>Wymagania ogólne</t>
  </si>
  <si>
    <t>U</t>
  </si>
  <si>
    <t>D-M-00.00.00</t>
  </si>
  <si>
    <t>Projekt organizacji ruchu</t>
  </si>
  <si>
    <t>szt</t>
  </si>
  <si>
    <t>2</t>
  </si>
  <si>
    <t>Geodezyjna inwentaryzacja powykonawcza</t>
  </si>
  <si>
    <t>3</t>
  </si>
  <si>
    <t>D-01.01.01</t>
  </si>
  <si>
    <t>Roboty pomiarowe przy liniowych robotach ziemnych - trasa drogi w terenie równinnym</t>
  </si>
  <si>
    <t>km</t>
  </si>
  <si>
    <t>Roboty przygotowawcze</t>
  </si>
  <si>
    <t>4</t>
  </si>
  <si>
    <t>D-05.03.11</t>
  </si>
  <si>
    <t>Roboty remontowe - frezowanie nawierzchni bitumicznej o gr. do 5 cm z wywozem materiału z rozbiórki na odl. do 1 km</t>
  </si>
  <si>
    <t>m2</t>
  </si>
  <si>
    <t>5</t>
  </si>
  <si>
    <t>D-01.02.01</t>
  </si>
  <si>
    <t>Mechaniczne karczowanie zagajników średniej gęstości oraz żywopłotów</t>
  </si>
  <si>
    <t>ha</t>
  </si>
  <si>
    <t>6</t>
  </si>
  <si>
    <t>D-04.03.01</t>
  </si>
  <si>
    <t>Mechaniczne czyszczenie nawierzchni drogowej ulepszonej (bitum)</t>
  </si>
  <si>
    <t>Roboty ziemne</t>
  </si>
  <si>
    <t>7</t>
  </si>
  <si>
    <t>D-02.01.01</t>
  </si>
  <si>
    <t>Roboty ziemne wykon.koparkami podsiębiernymi o poj.łyżki 0.40 m3 w gr.kat.III z utylizacją gruntu</t>
  </si>
  <si>
    <t>m3</t>
  </si>
  <si>
    <t>8</t>
  </si>
  <si>
    <t>D-02.03.01</t>
  </si>
  <si>
    <t>Formowanie i zagęszczanie nasypów o wys. do 3.0 m spycharkami w gruncie kat. I-II</t>
  </si>
  <si>
    <t>9</t>
  </si>
  <si>
    <t>Piasek do wbudowania w nasyp z transportem na miejsce budowy</t>
  </si>
  <si>
    <t>Nawierzchnia</t>
  </si>
  <si>
    <t>10</t>
  </si>
  <si>
    <t>Skropienie nawierzchni drogowej emulsją asfaltową w ilości 0,3 kg/m2</t>
  </si>
  <si>
    <t>11</t>
  </si>
  <si>
    <t>D-04.08.01</t>
  </si>
  <si>
    <t>Wyrownanie istniejącej nawierzchni Betonem asfaltowym AC 16 W z wbudowaniem mechanicznym</t>
  </si>
  <si>
    <t>t</t>
  </si>
  <si>
    <t>12</t>
  </si>
  <si>
    <t>13</t>
  </si>
  <si>
    <t>D-05.03.05</t>
  </si>
  <si>
    <t>Nawierzchnia z Betonu asfaltowego AC 11 S - warstwa ścieralna asfaltowa - grub.po zagęszcz. 4 cm</t>
  </si>
  <si>
    <t>Zjazdy</t>
  </si>
  <si>
    <t>14</t>
  </si>
  <si>
    <t>D-04.01.01</t>
  </si>
  <si>
    <t>Koryta gł. 30 cm wykonywane w gruntach kat. II-IV na poszerzeniach jezdni lub chodników</t>
  </si>
  <si>
    <t>15</t>
  </si>
  <si>
    <t>Profilowanie i zagęszczanie podłoża wykonywane mechanicznie w gruncie kat. II-IV pod warstwy konstrukcyjne nawierzchni</t>
  </si>
  <si>
    <t>16</t>
  </si>
  <si>
    <t>D-04.04.02</t>
  </si>
  <si>
    <t>Warstwa dolna podbudowy z kruszyw łamanych o grubości po zagęszczeniu 15 cm</t>
  </si>
  <si>
    <t>17</t>
  </si>
  <si>
    <t>Warstwa górna podbudowy z kruszyw łamanych o grubości po zagęszczeniu 8 cm</t>
  </si>
  <si>
    <t>18</t>
  </si>
  <si>
    <t>Nawierzchnie z mieszanek mineralno-bitumicznych asfaltowych o grubości 5 cm (warstwa wiążąca)</t>
  </si>
  <si>
    <t>19</t>
  </si>
  <si>
    <t>Pobocza</t>
  </si>
  <si>
    <t>20</t>
  </si>
  <si>
    <t>Nawierzchnia poboczy z mieszanki kruszywa łamanego 0/31,5 stabilizowanego mechanicznie  - grub.po zagęszcz.15 cm</t>
  </si>
  <si>
    <t>Roboty wykończeniowe</t>
  </si>
  <si>
    <t>21</t>
  </si>
  <si>
    <t>D-06.04.01</t>
  </si>
  <si>
    <t>Oczyszczenie rowów z wyprofilowaniem dna i skarp z namułu gr. 10 cm</t>
  </si>
  <si>
    <t>m</t>
  </si>
  <si>
    <t>Razem netto</t>
  </si>
  <si>
    <t>Vat 23%</t>
  </si>
  <si>
    <t>Razem Brutto</t>
  </si>
  <si>
    <t>Przebudowa drogi powiatowej nr 4326P w m. Karminiec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</si>
</sst>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\ ##0.00;;"/>
    <numFmt numFmtId="165" formatCode="_-* #\ ##0.00\ &quot;zł&quot;_-;\-* #\ ##0.00\ &quot;zł&quot;_-;_-* &quot;-&quot;??\ &quot;zł&quot;_-;_-@_-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B20">
      <selection activeCell="L37" sqref="L37"/>
    </sheetView>
  </sheetViews>
  <sheetFormatPr defaultColWidth="9.140625" defaultRowHeight="12.75"/>
  <cols>
    <col min="1" max="1" width="9.140625" style="1" hidden="1" customWidth="1"/>
    <col min="2" max="2" width="5.140625" style="1" customWidth="1"/>
    <col min="3" max="3" width="12.8515625" style="1" customWidth="1"/>
    <col min="4" max="4" width="40.00390625" style="1" customWidth="1"/>
    <col min="5" max="5" width="7.140625" style="1" customWidth="1"/>
    <col min="6" max="6" width="9.00390625" style="1" customWidth="1"/>
    <col min="7" max="7" width="10.57421875" style="1" customWidth="1"/>
    <col min="8" max="8" width="11.140625" style="1" customWidth="1"/>
  </cols>
  <sheetData>
    <row r="1" spans="2:8" s="1" customFormat="1" ht="12.75" hidden="1">
      <c r="B1" s="1" t="s">
        <v>1</v>
      </c>
      <c r="C1" s="1" t="s">
        <v>3</v>
      </c>
      <c r="D1" s="1" t="s">
        <v>5</v>
      </c>
      <c r="E1" s="1" t="s">
        <v>7</v>
      </c>
      <c r="F1" s="1" t="s">
        <v>9</v>
      </c>
      <c r="G1" s="1" t="s">
        <v>11</v>
      </c>
      <c r="H1" s="1" t="s">
        <v>13</v>
      </c>
    </row>
    <row r="2" spans="2:8" ht="18.75">
      <c r="B2" s="21" t="s">
        <v>0</v>
      </c>
      <c r="C2" s="21"/>
      <c r="D2" s="21"/>
      <c r="E2" s="21"/>
      <c r="F2" s="21"/>
      <c r="G2" s="21"/>
      <c r="H2" s="21"/>
    </row>
    <row r="3" spans="2:8" ht="18.75">
      <c r="B3" s="2"/>
      <c r="C3" s="2"/>
      <c r="D3" s="2"/>
      <c r="E3" s="2"/>
      <c r="F3" s="2"/>
      <c r="G3" s="2"/>
      <c r="H3" s="2"/>
    </row>
    <row r="4" spans="2:8" ht="12.75">
      <c r="B4" s="22" t="s">
        <v>86</v>
      </c>
      <c r="C4" s="22"/>
      <c r="D4" s="22"/>
      <c r="E4" s="22"/>
      <c r="F4" s="22"/>
      <c r="G4" s="22"/>
      <c r="H4" s="22"/>
    </row>
    <row r="5" spans="2:8" ht="12.75">
      <c r="B5" s="3"/>
      <c r="C5" s="3"/>
      <c r="D5" s="3"/>
      <c r="E5" s="3"/>
      <c r="F5" s="3"/>
      <c r="G5" s="3"/>
      <c r="H5" s="3"/>
    </row>
    <row r="6" spans="2:8" ht="38.25">
      <c r="B6" s="4" t="s">
        <v>2</v>
      </c>
      <c r="C6" s="4" t="s">
        <v>4</v>
      </c>
      <c r="D6" s="5" t="s">
        <v>6</v>
      </c>
      <c r="E6" s="5" t="s">
        <v>8</v>
      </c>
      <c r="F6" s="5" t="s">
        <v>10</v>
      </c>
      <c r="G6" s="5" t="s">
        <v>12</v>
      </c>
      <c r="H6" s="5" t="s">
        <v>14</v>
      </c>
    </row>
    <row r="7" spans="1:8" s="6" customFormat="1" ht="11.25">
      <c r="A7" s="6" t="s">
        <v>15</v>
      </c>
      <c r="B7" s="7" t="s">
        <v>16</v>
      </c>
      <c r="C7" s="17" t="s">
        <v>17</v>
      </c>
      <c r="D7" s="18"/>
      <c r="E7" s="18"/>
      <c r="F7" s="18"/>
      <c r="G7" s="18"/>
      <c r="H7" s="8"/>
    </row>
    <row r="8" spans="1:8" s="9" customFormat="1" ht="11.25">
      <c r="A8" s="9" t="s">
        <v>18</v>
      </c>
      <c r="B8" s="10" t="s">
        <v>16</v>
      </c>
      <c r="C8" s="10" t="s">
        <v>19</v>
      </c>
      <c r="D8" s="11" t="s">
        <v>20</v>
      </c>
      <c r="E8" s="10" t="s">
        <v>21</v>
      </c>
      <c r="F8" s="12">
        <v>1</v>
      </c>
      <c r="G8" s="12">
        <v>0</v>
      </c>
      <c r="H8" s="12">
        <f>ROUND(F8*G8,2)</f>
        <v>0</v>
      </c>
    </row>
    <row r="9" spans="1:8" s="9" customFormat="1" ht="11.25">
      <c r="A9" s="9" t="s">
        <v>18</v>
      </c>
      <c r="B9" s="10" t="s">
        <v>22</v>
      </c>
      <c r="C9" s="10" t="s">
        <v>19</v>
      </c>
      <c r="D9" s="11" t="s">
        <v>23</v>
      </c>
      <c r="E9" s="10" t="s">
        <v>21</v>
      </c>
      <c r="F9" s="12">
        <v>1</v>
      </c>
      <c r="G9" s="12">
        <v>0</v>
      </c>
      <c r="H9" s="12">
        <f>ROUND(F9*G9,2)</f>
        <v>0</v>
      </c>
    </row>
    <row r="10" spans="1:8" s="9" customFormat="1" ht="22.5">
      <c r="A10" s="9" t="s">
        <v>18</v>
      </c>
      <c r="B10" s="10" t="s">
        <v>24</v>
      </c>
      <c r="C10" s="10" t="s">
        <v>25</v>
      </c>
      <c r="D10" s="11" t="s">
        <v>26</v>
      </c>
      <c r="E10" s="10" t="s">
        <v>27</v>
      </c>
      <c r="F10" s="12">
        <v>0.999</v>
      </c>
      <c r="G10" s="12">
        <v>0</v>
      </c>
      <c r="H10" s="12">
        <f>ROUND(F10*G10,2)</f>
        <v>0</v>
      </c>
    </row>
    <row r="11" spans="2:8" s="6" customFormat="1" ht="11.25">
      <c r="B11" s="19" t="str">
        <f>CONCATENATE("Razem - ",C7)</f>
        <v>Razem - Wymagania ogólne</v>
      </c>
      <c r="C11" s="20"/>
      <c r="D11" s="20"/>
      <c r="E11" s="20"/>
      <c r="F11" s="20"/>
      <c r="G11" s="20"/>
      <c r="H11" s="13">
        <f>SUM(H8:H10)</f>
        <v>0</v>
      </c>
    </row>
    <row r="12" spans="1:8" s="6" customFormat="1" ht="11.25">
      <c r="A12" s="6" t="s">
        <v>15</v>
      </c>
      <c r="B12" s="7" t="s">
        <v>22</v>
      </c>
      <c r="C12" s="17" t="s">
        <v>28</v>
      </c>
      <c r="D12" s="18"/>
      <c r="E12" s="18"/>
      <c r="F12" s="18"/>
      <c r="G12" s="18"/>
      <c r="H12" s="8"/>
    </row>
    <row r="13" spans="1:8" s="9" customFormat="1" ht="33.75">
      <c r="A13" s="9" t="s">
        <v>18</v>
      </c>
      <c r="B13" s="10" t="s">
        <v>29</v>
      </c>
      <c r="C13" s="10" t="s">
        <v>30</v>
      </c>
      <c r="D13" s="11" t="s">
        <v>31</v>
      </c>
      <c r="E13" s="10" t="s">
        <v>32</v>
      </c>
      <c r="F13" s="12">
        <v>186.45</v>
      </c>
      <c r="G13" s="12">
        <v>0</v>
      </c>
      <c r="H13" s="12">
        <f>ROUND(F13*G13,2)</f>
        <v>0</v>
      </c>
    </row>
    <row r="14" spans="1:8" s="9" customFormat="1" ht="22.5">
      <c r="A14" s="9" t="s">
        <v>18</v>
      </c>
      <c r="B14" s="10" t="s">
        <v>33</v>
      </c>
      <c r="C14" s="10" t="s">
        <v>34</v>
      </c>
      <c r="D14" s="11" t="s">
        <v>35</v>
      </c>
      <c r="E14" s="10" t="s">
        <v>36</v>
      </c>
      <c r="F14" s="12">
        <v>0.2</v>
      </c>
      <c r="G14" s="12">
        <v>0</v>
      </c>
      <c r="H14" s="12">
        <f>ROUND(F14*G14,2)</f>
        <v>0</v>
      </c>
    </row>
    <row r="15" spans="1:8" s="9" customFormat="1" ht="22.5">
      <c r="A15" s="9" t="s">
        <v>18</v>
      </c>
      <c r="B15" s="10" t="s">
        <v>37</v>
      </c>
      <c r="C15" s="10" t="s">
        <v>38</v>
      </c>
      <c r="D15" s="11" t="s">
        <v>39</v>
      </c>
      <c r="E15" s="10" t="s">
        <v>32</v>
      </c>
      <c r="F15" s="12">
        <v>4997.52</v>
      </c>
      <c r="G15" s="12">
        <v>0</v>
      </c>
      <c r="H15" s="12">
        <f>ROUND(F15*G15,2)</f>
        <v>0</v>
      </c>
    </row>
    <row r="16" spans="2:8" s="6" customFormat="1" ht="11.25">
      <c r="B16" s="19" t="str">
        <f>CONCATENATE("Razem - ",C12)</f>
        <v>Razem - Roboty przygotowawcze</v>
      </c>
      <c r="C16" s="20"/>
      <c r="D16" s="20"/>
      <c r="E16" s="20"/>
      <c r="F16" s="20"/>
      <c r="G16" s="20"/>
      <c r="H16" s="13">
        <f>SUM(H13:H15)</f>
        <v>0</v>
      </c>
    </row>
    <row r="17" spans="1:8" s="6" customFormat="1" ht="11.25">
      <c r="A17" s="6" t="s">
        <v>15</v>
      </c>
      <c r="B17" s="7" t="s">
        <v>24</v>
      </c>
      <c r="C17" s="17" t="s">
        <v>40</v>
      </c>
      <c r="D17" s="18"/>
      <c r="E17" s="18"/>
      <c r="F17" s="18"/>
      <c r="G17" s="18"/>
      <c r="H17" s="8"/>
    </row>
    <row r="18" spans="1:8" s="9" customFormat="1" ht="22.5">
      <c r="A18" s="9" t="s">
        <v>18</v>
      </c>
      <c r="B18" s="10" t="s">
        <v>41</v>
      </c>
      <c r="C18" s="10" t="s">
        <v>42</v>
      </c>
      <c r="D18" s="11" t="s">
        <v>43</v>
      </c>
      <c r="E18" s="10" t="s">
        <v>44</v>
      </c>
      <c r="F18" s="12">
        <v>976.44</v>
      </c>
      <c r="G18" s="12">
        <v>0</v>
      </c>
      <c r="H18" s="12">
        <f>ROUND(F18*G18,2)</f>
        <v>0</v>
      </c>
    </row>
    <row r="19" spans="1:8" s="9" customFormat="1" ht="22.5">
      <c r="A19" s="9" t="s">
        <v>18</v>
      </c>
      <c r="B19" s="10" t="s">
        <v>45</v>
      </c>
      <c r="C19" s="10" t="s">
        <v>46</v>
      </c>
      <c r="D19" s="11" t="s">
        <v>47</v>
      </c>
      <c r="E19" s="10" t="s">
        <v>44</v>
      </c>
      <c r="F19" s="12">
        <v>49.02</v>
      </c>
      <c r="G19" s="12">
        <v>0</v>
      </c>
      <c r="H19" s="12">
        <f>ROUND(F19*G19,2)</f>
        <v>0</v>
      </c>
    </row>
    <row r="20" spans="1:8" s="9" customFormat="1" ht="22.5">
      <c r="A20" s="9" t="s">
        <v>18</v>
      </c>
      <c r="B20" s="10" t="s">
        <v>48</v>
      </c>
      <c r="C20" s="10" t="s">
        <v>46</v>
      </c>
      <c r="D20" s="11" t="s">
        <v>49</v>
      </c>
      <c r="E20" s="10" t="s">
        <v>44</v>
      </c>
      <c r="F20" s="12">
        <v>49.02</v>
      </c>
      <c r="G20" s="12">
        <v>0</v>
      </c>
      <c r="H20" s="12">
        <f>ROUND(F20*G20,2)</f>
        <v>0</v>
      </c>
    </row>
    <row r="21" spans="2:8" s="6" customFormat="1" ht="11.25">
      <c r="B21" s="19" t="str">
        <f>CONCATENATE("Razem - ",C17)</f>
        <v>Razem - Roboty ziemne</v>
      </c>
      <c r="C21" s="20"/>
      <c r="D21" s="20"/>
      <c r="E21" s="20"/>
      <c r="F21" s="20"/>
      <c r="G21" s="20"/>
      <c r="H21" s="13">
        <f>SUM(H18:H20)</f>
        <v>0</v>
      </c>
    </row>
    <row r="22" spans="1:8" s="6" customFormat="1" ht="11.25">
      <c r="A22" s="6" t="s">
        <v>15</v>
      </c>
      <c r="B22" s="7" t="s">
        <v>29</v>
      </c>
      <c r="C22" s="17" t="s">
        <v>50</v>
      </c>
      <c r="D22" s="18"/>
      <c r="E22" s="18"/>
      <c r="F22" s="18"/>
      <c r="G22" s="18"/>
      <c r="H22" s="8"/>
    </row>
    <row r="23" spans="1:8" s="9" customFormat="1" ht="22.5">
      <c r="A23" s="9" t="s">
        <v>18</v>
      </c>
      <c r="B23" s="10" t="s">
        <v>51</v>
      </c>
      <c r="C23" s="10" t="s">
        <v>38</v>
      </c>
      <c r="D23" s="11" t="s">
        <v>52</v>
      </c>
      <c r="E23" s="10" t="s">
        <v>32</v>
      </c>
      <c r="F23" s="12">
        <v>4997.52</v>
      </c>
      <c r="G23" s="12">
        <v>0</v>
      </c>
      <c r="H23" s="12">
        <f>ROUND(F23*G23,2)</f>
        <v>0</v>
      </c>
    </row>
    <row r="24" spans="1:8" s="9" customFormat="1" ht="22.5">
      <c r="A24" s="9" t="s">
        <v>18</v>
      </c>
      <c r="B24" s="10" t="s">
        <v>53</v>
      </c>
      <c r="C24" s="10" t="s">
        <v>54</v>
      </c>
      <c r="D24" s="11" t="s">
        <v>55</v>
      </c>
      <c r="E24" s="10" t="s">
        <v>56</v>
      </c>
      <c r="F24" s="12">
        <v>688.85</v>
      </c>
      <c r="G24" s="12">
        <v>0</v>
      </c>
      <c r="H24" s="12">
        <f>ROUND(F24*G24,2)</f>
        <v>0</v>
      </c>
    </row>
    <row r="25" spans="1:8" s="9" customFormat="1" ht="22.5">
      <c r="A25" s="9" t="s">
        <v>18</v>
      </c>
      <c r="B25" s="10" t="s">
        <v>57</v>
      </c>
      <c r="C25" s="10" t="s">
        <v>38</v>
      </c>
      <c r="D25" s="11" t="s">
        <v>52</v>
      </c>
      <c r="E25" s="10" t="s">
        <v>32</v>
      </c>
      <c r="F25" s="12">
        <v>4997.52</v>
      </c>
      <c r="G25" s="12">
        <v>0</v>
      </c>
      <c r="H25" s="12">
        <f>ROUND(F25*G25,2)</f>
        <v>0</v>
      </c>
    </row>
    <row r="26" spans="1:8" s="9" customFormat="1" ht="33.75">
      <c r="A26" s="9" t="s">
        <v>18</v>
      </c>
      <c r="B26" s="10" t="s">
        <v>58</v>
      </c>
      <c r="C26" s="10" t="s">
        <v>59</v>
      </c>
      <c r="D26" s="11" t="s">
        <v>60</v>
      </c>
      <c r="E26" s="10" t="s">
        <v>32</v>
      </c>
      <c r="F26" s="12">
        <v>4997.52</v>
      </c>
      <c r="G26" s="12">
        <v>0</v>
      </c>
      <c r="H26" s="12">
        <f>ROUND(F26*G26,2)</f>
        <v>0</v>
      </c>
    </row>
    <row r="27" spans="2:8" s="6" customFormat="1" ht="11.25">
      <c r="B27" s="19" t="str">
        <f>CONCATENATE("Razem - ",C22)</f>
        <v>Razem - Nawierzchnia</v>
      </c>
      <c r="C27" s="20"/>
      <c r="D27" s="20"/>
      <c r="E27" s="20"/>
      <c r="F27" s="20"/>
      <c r="G27" s="20"/>
      <c r="H27" s="13">
        <f>SUM(H23:H26)</f>
        <v>0</v>
      </c>
    </row>
    <row r="28" spans="1:8" s="6" customFormat="1" ht="11.25">
      <c r="A28" s="6" t="s">
        <v>15</v>
      </c>
      <c r="B28" s="7" t="s">
        <v>33</v>
      </c>
      <c r="C28" s="17" t="s">
        <v>61</v>
      </c>
      <c r="D28" s="18"/>
      <c r="E28" s="18"/>
      <c r="F28" s="18"/>
      <c r="G28" s="18"/>
      <c r="H28" s="8"/>
    </row>
    <row r="29" spans="1:8" s="9" customFormat="1" ht="22.5">
      <c r="A29" s="9" t="s">
        <v>18</v>
      </c>
      <c r="B29" s="10" t="s">
        <v>62</v>
      </c>
      <c r="C29" s="10" t="s">
        <v>63</v>
      </c>
      <c r="D29" s="11" t="s">
        <v>64</v>
      </c>
      <c r="E29" s="10" t="s">
        <v>32</v>
      </c>
      <c r="F29" s="12">
        <v>136</v>
      </c>
      <c r="G29" s="12">
        <v>0</v>
      </c>
      <c r="H29" s="12">
        <f aca="true" t="shared" si="0" ref="H29:H34">ROUND(F29*G29,2)</f>
        <v>0</v>
      </c>
    </row>
    <row r="30" spans="1:8" s="9" customFormat="1" ht="33.75">
      <c r="A30" s="9" t="s">
        <v>18</v>
      </c>
      <c r="B30" s="10" t="s">
        <v>65</v>
      </c>
      <c r="C30" s="10" t="s">
        <v>63</v>
      </c>
      <c r="D30" s="11" t="s">
        <v>66</v>
      </c>
      <c r="E30" s="10" t="s">
        <v>32</v>
      </c>
      <c r="F30" s="12">
        <v>136</v>
      </c>
      <c r="G30" s="12">
        <v>0</v>
      </c>
      <c r="H30" s="12">
        <f t="shared" si="0"/>
        <v>0</v>
      </c>
    </row>
    <row r="31" spans="1:8" s="9" customFormat="1" ht="22.5">
      <c r="A31" s="9" t="s">
        <v>18</v>
      </c>
      <c r="B31" s="10" t="s">
        <v>67</v>
      </c>
      <c r="C31" s="10" t="s">
        <v>68</v>
      </c>
      <c r="D31" s="11" t="s">
        <v>69</v>
      </c>
      <c r="E31" s="10" t="s">
        <v>32</v>
      </c>
      <c r="F31" s="12">
        <v>136</v>
      </c>
      <c r="G31" s="12">
        <v>0</v>
      </c>
      <c r="H31" s="12">
        <f t="shared" si="0"/>
        <v>0</v>
      </c>
    </row>
    <row r="32" spans="1:8" s="9" customFormat="1" ht="22.5">
      <c r="A32" s="9" t="s">
        <v>18</v>
      </c>
      <c r="B32" s="10" t="s">
        <v>70</v>
      </c>
      <c r="C32" s="10" t="s">
        <v>68</v>
      </c>
      <c r="D32" s="11" t="s">
        <v>71</v>
      </c>
      <c r="E32" s="10" t="s">
        <v>32</v>
      </c>
      <c r="F32" s="12">
        <v>136</v>
      </c>
      <c r="G32" s="12">
        <v>0</v>
      </c>
      <c r="H32" s="12">
        <f t="shared" si="0"/>
        <v>0</v>
      </c>
    </row>
    <row r="33" spans="1:8" s="9" customFormat="1" ht="22.5">
      <c r="A33" s="9" t="s">
        <v>18</v>
      </c>
      <c r="B33" s="10" t="s">
        <v>72</v>
      </c>
      <c r="C33" s="10" t="s">
        <v>59</v>
      </c>
      <c r="D33" s="11" t="s">
        <v>73</v>
      </c>
      <c r="E33" s="10" t="s">
        <v>32</v>
      </c>
      <c r="F33" s="12">
        <v>112.75</v>
      </c>
      <c r="G33" s="12">
        <v>0</v>
      </c>
      <c r="H33" s="12">
        <f t="shared" si="0"/>
        <v>0</v>
      </c>
    </row>
    <row r="34" spans="1:8" s="9" customFormat="1" ht="33.75">
      <c r="A34" s="9" t="s">
        <v>18</v>
      </c>
      <c r="B34" s="10" t="s">
        <v>74</v>
      </c>
      <c r="C34" s="10" t="s">
        <v>59</v>
      </c>
      <c r="D34" s="11" t="s">
        <v>60</v>
      </c>
      <c r="E34" s="10" t="s">
        <v>32</v>
      </c>
      <c r="F34" s="12">
        <v>105</v>
      </c>
      <c r="G34" s="12">
        <v>0</v>
      </c>
      <c r="H34" s="12">
        <f t="shared" si="0"/>
        <v>0</v>
      </c>
    </row>
    <row r="35" spans="2:8" s="6" customFormat="1" ht="11.25">
      <c r="B35" s="19" t="str">
        <f>CONCATENATE("Razem - ",C28)</f>
        <v>Razem - Zjazdy</v>
      </c>
      <c r="C35" s="20"/>
      <c r="D35" s="20"/>
      <c r="E35" s="20"/>
      <c r="F35" s="20"/>
      <c r="G35" s="20"/>
      <c r="H35" s="13">
        <f>SUM(H29:H34)</f>
        <v>0</v>
      </c>
    </row>
    <row r="36" spans="1:8" s="6" customFormat="1" ht="11.25">
      <c r="A36" s="6" t="s">
        <v>15</v>
      </c>
      <c r="B36" s="7" t="s">
        <v>37</v>
      </c>
      <c r="C36" s="17" t="s">
        <v>75</v>
      </c>
      <c r="D36" s="18"/>
      <c r="E36" s="18"/>
      <c r="F36" s="18"/>
      <c r="G36" s="18"/>
      <c r="H36" s="8"/>
    </row>
    <row r="37" spans="1:8" s="9" customFormat="1" ht="33.75">
      <c r="A37" s="9" t="s">
        <v>18</v>
      </c>
      <c r="B37" s="10" t="s">
        <v>76</v>
      </c>
      <c r="C37" s="10" t="s">
        <v>68</v>
      </c>
      <c r="D37" s="11" t="s">
        <v>77</v>
      </c>
      <c r="E37" s="10" t="s">
        <v>32</v>
      </c>
      <c r="F37" s="12">
        <v>1433.25</v>
      </c>
      <c r="G37" s="12">
        <v>0</v>
      </c>
      <c r="H37" s="12">
        <f>ROUND(F37*G37,2)</f>
        <v>0</v>
      </c>
    </row>
    <row r="38" spans="2:8" s="6" customFormat="1" ht="11.25">
      <c r="B38" s="19" t="str">
        <f>CONCATENATE("Razem - ",C36)</f>
        <v>Razem - Pobocza</v>
      </c>
      <c r="C38" s="20"/>
      <c r="D38" s="20"/>
      <c r="E38" s="20"/>
      <c r="F38" s="20"/>
      <c r="G38" s="20"/>
      <c r="H38" s="13">
        <f>SUM(H37)</f>
        <v>0</v>
      </c>
    </row>
    <row r="39" spans="1:8" s="6" customFormat="1" ht="11.25">
      <c r="A39" s="6" t="s">
        <v>15</v>
      </c>
      <c r="B39" s="7" t="s">
        <v>41</v>
      </c>
      <c r="C39" s="17" t="s">
        <v>78</v>
      </c>
      <c r="D39" s="18"/>
      <c r="E39" s="18"/>
      <c r="F39" s="18"/>
      <c r="G39" s="18"/>
      <c r="H39" s="8"/>
    </row>
    <row r="40" spans="1:8" s="9" customFormat="1" ht="22.5">
      <c r="A40" s="9" t="s">
        <v>18</v>
      </c>
      <c r="B40" s="10" t="s">
        <v>79</v>
      </c>
      <c r="C40" s="10" t="s">
        <v>80</v>
      </c>
      <c r="D40" s="11" t="s">
        <v>81</v>
      </c>
      <c r="E40" s="10" t="s">
        <v>82</v>
      </c>
      <c r="F40" s="12">
        <v>1820</v>
      </c>
      <c r="G40" s="12">
        <v>0</v>
      </c>
      <c r="H40" s="12">
        <f>ROUND(F40*G40,2)</f>
        <v>0</v>
      </c>
    </row>
    <row r="41" spans="2:8" s="6" customFormat="1" ht="11.25">
      <c r="B41" s="19" t="str">
        <f>CONCATENATE("Razem - ",C39)</f>
        <v>Razem - Roboty wykończeniowe</v>
      </c>
      <c r="C41" s="20"/>
      <c r="D41" s="20"/>
      <c r="E41" s="20"/>
      <c r="F41" s="20"/>
      <c r="G41" s="20"/>
      <c r="H41" s="13">
        <f>SUM(H40)</f>
        <v>0</v>
      </c>
    </row>
    <row r="42" spans="6:8" s="14" customFormat="1" ht="12.75">
      <c r="F42" s="16" t="s">
        <v>83</v>
      </c>
      <c r="G42" s="16"/>
      <c r="H42" s="15">
        <f>SUM(H8:H10,H13:H15,H18:H20,H23:H26,H29:H34,H37,H40)</f>
        <v>0</v>
      </c>
    </row>
    <row r="43" spans="6:8" s="14" customFormat="1" ht="12.75">
      <c r="F43" s="16" t="s">
        <v>84</v>
      </c>
      <c r="G43" s="16"/>
      <c r="H43" s="15">
        <f>H42*0.23</f>
        <v>0</v>
      </c>
    </row>
    <row r="44" spans="6:8" s="14" customFormat="1" ht="12.75">
      <c r="F44" s="16" t="s">
        <v>85</v>
      </c>
      <c r="G44" s="16"/>
      <c r="H44" s="15">
        <f>H42+H43</f>
        <v>0</v>
      </c>
    </row>
  </sheetData>
  <sheetProtection/>
  <mergeCells count="19">
    <mergeCell ref="B2:H2"/>
    <mergeCell ref="B4:H4"/>
    <mergeCell ref="C7:G7"/>
    <mergeCell ref="B11:G11"/>
    <mergeCell ref="C12:G12"/>
    <mergeCell ref="B16:G16"/>
    <mergeCell ref="C17:G17"/>
    <mergeCell ref="B21:G21"/>
    <mergeCell ref="C22:G22"/>
    <mergeCell ref="B27:G27"/>
    <mergeCell ref="C28:G28"/>
    <mergeCell ref="B35:G35"/>
    <mergeCell ref="F44:G44"/>
    <mergeCell ref="C36:G36"/>
    <mergeCell ref="B38:G38"/>
    <mergeCell ref="C39:G39"/>
    <mergeCell ref="B41:G41"/>
    <mergeCell ref="F42:G42"/>
    <mergeCell ref="F43:G4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Footer>&amp;CStrona &amp;P z &amp;N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</dc:creator>
  <cp:keywords/>
  <dc:description/>
  <cp:lastModifiedBy>zdp</cp:lastModifiedBy>
  <cp:lastPrinted>2021-03-31T06:55:00Z</cp:lastPrinted>
  <dcterms:created xsi:type="dcterms:W3CDTF">2021-03-31T08:24:54Z</dcterms:created>
  <dcterms:modified xsi:type="dcterms:W3CDTF">2021-03-31T08:24:54Z</dcterms:modified>
  <cp:category/>
  <cp:version/>
  <cp:contentType/>
  <cp:contentStatus/>
</cp:coreProperties>
</file>