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E0E86B6F-C311-49FB-8623-882A6F7A518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8" i="1" l="1"/>
  <c r="F16" i="1" l="1"/>
  <c r="H16" i="1" s="1"/>
  <c r="I16" i="1" s="1"/>
  <c r="F17" i="1"/>
  <c r="H17" i="1" s="1"/>
  <c r="I17" i="1" s="1"/>
  <c r="F14" i="1"/>
  <c r="H14" i="1" s="1"/>
  <c r="I14" i="1" s="1"/>
  <c r="F15" i="1"/>
  <c r="H15" i="1" s="1"/>
  <c r="I15" i="1" s="1"/>
  <c r="F13" i="1"/>
  <c r="H13" i="1" s="1"/>
  <c r="I13" i="1" s="1"/>
  <c r="F12" i="1"/>
  <c r="H12" i="1" s="1"/>
  <c r="I12" i="1" s="1"/>
  <c r="F11" i="1"/>
  <c r="H11" i="1" s="1"/>
  <c r="I11" i="1" s="1"/>
  <c r="F18" i="1" l="1"/>
</calcChain>
</file>

<file path=xl/sharedStrings.xml><?xml version="1.0" encoding="utf-8"?>
<sst xmlns="http://schemas.openxmlformats.org/spreadsheetml/2006/main" count="45" uniqueCount="39">
  <si>
    <t>Lp.</t>
  </si>
  <si>
    <t>Przedmiot  zamówienia</t>
  </si>
  <si>
    <t>Jednostka miary</t>
  </si>
  <si>
    <t>Ilość - 24 m-ce</t>
  </si>
  <si>
    <t>Wartość netto 6=4x5</t>
  </si>
  <si>
    <t>Stawka     VAT (%)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</si>
  <si>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</si>
  <si>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</si>
  <si>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</si>
  <si>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szt.</t>
  </si>
  <si>
    <t>Razem
Netto:</t>
  </si>
  <si>
    <t>Razem
Brutto:</t>
  </si>
  <si>
    <t>2.</t>
  </si>
  <si>
    <t>6.</t>
  </si>
  <si>
    <t>7.</t>
  </si>
  <si>
    <t>Filtr antybakteryjny i antywirusowy jednorazowego użytku o średnicy  6 cm z końcówkami umożliwiającymi bezpośredni montaż na drenie, kompatybilne z oferowanym systemem ssącym oraz ssakami posiadanymi przez zamawiającego ESS200, ESS5200, Tornado SO-5, Victoria veresa, AccuVac.</t>
  </si>
  <si>
    <t>Filtr bakteryjny, hydrofobowy z konektorami kompatybilnymi z posiadanymi przez zamawiającego ssakami Basic i Dominant:
- końcówka wejściowa śr. 7-10 mm,
- końcówka wyjściowa śr. 10-13 mm,
- montowany bezpośrednio na zbiorniku zabezpieczającym ssaka</t>
  </si>
  <si>
    <t>3.</t>
  </si>
  <si>
    <t>5.</t>
  </si>
  <si>
    <t>Filtr zabezpieczający przed przelewem z końcówkami :
- końcówka wejściowa śr. 7-10 mm,
- końcówka wyjściowa śr. 10-13 mm,
- montowany bezpośrednio na ujściu próżni w ssaku elektrycznym
- filtr do posiadanego ssaka Atmos C161</t>
  </si>
  <si>
    <t>Przewody ssące żłobkowane po stronie zewnętrznej na całej długości, do odsysania pola operacyjnego z dwoma elastycznymi konektorami żeńskim i dodatkowo łącznikiem prostym: średnica wewnętrzna drenu 5,6 – 6 mm, zewnętrzna 8 mm i długości 200-210 mm, pakowane podwójnie (opakowanie wewnętrzne folia, zewnętrzne folia – papier)</t>
  </si>
  <si>
    <t>- ESS 200</t>
  </si>
  <si>
    <t>- ESS 5200</t>
  </si>
  <si>
    <t>- MEVAC M20</t>
  </si>
  <si>
    <t>- MEDELA BASIC</t>
  </si>
  <si>
    <t>- MEDELA VARIO</t>
  </si>
  <si>
    <t>- DOMINANT FLEX</t>
  </si>
  <si>
    <t>- TORNADO S0-5- VICTORIA VERESA</t>
  </si>
  <si>
    <t>- ACCUVAC</t>
  </si>
  <si>
    <t>Wkłady workowe jednorazowego użytku:
- posiadające zintegrowaną pokrywę wyposażoną tylko w dwa króćce: pacjent oraz ssanie,
- wyposażone w filtr antybakteryjno – hydrofobowy zabezpieczający źródło ssania przed zalaniem oraz w uchwyty do demontażu wkładu po jego zapełnieniu,
- każdy wkład dzięki budowie z usztywnionego tworzywa stoi samodzielnie po wyjęciu z kanistra,
- każdy wkład wyprodukowany w opatentowanej technologii antybakteryjnej (poświadczonej badaniami laboratoryjnymi),
- data ważności i numer serii nadrukowana fabrycznie na każdym wkładzie;
- kształt pokrywy owalny lub okrągły, 
- o pojemności o pojemności 1 litr</t>
  </si>
  <si>
    <t>Wkłady workowe jednorazowego użytku:
- posiadające zintegrowaną pokrywę wyposażoną tylko w dwa króćce: pacjent oraz ssanie,
- wyposażone w filtr antybakteryjno – hydrofobowy zabezpieczający źródło ssania przed zalaniem oraz w uchwyty do demontażu wkładu po jego zapełnieniu,
- każdy wkład dzięki budowie z usztywnionego tworzywa stoi samodzielnie po wyjęciu z kanistra,
- każdy wkład wyprodukowany w opatentowanej technologii antybakteryjnej (poświadczonej badaniami laboratoryjnymi),
- data ważności i numer serii nadrukowana fabrycznie na każdym wkładzie;
- kształt pokrywy owalny lub okrągły,
- o pojemności 2 litry</t>
  </si>
  <si>
    <t>Załącznik nr 1 do umowy nr NZ.261.6.2.2024</t>
  </si>
  <si>
    <t>Załącznik nr 3 do SWZ</t>
  </si>
  <si>
    <t>Wartość
 brutto (zł) 8=6+7</t>
  </si>
  <si>
    <t>Formularz cenowo-techniczny – ZADANIE NR 2</t>
  </si>
  <si>
    <t>Nakręcany filtr hydrofobowy
-nakręcany na ssak lub regulator
-automatyczne odcinanie ssania przy kontakcie z wydzieliną
-zabezpieczenie źródła ssania
-dla posiadanego przez Zamawiającego urządzenia  Oxylitre serii Elite…,S7… i ESS…
Dane:
W kształcie szczelnie zamkniętego dysku
Efektywność bakteryjna/hydrofobowa &gt;99,9999%</t>
  </si>
  <si>
    <t xml:space="preserve">   Cena 
jednostkowa netto </t>
  </si>
  <si>
    <t>*Wykaz ssaków posiadanych przez Zamawiającego: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</si>
  <si>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wkładów jednorazowego użytku 2-litrowych i 1-litrowych oraz filtrów do posiadanych przez zamawiającego ssaków* oraz przewodów ssących,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…..  dni roboczych od daty przesłania zamówienia za pośrednictwem poczty elektronicznej na adres e-mail: 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</si>
</sst>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S31"/>
  <sheetViews>
    <sheetView tabSelected="1" view="pageBreakPreview" zoomScaleNormal="90" zoomScaleSheetLayoutView="100" zoomScalePageLayoutView="85" workbookViewId="0">
      <selection activeCell="A8" sqref="A8:XFD8"/>
    </sheetView>
  </sheetViews>
  <sheetFormatPr defaultColWidth="6.140625" defaultRowHeight="15" x14ac:dyDescent="0.15"/>
  <cols>
    <col min="1" max="1" width="3.5703125" style="2" customWidth="1"/>
    <col min="2" max="2" width="10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3.140625" style="5" customWidth="1"/>
    <col min="7" max="7" width="7.42578125" style="6" customWidth="1"/>
    <col min="8" max="8" width="13" style="7" customWidth="1"/>
    <col min="9" max="9" width="12.140625" style="5" customWidth="1"/>
    <col min="10" max="10" width="23.140625" style="8" customWidth="1"/>
    <col min="11" max="237" width="6.140625" style="8"/>
    <col min="238" max="996" width="6.140625" style="9"/>
    <col min="1009" max="1021" width="7.7109375" customWidth="1"/>
    <col min="1023" max="1023" width="11.5703125" customWidth="1"/>
  </cols>
  <sheetData>
    <row r="1" spans="1:1007" x14ac:dyDescent="0.15">
      <c r="B1" s="29" t="s">
        <v>32</v>
      </c>
      <c r="C1" s="29"/>
      <c r="D1" s="29"/>
      <c r="E1" s="29"/>
      <c r="F1" s="29"/>
      <c r="G1" s="29"/>
      <c r="H1" s="29"/>
      <c r="I1" s="29"/>
      <c r="J1" s="29"/>
    </row>
    <row r="2" spans="1:1007" x14ac:dyDescent="0.15">
      <c r="B2" s="29" t="s">
        <v>31</v>
      </c>
      <c r="C2" s="29"/>
      <c r="D2" s="29"/>
      <c r="E2" s="29"/>
      <c r="F2" s="29"/>
      <c r="G2" s="29"/>
      <c r="H2" s="29"/>
      <c r="I2" s="29"/>
      <c r="J2" s="29"/>
    </row>
    <row r="3" spans="1:1007" x14ac:dyDescent="0.15">
      <c r="B3" s="32" t="s">
        <v>34</v>
      </c>
      <c r="C3" s="32"/>
      <c r="D3" s="32"/>
      <c r="E3" s="32"/>
      <c r="F3" s="32"/>
      <c r="G3" s="32"/>
      <c r="H3" s="32"/>
      <c r="I3" s="32"/>
      <c r="J3" s="32"/>
    </row>
    <row r="4" spans="1:1007" s="9" customFormat="1" ht="230.25" customHeight="1" x14ac:dyDescent="0.25">
      <c r="A4" s="2"/>
      <c r="B4" s="30" t="s">
        <v>38</v>
      </c>
      <c r="C4" s="30"/>
      <c r="D4" s="30"/>
      <c r="E4" s="30"/>
      <c r="F4" s="30"/>
      <c r="G4" s="30"/>
      <c r="H4" s="30"/>
      <c r="I4" s="30"/>
      <c r="J4" s="30"/>
    </row>
    <row r="5" spans="1:1007" s="9" customFormat="1" ht="12.75" customHeight="1" x14ac:dyDescent="0.25">
      <c r="A5" s="2"/>
      <c r="B5" s="30"/>
      <c r="C5" s="30"/>
      <c r="D5" s="30"/>
      <c r="E5" s="30"/>
      <c r="F5" s="30"/>
      <c r="G5" s="30"/>
      <c r="H5" s="30"/>
      <c r="I5" s="30"/>
      <c r="J5" s="30"/>
    </row>
    <row r="6" spans="1:1007" s="9" customFormat="1" ht="12.75" customHeight="1" x14ac:dyDescent="0.25">
      <c r="A6" s="2"/>
      <c r="B6" s="30"/>
      <c r="C6" s="30"/>
      <c r="D6" s="30"/>
      <c r="E6" s="30"/>
      <c r="F6" s="30"/>
      <c r="G6" s="30"/>
      <c r="H6" s="30"/>
      <c r="I6" s="30"/>
      <c r="J6" s="30"/>
    </row>
    <row r="7" spans="1:1007" s="9" customFormat="1" ht="56.25" customHeight="1" x14ac:dyDescent="0.25">
      <c r="A7" s="2"/>
      <c r="B7" s="30"/>
      <c r="C7" s="30"/>
      <c r="D7" s="30"/>
      <c r="E7" s="30"/>
      <c r="F7" s="30"/>
      <c r="G7" s="30"/>
      <c r="H7" s="30"/>
      <c r="I7" s="30"/>
      <c r="J7" s="30"/>
    </row>
    <row r="8" spans="1:1007" s="9" customFormat="1" ht="69.75" customHeight="1" x14ac:dyDescent="0.25">
      <c r="A8" s="2"/>
      <c r="B8" s="30"/>
      <c r="C8" s="30"/>
      <c r="D8" s="30"/>
      <c r="E8" s="30"/>
      <c r="F8" s="30"/>
      <c r="G8" s="30"/>
      <c r="H8" s="30"/>
      <c r="I8" s="30"/>
      <c r="J8" s="30"/>
    </row>
    <row r="9" spans="1:1007" s="35" customFormat="1" ht="96" customHeight="1" x14ac:dyDescent="0.25">
      <c r="A9" s="33" t="s">
        <v>0</v>
      </c>
      <c r="B9" s="33" t="s">
        <v>1</v>
      </c>
      <c r="C9" s="34" t="s">
        <v>2</v>
      </c>
      <c r="D9" s="34" t="s">
        <v>3</v>
      </c>
      <c r="E9" s="34" t="s">
        <v>36</v>
      </c>
      <c r="F9" s="34" t="s">
        <v>4</v>
      </c>
      <c r="G9" s="34" t="s">
        <v>5</v>
      </c>
      <c r="H9" s="34" t="s">
        <v>33</v>
      </c>
      <c r="I9" s="34" t="s">
        <v>6</v>
      </c>
      <c r="J9" s="34" t="s">
        <v>7</v>
      </c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</row>
    <row r="10" spans="1:1007" s="42" customFormat="1" x14ac:dyDescent="0.25">
      <c r="A10" s="37">
        <v>1</v>
      </c>
      <c r="B10" s="38">
        <v>2</v>
      </c>
      <c r="C10" s="38">
        <v>3</v>
      </c>
      <c r="D10" s="38">
        <v>4</v>
      </c>
      <c r="E10" s="39">
        <v>5</v>
      </c>
      <c r="F10" s="38">
        <v>6</v>
      </c>
      <c r="G10" s="39">
        <v>7</v>
      </c>
      <c r="H10" s="38">
        <v>8</v>
      </c>
      <c r="I10" s="38">
        <v>9</v>
      </c>
      <c r="J10" s="38">
        <v>10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</row>
    <row r="11" spans="1:1007" s="22" customFormat="1" ht="121.5" customHeight="1" x14ac:dyDescent="0.2">
      <c r="A11" s="11" t="s">
        <v>8</v>
      </c>
      <c r="B11" s="12" t="s">
        <v>29</v>
      </c>
      <c r="C11" s="11" t="s">
        <v>9</v>
      </c>
      <c r="D11" s="13">
        <v>540</v>
      </c>
      <c r="E11" s="14"/>
      <c r="F11" s="15">
        <f t="shared" ref="F11" si="0">ROUND(D11*E11,2)</f>
        <v>0</v>
      </c>
      <c r="G11" s="16"/>
      <c r="H11" s="17">
        <f t="shared" ref="H11" si="1">ROUND(F11*(1+G11),2)</f>
        <v>0</v>
      </c>
      <c r="I11" s="15">
        <f>ROUND(H11/D11,2)</f>
        <v>0</v>
      </c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</row>
    <row r="12" spans="1:1007" s="22" customFormat="1" ht="126.75" customHeight="1" x14ac:dyDescent="0.2">
      <c r="A12" s="11" t="s">
        <v>12</v>
      </c>
      <c r="B12" s="12" t="s">
        <v>30</v>
      </c>
      <c r="C12" s="11" t="s">
        <v>9</v>
      </c>
      <c r="D12" s="13">
        <v>17800</v>
      </c>
      <c r="E12" s="14"/>
      <c r="F12" s="15">
        <f t="shared" ref="F12" si="2">ROUND(D12*E12,2)</f>
        <v>0</v>
      </c>
      <c r="G12" s="16"/>
      <c r="H12" s="17">
        <f t="shared" ref="H12" si="3">ROUND(F12*(1+G12),2)</f>
        <v>0</v>
      </c>
      <c r="I12" s="15">
        <f t="shared" ref="I12:I17" si="4">ROUND(H12/D12,2)</f>
        <v>0</v>
      </c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</row>
    <row r="13" spans="1:1007" s="22" customFormat="1" ht="49.5" customHeight="1" x14ac:dyDescent="0.2">
      <c r="A13" s="11" t="s">
        <v>17</v>
      </c>
      <c r="B13" s="12" t="s">
        <v>15</v>
      </c>
      <c r="C13" s="11" t="s">
        <v>9</v>
      </c>
      <c r="D13" s="13">
        <v>10</v>
      </c>
      <c r="E13" s="14"/>
      <c r="F13" s="15">
        <f t="shared" ref="F13" si="5">ROUND(D13*E13,2)</f>
        <v>0</v>
      </c>
      <c r="G13" s="16"/>
      <c r="H13" s="17">
        <f t="shared" ref="H13" si="6">ROUND(F13*(1+G13),2)</f>
        <v>0</v>
      </c>
      <c r="I13" s="15">
        <f t="shared" si="4"/>
        <v>0</v>
      </c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</row>
    <row r="14" spans="1:1007" s="22" customFormat="1" ht="68.25" customHeight="1" x14ac:dyDescent="0.2">
      <c r="A14" s="11">
        <v>4</v>
      </c>
      <c r="B14" s="12" t="s">
        <v>16</v>
      </c>
      <c r="C14" s="11" t="s">
        <v>9</v>
      </c>
      <c r="D14" s="13">
        <v>130</v>
      </c>
      <c r="E14" s="14"/>
      <c r="F14" s="15">
        <f t="shared" ref="F14:F16" si="7">ROUND(D14*E14,2)</f>
        <v>0</v>
      </c>
      <c r="G14" s="16"/>
      <c r="H14" s="17">
        <f t="shared" ref="H14:H16" si="8">ROUND(F14*(1+G14),2)</f>
        <v>0</v>
      </c>
      <c r="I14" s="15">
        <f t="shared" si="4"/>
        <v>0</v>
      </c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</row>
    <row r="15" spans="1:1007" s="22" customFormat="1" ht="78" customHeight="1" x14ac:dyDescent="0.2">
      <c r="A15" s="11" t="s">
        <v>18</v>
      </c>
      <c r="B15" s="12" t="s">
        <v>19</v>
      </c>
      <c r="C15" s="11" t="s">
        <v>9</v>
      </c>
      <c r="D15" s="13">
        <v>200</v>
      </c>
      <c r="E15" s="14"/>
      <c r="F15" s="15">
        <f t="shared" si="7"/>
        <v>0</v>
      </c>
      <c r="G15" s="16"/>
      <c r="H15" s="17">
        <f t="shared" si="8"/>
        <v>0</v>
      </c>
      <c r="I15" s="15">
        <f t="shared" si="4"/>
        <v>0</v>
      </c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</row>
    <row r="16" spans="1:1007" s="22" customFormat="1" ht="113.25" customHeight="1" x14ac:dyDescent="0.2">
      <c r="A16" s="11" t="s">
        <v>13</v>
      </c>
      <c r="B16" s="12" t="s">
        <v>35</v>
      </c>
      <c r="C16" s="11" t="s">
        <v>9</v>
      </c>
      <c r="D16" s="13">
        <v>30</v>
      </c>
      <c r="E16" s="14"/>
      <c r="F16" s="15">
        <f t="shared" si="7"/>
        <v>0</v>
      </c>
      <c r="G16" s="16"/>
      <c r="H16" s="17">
        <f t="shared" si="8"/>
        <v>0</v>
      </c>
      <c r="I16" s="15">
        <f t="shared" si="4"/>
        <v>0</v>
      </c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</row>
    <row r="17" spans="1:1007" s="22" customFormat="1" ht="61.5" customHeight="1" x14ac:dyDescent="0.2">
      <c r="A17" s="11" t="s">
        <v>14</v>
      </c>
      <c r="B17" s="12" t="s">
        <v>20</v>
      </c>
      <c r="C17" s="11" t="s">
        <v>9</v>
      </c>
      <c r="D17" s="13">
        <v>17000</v>
      </c>
      <c r="E17" s="14"/>
      <c r="F17" s="15">
        <f t="shared" ref="F17" si="9">ROUND(D17*E17,2)</f>
        <v>0</v>
      </c>
      <c r="G17" s="16"/>
      <c r="H17" s="17">
        <f t="shared" ref="H17" si="10">ROUND(F17*(1+G17),2)</f>
        <v>0</v>
      </c>
      <c r="I17" s="15">
        <f t="shared" si="4"/>
        <v>0</v>
      </c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</row>
    <row r="18" spans="1:1007" s="22" customFormat="1" ht="30.75" customHeight="1" x14ac:dyDescent="0.2">
      <c r="A18" s="23"/>
      <c r="B18" s="24"/>
      <c r="C18" s="25"/>
      <c r="D18" s="25"/>
      <c r="E18" s="26" t="s">
        <v>10</v>
      </c>
      <c r="F18" s="27">
        <f>SUM(F11:F17)</f>
        <v>0</v>
      </c>
      <c r="G18" s="26" t="s">
        <v>11</v>
      </c>
      <c r="H18" s="27">
        <f>F18+(F18*G11)</f>
        <v>0</v>
      </c>
      <c r="I18" s="28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</row>
    <row r="20" spans="1:1007" x14ac:dyDescent="0.15">
      <c r="B20" s="22" t="s">
        <v>37</v>
      </c>
    </row>
    <row r="21" spans="1:1007" x14ac:dyDescent="0.15">
      <c r="B21" s="22" t="s">
        <v>21</v>
      </c>
    </row>
    <row r="22" spans="1:1007" ht="16.5" customHeight="1" x14ac:dyDescent="0.15">
      <c r="B22" s="22" t="s">
        <v>22</v>
      </c>
    </row>
    <row r="23" spans="1:1007" ht="16.5" customHeight="1" x14ac:dyDescent="0.15">
      <c r="B23" s="22" t="s">
        <v>23</v>
      </c>
    </row>
    <row r="24" spans="1:1007" ht="16.5" customHeight="1" x14ac:dyDescent="0.15">
      <c r="B24" s="22" t="s">
        <v>24</v>
      </c>
    </row>
    <row r="25" spans="1:1007" ht="16.5" customHeight="1" x14ac:dyDescent="0.15">
      <c r="B25" s="22" t="s">
        <v>25</v>
      </c>
    </row>
    <row r="26" spans="1:1007" ht="16.5" customHeight="1" x14ac:dyDescent="0.15">
      <c r="B26" s="22" t="s">
        <v>26</v>
      </c>
    </row>
    <row r="27" spans="1:1007" ht="16.5" customHeight="1" x14ac:dyDescent="0.15">
      <c r="B27" s="22" t="s">
        <v>27</v>
      </c>
    </row>
    <row r="28" spans="1:1007" ht="16.5" customHeight="1" x14ac:dyDescent="0.15">
      <c r="B28" s="22" t="s">
        <v>28</v>
      </c>
    </row>
    <row r="29" spans="1:1007" ht="16.5" customHeight="1" x14ac:dyDescent="0.15"/>
    <row r="30" spans="1:1007" ht="16.5" customHeight="1" x14ac:dyDescent="0.15"/>
    <row r="31" spans="1:1007" ht="13.5" customHeight="1" x14ac:dyDescent="0.15">
      <c r="B31" s="1"/>
      <c r="E31" s="10"/>
      <c r="F31" s="31"/>
      <c r="G31" s="31"/>
      <c r="H31" s="31"/>
      <c r="I31" s="31"/>
      <c r="J31" s="31"/>
    </row>
  </sheetData>
  <mergeCells count="5">
    <mergeCell ref="B1:J1"/>
    <mergeCell ref="B2:J2"/>
    <mergeCell ref="B4:J8"/>
    <mergeCell ref="F31:J31"/>
    <mergeCell ref="B3:J3"/>
  </mergeCells>
  <phoneticPr fontId="8" type="noConversion"/>
  <printOptions horizontalCentered="1"/>
  <pageMargins left="0.25" right="0.25" top="0.75" bottom="0.75" header="0.511811023622047" footer="0.511811023622047"/>
  <pageSetup paperSize="9" scale="70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2024-02-28T11:18:14Z</cp:lastPrinted>
  <dcterms:created xsi:type="dcterms:W3CDTF">2019-02-04T11:59:38Z</dcterms:created>
  <dcterms:modified xsi:type="dcterms:W3CDTF">2024-02-28T11:18:19Z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