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BDC03306-0A66-4503-888F-5D62458FC02C}" xr6:coauthVersionLast="47" xr6:coauthVersionMax="47" xr10:uidLastSave="{00000000-0000-0000-0000-000000000000}"/>
  <bookViews>
    <workbookView xWindow="-108" yWindow="-108" windowWidth="23256" windowHeight="12456" xr2:uid="{3F332102-3272-4C59-8A60-5A501F32755E}"/>
  </bookViews>
  <sheets>
    <sheet name="Środki czystości,papier,work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 l="1"/>
  <c r="K13" i="1"/>
  <c r="H15" i="1"/>
  <c r="H13" i="1"/>
  <c r="J13" i="1" s="1"/>
  <c r="J11" i="1"/>
  <c r="K11" i="1" s="1"/>
  <c r="H5" i="1"/>
  <c r="G62" i="1"/>
  <c r="G61" i="1"/>
  <c r="I61" i="1" s="1"/>
  <c r="J61" i="1" s="1"/>
  <c r="G60" i="1"/>
  <c r="G59" i="1"/>
  <c r="G58" i="1"/>
  <c r="I58" i="1" s="1"/>
  <c r="G57" i="1"/>
  <c r="G56" i="1"/>
  <c r="I56" i="1" s="1"/>
  <c r="J56" i="1" s="1"/>
  <c r="G55" i="1"/>
  <c r="G54" i="1"/>
  <c r="I54" i="1" s="1"/>
  <c r="G53" i="1"/>
  <c r="I53" i="1" s="1"/>
  <c r="J53" i="1" s="1"/>
  <c r="G52" i="1"/>
  <c r="I52" i="1" s="1"/>
  <c r="J52" i="1" s="1"/>
  <c r="G51" i="1"/>
  <c r="G50" i="1"/>
  <c r="G49" i="1"/>
  <c r="G48" i="1"/>
  <c r="I48" i="1" s="1"/>
  <c r="J48" i="1" s="1"/>
  <c r="G47" i="1"/>
  <c r="I47" i="1" s="1"/>
  <c r="J47" i="1" s="1"/>
  <c r="G46" i="1"/>
  <c r="I46" i="1" s="1"/>
  <c r="G45" i="1"/>
  <c r="I45" i="1" s="1"/>
  <c r="J45" i="1" s="1"/>
  <c r="G44" i="1"/>
  <c r="I44" i="1" s="1"/>
  <c r="J44" i="1" s="1"/>
  <c r="G43" i="1"/>
  <c r="G42" i="1"/>
  <c r="I42" i="1" s="1"/>
  <c r="G41" i="1"/>
  <c r="G40" i="1"/>
  <c r="I40" i="1" s="1"/>
  <c r="J40" i="1" s="1"/>
  <c r="G39" i="1"/>
  <c r="H29" i="1"/>
  <c r="J29" i="1" s="1"/>
  <c r="H28" i="1"/>
  <c r="J28" i="1" s="1"/>
  <c r="H27" i="1"/>
  <c r="J27" i="1" s="1"/>
  <c r="H26" i="1"/>
  <c r="J26" i="1" s="1"/>
  <c r="H25" i="1"/>
  <c r="J25" i="1" s="1"/>
  <c r="H24" i="1"/>
  <c r="H23" i="1"/>
  <c r="J23" i="1" s="1"/>
  <c r="H10" i="1"/>
  <c r="J10" i="1" s="1"/>
  <c r="K10" i="1" s="1"/>
  <c r="H12" i="1"/>
  <c r="J12" i="1" s="1"/>
  <c r="K12" i="1" s="1"/>
  <c r="K29" i="1" l="1"/>
  <c r="H30" i="1"/>
  <c r="J5" i="1"/>
  <c r="K5" i="1" s="1"/>
  <c r="H31" i="1"/>
  <c r="J30" i="1"/>
  <c r="K23" i="1"/>
  <c r="J24" i="1"/>
  <c r="K24" i="1" s="1"/>
  <c r="K25" i="1"/>
  <c r="K26" i="1"/>
  <c r="K27" i="1"/>
  <c r="K28" i="1"/>
  <c r="I39" i="1"/>
  <c r="J39" i="1" s="1"/>
  <c r="I55" i="1"/>
  <c r="J55" i="1" s="1"/>
  <c r="J58" i="1"/>
  <c r="G63" i="1"/>
  <c r="H65" i="1" s="1"/>
  <c r="J42" i="1"/>
  <c r="I50" i="1"/>
  <c r="J50" i="1" s="1"/>
  <c r="I62" i="1"/>
  <c r="J62" i="1" s="1"/>
  <c r="I41" i="1"/>
  <c r="J41" i="1" s="1"/>
  <c r="J46" i="1"/>
  <c r="I49" i="1"/>
  <c r="J49" i="1" s="1"/>
  <c r="J54" i="1"/>
  <c r="I57" i="1"/>
  <c r="J57" i="1" s="1"/>
  <c r="I43" i="1"/>
  <c r="J43" i="1" s="1"/>
  <c r="I51" i="1"/>
  <c r="J51" i="1" s="1"/>
  <c r="I59" i="1"/>
  <c r="J59" i="1" s="1"/>
  <c r="I60" i="1"/>
  <c r="J60" i="1" s="1"/>
  <c r="H9" i="1"/>
  <c r="H8" i="1"/>
  <c r="J8" i="1" s="1"/>
  <c r="K8" i="1" s="1"/>
  <c r="H7" i="1"/>
  <c r="J7" i="1" s="1"/>
  <c r="K7" i="1" s="1"/>
  <c r="H6" i="1"/>
  <c r="J6" i="1" s="1"/>
  <c r="K6" i="1" s="1"/>
  <c r="J9" i="1" l="1"/>
  <c r="K9" i="1" s="1"/>
  <c r="K30" i="1"/>
  <c r="H34" i="1" s="1"/>
  <c r="J63" i="1"/>
  <c r="H68" i="1" s="1"/>
</calcChain>
</file>

<file path=xl/sharedStrings.xml><?xml version="1.0" encoding="utf-8"?>
<sst xmlns="http://schemas.openxmlformats.org/spreadsheetml/2006/main" count="171" uniqueCount="109">
  <si>
    <t>Lp</t>
  </si>
  <si>
    <t>Asortyment</t>
  </si>
  <si>
    <t>Oferowany produkt i nazwa producenta</t>
  </si>
  <si>
    <t>Należy załączyć:
- kartę charakterystki produktu lub
- opis oferowanego przedmiotu zamówienia</t>
  </si>
  <si>
    <t xml:space="preserve">Ilość sztuk </t>
  </si>
  <si>
    <t>JM</t>
  </si>
  <si>
    <t xml:space="preserve"> cena netto</t>
  </si>
  <si>
    <t>wartość netto</t>
  </si>
  <si>
    <t>VAT [%]</t>
  </si>
  <si>
    <t>wartość brutto</t>
  </si>
  <si>
    <t>uwagi</t>
  </si>
  <si>
    <t>1.</t>
  </si>
  <si>
    <t>Karta charakterystyki produktu</t>
  </si>
  <si>
    <t>2.</t>
  </si>
  <si>
    <r>
      <t xml:space="preserve">Ekologiczny skoncentrowany preparat do </t>
    </r>
    <r>
      <rPr>
        <b/>
        <sz val="10"/>
        <color rgb="FF000000"/>
        <rFont val="Aptos Narrow"/>
        <family val="2"/>
        <charset val="238"/>
        <scheme val="minor"/>
      </rPr>
      <t xml:space="preserve">codzinnego mycia łazienek </t>
    </r>
    <r>
      <rPr>
        <sz val="10"/>
        <color rgb="FF000000"/>
        <rFont val="Aptos Narrow"/>
        <family val="2"/>
        <charset val="238"/>
        <scheme val="minor"/>
      </rPr>
      <t xml:space="preserve">na bazie kwasu cytrynowego, łagodny środek dla maksymalnie bezpiecznego stosowania. Powinień mieć przyjemny, świeży zapach, odpowiedni do stosowania na niezniszczonych powierzchniach chromowanych oraz powierzchniach ze stali nierdzewnej, idealny do codziennego stosowania na powierzchniach wodooodpornych, skutecznie usuwający powszechne zabrudzenia występujące na powierzchniach sanitarnych. Regularne stosowany powinień zapobiegać osadzaniu się kamienia wapiennego. Produkt  powinień nadawać się do  systemu dozującego w specjalnych butelkach z systemem kodów, które uniemożliwią pomyłkę w zastosowaniu produktu. Produkt dostarczany w ekologicznej saszetce o pojemności 1200ml- 1500 ml.            </t>
    </r>
  </si>
  <si>
    <t>Opis oferowanego przedmiotu zamówienia</t>
  </si>
  <si>
    <t>3.</t>
  </si>
  <si>
    <r>
      <t>Ekologiczny, skoncentrowany, wydajny preparat na bazie kwasu cytrynowego, przeznaczony do </t>
    </r>
    <r>
      <rPr>
        <b/>
        <sz val="10"/>
        <color rgb="FF1A1C21"/>
        <rFont val="Aptos Narrow"/>
        <family val="2"/>
        <charset val="238"/>
        <scheme val="minor"/>
      </rPr>
      <t>codziennego mycia muszli klozetowych, pisuarów</t>
    </r>
    <r>
      <rPr>
        <sz val="10"/>
        <color rgb="FF1A1C21"/>
        <rFont val="Aptos Narrow"/>
        <family val="2"/>
        <charset val="238"/>
        <scheme val="minor"/>
      </rPr>
      <t>. Powinień skutecznie czyścić, pozostawiając świeży zapach. Preparat o odpowiedniej lepkości, powodującej przywieranie do czyszczonych powierzchni,  zapobiegający osadzaniu się kamienia wapiennego, odkażający, usuwający plamy z muszli klozetowych i pisuarów. Płyn o pH &lt;2, możliwość kontroli stężenia dozowanego preparatu poprzez użycie dedykowanego systemu dozującego, który ogranicza zużycie oraz odpowiada za ekonomię oraz ergonomię. Produkt powinień nadawać się do systemu dozującego w specjalnych butelkach z systemem kodów, które unimożliwią pomyłkę w zastosowaniu produktu. Produkt w oryginalnej ekologicznej saszetce o pojemności 1200-1500 ml.</t>
    </r>
  </si>
  <si>
    <t>4.</t>
  </si>
  <si>
    <r>
      <t xml:space="preserve">Ekologiczny, skoncentrowany, wydajny preparat do </t>
    </r>
    <r>
      <rPr>
        <b/>
        <sz val="10"/>
        <color rgb="FF000000"/>
        <rFont val="Aptos Narrow"/>
        <family val="2"/>
        <charset val="238"/>
        <scheme val="minor"/>
      </rPr>
      <t xml:space="preserve">odświeżania powietrza w pokojach hotelowych, </t>
    </r>
    <r>
      <rPr>
        <sz val="10"/>
        <color rgb="FF000000"/>
        <rFont val="Aptos Narrow"/>
        <family val="2"/>
        <charset val="238"/>
        <scheme val="minor"/>
      </rPr>
      <t>powinień skutecznie neutralizować nieprzyjemne zapachy, odświeżać powietrze pozostawiając w pokojach zapach świeżości i czystości. Płyn w kolorz czerwona, o pH ok. 8, Produkt powinień nadawać się do systemu dozującego w specjalnych butelkach z systemem kodów, które unimożliwią pomyłkę w zastosowaniu produktu. Produkt w oryginalnej ekologicznej saszetce o pojemności 1200-1500 ml.</t>
    </r>
  </si>
  <si>
    <t>5.</t>
  </si>
  <si>
    <t>Środek do czyszczenia urządzeń sanitarnych i usuwania kamienia.Do skutecznego czyszczenia wszystkich kwasoodpornych materiałów, jak na przykład chrom, tworzywa sztuczne, porcelana, ceramika Do usuwania codziennych zanieczyszczeń występujących pomieszczeniach sanitarnych w związku z ich eksploatacją.Produkt zaiwerajacy blokery wapnia.Produkt musi posiadać certyfikat ECOLABEL lub równoważny.Produkt  gotowy do użyciaw butelce  o pojemnosci max 0,5l spriskiwacz doza maks 2,5ml .</t>
  </si>
  <si>
    <t>Wartość netto</t>
  </si>
  <si>
    <t>Wartość vat 23%</t>
  </si>
  <si>
    <t>Wartość brutto</t>
  </si>
  <si>
    <t>6.</t>
  </si>
  <si>
    <t>7.</t>
  </si>
  <si>
    <r>
      <t>Papier toaletowy w rolkach nadający się do podajnikow.</t>
    </r>
    <r>
      <rPr>
        <sz val="10"/>
        <rFont val="Aptos Narrow"/>
        <family val="2"/>
        <charset val="238"/>
        <scheme val="minor"/>
      </rPr>
      <t xml:space="preserve"> Surowiec: 100% celuloza, kolor: biały, białość: 80 %, długość wstęgi minimum 160-170 m, szerokość wstęg min 9 cm do 9,4 cm średnica: 19 cm, średnica gilzy max  6 cm, ilość listków w roli min 450  gramatura min 2 x 16 g/m²,  ilość w opakowaniu min 12 szt. </t>
    </r>
  </si>
  <si>
    <r>
      <t xml:space="preserve">Czyściwo papierowe wielozadaniowe </t>
    </r>
    <r>
      <rPr>
        <sz val="10"/>
        <rFont val="Aptos Narrow"/>
        <family val="2"/>
        <charset val="238"/>
        <scheme val="minor"/>
      </rPr>
      <t>Kolor biały dwywarswowy, 100 % celuloza , bardzo mocne i chłonne, wysokośc roli min 20 x 23cm Opakowanie handlowe: 6  szt .Długość roli min 100 m Materiał wykonania 100% celuloza .Atest PZH</t>
    </r>
  </si>
  <si>
    <r>
      <rPr>
        <b/>
        <sz val="10"/>
        <color rgb="FF000000"/>
        <rFont val="Aptos Narrow"/>
        <family val="2"/>
        <charset val="238"/>
        <scheme val="minor"/>
      </rPr>
      <t>Ręcznik składany</t>
    </r>
    <r>
      <rPr>
        <sz val="10"/>
        <color rgb="FF000000"/>
        <rFont val="Aptos Narrow"/>
        <family val="2"/>
        <charset val="238"/>
        <scheme val="minor"/>
      </rPr>
      <t xml:space="preserve"> W,ilość warstw 2, wymiar listka wysokośc min 32 xx 20cm wymiar po złożeniu min 20x 8  cm, min 18 gr/ m2, czysta celuloza dwuwarstwowa ,opakowanie do dostawy karton min 2000 listków . Produkt musi posiadać certyfikat ECOLABEL lub równoważny wykonany w technologi DRY TECH lub równoważny, ilość w opakowaniu min 20 szt. </t>
    </r>
  </si>
  <si>
    <r>
      <t xml:space="preserve">Mydło w piance </t>
    </r>
    <r>
      <rPr>
        <sz val="10"/>
        <color theme="1"/>
        <rFont val="Aptos Narrow"/>
        <family val="2"/>
        <charset val="238"/>
        <scheme val="minor"/>
      </rPr>
      <t xml:space="preserve"> o pojemności od 250ml-500ml. Produkt o wysokiej wydajności około 1200 procji.W składzie zawiera glicerynę, posiada włsciwości nawilżąjące.Przebadany dermatoligicznie </t>
    </r>
  </si>
  <si>
    <r>
      <rPr>
        <b/>
        <sz val="10"/>
        <color theme="1"/>
        <rFont val="Aptos Narrow"/>
        <family val="2"/>
        <scheme val="minor"/>
      </rPr>
      <t xml:space="preserve">Dozownik </t>
    </r>
    <r>
      <rPr>
        <sz val="10"/>
        <color theme="1"/>
        <rFont val="Aptos Narrow"/>
        <family val="2"/>
        <charset val="238"/>
        <scheme val="minor"/>
      </rPr>
      <t>antybakteryjny z twoprzywa sztucznego ABS do recznika składanego W  dozownik w kolorze białym o wysokości max 35 /30/15 cm pojemność max. 2,5 opakowania.Dozownik wykoanany w technologi Defend Tech z jonami srebra.Pojemnik posiada gładką powierzcznie oraz kluczyk.</t>
    </r>
  </si>
  <si>
    <r>
      <rPr>
        <b/>
        <sz val="10"/>
        <color rgb="FF000000"/>
        <rFont val="Aptos Narrow"/>
        <family val="2"/>
        <scheme val="minor"/>
      </rPr>
      <t>Dozownik</t>
    </r>
    <r>
      <rPr>
        <sz val="10"/>
        <color rgb="FF000000"/>
        <rFont val="Aptos Narrow"/>
        <family val="2"/>
        <charset val="238"/>
        <scheme val="minor"/>
      </rPr>
      <t xml:space="preserve"> antybakteryjny z twoprzywa sztucznego ABS   dozownik w kolorze białym  na papier mini jumbo.Maxymalna  średniaca roli  22 cm.Dozownik wykoanany w technologi Defend Tech z jonami srebra.Pojemnik posiada gładką powierzcznie, wyposażony jest  w kluczyk.</t>
    </r>
  </si>
  <si>
    <r>
      <rPr>
        <b/>
        <sz val="10"/>
        <color theme="1"/>
        <rFont val="Aptos Narrow"/>
        <family val="2"/>
        <scheme val="minor"/>
      </rPr>
      <t>Dozownik</t>
    </r>
    <r>
      <rPr>
        <sz val="10"/>
        <color theme="1"/>
        <rFont val="Aptos Narrow"/>
        <family val="2"/>
        <charset val="238"/>
        <scheme val="minor"/>
      </rPr>
      <t xml:space="preserve"> mydła w pianie, antybakteryjny z tworzywa sztucznego ABS do którego pasują wkłady o pojemnośći max 500 ml .Pojemnik posiada gładką powierzcznie, wyposażony jest  w kluczyk  okienko  kontroli ilości mydła  Dozownik wykonany w technologi Defend Tech z jonami srebra</t>
    </r>
  </si>
  <si>
    <t>Montaż dozowników po stronie dostawcy.</t>
  </si>
  <si>
    <t xml:space="preserve"> Podane wymiary są maxymalne wszytkie dozowniki muszą być z jedej seri producenta. </t>
  </si>
  <si>
    <t>Worki na odpady komunalne</t>
  </si>
  <si>
    <t>L.p.</t>
  </si>
  <si>
    <t>NAZWA PRODUKTU</t>
  </si>
  <si>
    <t>OPIS PRODUKTU</t>
  </si>
  <si>
    <t>Ilość do zamówienia</t>
  </si>
  <si>
    <t>jednostka</t>
  </si>
  <si>
    <t xml:space="preserve">Cena netto </t>
  </si>
  <si>
    <t>Wartość Vat</t>
  </si>
  <si>
    <t>Nazwa producenta</t>
  </si>
  <si>
    <t>Worki na śmieci czarne 20 L</t>
  </si>
  <si>
    <t xml:space="preserve">Worki na śmieci czarne. HDPE 20 l Przeznaczone do segregacji, grubość min. 10-15μm. Pakowane po 50szt. </t>
  </si>
  <si>
    <t>rolka</t>
  </si>
  <si>
    <t>Worki na śmieci czarne 35 L</t>
  </si>
  <si>
    <t xml:space="preserve">Worki na śmieci czarne. LDPE 35l Przeznaczone do segregacji, grubość min. 25-28μm. Pakowane po 50szt. </t>
  </si>
  <si>
    <t>Worki na śmieci zielone 35 L</t>
  </si>
  <si>
    <t xml:space="preserve">Worki na śmieci zielone. LDPE 35l Przeznaczone do segregacji, grubość min. 25-28μm. Pakowane po 50szt. </t>
  </si>
  <si>
    <t>Worki na śmieci niebieskie 35 L</t>
  </si>
  <si>
    <t xml:space="preserve">Worki na śmieci niebieskie. LDPE 35l Przeznaczone do segregacji., grubość min. 25-28μm. Pakowane po 50szt. </t>
  </si>
  <si>
    <t>Worki na śmieci żółte 35 L</t>
  </si>
  <si>
    <t xml:space="preserve">Worki na śmieci żółte. LDPE 35l Przeznaczone do segregacji., grubość min. 25-28μm. Pakowane po 50szt. </t>
  </si>
  <si>
    <t>Worki na śmieci czarne 60 L</t>
  </si>
  <si>
    <t xml:space="preserve">Worki na śmieci czarne. LDPE 60l Przeznaczone do segregacji, grubość min. 25-28μm. Pakowane po 50szt. </t>
  </si>
  <si>
    <t>Worki na śmieci zielone 60 L</t>
  </si>
  <si>
    <t xml:space="preserve">Worki na śmieci zielone. LDPE 60l Przeznaczone do segregacji, grubość min. 25-28μm. Pakowane po 50szt. </t>
  </si>
  <si>
    <t>Worki na śmieci niebieskie 60 L</t>
  </si>
  <si>
    <t xml:space="preserve">Worki na śmieci niebieskie. LDPE 60l Przeznaczone do segregacji., grubość min. 25-28μm. Pakowane po 50szt. </t>
  </si>
  <si>
    <t>Worki na śmieci żółte 60 L</t>
  </si>
  <si>
    <t xml:space="preserve">Worki na śmieci żółte. LDPE 60l Przeznaczone do segregacji., grubość min. 25-28μm. Pakowane po 50szt. </t>
  </si>
  <si>
    <t>Worki na śmieci czarne 120 L</t>
  </si>
  <si>
    <t xml:space="preserve">Worki na śmieci czarne. LDPE 120l Przeznaczone do segregacji, grubość min. 25-28μm. Pakowane po 25szt. </t>
  </si>
  <si>
    <t>Worki na śmieci zielone 120 L</t>
  </si>
  <si>
    <t xml:space="preserve">Worki na śmieci zielone. LDPE 120l Przeznaczone do segregacji, grubość min. 25-28μm. Pakowane po 25szt. </t>
  </si>
  <si>
    <t>Worki na śmieci niebieskie 120 L</t>
  </si>
  <si>
    <t xml:space="preserve">Worki na śmieci niebieskie. LDPE 120l Przeznaczone do segregacji., grubość min. 25-28μm. Pakowane po 25szt. </t>
  </si>
  <si>
    <t>Worki na śmieci żółte 120 L</t>
  </si>
  <si>
    <t xml:space="preserve">Worki na śmieci żółte. LDPE 120l Przeznaczone do segregacji., grubość min. 25-28μm. Pakowane po 25szt. </t>
  </si>
  <si>
    <t>Worki na śmieci brązowe 120 L</t>
  </si>
  <si>
    <t xml:space="preserve">Worki na śmieci brązowe. LDPE 120l Przeznaczone do segregacji., grubość min. 25-28μm. Pakowane po 25szt. </t>
  </si>
  <si>
    <t>Worki na śmieci czarne 240 L</t>
  </si>
  <si>
    <t xml:space="preserve">Worki na śmieci czarne. LDPE 240l Przeznaczone do segregacji, grubość min. 25-28μm. Pakowane po 10szt. </t>
  </si>
  <si>
    <t>Worki na śmieci brązowe 240 L</t>
  </si>
  <si>
    <t xml:space="preserve">Worki na śmieci brązowe. LDPE 240l Przeznaczone do segregacji., grubość min. 25-28μm. Pakowane po 10szt. </t>
  </si>
  <si>
    <t xml:space="preserve">Worki na śmieci zółte. LDPE 240l Przeznaczone do segregacji., grubość min. 25-28μm. Pakowane po 10szt. </t>
  </si>
  <si>
    <t xml:space="preserve">Worki na śmieci zielone. LDPE 240l Przeznaczone do segregacji., grubość min. 25-28μm. Pakowane po 10szt. </t>
  </si>
  <si>
    <t xml:space="preserve">Worki na śmieci niebieskie. LDPE 240l Przeznaczone do segregacji., grubość min. 25-28μm. Pakowane po 10szt. </t>
  </si>
  <si>
    <t>Rękawice nitrylowe czarne roz S</t>
  </si>
  <si>
    <t xml:space="preserve">Rękawice nitrylowe w kolorze czarnym w rozmiarze S pakowane w kartoniku. Opakowanie 100 sztuk. </t>
  </si>
  <si>
    <t>op</t>
  </si>
  <si>
    <t>Rękawice nitrylowe czarne roz M</t>
  </si>
  <si>
    <t xml:space="preserve">Rękawice nitrylowe w kolorze czarnym w rozmiarze M pakowane w kartoniku. Opakowanie 100 sztuk. </t>
  </si>
  <si>
    <t>Rękawice nitrylowe czarne roz L</t>
  </si>
  <si>
    <t xml:space="preserve">Rękawice nitrylowe w kolorze czarnym w rozmiarze L pakowane w kartoniku. Opakowanie 100 sztuk. </t>
  </si>
  <si>
    <t>Rękawice nitrylowe czarne roz XL</t>
  </si>
  <si>
    <t xml:space="preserve">Rękawice nitrylowe w kolorze czarnym w rozmiarze XL pakowane w kartoniku. Opakowanie 100 sztuk. </t>
  </si>
  <si>
    <t>Wartość vat 8%</t>
  </si>
  <si>
    <t xml:space="preserve">Karta charakterystyki produktu </t>
  </si>
  <si>
    <t>Środek do mycia szyb i luster. Ekologiczny, mocno skoncentrowany preparat o szerokim zastosowaniu, przeznaczony  do mycia twardych powierzchni zmywalnych oraz powierzchni szklanych, pozostawiający połysk, nie powodujący powstawania smug. Przeznaczony do czyszczenia okien, luster, glazury i  telefonów. Środek powinień skutecznie usunąć odciski palców, zabrudzenia z tłuszczu.  Kolor preparatu powinień być w odcieniu niebieskim, pH od 7,5. do 10 . Produkt  powinień nadawać się do  systemu dozującego w specjalnych butelkach z systemem kodów, które uniemożliwią pomyłkę w zastosowaniu produktu. Produkt dostarczany w ekologicznej saszetce o pojemności 100ml- 1500 ml-2000ml .</t>
  </si>
  <si>
    <t>Środek do czyszczenia urządzeń sanitarnych i usuwania kamienia.Do skutecznego czyszczenia wszystkich kwasoodpornych materiałów, jak na przykład chrom, tworzywa sztuczne, porcelana, ceramika Do usuwania codziennych zanieczyszczeń występujących pomieszczeniach sanitarnych w związku z ich eksploatacją.Produkt zaiwerajacy blokery wapnia.Produkt musi posiadać certyfikat ECOLABEL lub równoważny.Produkt  gotowy do użycia pojemność opakowania 8-10l</t>
  </si>
  <si>
    <t>8.</t>
  </si>
  <si>
    <t>GOTOWY DO UŻYCIA ŚRODEK DO MYCIA SZYB I LUSTER - działający dobrze na każdego rodzaju brud i tłuszcz, nie pozostawia smug, mający w swoim składzie 2-Butoksyetanol 1-&lt;5%, 2-Propanol, kolor niebieski,
1-&lt;5%- opakowanie do dostawy kanister 10 litrów, wartość pH 10</t>
  </si>
  <si>
    <t xml:space="preserve">GOTOWY DO UŻYCIA ŚRODEK DO MYCIA SZYB I LUSTER - działający dobrze na każdego rodzaju brud i tłuszcz, nie pozostawia smug, mający w swoim składzie 2-Butoksyetanol 1-&lt;5%, 2-Propanol, kolor niebieski,
1-&lt;5%- butelka ze spryskiwaczem doza max 2,5ml  pojemność 0,5l-0,7l.max </t>
  </si>
  <si>
    <t xml:space="preserve">Worki na śmieci czarne. LDPE 20 l Przeznaczone do segregacji, grubość min. 10-15μm. Pakowane po 50szt. </t>
  </si>
  <si>
    <t>Worki na śmieci żółte 240 L</t>
  </si>
  <si>
    <t>Worki na śmieci zielone 240 L</t>
  </si>
  <si>
    <t>Worki na śmieci niebieskie 240 L</t>
  </si>
  <si>
    <t xml:space="preserve">ŚRODKI CZYSTOŚCI: </t>
  </si>
  <si>
    <t>CZYŚCIWO-PAPIER:</t>
  </si>
  <si>
    <t xml:space="preserve">WORKI NA ŚMIECI: </t>
  </si>
  <si>
    <t>Stawka VAT [%]</t>
  </si>
  <si>
    <t>Uwagi</t>
  </si>
  <si>
    <t>Stawka VAT %</t>
  </si>
  <si>
    <t>wartość VAT</t>
  </si>
  <si>
    <t>Wartośc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</si>
</sst>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x14ac:knownFonts="1">
    <font>
      <sz val="11"/>
      <color theme="1"/>
      <name val="Aptos Narrow"/>
      <family val="2"/>
      <charset val="238"/>
      <scheme val="minor"/>
    </font>
    <font>
      <b/>
      <sz val="11"/>
      <color rgb="FF3F3F3F"/>
      <name val="Aptos Narrow"/>
      <family val="2"/>
      <charset val="238"/>
      <scheme val="minor"/>
    </font>
    <font>
      <b/>
      <i/>
      <sz val="10"/>
      <name val="Aptos Narrow"/>
      <family val="2"/>
      <charset val="238"/>
      <scheme val="minor"/>
    </font>
    <font>
      <sz val="11"/>
      <color theme="1"/>
      <name val="Aptos Narrow"/>
      <family val="2"/>
      <scheme val="minor"/>
    </font>
    <font>
      <b/>
      <sz val="10"/>
      <color theme="1"/>
      <name val="Aptos Narrow"/>
      <family val="2"/>
      <charset val="238"/>
      <scheme val="minor"/>
    </font>
    <font>
      <sz val="10"/>
      <color theme="1"/>
      <name val="Aptos Narrow"/>
      <family val="2"/>
      <charset val="238"/>
      <scheme val="minor"/>
    </font>
    <font>
      <sz val="10"/>
      <name val="Aptos Narrow"/>
      <family val="2"/>
      <charset val="238"/>
      <scheme val="minor"/>
    </font>
    <font>
      <sz val="10"/>
      <color rgb="FF000000"/>
      <name val="Aptos Narrow"/>
      <family val="2"/>
      <charset val="238"/>
      <scheme val="minor"/>
    </font>
    <font>
      <b/>
      <sz val="10"/>
      <color rgb="FF000000"/>
      <name val="Aptos Narrow"/>
      <family val="2"/>
      <charset val="238"/>
      <scheme val="minor"/>
    </font>
    <font>
      <sz val="10"/>
      <color rgb="FF1A1C21"/>
      <name val="Aptos Narrow"/>
      <family val="2"/>
      <charset val="238"/>
      <scheme val="minor"/>
    </font>
    <font>
      <b/>
      <sz val="10"/>
      <color rgb="FF1A1C21"/>
      <name val="Aptos Narrow"/>
      <family val="2"/>
      <charset val="238"/>
      <scheme val="minor"/>
    </font>
    <font>
      <b/>
      <sz val="10"/>
      <name val="Aptos Narrow"/>
      <family val="2"/>
      <charset val="238"/>
      <scheme val="minor"/>
    </font>
    <font>
      <sz val="8"/>
      <name val="Aptos Narrow"/>
      <family val="2"/>
      <charset val="238"/>
      <scheme val="minor"/>
    </font>
    <font>
      <b/>
      <sz val="10"/>
      <color theme="1"/>
      <name val="Aptos Narrow"/>
      <family val="2"/>
      <scheme val="minor"/>
    </font>
    <font>
      <sz val="10"/>
      <color theme="1"/>
      <name val="Aptos Narrow"/>
      <family val="2"/>
      <scheme val="minor"/>
    </font>
    <font>
      <b/>
      <sz val="10"/>
      <color rgb="FF000000"/>
      <name val="Aptos Narrow"/>
      <family val="2"/>
      <scheme val="minor"/>
    </font>
    <font>
      <sz val="10"/>
      <color rgb="FF000000"/>
      <name val="Aptos Narrow"/>
      <family val="2"/>
      <scheme val="minor"/>
    </font>
    <font>
      <b/>
      <sz val="24"/>
      <color rgb="FF3F3F3F"/>
      <name val="Aptos Narrow"/>
      <family val="2"/>
      <charset val="238"/>
      <scheme val="minor"/>
    </font>
    <font>
      <b/>
      <sz val="14"/>
      <color rgb="FF3F3F3F"/>
      <name val="Aptos Narrow"/>
      <family val="2"/>
      <scheme val="minor"/>
    </font>
    <font>
      <sz val="14"/>
      <color rgb="FF3F3F3F"/>
      <name val="Aptos Narrow"/>
      <family val="2"/>
      <charset val="238"/>
      <scheme val="minor"/>
    </font>
    <font>
      <sz val="14"/>
      <color rgb="FF000000"/>
      <name val="Calibri"/>
      <family val="2"/>
    </font>
    <font>
      <b/>
      <sz val="16"/>
      <color theme="1"/>
      <name val="Aptos Narrow"/>
      <family val="2"/>
      <scheme val="minor"/>
    </font>
    <font>
      <b/>
      <sz val="10"/>
      <color rgb="FF3F3F3F"/>
      <name val="Aptos Narrow"/>
      <family val="2"/>
      <scheme val="minor"/>
    </font>
  </fonts>
  <fills count="7">
    <fill>
      <patternFill patternType="none"/>
    </fill>
    <fill>
      <patternFill patternType="gray125"/>
    </fill>
    <fill>
      <patternFill patternType="solid">
        <fgColor rgb="FFF2F2F2"/>
      </patternFill>
    </fill>
    <fill>
      <patternFill patternType="solid">
        <fgColor theme="2" tint="-9.9978637043366805E-2"/>
        <bgColor indexed="64"/>
      </patternFill>
    </fill>
    <fill>
      <patternFill patternType="solid">
        <fgColor theme="0"/>
        <bgColor indexed="64"/>
      </patternFill>
    </fill>
    <fill>
      <patternFill patternType="solid">
        <fgColor rgb="FFFFFFFF"/>
        <bgColor rgb="FFFFFFCC"/>
      </patternFill>
    </fill>
    <fill>
      <patternFill patternType="solid">
        <fgColor rgb="FFF2F2F2"/>
        <bgColor indexed="64"/>
      </patternFill>
    </fill>
  </fills>
  <borders count="21">
    <border>
      <left/>
      <right/>
      <top/>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1"/>
      </top>
      <bottom/>
      <diagonal/>
    </border>
    <border>
      <left/>
      <right/>
      <top style="thin">
        <color theme="1"/>
      </top>
      <bottom style="thin">
        <color auto="1"/>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auto="1"/>
      </right>
      <top style="thin">
        <color auto="1"/>
      </top>
      <bottom style="thin">
        <color auto="1"/>
      </bottom>
      <diagonal/>
    </border>
    <border>
      <left/>
      <right style="thin">
        <color auto="1"/>
      </right>
      <top style="thin">
        <color theme="1"/>
      </top>
      <bottom/>
      <diagonal/>
    </border>
    <border>
      <left/>
      <right style="thin">
        <color auto="1"/>
      </right>
      <top style="thin">
        <color theme="1"/>
      </top>
      <bottom style="thin">
        <color auto="1"/>
      </bottom>
      <diagonal/>
    </border>
    <border>
      <left/>
      <right style="thin">
        <color rgb="FF3F3F3F"/>
      </right>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3" fillId="0" borderId="0"/>
  </cellStyleXfs>
  <cellXfs count="82">
    <xf numFmtId="0" fontId="0" fillId="0" borderId="0" xfId="0"/>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3" borderId="3" xfId="2" applyFont="1" applyFill="1" applyBorder="1" applyAlignment="1" applyProtection="1">
      <alignment horizontal="center" vertical="center" wrapText="1"/>
      <protection locked="0"/>
    </xf>
    <xf numFmtId="4" fontId="4" fillId="3" borderId="3" xfId="2" applyNumberFormat="1" applyFont="1" applyFill="1" applyBorder="1" applyAlignment="1" applyProtection="1">
      <alignment horizontal="center" vertical="center" wrapText="1"/>
      <protection locked="0"/>
    </xf>
    <xf numFmtId="0" fontId="5" fillId="0" borderId="0" xfId="0" applyFont="1"/>
    <xf numFmtId="3" fontId="4" fillId="3" borderId="3" xfId="2"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6" fillId="4" borderId="4" xfId="0" applyFont="1" applyFill="1" applyBorder="1" applyAlignment="1">
      <alignment horizontal="left" vertical="center" wrapText="1" inden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2" fontId="5" fillId="0" borderId="4" xfId="0" applyNumberFormat="1" applyFont="1" applyBorder="1" applyAlignment="1">
      <alignment horizontal="right" vertical="center" wrapText="1"/>
    </xf>
    <xf numFmtId="44" fontId="5" fillId="0" borderId="4" xfId="0" applyNumberFormat="1" applyFont="1" applyBorder="1" applyAlignment="1">
      <alignment horizontal="right" vertical="center" wrapText="1"/>
    </xf>
    <xf numFmtId="0" fontId="7" fillId="0" borderId="5" xfId="0" applyFont="1" applyBorder="1" applyAlignment="1">
      <alignment horizontal="left" vertical="center" wrapText="1" indent="1"/>
    </xf>
    <xf numFmtId="0" fontId="9" fillId="0" borderId="5" xfId="0" applyFont="1" applyBorder="1" applyAlignment="1">
      <alignment horizontal="left" vertical="center" wrapText="1" indent="1"/>
    </xf>
    <xf numFmtId="0" fontId="11" fillId="4" borderId="4" xfId="0" applyFont="1" applyFill="1" applyBorder="1" applyAlignment="1">
      <alignment horizontal="center" vertical="center" wrapText="1"/>
    </xf>
    <xf numFmtId="0" fontId="7" fillId="0" borderId="6" xfId="0" applyFont="1" applyBorder="1" applyAlignment="1">
      <alignment horizontal="left" vertical="center" wrapText="1" indent="1"/>
    </xf>
    <xf numFmtId="0" fontId="11"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wrapText="1"/>
    </xf>
    <xf numFmtId="0" fontId="4" fillId="0" borderId="5" xfId="0" applyFont="1" applyBorder="1" applyAlignment="1">
      <alignment wrapText="1"/>
    </xf>
    <xf numFmtId="0" fontId="11" fillId="0" borderId="4" xfId="0" applyFont="1" applyBorder="1" applyAlignment="1">
      <alignment vertical="top" wrapText="1"/>
    </xf>
    <xf numFmtId="0" fontId="14" fillId="0" borderId="10" xfId="0" applyFont="1" applyBorder="1" applyAlignment="1">
      <alignment wrapText="1"/>
    </xf>
    <xf numFmtId="0" fontId="16" fillId="0" borderId="6" xfId="0" applyFont="1" applyBorder="1" applyAlignment="1">
      <alignment vertical="center" wrapText="1"/>
    </xf>
    <xf numFmtId="0" fontId="14" fillId="0" borderId="11" xfId="0" applyFont="1" applyBorder="1" applyAlignment="1">
      <alignment wrapText="1"/>
    </xf>
    <xf numFmtId="0" fontId="0" fillId="0" borderId="0" xfId="0" applyAlignment="1">
      <alignment horizontal="left"/>
    </xf>
    <xf numFmtId="0" fontId="5" fillId="0" borderId="0" xfId="0" applyFont="1" applyAlignment="1">
      <alignment horizontal="left"/>
    </xf>
    <xf numFmtId="0" fontId="18" fillId="2" borderId="1" xfId="1" applyFont="1" applyAlignment="1">
      <alignment horizontal="center" vertical="center" wrapText="1"/>
    </xf>
    <xf numFmtId="0" fontId="18" fillId="2" borderId="12" xfId="1" applyFont="1" applyBorder="1" applyAlignment="1">
      <alignment horizontal="center" vertical="center" wrapText="1"/>
    </xf>
    <xf numFmtId="0" fontId="18" fillId="2" borderId="13" xfId="1" applyFont="1" applyBorder="1" applyAlignment="1">
      <alignment horizontal="center" vertical="center" wrapText="1"/>
    </xf>
    <xf numFmtId="0" fontId="18" fillId="2" borderId="15" xfId="1" applyFont="1" applyBorder="1" applyAlignment="1">
      <alignment horizontal="center" vertical="center" wrapText="1"/>
    </xf>
    <xf numFmtId="0" fontId="19" fillId="2" borderId="1" xfId="1" applyFont="1" applyAlignment="1">
      <alignment horizontal="center" vertical="center" wrapText="1"/>
    </xf>
    <xf numFmtId="2" fontId="18" fillId="2" borderId="1" xfId="1" applyNumberFormat="1" applyFont="1" applyAlignment="1">
      <alignment horizontal="center" vertical="center" wrapText="1"/>
    </xf>
    <xf numFmtId="9" fontId="18" fillId="2" borderId="1" xfId="1" applyNumberFormat="1" applyFont="1" applyAlignment="1">
      <alignment horizontal="center" vertical="center" wrapText="1"/>
    </xf>
    <xf numFmtId="0" fontId="20" fillId="0" borderId="0" xfId="0" applyFont="1" applyAlignment="1">
      <alignment wrapText="1"/>
    </xf>
    <xf numFmtId="0" fontId="20" fillId="0" borderId="0" xfId="0" applyFont="1" applyAlignment="1">
      <alignment horizontal="center" vertical="center" wrapText="1"/>
    </xf>
    <xf numFmtId="0" fontId="20" fillId="5" borderId="0" xfId="0" applyFont="1" applyFill="1" applyAlignment="1">
      <alignment horizontal="center" vertical="center" wrapText="1"/>
    </xf>
    <xf numFmtId="0" fontId="20" fillId="0" borderId="0" xfId="0" applyFont="1" applyAlignment="1">
      <alignment horizontal="center" wrapText="1"/>
    </xf>
    <xf numFmtId="0" fontId="21" fillId="0" borderId="0" xfId="0" applyFont="1"/>
    <xf numFmtId="44" fontId="5" fillId="0" borderId="0" xfId="0" applyNumberFormat="1" applyFont="1" applyAlignment="1">
      <alignment horizontal="center"/>
    </xf>
    <xf numFmtId="0" fontId="5" fillId="0" borderId="0" xfId="0" applyFont="1" applyAlignment="1">
      <alignment horizontal="center"/>
    </xf>
    <xf numFmtId="2" fontId="18" fillId="2" borderId="16" xfId="1" applyNumberFormat="1" applyFont="1" applyBorder="1" applyAlignment="1">
      <alignment horizontal="center" vertical="center" wrapText="1"/>
    </xf>
    <xf numFmtId="2" fontId="18" fillId="2" borderId="14" xfId="1" applyNumberFormat="1" applyFont="1" applyBorder="1" applyAlignment="1">
      <alignment horizontal="center" vertical="center" wrapText="1"/>
    </xf>
    <xf numFmtId="2" fontId="18" fillId="2" borderId="18" xfId="1" applyNumberFormat="1" applyFont="1" applyBorder="1" applyAlignment="1">
      <alignment horizontal="center" vertical="center" wrapText="1"/>
    </xf>
    <xf numFmtId="0" fontId="18" fillId="6" borderId="18" xfId="0" applyFont="1" applyFill="1" applyBorder="1" applyAlignment="1">
      <alignment horizontal="center" vertical="center" wrapText="1"/>
    </xf>
    <xf numFmtId="0" fontId="22" fillId="2" borderId="16" xfId="1" applyFont="1" applyBorder="1" applyAlignment="1">
      <alignment horizontal="center" vertical="center" wrapText="1"/>
    </xf>
    <xf numFmtId="0" fontId="22" fillId="2" borderId="14" xfId="1" applyFont="1" applyBorder="1" applyAlignment="1">
      <alignment horizontal="center" vertical="center" wrapText="1"/>
    </xf>
    <xf numFmtId="0" fontId="22" fillId="2" borderId="18" xfId="1" applyFont="1" applyBorder="1" applyAlignment="1">
      <alignment horizontal="center" vertical="center" wrapText="1"/>
    </xf>
    <xf numFmtId="0" fontId="5" fillId="0" borderId="19" xfId="0" applyFont="1" applyBorder="1"/>
    <xf numFmtId="0" fontId="18" fillId="6" borderId="19"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8" fillId="6" borderId="20" xfId="0" applyFont="1" applyFill="1" applyBorder="1" applyAlignment="1">
      <alignment horizontal="center" vertical="center" wrapText="1"/>
    </xf>
    <xf numFmtId="2" fontId="18" fillId="6" borderId="20" xfId="0" applyNumberFormat="1" applyFont="1" applyFill="1" applyBorder="1" applyAlignment="1">
      <alignment horizontal="center" vertical="center" wrapText="1"/>
    </xf>
    <xf numFmtId="9" fontId="18" fillId="6" borderId="20" xfId="0" applyNumberFormat="1" applyFont="1" applyFill="1" applyBorder="1" applyAlignment="1">
      <alignment horizontal="center" vertical="center" wrapText="1"/>
    </xf>
    <xf numFmtId="44" fontId="5" fillId="0" borderId="0" xfId="0" applyNumberFormat="1" applyFont="1"/>
    <xf numFmtId="2" fontId="5" fillId="0" borderId="0" xfId="0" applyNumberFormat="1" applyFont="1"/>
    <xf numFmtId="0" fontId="5" fillId="0" borderId="0" xfId="0" applyFont="1" applyAlignment="1">
      <alignment horizontal="center" vertical="center"/>
    </xf>
    <xf numFmtId="0" fontId="7" fillId="0" borderId="0" xfId="0" applyFont="1" applyAlignment="1">
      <alignment horizontal="left" vertical="center" wrapText="1" indent="1"/>
    </xf>
    <xf numFmtId="0" fontId="11" fillId="0" borderId="0" xfId="0" applyFont="1" applyAlignment="1">
      <alignment horizontal="center" vertical="center" wrapText="1"/>
    </xf>
    <xf numFmtId="0" fontId="6" fillId="0" borderId="0" xfId="0" applyFont="1" applyAlignment="1">
      <alignment horizontal="center" vertical="center" wrapText="1"/>
    </xf>
    <xf numFmtId="2" fontId="5" fillId="0" borderId="0" xfId="0" applyNumberFormat="1" applyFont="1" applyAlignment="1">
      <alignment horizontal="righ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44" fontId="5" fillId="0" borderId="0" xfId="0" applyNumberFormat="1" applyFont="1" applyAlignment="1">
      <alignment horizontal="right" vertical="center" wrapText="1"/>
    </xf>
    <xf numFmtId="44" fontId="5" fillId="0" borderId="4" xfId="0" applyNumberFormat="1" applyFont="1" applyBorder="1" applyAlignment="1">
      <alignment horizontal="center"/>
    </xf>
    <xf numFmtId="0" fontId="5" fillId="0" borderId="4"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44" fontId="5" fillId="0" borderId="7" xfId="0" applyNumberFormat="1" applyFont="1" applyBorder="1" applyAlignment="1">
      <alignment horizontal="center"/>
    </xf>
    <xf numFmtId="44" fontId="5" fillId="0" borderId="9" xfId="0" applyNumberFormat="1"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18" fillId="2" borderId="1" xfId="1" applyFont="1" applyAlignment="1">
      <alignment horizontal="center" wrapText="1"/>
    </xf>
    <xf numFmtId="2" fontId="18" fillId="2" borderId="16" xfId="1" applyNumberFormat="1" applyFont="1" applyBorder="1" applyAlignment="1">
      <alignment horizontal="center"/>
    </xf>
    <xf numFmtId="2" fontId="18" fillId="2" borderId="17" xfId="1" applyNumberFormat="1" applyFont="1" applyBorder="1" applyAlignment="1">
      <alignment horizontal="center"/>
    </xf>
    <xf numFmtId="2" fontId="18" fillId="2" borderId="15" xfId="1" applyNumberFormat="1" applyFont="1" applyBorder="1" applyAlignment="1">
      <alignment horizontal="center"/>
    </xf>
    <xf numFmtId="0" fontId="18" fillId="2" borderId="1" xfId="1" applyFont="1" applyAlignment="1">
      <alignment horizontal="center"/>
    </xf>
    <xf numFmtId="0" fontId="17" fillId="2" borderId="1" xfId="1" applyFont="1" applyAlignment="1">
      <alignment horizontal="center" vertical="center" wrapText="1"/>
    </xf>
    <xf numFmtId="0" fontId="18" fillId="2" borderId="1" xfId="1" applyFont="1" applyAlignment="1">
      <alignment horizontal="center" vertical="center" wrapText="1"/>
    </xf>
  </cellXfs>
  <cellStyles count="3">
    <cellStyle name="Dane wyjściowe" xfId="1" builtinId="21"/>
    <cellStyle name="Normalny" xfId="0" builtinId="0"/>
    <cellStyle name="Normalny 2" xfId="2" xr:uid="{D86369AA-759D-4AD3-A7C6-64EE9BD98BF6}"/>
  </cellStyles>
  <dxfs count="29">
    <dxf>
      <font>
        <b val="0"/>
        <i val="0"/>
        <strike val="0"/>
        <condense val="0"/>
        <extend val="0"/>
        <outline val="0"/>
        <shadow val="0"/>
        <u val="none"/>
        <vertAlign val="baseline"/>
        <sz val="10"/>
        <color theme="1"/>
        <name val="Aptos Narrow"/>
        <family val="2"/>
        <charset val="238"/>
        <scheme val="minor"/>
      </font>
      <border diagonalUp="0" diagonalDown="0" outline="0">
        <left/>
        <right/>
        <top style="thin">
          <color rgb="FF3F3F3F"/>
        </top>
        <bottom/>
      </border>
    </dxf>
    <dxf>
      <font>
        <b/>
        <i val="0"/>
        <strike val="0"/>
        <condense val="0"/>
        <extend val="0"/>
        <outline val="0"/>
        <shadow val="0"/>
        <u val="none"/>
        <vertAlign val="baseline"/>
        <sz val="14"/>
        <color rgb="FF3F3F3F"/>
        <name val="Aptos Narrow"/>
        <family val="2"/>
        <scheme val="minor"/>
      </font>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top style="thin">
          <color rgb="FF3F3F3F"/>
        </top>
        <bottom/>
      </border>
    </dxf>
    <dxf>
      <font>
        <b/>
        <i val="0"/>
        <strike val="0"/>
        <condense val="0"/>
        <extend val="0"/>
        <outline val="0"/>
        <shadow val="0"/>
        <u val="none"/>
        <vertAlign val="baseline"/>
        <sz val="14"/>
        <color rgb="FF3F3F3F"/>
        <name val="Aptos Narrow"/>
        <family val="2"/>
        <scheme val="minor"/>
      </font>
      <numFmt numFmtId="2" formatCode="0.00"/>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numFmt numFmtId="2" formatCode="0.00"/>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numFmt numFmtId="13" formatCode="0%"/>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numFmt numFmtId="2" formatCode="0.00"/>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val="0"/>
        <i val="0"/>
        <strike val="0"/>
        <condense val="0"/>
        <extend val="0"/>
        <outline val="0"/>
        <shadow val="0"/>
        <u val="none"/>
        <vertAlign val="baseline"/>
        <sz val="14"/>
        <color rgb="FF3F3F3F"/>
        <name val="Aptos Narrow"/>
        <family val="2"/>
        <charset val="238"/>
        <scheme val="minor"/>
      </font>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val="0"/>
        <i val="0"/>
        <strike val="0"/>
        <condense val="0"/>
        <extend val="0"/>
        <outline val="0"/>
        <shadow val="0"/>
        <u val="none"/>
        <vertAlign val="baseline"/>
        <sz val="14"/>
        <color rgb="FF3F3F3F"/>
        <name val="Aptos Narrow"/>
        <family val="2"/>
        <charset val="238"/>
        <scheme val="minor"/>
      </font>
      <fill>
        <patternFill patternType="solid">
          <fgColor indexed="64"/>
          <bgColor rgb="FFF2F2F2"/>
        </patternFill>
      </fill>
      <alignment horizontal="center" vertical="center" textRotation="0" wrapText="1" indent="0" justifyLastLine="0" shrinkToFit="0" readingOrder="0"/>
      <border diagonalUp="0" diagonalDown="0" outline="0">
        <left style="thin">
          <color rgb="FF3F3F3F"/>
        </left>
        <right style="thin">
          <color rgb="FF3F3F3F"/>
        </right>
        <top style="thin">
          <color rgb="FF3F3F3F"/>
        </top>
        <bottom/>
      </border>
    </dxf>
    <dxf>
      <font>
        <b/>
        <i val="0"/>
        <strike val="0"/>
        <condense val="0"/>
        <extend val="0"/>
        <outline val="0"/>
        <shadow val="0"/>
        <u val="none"/>
        <vertAlign val="baseline"/>
        <sz val="14"/>
        <color rgb="FF3F3F3F"/>
        <name val="Aptos Narrow"/>
        <family val="2"/>
        <scheme val="minor"/>
      </font>
      <fill>
        <patternFill patternType="solid">
          <fgColor indexed="64"/>
          <bgColor rgb="FFF2F2F2"/>
        </patternFill>
      </fill>
      <alignment horizontal="center" vertical="center" textRotation="0" wrapText="1" indent="0" justifyLastLine="0" shrinkToFit="0" readingOrder="0"/>
      <border diagonalUp="0" diagonalDown="0" outline="0">
        <left/>
        <right/>
        <top style="thin">
          <color rgb="FF3F3F3F"/>
        </top>
        <bottom/>
      </border>
    </dxf>
    <dxf>
      <font>
        <b/>
        <i val="0"/>
        <strike val="0"/>
        <condense val="0"/>
        <extend val="0"/>
        <outline val="0"/>
        <shadow val="0"/>
        <u val="none"/>
        <vertAlign val="baseline"/>
        <sz val="10"/>
        <color rgb="FF3F3F3F"/>
        <name val="Aptos Narrow"/>
        <family val="2"/>
        <scheme val="minor"/>
      </font>
      <alignment horizontal="center" vertical="center" textRotation="0" wrapText="1" indent="0" justifyLastLine="0" shrinkToFit="0" readingOrder="0"/>
      <border diagonalUp="0" diagonalDown="0" outline="0">
        <left style="thin">
          <color rgb="FF3F3F3F"/>
        </left>
        <right/>
        <top style="thin">
          <color rgb="FF3F3F3F"/>
        </top>
        <bottom style="thin">
          <color rgb="FF3F3F3F"/>
        </bottom>
      </border>
    </dxf>
    <dxf>
      <font>
        <b/>
        <i val="0"/>
        <strike val="0"/>
        <condense val="0"/>
        <extend val="0"/>
        <outline val="0"/>
        <shadow val="0"/>
        <u val="none"/>
        <vertAlign val="baseline"/>
        <sz val="14"/>
        <color rgb="FF3F3F3F"/>
        <name val="Aptos Narrow"/>
        <family val="2"/>
        <scheme val="minor"/>
      </font>
      <numFmt numFmtId="2" formatCode="0.00"/>
      <alignment horizontal="center" vertical="center" textRotation="0" wrapText="1" indent="0" justifyLastLine="0" shrinkToFit="0" readingOrder="0"/>
      <border diagonalUp="0" diagonalDown="0">
        <left style="thin">
          <color rgb="FF3F3F3F"/>
        </left>
        <right/>
        <top style="thin">
          <color rgb="FF3F3F3F"/>
        </top>
        <bottom style="thin">
          <color rgb="FF3F3F3F"/>
        </bottom>
        <vertical/>
        <horizontal/>
      </border>
    </dxf>
    <dxf>
      <font>
        <b/>
        <i val="0"/>
        <strike val="0"/>
        <condense val="0"/>
        <extend val="0"/>
        <outline val="0"/>
        <shadow val="0"/>
        <u val="none"/>
        <vertAlign val="baseline"/>
        <sz val="14"/>
        <color rgb="FF3F3F3F"/>
        <name val="Aptos Narrow"/>
        <family val="2"/>
        <scheme val="minor"/>
      </font>
      <numFmt numFmtId="2" formatCode="0.00"/>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numFmt numFmtId="2" formatCode="0.00"/>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numFmt numFmtId="13" formatCode="0%"/>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numFmt numFmtId="2" formatCode="0.00"/>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4"/>
        <color rgb="FF3F3F3F"/>
        <name val="Aptos Narrow"/>
        <family val="2"/>
        <charset val="238"/>
        <scheme val="minor"/>
      </font>
      <alignment horizontal="center" vertical="center" textRotation="0" wrapText="1" indent="0" justifyLastLine="0" shrinkToFit="0" readingOrder="0"/>
    </dxf>
    <dxf>
      <font>
        <b val="0"/>
        <i val="0"/>
        <strike val="0"/>
        <condense val="0"/>
        <extend val="0"/>
        <outline val="0"/>
        <shadow val="0"/>
        <u val="none"/>
        <vertAlign val="baseline"/>
        <sz val="14"/>
        <color rgb="FF3F3F3F"/>
        <name val="Aptos Narrow"/>
        <family val="2"/>
        <charset val="238"/>
        <scheme val="minor"/>
      </font>
      <alignment horizontal="center" vertical="center" textRotation="0" wrapText="1" indent="0" justifyLastLine="0" shrinkToFit="0" readingOrder="0"/>
    </dxf>
    <dxf>
      <font>
        <b/>
        <i val="0"/>
        <strike val="0"/>
        <condense val="0"/>
        <extend val="0"/>
        <outline val="0"/>
        <shadow val="0"/>
        <u val="none"/>
        <vertAlign val="baseline"/>
        <sz val="14"/>
        <color rgb="FF3F3F3F"/>
        <name val="Aptos Narrow"/>
        <family val="2"/>
        <scheme val="minor"/>
      </font>
      <alignment horizontal="center" vertical="center" textRotation="0" wrapText="1" indent="0" justifyLastLine="0" shrinkToFit="0" readingOrder="0"/>
      <border diagonalUp="0" diagonalDown="0" outline="0">
        <left/>
        <right/>
        <top style="thin">
          <color rgb="FF3F3F3F"/>
        </top>
        <bottom style="thin">
          <color rgb="FF3F3F3F"/>
        </bottom>
      </border>
    </dxf>
    <dxf>
      <border outline="0">
        <top style="thin">
          <color rgb="FF3F3F3F"/>
        </top>
      </border>
    </dxf>
    <dxf>
      <border outline="0">
        <left style="thin">
          <color rgb="FF3F3F3F"/>
        </left>
        <right style="thin">
          <color rgb="FF3F3F3F"/>
        </right>
        <top style="thin">
          <color rgb="FF3F3F3F"/>
        </top>
        <bottom style="thin">
          <color rgb="FF3F3F3F"/>
        </bottom>
      </border>
    </dxf>
    <dxf>
      <font>
        <b/>
        <i val="0"/>
        <strike val="0"/>
        <condense val="0"/>
        <extend val="0"/>
        <outline val="0"/>
        <shadow val="0"/>
        <u val="none"/>
        <vertAlign val="baseline"/>
        <sz val="14"/>
        <color rgb="FF3F3F3F"/>
        <name val="Aptos Narrow"/>
        <family val="2"/>
        <scheme val="minor"/>
      </font>
      <alignment horizontal="center" vertical="center" textRotation="0" wrapText="1" indent="0" justifyLastLine="0" shrinkToFit="0" readingOrder="0"/>
    </dxf>
    <dxf>
      <border outline="0">
        <bottom style="thin">
          <color rgb="FF3F3F3F"/>
        </bottom>
      </border>
    </dxf>
    <dxf>
      <font>
        <b/>
        <i val="0"/>
        <strike val="0"/>
        <condense val="0"/>
        <extend val="0"/>
        <outline val="0"/>
        <shadow val="0"/>
        <u val="none"/>
        <vertAlign val="baseline"/>
        <sz val="14"/>
        <color rgb="FF3F3F3F"/>
        <name val="Aptos Narrow"/>
        <family val="2"/>
        <scheme val="minor"/>
      </font>
      <alignment horizontal="center" vertical="center" textRotation="0" wrapText="1" indent="0" justifyLastLine="0" shrinkToFit="0" readingOrder="0"/>
      <border diagonalUp="0" diagonalDown="0" outline="0">
        <left style="thin">
          <color rgb="FF3F3F3F"/>
        </left>
        <right style="thin">
          <color rgb="FF3F3F3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5C9B491-B7DF-40BC-9FF2-42FF4F9C5EDD}" name="Tabela1346" displayName="Tabela1346" ref="A38:L63" totalsRowCount="1" headerRowDxfId="28" dataDxfId="26" headerRowBorderDxfId="27" tableBorderDxfId="25" totalsRowBorderDxfId="24" headerRowCellStyle="Dane wyjściowe" dataCellStyle="Dane wyjściowe">
  <tableColumns count="12">
    <tableColumn id="1" xr3:uid="{A74D8250-7F6D-47AB-A4AB-D345FE79B7D7}" name="L.p." dataDxfId="23" totalsRowDxfId="11" dataCellStyle="Dane wyjściowe"/>
    <tableColumn id="2" xr3:uid="{61F86226-DB5E-4F58-AE48-5F960095A0B6}" name="NAZWA PRODUKTU" dataDxfId="22" totalsRowDxfId="10" dataCellStyle="Dane wyjściowe"/>
    <tableColumn id="3" xr3:uid="{2B627CCF-60F0-4523-9259-3C589F51C421}" name="OPIS PRODUKTU" dataDxfId="21" totalsRowDxfId="9" dataCellStyle="Dane wyjściowe"/>
    <tableColumn id="6" xr3:uid="{557778F7-D6D0-452D-8601-63CECF6A06EF}" name="Ilość do zamówienia" dataDxfId="20" totalsRowDxfId="8" dataCellStyle="Dane wyjściowe"/>
    <tableColumn id="7" xr3:uid="{D8C80956-57BB-4D1A-B777-96D8D758B167}" name="jednostka" dataDxfId="19" totalsRowDxfId="7" dataCellStyle="Dane wyjściowe"/>
    <tableColumn id="8" xr3:uid="{76151F33-9FAB-4D30-802A-FA7DE8E46AA4}" name="Cena netto " dataDxfId="18" totalsRowDxfId="6" dataCellStyle="Dane wyjściowe"/>
    <tableColumn id="9" xr3:uid="{F653F2BA-C1A4-46EE-922D-DC879B206B9A}" name="wartość netto" totalsRowFunction="custom" dataDxfId="17" totalsRowDxfId="5" dataCellStyle="Dane wyjściowe">
      <calculatedColumnFormula>Tabela1346[[#This Row],[Ilość do zamówienia]]*Tabela1346[[#This Row],[Cena netto ]]</calculatedColumnFormula>
      <totalsRowFormula>SUM(G39:G62)</totalsRowFormula>
    </tableColumn>
    <tableColumn id="10" xr3:uid="{EE0A41FE-C205-47D0-9DC0-597F48AFBBE3}" name="Stawka VAT %" dataDxfId="16" totalsRowDxfId="4" dataCellStyle="Dane wyjściowe"/>
    <tableColumn id="11" xr3:uid="{95A36DC9-AE98-474C-B796-6B26C501F5FC}" name="Wartość Vat" dataDxfId="15" totalsRowDxfId="3" dataCellStyle="Dane wyjściowe">
      <calculatedColumnFormula>G39*H39</calculatedColumnFormula>
    </tableColumn>
    <tableColumn id="4" xr3:uid="{5F2453A4-3722-498F-AE02-F7623EC0228B}" name="Wartość brutto" totalsRowFunction="custom" dataDxfId="14" totalsRowDxfId="2" dataCellStyle="Dane wyjściowe">
      <calculatedColumnFormula>G39+I39</calculatedColumnFormula>
      <totalsRowFormula>SUM(J39:J62)</totalsRowFormula>
    </tableColumn>
    <tableColumn id="12" xr3:uid="{C4F30AB4-BB87-47B2-B2DB-C9A4C4AA2712}" name="Nazwa producenta" dataDxfId="13" totalsRowDxfId="1" dataCellStyle="Dane wyjściowe"/>
    <tableColumn id="13" xr3:uid="{34F1D70A-9F82-4573-8058-659EA4BB69CB}" name="Uwagi" dataDxfId="12" totalsRowDxfId="0" dataCellStyle="Dane wyjściowe"/>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2AF2-7AB8-4EA9-8A05-D7B3F3E76765}">
  <dimension ref="A2:L68"/>
  <sheetViews>
    <sheetView tabSelected="1" topLeftCell="A59" zoomScale="80" zoomScaleNormal="80" workbookViewId="0">
      <selection activeCell="G43" sqref="G43"/>
    </sheetView>
  </sheetViews>
  <sheetFormatPr defaultRowHeight="13.8" x14ac:dyDescent="0.3"/>
  <cols>
    <col min="1" max="1" width="7.44140625" style="5" customWidth="1"/>
    <col min="2" max="2" width="86" style="5" customWidth="1"/>
    <col min="3" max="3" width="44.5546875" style="5" customWidth="1"/>
    <col min="4" max="4" width="22.88671875" style="5" customWidth="1"/>
    <col min="5" max="5" width="15.88671875" style="5" customWidth="1"/>
    <col min="6" max="6" width="8.88671875" style="5"/>
    <col min="7" max="7" width="13" style="5" customWidth="1"/>
    <col min="8" max="8" width="15.33203125" style="5" customWidth="1"/>
    <col min="9" max="10" width="18.77734375" style="5" customWidth="1"/>
    <col min="11" max="11" width="20.5546875" style="5" customWidth="1"/>
    <col min="12" max="12" width="16" style="5" customWidth="1"/>
    <col min="13" max="16384" width="8.88671875" style="5"/>
  </cols>
  <sheetData>
    <row r="2" spans="1:12" ht="21" x14ac:dyDescent="0.4">
      <c r="A2" s="38" t="s">
        <v>101</v>
      </c>
    </row>
    <row r="3" spans="1:12" ht="69" x14ac:dyDescent="0.3">
      <c r="A3" s="1" t="s">
        <v>0</v>
      </c>
      <c r="B3" s="2" t="s">
        <v>1</v>
      </c>
      <c r="C3" s="2" t="s">
        <v>2</v>
      </c>
      <c r="D3" s="2" t="s">
        <v>3</v>
      </c>
      <c r="E3" s="2" t="s">
        <v>4</v>
      </c>
      <c r="F3" s="3" t="s">
        <v>5</v>
      </c>
      <c r="G3" s="3" t="s">
        <v>6</v>
      </c>
      <c r="H3" s="4" t="s">
        <v>7</v>
      </c>
      <c r="I3" s="4" t="s">
        <v>104</v>
      </c>
      <c r="J3" s="4" t="s">
        <v>108</v>
      </c>
      <c r="K3" s="4" t="s">
        <v>9</v>
      </c>
      <c r="L3" s="4" t="s">
        <v>10</v>
      </c>
    </row>
    <row r="4" spans="1:12" x14ac:dyDescent="0.3">
      <c r="A4" s="1">
        <v>1</v>
      </c>
      <c r="B4" s="2">
        <v>2</v>
      </c>
      <c r="C4" s="2">
        <v>3</v>
      </c>
      <c r="D4" s="2">
        <v>4</v>
      </c>
      <c r="E4" s="2">
        <v>5</v>
      </c>
      <c r="F4" s="3">
        <v>6</v>
      </c>
      <c r="G4" s="3">
        <v>7</v>
      </c>
      <c r="H4" s="6">
        <v>8</v>
      </c>
      <c r="I4" s="6">
        <v>8</v>
      </c>
      <c r="J4" s="6"/>
      <c r="K4" s="6">
        <v>9</v>
      </c>
      <c r="L4" s="6">
        <v>10</v>
      </c>
    </row>
    <row r="5" spans="1:12" ht="96.6" x14ac:dyDescent="0.3">
      <c r="A5" s="7" t="s">
        <v>11</v>
      </c>
      <c r="B5" s="8" t="s">
        <v>92</v>
      </c>
      <c r="C5" s="9"/>
      <c r="D5" s="10" t="s">
        <v>12</v>
      </c>
      <c r="E5" s="9">
        <v>8</v>
      </c>
      <c r="F5" s="10"/>
      <c r="G5" s="11"/>
      <c r="H5" s="12">
        <f>E5*G5</f>
        <v>0</v>
      </c>
      <c r="I5" s="11"/>
      <c r="J5" s="11">
        <f>H5*I5</f>
        <v>0</v>
      </c>
      <c r="K5" s="11">
        <f>H5+J5</f>
        <v>0</v>
      </c>
      <c r="L5" s="11"/>
    </row>
    <row r="6" spans="1:12" ht="110.4" x14ac:dyDescent="0.3">
      <c r="A6" s="7" t="s">
        <v>13</v>
      </c>
      <c r="B6" s="13" t="s">
        <v>14</v>
      </c>
      <c r="C6" s="9"/>
      <c r="D6" s="10" t="s">
        <v>12</v>
      </c>
      <c r="E6" s="9">
        <v>8</v>
      </c>
      <c r="F6" s="10"/>
      <c r="G6" s="11"/>
      <c r="H6" s="12">
        <f t="shared" ref="H6:H10" si="0">E6*G6</f>
        <v>0</v>
      </c>
      <c r="I6" s="11"/>
      <c r="J6" s="11">
        <f t="shared" ref="J6:J13" si="1">H6*I6</f>
        <v>0</v>
      </c>
      <c r="K6" s="11">
        <f t="shared" ref="K6:K12" si="2">H6+J6</f>
        <v>0</v>
      </c>
      <c r="L6" s="11"/>
    </row>
    <row r="7" spans="1:12" ht="110.4" x14ac:dyDescent="0.3">
      <c r="A7" s="7" t="s">
        <v>16</v>
      </c>
      <c r="B7" s="14" t="s">
        <v>17</v>
      </c>
      <c r="C7" s="15"/>
      <c r="D7" s="10" t="s">
        <v>12</v>
      </c>
      <c r="E7" s="9">
        <v>8</v>
      </c>
      <c r="F7" s="10"/>
      <c r="G7" s="11"/>
      <c r="H7" s="12">
        <f t="shared" si="0"/>
        <v>0</v>
      </c>
      <c r="I7" s="11"/>
      <c r="J7" s="11">
        <f t="shared" si="1"/>
        <v>0</v>
      </c>
      <c r="K7" s="11">
        <f t="shared" si="2"/>
        <v>0</v>
      </c>
      <c r="L7" s="11"/>
    </row>
    <row r="8" spans="1:12" ht="69" x14ac:dyDescent="0.3">
      <c r="A8" s="7" t="s">
        <v>18</v>
      </c>
      <c r="B8" s="13" t="s">
        <v>19</v>
      </c>
      <c r="C8" s="9"/>
      <c r="D8" s="10" t="s">
        <v>12</v>
      </c>
      <c r="E8" s="9">
        <v>8</v>
      </c>
      <c r="F8" s="10"/>
      <c r="G8" s="11"/>
      <c r="H8" s="12">
        <f t="shared" si="0"/>
        <v>0</v>
      </c>
      <c r="I8" s="11"/>
      <c r="J8" s="11">
        <f t="shared" si="1"/>
        <v>0</v>
      </c>
      <c r="K8" s="11">
        <f t="shared" si="2"/>
        <v>0</v>
      </c>
      <c r="L8" s="11"/>
    </row>
    <row r="9" spans="1:12" ht="69" x14ac:dyDescent="0.3">
      <c r="A9" s="7" t="s">
        <v>20</v>
      </c>
      <c r="B9" s="16" t="s">
        <v>21</v>
      </c>
      <c r="C9" s="17"/>
      <c r="D9" s="18" t="s">
        <v>91</v>
      </c>
      <c r="E9" s="9">
        <v>25</v>
      </c>
      <c r="F9" s="10"/>
      <c r="G9" s="11"/>
      <c r="H9" s="12">
        <f t="shared" si="0"/>
        <v>0</v>
      </c>
      <c r="I9" s="11"/>
      <c r="J9" s="11">
        <f t="shared" si="1"/>
        <v>0</v>
      </c>
      <c r="K9" s="11">
        <f t="shared" si="2"/>
        <v>0</v>
      </c>
      <c r="L9" s="11"/>
    </row>
    <row r="10" spans="1:12" ht="69" x14ac:dyDescent="0.3">
      <c r="A10" s="7" t="s">
        <v>25</v>
      </c>
      <c r="B10" s="16" t="s">
        <v>93</v>
      </c>
      <c r="C10" s="17"/>
      <c r="D10" s="18" t="s">
        <v>91</v>
      </c>
      <c r="E10" s="9">
        <v>8</v>
      </c>
      <c r="F10" s="10"/>
      <c r="G10" s="11"/>
      <c r="H10" s="12">
        <f t="shared" si="0"/>
        <v>0</v>
      </c>
      <c r="I10" s="11"/>
      <c r="J10" s="11">
        <f t="shared" si="1"/>
        <v>0</v>
      </c>
      <c r="K10" s="11">
        <f t="shared" si="2"/>
        <v>0</v>
      </c>
      <c r="L10" s="11"/>
    </row>
    <row r="11" spans="1:12" ht="41.4" x14ac:dyDescent="0.3">
      <c r="A11" s="7" t="s">
        <v>26</v>
      </c>
      <c r="B11" s="16" t="s">
        <v>95</v>
      </c>
      <c r="C11" s="17"/>
      <c r="D11" s="18" t="s">
        <v>91</v>
      </c>
      <c r="E11" s="9">
        <v>5</v>
      </c>
      <c r="F11" s="10"/>
      <c r="G11" s="11"/>
      <c r="H11" s="12"/>
      <c r="I11" s="11"/>
      <c r="J11" s="11">
        <f t="shared" si="1"/>
        <v>0</v>
      </c>
      <c r="K11" s="11">
        <f t="shared" si="2"/>
        <v>0</v>
      </c>
      <c r="L11" s="11"/>
    </row>
    <row r="12" spans="1:12" ht="41.4" x14ac:dyDescent="0.3">
      <c r="A12" s="7" t="s">
        <v>94</v>
      </c>
      <c r="B12" s="16" t="s">
        <v>96</v>
      </c>
      <c r="C12" s="17"/>
      <c r="D12" s="18" t="s">
        <v>91</v>
      </c>
      <c r="E12" s="9">
        <v>20</v>
      </c>
      <c r="F12" s="10"/>
      <c r="G12" s="11"/>
      <c r="H12" s="12">
        <f t="shared" ref="H12" si="3">E12*G12</f>
        <v>0</v>
      </c>
      <c r="I12" s="11"/>
      <c r="J12" s="11">
        <f t="shared" si="1"/>
        <v>0</v>
      </c>
      <c r="K12" s="11">
        <f t="shared" si="2"/>
        <v>0</v>
      </c>
      <c r="L12" s="11"/>
    </row>
    <row r="13" spans="1:12" x14ac:dyDescent="0.3">
      <c r="A13" s="56"/>
      <c r="B13" s="57"/>
      <c r="C13" s="58"/>
      <c r="D13" s="59"/>
      <c r="E13" s="61"/>
      <c r="F13" s="62"/>
      <c r="G13" s="60"/>
      <c r="H13" s="63">
        <f>SUM(H5:H12)</f>
        <v>0</v>
      </c>
      <c r="I13" s="60"/>
      <c r="J13" s="60">
        <f t="shared" si="1"/>
        <v>0</v>
      </c>
      <c r="K13" s="60">
        <f>SUM(K5:K12)</f>
        <v>0</v>
      </c>
      <c r="L13" s="60"/>
    </row>
    <row r="14" spans="1:12" x14ac:dyDescent="0.3">
      <c r="A14" s="56"/>
      <c r="B14" s="57"/>
      <c r="C14" s="58"/>
      <c r="D14" s="59"/>
      <c r="E14" s="61"/>
      <c r="F14" s="62"/>
      <c r="G14" s="60"/>
      <c r="H14" s="63"/>
      <c r="I14" s="60"/>
      <c r="J14" s="60"/>
      <c r="K14" s="60"/>
      <c r="L14" s="60"/>
    </row>
    <row r="15" spans="1:12" ht="13.8" customHeight="1" x14ac:dyDescent="0.3">
      <c r="E15" s="66" t="s">
        <v>22</v>
      </c>
      <c r="F15" s="67"/>
      <c r="G15" s="68"/>
      <c r="H15" s="64">
        <f>H13</f>
        <v>0</v>
      </c>
      <c r="I15" s="64"/>
      <c r="J15" s="39"/>
    </row>
    <row r="16" spans="1:12" ht="13.8" customHeight="1" x14ac:dyDescent="0.3">
      <c r="E16" s="66" t="s">
        <v>90</v>
      </c>
      <c r="F16" s="67"/>
      <c r="G16" s="68"/>
      <c r="H16" s="65"/>
      <c r="I16" s="65"/>
      <c r="J16" s="40"/>
    </row>
    <row r="17" spans="1:12" ht="21" x14ac:dyDescent="0.4">
      <c r="A17" s="38"/>
      <c r="E17" s="66" t="s">
        <v>23</v>
      </c>
      <c r="F17" s="67"/>
      <c r="G17" s="68"/>
      <c r="H17" s="65"/>
      <c r="I17" s="65"/>
      <c r="J17" s="40"/>
    </row>
    <row r="18" spans="1:12" ht="13.8" customHeight="1" x14ac:dyDescent="0.3">
      <c r="E18" s="66" t="s">
        <v>24</v>
      </c>
      <c r="F18" s="67"/>
      <c r="G18" s="68"/>
      <c r="H18" s="64">
        <f>K13</f>
        <v>0</v>
      </c>
      <c r="I18" s="64"/>
      <c r="J18" s="39"/>
    </row>
    <row r="20" spans="1:12" ht="21" x14ac:dyDescent="0.4">
      <c r="A20" s="38" t="s">
        <v>102</v>
      </c>
    </row>
    <row r="21" spans="1:12" ht="69" x14ac:dyDescent="0.3">
      <c r="A21" s="1" t="s">
        <v>0</v>
      </c>
      <c r="B21" s="2" t="s">
        <v>1</v>
      </c>
      <c r="C21" s="2" t="s">
        <v>2</v>
      </c>
      <c r="D21" s="2" t="s">
        <v>3</v>
      </c>
      <c r="E21" s="2" t="s">
        <v>4</v>
      </c>
      <c r="F21" s="3" t="s">
        <v>5</v>
      </c>
      <c r="G21" s="3" t="s">
        <v>6</v>
      </c>
      <c r="H21" s="4" t="s">
        <v>7</v>
      </c>
      <c r="I21" s="4" t="s">
        <v>8</v>
      </c>
      <c r="J21" s="4" t="s">
        <v>107</v>
      </c>
      <c r="K21" s="4" t="s">
        <v>9</v>
      </c>
      <c r="L21" s="4" t="s">
        <v>10</v>
      </c>
    </row>
    <row r="22" spans="1:12" x14ac:dyDescent="0.3">
      <c r="A22" s="1">
        <v>1</v>
      </c>
      <c r="B22" s="2">
        <v>2</v>
      </c>
      <c r="C22" s="2">
        <v>3</v>
      </c>
      <c r="D22" s="2">
        <v>4</v>
      </c>
      <c r="E22" s="2"/>
      <c r="F22" s="3">
        <v>6</v>
      </c>
      <c r="G22" s="3">
        <v>7</v>
      </c>
      <c r="H22" s="6">
        <v>8</v>
      </c>
      <c r="I22" s="6">
        <v>8</v>
      </c>
      <c r="J22" s="6"/>
      <c r="K22" s="6">
        <v>9</v>
      </c>
      <c r="L22" s="6">
        <v>10</v>
      </c>
    </row>
    <row r="23" spans="1:12" ht="41.4" x14ac:dyDescent="0.3">
      <c r="A23" s="7" t="s">
        <v>11</v>
      </c>
      <c r="B23" s="21" t="s">
        <v>27</v>
      </c>
      <c r="C23" s="9"/>
      <c r="D23" s="10" t="s">
        <v>12</v>
      </c>
      <c r="E23" s="9">
        <v>200</v>
      </c>
      <c r="F23" s="10"/>
      <c r="G23" s="11"/>
      <c r="H23" s="12">
        <f t="shared" ref="H23:H29" si="4">E23*G23</f>
        <v>0</v>
      </c>
      <c r="I23" s="11"/>
      <c r="J23" s="11">
        <f>H23*I23</f>
        <v>0</v>
      </c>
      <c r="K23" s="11">
        <f>H23+J23</f>
        <v>0</v>
      </c>
      <c r="L23" s="11"/>
    </row>
    <row r="24" spans="1:12" ht="41.4" x14ac:dyDescent="0.3">
      <c r="A24" s="7" t="s">
        <v>13</v>
      </c>
      <c r="B24" s="21" t="s">
        <v>28</v>
      </c>
      <c r="C24" s="9"/>
      <c r="D24" s="10" t="s">
        <v>15</v>
      </c>
      <c r="E24" s="9">
        <v>100</v>
      </c>
      <c r="F24" s="10"/>
      <c r="G24" s="11"/>
      <c r="H24" s="12">
        <f t="shared" si="4"/>
        <v>0</v>
      </c>
      <c r="I24" s="11"/>
      <c r="J24" s="11">
        <f t="shared" ref="J24:J30" si="5">H24*I24</f>
        <v>0</v>
      </c>
      <c r="K24" s="11">
        <f t="shared" ref="K24:K29" si="6">H24+J24</f>
        <v>0</v>
      </c>
      <c r="L24" s="11"/>
    </row>
    <row r="25" spans="1:12" ht="55.2" x14ac:dyDescent="0.3">
      <c r="A25" s="7" t="s">
        <v>16</v>
      </c>
      <c r="B25" s="19" t="s">
        <v>29</v>
      </c>
      <c r="C25" s="15"/>
      <c r="D25" s="10" t="s">
        <v>15</v>
      </c>
      <c r="E25" s="9">
        <v>2240</v>
      </c>
      <c r="F25" s="10"/>
      <c r="G25" s="11"/>
      <c r="H25" s="12">
        <f t="shared" si="4"/>
        <v>0</v>
      </c>
      <c r="I25" s="11"/>
      <c r="J25" s="11">
        <f t="shared" si="5"/>
        <v>0</v>
      </c>
      <c r="K25" s="11">
        <f t="shared" si="6"/>
        <v>0</v>
      </c>
      <c r="L25" s="11"/>
    </row>
    <row r="26" spans="1:12" ht="27.6" x14ac:dyDescent="0.3">
      <c r="A26" s="7" t="s">
        <v>18</v>
      </c>
      <c r="B26" s="20" t="s">
        <v>30</v>
      </c>
      <c r="C26" s="9"/>
      <c r="D26" s="10" t="s">
        <v>12</v>
      </c>
      <c r="E26" s="9">
        <v>288</v>
      </c>
      <c r="F26" s="10"/>
      <c r="G26" s="11"/>
      <c r="H26" s="12">
        <f t="shared" si="4"/>
        <v>0</v>
      </c>
      <c r="I26" s="11"/>
      <c r="J26" s="11">
        <f t="shared" si="5"/>
        <v>0</v>
      </c>
      <c r="K26" s="11">
        <f t="shared" si="6"/>
        <v>0</v>
      </c>
      <c r="L26" s="11"/>
    </row>
    <row r="27" spans="1:12" ht="41.4" x14ac:dyDescent="0.3">
      <c r="A27" s="7" t="s">
        <v>20</v>
      </c>
      <c r="B27" s="23" t="s">
        <v>32</v>
      </c>
      <c r="C27" s="9"/>
      <c r="D27" s="10" t="s">
        <v>15</v>
      </c>
      <c r="E27" s="9">
        <v>18</v>
      </c>
      <c r="F27" s="10"/>
      <c r="G27" s="11"/>
      <c r="H27" s="12">
        <f t="shared" si="4"/>
        <v>0</v>
      </c>
      <c r="I27" s="11"/>
      <c r="J27" s="11">
        <f t="shared" si="5"/>
        <v>0</v>
      </c>
      <c r="K27" s="11">
        <f t="shared" si="6"/>
        <v>0</v>
      </c>
      <c r="L27" s="11"/>
    </row>
    <row r="28" spans="1:12" ht="41.4" x14ac:dyDescent="0.3">
      <c r="A28" s="7" t="s">
        <v>25</v>
      </c>
      <c r="B28" s="22" t="s">
        <v>31</v>
      </c>
      <c r="C28" s="9"/>
      <c r="D28" s="10" t="s">
        <v>15</v>
      </c>
      <c r="E28" s="9">
        <v>16</v>
      </c>
      <c r="F28" s="10"/>
      <c r="G28" s="11"/>
      <c r="H28" s="12">
        <f t="shared" si="4"/>
        <v>0</v>
      </c>
      <c r="I28" s="11"/>
      <c r="J28" s="11">
        <f t="shared" si="5"/>
        <v>0</v>
      </c>
      <c r="K28" s="11">
        <f t="shared" si="6"/>
        <v>0</v>
      </c>
      <c r="L28" s="11"/>
    </row>
    <row r="29" spans="1:12" ht="41.4" x14ac:dyDescent="0.3">
      <c r="A29" s="7" t="s">
        <v>26</v>
      </c>
      <c r="B29" s="24" t="s">
        <v>33</v>
      </c>
      <c r="C29" s="9"/>
      <c r="D29" s="10" t="s">
        <v>15</v>
      </c>
      <c r="E29" s="9">
        <v>20</v>
      </c>
      <c r="F29" s="10"/>
      <c r="G29" s="11"/>
      <c r="H29" s="12">
        <f t="shared" si="4"/>
        <v>0</v>
      </c>
      <c r="I29" s="11"/>
      <c r="J29" s="11">
        <f t="shared" si="5"/>
        <v>0</v>
      </c>
      <c r="K29" s="11">
        <f t="shared" si="6"/>
        <v>0</v>
      </c>
      <c r="L29" s="11"/>
    </row>
    <row r="30" spans="1:12" x14ac:dyDescent="0.3">
      <c r="H30" s="54">
        <f>SUM(H23:H29)</f>
        <v>0</v>
      </c>
      <c r="J30" s="5">
        <f t="shared" si="5"/>
        <v>0</v>
      </c>
      <c r="K30" s="55">
        <f>SUM(K23:K29)</f>
        <v>0</v>
      </c>
    </row>
    <row r="31" spans="1:12" x14ac:dyDescent="0.3">
      <c r="B31" s="26"/>
      <c r="E31" s="66" t="s">
        <v>22</v>
      </c>
      <c r="F31" s="69"/>
      <c r="G31" s="70"/>
      <c r="H31" s="71">
        <f>H30</f>
        <v>0</v>
      </c>
      <c r="I31" s="72"/>
      <c r="J31" s="39"/>
      <c r="K31" s="55"/>
    </row>
    <row r="32" spans="1:12" ht="14.4" x14ac:dyDescent="0.3">
      <c r="B32" s="25" t="s">
        <v>35</v>
      </c>
      <c r="E32" s="66" t="s">
        <v>90</v>
      </c>
      <c r="F32" s="69"/>
      <c r="G32" s="70"/>
      <c r="H32" s="73"/>
      <c r="I32" s="74"/>
      <c r="J32" s="40"/>
    </row>
    <row r="33" spans="1:12" ht="14.4" x14ac:dyDescent="0.3">
      <c r="B33" s="25" t="s">
        <v>34</v>
      </c>
      <c r="E33" s="66" t="s">
        <v>23</v>
      </c>
      <c r="F33" s="69"/>
      <c r="G33" s="70"/>
      <c r="H33" s="73"/>
      <c r="I33" s="74"/>
      <c r="J33" s="40"/>
    </row>
    <row r="34" spans="1:12" x14ac:dyDescent="0.3">
      <c r="E34" s="66" t="s">
        <v>24</v>
      </c>
      <c r="F34" s="69"/>
      <c r="G34" s="70"/>
      <c r="H34" s="71">
        <f>K30</f>
        <v>0</v>
      </c>
      <c r="I34" s="72"/>
      <c r="J34" s="39"/>
    </row>
    <row r="36" spans="1:12" ht="21" x14ac:dyDescent="0.4">
      <c r="A36" s="38" t="s">
        <v>103</v>
      </c>
    </row>
    <row r="37" spans="1:12" ht="18" customHeight="1" x14ac:dyDescent="0.3">
      <c r="A37" s="80" t="s">
        <v>36</v>
      </c>
      <c r="B37" s="81"/>
      <c r="C37" s="81"/>
      <c r="D37" s="81"/>
      <c r="E37" s="81"/>
      <c r="F37" s="81"/>
      <c r="G37" s="81"/>
      <c r="H37" s="81"/>
      <c r="I37" s="81"/>
      <c r="J37" s="81"/>
      <c r="K37" s="81"/>
      <c r="L37" s="81"/>
    </row>
    <row r="38" spans="1:12" ht="36" x14ac:dyDescent="0.3">
      <c r="A38" s="28" t="s">
        <v>37</v>
      </c>
      <c r="B38" s="29" t="s">
        <v>38</v>
      </c>
      <c r="C38" s="29" t="s">
        <v>39</v>
      </c>
      <c r="D38" s="29" t="s">
        <v>40</v>
      </c>
      <c r="E38" s="29" t="s">
        <v>41</v>
      </c>
      <c r="F38" s="29" t="s">
        <v>42</v>
      </c>
      <c r="G38" s="29" t="s">
        <v>7</v>
      </c>
      <c r="H38" s="29" t="s">
        <v>106</v>
      </c>
      <c r="I38" s="29" t="s">
        <v>43</v>
      </c>
      <c r="J38" s="29" t="s">
        <v>24</v>
      </c>
      <c r="K38" s="29" t="s">
        <v>44</v>
      </c>
      <c r="L38" s="29" t="s">
        <v>105</v>
      </c>
    </row>
    <row r="39" spans="1:12" ht="54" x14ac:dyDescent="0.3">
      <c r="A39" s="30">
        <v>1</v>
      </c>
      <c r="B39" s="31" t="s">
        <v>45</v>
      </c>
      <c r="C39" s="31" t="s">
        <v>46</v>
      </c>
      <c r="D39" s="27">
        <v>100</v>
      </c>
      <c r="E39" s="27" t="s">
        <v>47</v>
      </c>
      <c r="F39" s="27"/>
      <c r="G39" s="32">
        <f>Tabela1346[[#This Row],[Ilość do zamówienia]]*Tabela1346[[#This Row],[Cena netto ]]</f>
        <v>0</v>
      </c>
      <c r="H39" s="33"/>
      <c r="I39" s="32">
        <f>G39*H39</f>
        <v>0</v>
      </c>
      <c r="J39" s="32">
        <f t="shared" ref="J39:J62" si="7">G39+I39</f>
        <v>0</v>
      </c>
      <c r="K39" s="42"/>
      <c r="L39" s="46"/>
    </row>
    <row r="40" spans="1:12" ht="54" x14ac:dyDescent="0.3">
      <c r="A40" s="30">
        <v>2</v>
      </c>
      <c r="B40" s="31" t="s">
        <v>45</v>
      </c>
      <c r="C40" s="31" t="s">
        <v>97</v>
      </c>
      <c r="D40" s="27">
        <v>100</v>
      </c>
      <c r="E40" s="27" t="s">
        <v>47</v>
      </c>
      <c r="F40" s="27"/>
      <c r="G40" s="32">
        <f>Tabela1346[[#This Row],[Ilość do zamówienia]]*Tabela1346[[#This Row],[Cena netto ]]</f>
        <v>0</v>
      </c>
      <c r="H40" s="33"/>
      <c r="I40" s="32">
        <f>G40*H40</f>
        <v>0</v>
      </c>
      <c r="J40" s="32">
        <f t="shared" si="7"/>
        <v>0</v>
      </c>
      <c r="K40" s="41"/>
      <c r="L40" s="45"/>
    </row>
    <row r="41" spans="1:12" ht="54" x14ac:dyDescent="0.3">
      <c r="A41" s="30">
        <v>3</v>
      </c>
      <c r="B41" s="31" t="s">
        <v>48</v>
      </c>
      <c r="C41" s="31" t="s">
        <v>49</v>
      </c>
      <c r="D41" s="27">
        <v>200</v>
      </c>
      <c r="E41" s="27" t="s">
        <v>47</v>
      </c>
      <c r="F41" s="27"/>
      <c r="G41" s="32">
        <f>Tabela1346[[#This Row],[Ilość do zamówienia]]*Tabela1346[[#This Row],[Cena netto ]]</f>
        <v>0</v>
      </c>
      <c r="H41" s="33"/>
      <c r="I41" s="32">
        <f t="shared" ref="I41:I62" si="8">G41*H41</f>
        <v>0</v>
      </c>
      <c r="J41" s="32">
        <f t="shared" si="7"/>
        <v>0</v>
      </c>
      <c r="K41" s="41"/>
      <c r="L41" s="45"/>
    </row>
    <row r="42" spans="1:12" ht="54" x14ac:dyDescent="0.3">
      <c r="A42" s="30">
        <v>4</v>
      </c>
      <c r="B42" s="31" t="s">
        <v>50</v>
      </c>
      <c r="C42" s="31" t="s">
        <v>51</v>
      </c>
      <c r="D42" s="27">
        <v>100</v>
      </c>
      <c r="E42" s="27" t="s">
        <v>47</v>
      </c>
      <c r="F42" s="27"/>
      <c r="G42" s="32">
        <f>Tabela1346[[#This Row],[Ilość do zamówienia]]*Tabela1346[[#This Row],[Cena netto ]]</f>
        <v>0</v>
      </c>
      <c r="H42" s="33"/>
      <c r="I42" s="32">
        <f t="shared" si="8"/>
        <v>0</v>
      </c>
      <c r="J42" s="32">
        <f t="shared" si="7"/>
        <v>0</v>
      </c>
      <c r="K42" s="41"/>
      <c r="L42" s="45"/>
    </row>
    <row r="43" spans="1:12" ht="54" x14ac:dyDescent="0.3">
      <c r="A43" s="30">
        <v>5</v>
      </c>
      <c r="B43" s="31" t="s">
        <v>52</v>
      </c>
      <c r="C43" s="31" t="s">
        <v>53</v>
      </c>
      <c r="D43" s="27">
        <v>100</v>
      </c>
      <c r="E43" s="27" t="s">
        <v>47</v>
      </c>
      <c r="F43" s="27"/>
      <c r="G43" s="32">
        <f>Tabela1346[[#This Row],[Ilość do zamówienia]]*Tabela1346[[#This Row],[Cena netto ]]</f>
        <v>0</v>
      </c>
      <c r="H43" s="33"/>
      <c r="I43" s="32">
        <f t="shared" si="8"/>
        <v>0</v>
      </c>
      <c r="J43" s="32">
        <f t="shared" si="7"/>
        <v>0</v>
      </c>
      <c r="K43" s="41"/>
      <c r="L43" s="45"/>
    </row>
    <row r="44" spans="1:12" ht="54" x14ac:dyDescent="0.3">
      <c r="A44" s="30">
        <v>6</v>
      </c>
      <c r="B44" s="31" t="s">
        <v>54</v>
      </c>
      <c r="C44" s="31" t="s">
        <v>55</v>
      </c>
      <c r="D44" s="27">
        <v>100</v>
      </c>
      <c r="E44" s="27" t="s">
        <v>47</v>
      </c>
      <c r="F44" s="27"/>
      <c r="G44" s="32">
        <f>Tabela1346[[#This Row],[Ilość do zamówienia]]*Tabela1346[[#This Row],[Cena netto ]]</f>
        <v>0</v>
      </c>
      <c r="H44" s="33"/>
      <c r="I44" s="32">
        <f t="shared" si="8"/>
        <v>0</v>
      </c>
      <c r="J44" s="32">
        <f t="shared" si="7"/>
        <v>0</v>
      </c>
      <c r="K44" s="41"/>
      <c r="L44" s="45"/>
    </row>
    <row r="45" spans="1:12" ht="54" x14ac:dyDescent="0.3">
      <c r="A45" s="30">
        <v>7</v>
      </c>
      <c r="B45" s="31" t="s">
        <v>56</v>
      </c>
      <c r="C45" s="31" t="s">
        <v>57</v>
      </c>
      <c r="D45" s="27">
        <v>200</v>
      </c>
      <c r="E45" s="27" t="s">
        <v>47</v>
      </c>
      <c r="F45" s="27"/>
      <c r="G45" s="32">
        <f>Tabela1346[[#This Row],[Ilość do zamówienia]]*Tabela1346[[#This Row],[Cena netto ]]</f>
        <v>0</v>
      </c>
      <c r="H45" s="33"/>
      <c r="I45" s="32">
        <f t="shared" si="8"/>
        <v>0</v>
      </c>
      <c r="J45" s="32">
        <f t="shared" si="7"/>
        <v>0</v>
      </c>
      <c r="K45" s="41"/>
      <c r="L45" s="45"/>
    </row>
    <row r="46" spans="1:12" ht="54" x14ac:dyDescent="0.3">
      <c r="A46" s="30">
        <v>8</v>
      </c>
      <c r="B46" s="31" t="s">
        <v>58</v>
      </c>
      <c r="C46" s="31" t="s">
        <v>59</v>
      </c>
      <c r="D46" s="27">
        <v>200</v>
      </c>
      <c r="E46" s="27" t="s">
        <v>47</v>
      </c>
      <c r="F46" s="27"/>
      <c r="G46" s="32">
        <f>Tabela1346[[#This Row],[Ilość do zamówienia]]*Tabela1346[[#This Row],[Cena netto ]]</f>
        <v>0</v>
      </c>
      <c r="H46" s="33"/>
      <c r="I46" s="32">
        <f t="shared" si="8"/>
        <v>0</v>
      </c>
      <c r="J46" s="32">
        <f t="shared" si="7"/>
        <v>0</v>
      </c>
      <c r="K46" s="41"/>
      <c r="L46" s="45"/>
    </row>
    <row r="47" spans="1:12" ht="54" x14ac:dyDescent="0.3">
      <c r="A47" s="30">
        <v>9</v>
      </c>
      <c r="B47" s="31" t="s">
        <v>60</v>
      </c>
      <c r="C47" s="31" t="s">
        <v>61</v>
      </c>
      <c r="D47" s="27">
        <v>200</v>
      </c>
      <c r="E47" s="27" t="s">
        <v>47</v>
      </c>
      <c r="F47" s="27"/>
      <c r="G47" s="32">
        <f>Tabela1346[[#This Row],[Ilość do zamówienia]]*Tabela1346[[#This Row],[Cena netto ]]</f>
        <v>0</v>
      </c>
      <c r="H47" s="33"/>
      <c r="I47" s="32">
        <f t="shared" si="8"/>
        <v>0</v>
      </c>
      <c r="J47" s="32">
        <f t="shared" si="7"/>
        <v>0</v>
      </c>
      <c r="K47" s="41"/>
      <c r="L47" s="45"/>
    </row>
    <row r="48" spans="1:12" ht="54" x14ac:dyDescent="0.3">
      <c r="A48" s="30">
        <v>10</v>
      </c>
      <c r="B48" s="31" t="s">
        <v>62</v>
      </c>
      <c r="C48" s="31" t="s">
        <v>63</v>
      </c>
      <c r="D48" s="27">
        <v>200</v>
      </c>
      <c r="E48" s="27" t="s">
        <v>47</v>
      </c>
      <c r="F48" s="27"/>
      <c r="G48" s="32">
        <f>Tabela1346[[#This Row],[Ilość do zamówienia]]*Tabela1346[[#This Row],[Cena netto ]]</f>
        <v>0</v>
      </c>
      <c r="H48" s="33"/>
      <c r="I48" s="32">
        <f t="shared" si="8"/>
        <v>0</v>
      </c>
      <c r="J48" s="32">
        <f t="shared" si="7"/>
        <v>0</v>
      </c>
      <c r="K48" s="41"/>
      <c r="L48" s="45"/>
    </row>
    <row r="49" spans="1:12" ht="54" x14ac:dyDescent="0.3">
      <c r="A49" s="30">
        <v>11</v>
      </c>
      <c r="B49" s="31" t="s">
        <v>64</v>
      </c>
      <c r="C49" s="31" t="s">
        <v>65</v>
      </c>
      <c r="D49" s="27">
        <v>200</v>
      </c>
      <c r="E49" s="27" t="s">
        <v>47</v>
      </c>
      <c r="F49" s="27"/>
      <c r="G49" s="32">
        <f>Tabela1346[[#This Row],[Ilość do zamówienia]]*Tabela1346[[#This Row],[Cena netto ]]</f>
        <v>0</v>
      </c>
      <c r="H49" s="33"/>
      <c r="I49" s="32">
        <f t="shared" si="8"/>
        <v>0</v>
      </c>
      <c r="J49" s="32">
        <f t="shared" si="7"/>
        <v>0</v>
      </c>
      <c r="K49" s="41"/>
      <c r="L49" s="45"/>
    </row>
    <row r="50" spans="1:12" ht="54" x14ac:dyDescent="0.3">
      <c r="A50" s="30">
        <v>12</v>
      </c>
      <c r="B50" s="31" t="s">
        <v>66</v>
      </c>
      <c r="C50" s="31" t="s">
        <v>67</v>
      </c>
      <c r="D50" s="27">
        <v>100</v>
      </c>
      <c r="E50" s="27" t="s">
        <v>47</v>
      </c>
      <c r="F50" s="27"/>
      <c r="G50" s="32">
        <f>Tabela1346[[#This Row],[Ilość do zamówienia]]*Tabela1346[[#This Row],[Cena netto ]]</f>
        <v>0</v>
      </c>
      <c r="H50" s="33"/>
      <c r="I50" s="32">
        <f t="shared" si="8"/>
        <v>0</v>
      </c>
      <c r="J50" s="32">
        <f t="shared" si="7"/>
        <v>0</v>
      </c>
      <c r="K50" s="41"/>
      <c r="L50" s="45"/>
    </row>
    <row r="51" spans="1:12" ht="54" x14ac:dyDescent="0.3">
      <c r="A51" s="30">
        <v>13</v>
      </c>
      <c r="B51" s="31" t="s">
        <v>68</v>
      </c>
      <c r="C51" s="31" t="s">
        <v>69</v>
      </c>
      <c r="D51" s="27">
        <v>100</v>
      </c>
      <c r="E51" s="27" t="s">
        <v>47</v>
      </c>
      <c r="F51" s="27"/>
      <c r="G51" s="32">
        <f>Tabela1346[[#This Row],[Ilość do zamówienia]]*Tabela1346[[#This Row],[Cena netto ]]</f>
        <v>0</v>
      </c>
      <c r="H51" s="33"/>
      <c r="I51" s="32">
        <f t="shared" si="8"/>
        <v>0</v>
      </c>
      <c r="J51" s="32">
        <f t="shared" si="7"/>
        <v>0</v>
      </c>
      <c r="K51" s="41"/>
      <c r="L51" s="45"/>
    </row>
    <row r="52" spans="1:12" ht="54" x14ac:dyDescent="0.3">
      <c r="A52" s="30">
        <v>14</v>
      </c>
      <c r="B52" s="31" t="s">
        <v>70</v>
      </c>
      <c r="C52" s="31" t="s">
        <v>71</v>
      </c>
      <c r="D52" s="27">
        <v>100</v>
      </c>
      <c r="E52" s="27" t="s">
        <v>47</v>
      </c>
      <c r="F52" s="27"/>
      <c r="G52" s="32">
        <f>Tabela1346[[#This Row],[Ilość do zamówienia]]*Tabela1346[[#This Row],[Cena netto ]]</f>
        <v>0</v>
      </c>
      <c r="H52" s="33"/>
      <c r="I52" s="32">
        <f t="shared" si="8"/>
        <v>0</v>
      </c>
      <c r="J52" s="32">
        <f t="shared" si="7"/>
        <v>0</v>
      </c>
      <c r="K52" s="41"/>
      <c r="L52" s="45"/>
    </row>
    <row r="53" spans="1:12" ht="54" x14ac:dyDescent="0.3">
      <c r="A53" s="30">
        <v>15</v>
      </c>
      <c r="B53" s="31" t="s">
        <v>72</v>
      </c>
      <c r="C53" s="31" t="s">
        <v>73</v>
      </c>
      <c r="D53" s="27">
        <v>50</v>
      </c>
      <c r="E53" s="27" t="s">
        <v>47</v>
      </c>
      <c r="F53" s="27"/>
      <c r="G53" s="32">
        <f>Tabela1346[[#This Row],[Ilość do zamówienia]]*Tabela1346[[#This Row],[Cena netto ]]</f>
        <v>0</v>
      </c>
      <c r="H53" s="33"/>
      <c r="I53" s="32">
        <f t="shared" si="8"/>
        <v>0</v>
      </c>
      <c r="J53" s="32">
        <f t="shared" si="7"/>
        <v>0</v>
      </c>
      <c r="K53" s="41"/>
      <c r="L53" s="45"/>
    </row>
    <row r="54" spans="1:12" ht="54" x14ac:dyDescent="0.3">
      <c r="A54" s="30">
        <v>16</v>
      </c>
      <c r="B54" s="31" t="s">
        <v>74</v>
      </c>
      <c r="C54" s="31" t="s">
        <v>75</v>
      </c>
      <c r="D54" s="27">
        <v>80</v>
      </c>
      <c r="E54" s="27" t="s">
        <v>47</v>
      </c>
      <c r="F54" s="27"/>
      <c r="G54" s="32">
        <f>Tabela1346[[#This Row],[Ilość do zamówienia]]*Tabela1346[[#This Row],[Cena netto ]]</f>
        <v>0</v>
      </c>
      <c r="H54" s="33"/>
      <c r="I54" s="32">
        <f t="shared" si="8"/>
        <v>0</v>
      </c>
      <c r="J54" s="32">
        <f t="shared" si="7"/>
        <v>0</v>
      </c>
      <c r="K54" s="41"/>
      <c r="L54" s="45"/>
    </row>
    <row r="55" spans="1:12" ht="54" x14ac:dyDescent="0.3">
      <c r="A55" s="30">
        <v>17</v>
      </c>
      <c r="B55" s="31" t="s">
        <v>76</v>
      </c>
      <c r="C55" s="31" t="s">
        <v>77</v>
      </c>
      <c r="D55" s="27">
        <v>100</v>
      </c>
      <c r="E55" s="27" t="s">
        <v>47</v>
      </c>
      <c r="F55" s="27"/>
      <c r="G55" s="32">
        <f>Tabela1346[[#This Row],[Ilość do zamówienia]]*Tabela1346[[#This Row],[Cena netto ]]</f>
        <v>0</v>
      </c>
      <c r="H55" s="33"/>
      <c r="I55" s="32">
        <f t="shared" si="8"/>
        <v>0</v>
      </c>
      <c r="J55" s="32">
        <f t="shared" si="7"/>
        <v>0</v>
      </c>
      <c r="K55" s="41"/>
      <c r="L55" s="45"/>
    </row>
    <row r="56" spans="1:12" ht="54" x14ac:dyDescent="0.3">
      <c r="A56" s="30">
        <v>18</v>
      </c>
      <c r="B56" s="31" t="s">
        <v>98</v>
      </c>
      <c r="C56" s="31" t="s">
        <v>78</v>
      </c>
      <c r="D56" s="27">
        <v>100</v>
      </c>
      <c r="E56" s="27" t="s">
        <v>47</v>
      </c>
      <c r="F56" s="27"/>
      <c r="G56" s="32">
        <f>Tabela1346[[#This Row],[Ilość do zamówienia]]*Tabela1346[[#This Row],[Cena netto ]]</f>
        <v>0</v>
      </c>
      <c r="H56" s="33"/>
      <c r="I56" s="32">
        <f>G56*H56</f>
        <v>0</v>
      </c>
      <c r="J56" s="32">
        <f t="shared" si="7"/>
        <v>0</v>
      </c>
      <c r="K56" s="41"/>
      <c r="L56" s="45"/>
    </row>
    <row r="57" spans="1:12" ht="54" x14ac:dyDescent="0.3">
      <c r="A57" s="30">
        <v>19</v>
      </c>
      <c r="B57" s="31" t="s">
        <v>99</v>
      </c>
      <c r="C57" s="31" t="s">
        <v>79</v>
      </c>
      <c r="D57" s="27">
        <v>100</v>
      </c>
      <c r="E57" s="27" t="s">
        <v>47</v>
      </c>
      <c r="F57" s="27"/>
      <c r="G57" s="32">
        <f>Tabela1346[[#This Row],[Ilość do zamówienia]]*Tabela1346[[#This Row],[Cena netto ]]</f>
        <v>0</v>
      </c>
      <c r="H57" s="33"/>
      <c r="I57" s="32">
        <f>G57*H57</f>
        <v>0</v>
      </c>
      <c r="J57" s="32">
        <f t="shared" si="7"/>
        <v>0</v>
      </c>
      <c r="K57" s="41"/>
      <c r="L57" s="45"/>
    </row>
    <row r="58" spans="1:12" ht="54" x14ac:dyDescent="0.3">
      <c r="A58" s="30">
        <v>20</v>
      </c>
      <c r="B58" s="31" t="s">
        <v>100</v>
      </c>
      <c r="C58" s="31" t="s">
        <v>80</v>
      </c>
      <c r="D58" s="27">
        <v>100</v>
      </c>
      <c r="E58" s="27" t="s">
        <v>47</v>
      </c>
      <c r="F58" s="27"/>
      <c r="G58" s="32">
        <f>Tabela1346[[#This Row],[Ilość do zamówienia]]*Tabela1346[[#This Row],[Cena netto ]]</f>
        <v>0</v>
      </c>
      <c r="H58" s="33"/>
      <c r="I58" s="32">
        <f>G58*H58</f>
        <v>0</v>
      </c>
      <c r="J58" s="32">
        <f t="shared" si="7"/>
        <v>0</v>
      </c>
      <c r="K58" s="41"/>
      <c r="L58" s="45"/>
    </row>
    <row r="59" spans="1:12" ht="54" x14ac:dyDescent="0.3">
      <c r="A59" s="30">
        <v>21</v>
      </c>
      <c r="B59" s="31" t="s">
        <v>81</v>
      </c>
      <c r="C59" s="31" t="s">
        <v>82</v>
      </c>
      <c r="D59" s="27">
        <v>5</v>
      </c>
      <c r="E59" s="27" t="s">
        <v>83</v>
      </c>
      <c r="F59" s="27"/>
      <c r="G59" s="32">
        <f>Tabela1346[[#This Row],[Ilość do zamówienia]]*Tabela1346[[#This Row],[Cena netto ]]</f>
        <v>0</v>
      </c>
      <c r="H59" s="33"/>
      <c r="I59" s="32">
        <f t="shared" si="8"/>
        <v>0</v>
      </c>
      <c r="J59" s="32">
        <f t="shared" si="7"/>
        <v>0</v>
      </c>
      <c r="K59" s="41"/>
      <c r="L59" s="45"/>
    </row>
    <row r="60" spans="1:12" ht="54" x14ac:dyDescent="0.3">
      <c r="A60" s="30">
        <v>22</v>
      </c>
      <c r="B60" s="31" t="s">
        <v>84</v>
      </c>
      <c r="C60" s="31" t="s">
        <v>85</v>
      </c>
      <c r="D60" s="27">
        <v>30</v>
      </c>
      <c r="E60" s="27" t="s">
        <v>83</v>
      </c>
      <c r="F60" s="27"/>
      <c r="G60" s="32">
        <f>Tabela1346[[#This Row],[Ilość do zamówienia]]*Tabela1346[[#This Row],[Cena netto ]]</f>
        <v>0</v>
      </c>
      <c r="H60" s="33"/>
      <c r="I60" s="32">
        <f t="shared" si="8"/>
        <v>0</v>
      </c>
      <c r="J60" s="32">
        <f t="shared" si="7"/>
        <v>0</v>
      </c>
      <c r="K60" s="41"/>
      <c r="L60" s="45"/>
    </row>
    <row r="61" spans="1:12" ht="54" x14ac:dyDescent="0.3">
      <c r="A61" s="30">
        <v>23</v>
      </c>
      <c r="B61" s="31" t="s">
        <v>86</v>
      </c>
      <c r="C61" s="31" t="s">
        <v>87</v>
      </c>
      <c r="D61" s="27">
        <v>12</v>
      </c>
      <c r="E61" s="27" t="s">
        <v>83</v>
      </c>
      <c r="F61" s="27"/>
      <c r="G61" s="32">
        <f>Tabela1346[[#This Row],[Ilość do zamówienia]]*Tabela1346[[#This Row],[Cena netto ]]</f>
        <v>0</v>
      </c>
      <c r="H61" s="33"/>
      <c r="I61" s="32">
        <f t="shared" si="8"/>
        <v>0</v>
      </c>
      <c r="J61" s="32">
        <f t="shared" si="7"/>
        <v>0</v>
      </c>
      <c r="K61" s="41"/>
      <c r="L61" s="45"/>
    </row>
    <row r="62" spans="1:12" ht="54" x14ac:dyDescent="0.3">
      <c r="A62" s="30">
        <v>24</v>
      </c>
      <c r="B62" s="31" t="s">
        <v>88</v>
      </c>
      <c r="C62" s="31" t="s">
        <v>89</v>
      </c>
      <c r="D62" s="27">
        <v>6</v>
      </c>
      <c r="E62" s="27" t="s">
        <v>83</v>
      </c>
      <c r="F62" s="27"/>
      <c r="G62" s="32">
        <f>Tabela1346[[#This Row],[Ilość do zamówienia]]*Tabela1346[[#This Row],[Cena netto ]]</f>
        <v>0</v>
      </c>
      <c r="H62" s="33"/>
      <c r="I62" s="32">
        <f t="shared" si="8"/>
        <v>0</v>
      </c>
      <c r="J62" s="32">
        <f t="shared" si="7"/>
        <v>0</v>
      </c>
      <c r="K62" s="43"/>
      <c r="L62" s="47"/>
    </row>
    <row r="63" spans="1:12" ht="18" x14ac:dyDescent="0.3">
      <c r="A63" s="49"/>
      <c r="B63" s="50"/>
      <c r="C63" s="50"/>
      <c r="D63" s="51"/>
      <c r="E63" s="51"/>
      <c r="F63" s="51"/>
      <c r="G63" s="52">
        <f>SUM(G39:G62)</f>
        <v>0</v>
      </c>
      <c r="H63" s="53"/>
      <c r="I63" s="52"/>
      <c r="J63" s="52">
        <f>SUM(J39:J62)</f>
        <v>0</v>
      </c>
      <c r="K63" s="44"/>
      <c r="L63" s="48"/>
    </row>
    <row r="64" spans="1:12" ht="18" x14ac:dyDescent="0.35">
      <c r="A64" s="34"/>
      <c r="B64" s="34"/>
      <c r="C64" s="34"/>
      <c r="D64" s="35"/>
      <c r="E64" s="36"/>
      <c r="F64" s="37"/>
      <c r="G64" s="37"/>
      <c r="H64" s="37"/>
      <c r="I64" s="37"/>
      <c r="J64" s="37"/>
      <c r="K64" s="37"/>
      <c r="L64" s="37"/>
    </row>
    <row r="65" spans="1:12" ht="18" x14ac:dyDescent="0.35">
      <c r="A65" s="34"/>
      <c r="B65" s="34"/>
      <c r="C65" s="34"/>
      <c r="D65" s="34"/>
      <c r="E65" s="79" t="s">
        <v>22</v>
      </c>
      <c r="F65" s="79"/>
      <c r="G65" s="79"/>
      <c r="H65" s="76">
        <f>Tabela1346[[#Totals],[wartość netto]]</f>
        <v>0</v>
      </c>
      <c r="I65" s="77"/>
      <c r="J65" s="77"/>
      <c r="K65" s="77"/>
      <c r="L65" s="78"/>
    </row>
    <row r="66" spans="1:12" ht="18" x14ac:dyDescent="0.35">
      <c r="A66" s="34"/>
      <c r="B66" s="34"/>
      <c r="C66" s="34"/>
      <c r="D66" s="34"/>
      <c r="E66" s="79" t="s">
        <v>90</v>
      </c>
      <c r="F66" s="79"/>
      <c r="G66" s="79"/>
      <c r="H66" s="76">
        <v>0</v>
      </c>
      <c r="I66" s="77"/>
      <c r="J66" s="77"/>
      <c r="K66" s="77"/>
      <c r="L66" s="78"/>
    </row>
    <row r="67" spans="1:12" ht="18" customHeight="1" x14ac:dyDescent="0.35">
      <c r="A67" s="34"/>
      <c r="B67" s="34"/>
      <c r="C67" s="34"/>
      <c r="D67" s="34"/>
      <c r="E67" s="75" t="s">
        <v>23</v>
      </c>
      <c r="F67" s="75"/>
      <c r="G67" s="75"/>
      <c r="H67" s="76">
        <v>0</v>
      </c>
      <c r="I67" s="77"/>
      <c r="J67" s="77"/>
      <c r="K67" s="77"/>
      <c r="L67" s="78"/>
    </row>
    <row r="68" spans="1:12" ht="18" x14ac:dyDescent="0.35">
      <c r="A68" s="34"/>
      <c r="B68" s="34"/>
      <c r="C68" s="34"/>
      <c r="D68" s="34"/>
      <c r="E68" s="79" t="s">
        <v>24</v>
      </c>
      <c r="F68" s="79"/>
      <c r="G68" s="79"/>
      <c r="H68" s="76">
        <f>Tabela1346[[#Totals],[Nazwa producenta]]</f>
        <v>0</v>
      </c>
      <c r="I68" s="77"/>
      <c r="J68" s="77"/>
      <c r="K68" s="77"/>
      <c r="L68" s="78"/>
    </row>
  </sheetData>
  <mergeCells count="21">
    <mergeCell ref="E67:G67"/>
    <mergeCell ref="H67:L67"/>
    <mergeCell ref="E68:G68"/>
    <mergeCell ref="H68:L68"/>
    <mergeCell ref="E34:G34"/>
    <mergeCell ref="H34:I34"/>
    <mergeCell ref="A37:L37"/>
    <mergeCell ref="E65:G65"/>
    <mergeCell ref="H65:L65"/>
    <mergeCell ref="E66:G66"/>
    <mergeCell ref="H66:L66"/>
    <mergeCell ref="H31:I31"/>
    <mergeCell ref="E32:G32"/>
    <mergeCell ref="H32:I32"/>
    <mergeCell ref="E33:G33"/>
    <mergeCell ref="H33:I33"/>
    <mergeCell ref="E16:G16"/>
    <mergeCell ref="E15:G15"/>
    <mergeCell ref="E17:G17"/>
    <mergeCell ref="E18:G18"/>
    <mergeCell ref="E31:G31"/>
  </mergeCells>
  <phoneticPr fontId="12"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czystości,papier,worki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2024-04-09T08:34:30Z</dcterms:created>
  <dcterms:modified xsi:type="dcterms:W3CDTF">2024-04-17T09:04:01Z</dcterms:modified>
</cp:coreProperties>
</file>