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84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7" i="1" l="1"/>
  <c r="I47" i="1"/>
  <c r="K47" i="1"/>
  <c r="L47" i="1"/>
  <c r="J41" i="1"/>
  <c r="H41" i="1"/>
  <c r="H47" i="1" s="1"/>
  <c r="E39" i="1"/>
  <c r="E37" i="1"/>
  <c r="F26" i="1"/>
  <c r="F47" i="1" s="1"/>
  <c r="E26" i="1"/>
  <c r="J17" i="1"/>
  <c r="E17" i="1"/>
  <c r="E14" i="1"/>
  <c r="J47" i="1" l="1"/>
  <c r="E47" i="1"/>
</calcChain>
</file>

<file path=xl/sharedStrings.xml><?xml version="1.0" encoding="utf-8"?>
<sst xmlns="http://schemas.openxmlformats.org/spreadsheetml/2006/main" count="185" uniqueCount="115">
  <si>
    <t xml:space="preserve">Przeglądy okresowe instalacji elektrycznej </t>
  </si>
  <si>
    <t>Lp.</t>
  </si>
  <si>
    <t>Adres</t>
  </si>
  <si>
    <t>Opis</t>
  </si>
  <si>
    <t>Nr inwent.</t>
  </si>
  <si>
    <t>Parametry zabeczpieczeń różnicoprądowych</t>
  </si>
  <si>
    <t>(TN - C)
Badanie rezystancji izolacji obwodów</t>
  </si>
  <si>
    <t>(TN - S)
Badanie rezystancji izolacji obwodów</t>
  </si>
  <si>
    <t>Badanie instalacji odgromowej 
i uziomów</t>
  </si>
  <si>
    <t>gn. 1 - faz 
i inne</t>
  </si>
  <si>
    <t>gn. 3 - faz</t>
  </si>
  <si>
    <t>Ilosć zabezpieczeń</t>
  </si>
  <si>
    <t>obw. 1 - faz</t>
  </si>
  <si>
    <t>obw. 3 - faz</t>
  </si>
  <si>
    <t>Ilość uziomów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</si>
  <si>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</si>
  <si>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</si>
  <si>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</si>
  <si>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</si>
  <si>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</si>
  <si>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</si>
  <si>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</si>
  <si>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</si>
  <si>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</si>
  <si>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</si>
  <si>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</si>
  <si>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</si>
  <si>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Barcice 1</t>
  </si>
  <si>
    <t>Budynek mieszkalny / Kancelaria</t>
  </si>
  <si>
    <t>110/10</t>
  </si>
  <si>
    <t>Budynek magazynowy (Rybnik)</t>
  </si>
  <si>
    <t>104/350</t>
  </si>
  <si>
    <t xml:space="preserve">Barcice 1 </t>
  </si>
  <si>
    <t>Budynek gospodarczy</t>
  </si>
  <si>
    <t>108/94</t>
  </si>
  <si>
    <t>Bilsko 164</t>
  </si>
  <si>
    <t>110/29</t>
  </si>
  <si>
    <t>Stajnia</t>
  </si>
  <si>
    <t>108/88</t>
  </si>
  <si>
    <t>Gaboń 108</t>
  </si>
  <si>
    <t>108/50</t>
  </si>
  <si>
    <t>Lipnica Wielka 289</t>
  </si>
  <si>
    <t>110/36</t>
  </si>
  <si>
    <t>Mostki 149</t>
  </si>
  <si>
    <t>110/270</t>
  </si>
  <si>
    <t>Oczyszczalnia ścieków</t>
  </si>
  <si>
    <t>211/541</t>
  </si>
  <si>
    <t>Mostki 150</t>
  </si>
  <si>
    <t>108/269</t>
  </si>
  <si>
    <t>110/256</t>
  </si>
  <si>
    <t>Obidza 233</t>
  </si>
  <si>
    <t>108/151</t>
  </si>
  <si>
    <t>Budynek mieszkalny</t>
  </si>
  <si>
    <t>110/9</t>
  </si>
  <si>
    <t>Obidza 315</t>
  </si>
  <si>
    <t>108/340</t>
  </si>
  <si>
    <t>110/309</t>
  </si>
  <si>
    <t>Obidza 316</t>
  </si>
  <si>
    <t>108/339</t>
  </si>
  <si>
    <t>110/327</t>
  </si>
  <si>
    <t>Przysietnica 215</t>
  </si>
  <si>
    <t>110/199</t>
  </si>
  <si>
    <t>110/198</t>
  </si>
  <si>
    <t>Przysietnica 356</t>
  </si>
  <si>
    <t>110/522</t>
  </si>
  <si>
    <t>Przyszowa 396</t>
  </si>
  <si>
    <t>110/19</t>
  </si>
  <si>
    <t>Rożnów 268</t>
  </si>
  <si>
    <t>108/77</t>
  </si>
  <si>
    <t>110/35</t>
  </si>
  <si>
    <t>Stary Sącz ul. Daszyńskiego 3</t>
  </si>
  <si>
    <t>105/2</t>
  </si>
  <si>
    <t>Budynek administracyjno - usługowy</t>
  </si>
  <si>
    <t>105/3</t>
  </si>
  <si>
    <t>Stary Sącz ul. Daszyńskiego 3a</t>
  </si>
  <si>
    <t>105/191</t>
  </si>
  <si>
    <t>Budynek magazynowy drewniany</t>
  </si>
  <si>
    <t>104/1</t>
  </si>
  <si>
    <t>Stary Sącz ul. Jana Pawła II 4a</t>
  </si>
  <si>
    <t>Budynek socjalno-biurowy</t>
  </si>
  <si>
    <t>105/304</t>
  </si>
  <si>
    <t>Wiata na sprzęt</t>
  </si>
  <si>
    <t>108/306</t>
  </si>
  <si>
    <t>Stary Sącz ul. Magazynowa 5</t>
  </si>
  <si>
    <t>103/135</t>
  </si>
  <si>
    <t>Budynek stacji paliw</t>
  </si>
  <si>
    <t>103/411</t>
  </si>
  <si>
    <t>103/412</t>
  </si>
  <si>
    <t>105/405</t>
  </si>
  <si>
    <t>105/436</t>
  </si>
  <si>
    <t>Budynek magazynowy</t>
  </si>
  <si>
    <t>104/437</t>
  </si>
  <si>
    <t>Wieża antenowa</t>
  </si>
  <si>
    <t>210/443</t>
  </si>
  <si>
    <t>Budynek garażowy</t>
  </si>
  <si>
    <t>102/438</t>
  </si>
  <si>
    <t>Budynek stacji transformatorowej</t>
  </si>
  <si>
    <t>101/439</t>
  </si>
  <si>
    <t>110/8</t>
  </si>
  <si>
    <t>Razem:</t>
  </si>
  <si>
    <t xml:space="preserve">Wiata stalowa </t>
  </si>
  <si>
    <t>291/448</t>
  </si>
  <si>
    <t>Przechowalnia sadzonek</t>
  </si>
  <si>
    <t>291/1</t>
  </si>
  <si>
    <t xml:space="preserve">Badanie ochrony przed porażeniem przez samoczynne wyłączenie </t>
  </si>
  <si>
    <t>Budynek mieszkalny / Leśniczówka</t>
  </si>
  <si>
    <t>Kancelaria leśnictwa Gaboń</t>
  </si>
  <si>
    <t xml:space="preserve">Budynek mieszkalny / Kancelaria </t>
  </si>
  <si>
    <t>Budynek mieszkalny/ Leśniczówka</t>
  </si>
  <si>
    <t xml:space="preserve">Budynek Leśniczówka </t>
  </si>
  <si>
    <t>Budynek warsztatowo-socjalny SOT</t>
  </si>
  <si>
    <t>Budynek Stacji Obsługi Pojazdów</t>
  </si>
  <si>
    <t>Bud. socjalno-administracyjny</t>
  </si>
  <si>
    <t>Budynek administracyjny Nadleśnictwa</t>
  </si>
  <si>
    <t>Załącznik nr 3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</si>
</sst>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5"/>
  <sheetViews>
    <sheetView tabSelected="1" workbookViewId="0">
      <selection activeCell="L1" sqref="L1"/>
    </sheetView>
  </sheetViews>
  <sheetFormatPr defaultRowHeight="14.4" x14ac:dyDescent="0.3"/>
  <cols>
    <col min="1" max="1" width="5.21875" customWidth="1"/>
    <col min="2" max="2" width="24.77734375" customWidth="1"/>
    <col min="3" max="3" width="30.77734375" customWidth="1"/>
    <col min="5" max="5" width="11.44140625" customWidth="1"/>
    <col min="6" max="6" width="11.77734375" customWidth="1"/>
    <col min="7" max="7" width="16.5546875" customWidth="1"/>
    <col min="8" max="8" width="12.21875" customWidth="1"/>
    <col min="9" max="9" width="12.33203125" customWidth="1"/>
    <col min="10" max="10" width="11.21875" customWidth="1"/>
    <col min="11" max="11" width="13" customWidth="1"/>
    <col min="12" max="12" width="20.109375" customWidth="1"/>
  </cols>
  <sheetData>
    <row r="1" spans="1:84" x14ac:dyDescent="0.3">
      <c r="L1" s="27" t="s">
        <v>114</v>
      </c>
    </row>
    <row r="2" spans="1:84" x14ac:dyDescent="0.3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84" ht="52.8" customHeight="1" x14ac:dyDescent="0.3">
      <c r="A3" s="17" t="s">
        <v>1</v>
      </c>
      <c r="B3" s="17" t="s">
        <v>2</v>
      </c>
      <c r="C3" s="17" t="s">
        <v>3</v>
      </c>
      <c r="D3" s="17" t="s">
        <v>4</v>
      </c>
      <c r="E3" s="18" t="s">
        <v>104</v>
      </c>
      <c r="F3" s="19"/>
      <c r="G3" s="1" t="s">
        <v>5</v>
      </c>
      <c r="H3" s="18" t="s">
        <v>6</v>
      </c>
      <c r="I3" s="20"/>
      <c r="J3" s="18" t="s">
        <v>7</v>
      </c>
      <c r="K3" s="20"/>
      <c r="L3" s="2" t="s">
        <v>8</v>
      </c>
    </row>
    <row r="4" spans="1:84" ht="25.8" customHeight="1" x14ac:dyDescent="0.3">
      <c r="A4" s="17"/>
      <c r="B4" s="17"/>
      <c r="C4" s="17"/>
      <c r="D4" s="17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13</v>
      </c>
      <c r="L4" s="3" t="s">
        <v>14</v>
      </c>
    </row>
    <row r="5" spans="1:84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</row>
    <row r="6" spans="1:84" s="12" customFormat="1" x14ac:dyDescent="0.3">
      <c r="A6" s="8">
        <v>1</v>
      </c>
      <c r="B6" s="9" t="s">
        <v>27</v>
      </c>
      <c r="C6" s="9" t="s">
        <v>28</v>
      </c>
      <c r="D6" s="10" t="s">
        <v>29</v>
      </c>
      <c r="E6" s="10">
        <v>19</v>
      </c>
      <c r="F6" s="11">
        <v>0</v>
      </c>
      <c r="G6" s="11">
        <v>0</v>
      </c>
      <c r="H6" s="11">
        <v>10</v>
      </c>
      <c r="I6" s="11">
        <v>0</v>
      </c>
      <c r="J6" s="11">
        <v>0</v>
      </c>
      <c r="K6" s="11">
        <v>0</v>
      </c>
      <c r="L6" s="11">
        <v>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12" customFormat="1" x14ac:dyDescent="0.3">
      <c r="A7" s="11">
        <v>2</v>
      </c>
      <c r="B7" s="9" t="s">
        <v>27</v>
      </c>
      <c r="C7" s="9" t="s">
        <v>30</v>
      </c>
      <c r="D7" s="10" t="s">
        <v>31</v>
      </c>
      <c r="E7" s="10">
        <v>6</v>
      </c>
      <c r="F7" s="11">
        <v>0</v>
      </c>
      <c r="G7" s="11">
        <v>0</v>
      </c>
      <c r="H7" s="11">
        <v>3</v>
      </c>
      <c r="I7" s="11">
        <v>0</v>
      </c>
      <c r="J7" s="11">
        <v>0</v>
      </c>
      <c r="K7" s="11">
        <v>0</v>
      </c>
      <c r="L7" s="11">
        <v>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s="12" customFormat="1" x14ac:dyDescent="0.3">
      <c r="A8" s="11">
        <v>3</v>
      </c>
      <c r="B8" s="9" t="s">
        <v>32</v>
      </c>
      <c r="C8" s="9" t="s">
        <v>33</v>
      </c>
      <c r="D8" s="10" t="s">
        <v>34</v>
      </c>
      <c r="E8" s="10">
        <v>2</v>
      </c>
      <c r="F8" s="10">
        <v>1</v>
      </c>
      <c r="G8" s="10">
        <v>0</v>
      </c>
      <c r="H8" s="10">
        <v>2</v>
      </c>
      <c r="I8" s="10">
        <v>1</v>
      </c>
      <c r="J8" s="10">
        <v>0</v>
      </c>
      <c r="K8" s="10">
        <v>0</v>
      </c>
      <c r="L8" s="11"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12" customFormat="1" x14ac:dyDescent="0.3">
      <c r="A9" s="8">
        <v>4</v>
      </c>
      <c r="B9" s="9" t="s">
        <v>35</v>
      </c>
      <c r="C9" s="9" t="s">
        <v>105</v>
      </c>
      <c r="D9" s="10" t="s">
        <v>36</v>
      </c>
      <c r="E9" s="10">
        <v>15</v>
      </c>
      <c r="F9" s="11">
        <v>0</v>
      </c>
      <c r="G9" s="11">
        <v>0</v>
      </c>
      <c r="H9" s="11">
        <v>2</v>
      </c>
      <c r="I9" s="11">
        <v>1</v>
      </c>
      <c r="J9" s="11">
        <v>0</v>
      </c>
      <c r="K9" s="11">
        <v>0</v>
      </c>
      <c r="L9" s="11"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12" customFormat="1" x14ac:dyDescent="0.3">
      <c r="A10" s="8">
        <v>5</v>
      </c>
      <c r="B10" s="9" t="s">
        <v>35</v>
      </c>
      <c r="C10" s="9" t="s">
        <v>37</v>
      </c>
      <c r="D10" s="10" t="s">
        <v>38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s="12" customFormat="1" x14ac:dyDescent="0.3">
      <c r="A11" s="11">
        <v>6</v>
      </c>
      <c r="B11" s="9" t="s">
        <v>39</v>
      </c>
      <c r="C11" s="9" t="s">
        <v>37</v>
      </c>
      <c r="D11" s="10" t="s">
        <v>40</v>
      </c>
      <c r="E11" s="10">
        <v>1</v>
      </c>
      <c r="F11" s="10">
        <v>0</v>
      </c>
      <c r="G11" s="10">
        <v>0</v>
      </c>
      <c r="H11" s="10">
        <v>2</v>
      </c>
      <c r="I11" s="10">
        <v>0</v>
      </c>
      <c r="J11" s="10">
        <v>0</v>
      </c>
      <c r="K11" s="10">
        <v>0</v>
      </c>
      <c r="L11" s="10"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s="12" customFormat="1" x14ac:dyDescent="0.3">
      <c r="A12" s="11">
        <v>7</v>
      </c>
      <c r="B12" s="9" t="s">
        <v>39</v>
      </c>
      <c r="C12" s="9" t="s">
        <v>106</v>
      </c>
      <c r="D12" s="10" t="s">
        <v>98</v>
      </c>
      <c r="E12" s="10">
        <v>15</v>
      </c>
      <c r="F12" s="11">
        <v>0</v>
      </c>
      <c r="G12" s="11">
        <v>0</v>
      </c>
      <c r="H12" s="11">
        <v>9</v>
      </c>
      <c r="I12" s="11">
        <v>0</v>
      </c>
      <c r="J12" s="11">
        <v>0</v>
      </c>
      <c r="K12" s="11">
        <v>0</v>
      </c>
      <c r="L12" s="11">
        <v>3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12" customFormat="1" x14ac:dyDescent="0.3">
      <c r="A13" s="8">
        <v>8</v>
      </c>
      <c r="B13" s="9" t="s">
        <v>41</v>
      </c>
      <c r="C13" s="9" t="s">
        <v>107</v>
      </c>
      <c r="D13" s="10" t="s">
        <v>42</v>
      </c>
      <c r="E13" s="10">
        <v>10</v>
      </c>
      <c r="F13" s="11">
        <v>1</v>
      </c>
      <c r="G13" s="11">
        <v>0</v>
      </c>
      <c r="H13" s="11">
        <v>8</v>
      </c>
      <c r="I13" s="11">
        <v>1</v>
      </c>
      <c r="J13" s="11">
        <v>0</v>
      </c>
      <c r="K13" s="11">
        <v>0</v>
      </c>
      <c r="L13" s="11">
        <v>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s="12" customFormat="1" x14ac:dyDescent="0.3">
      <c r="A14" s="8">
        <v>9</v>
      </c>
      <c r="B14" s="9" t="s">
        <v>43</v>
      </c>
      <c r="C14" s="9" t="s">
        <v>52</v>
      </c>
      <c r="D14" s="10" t="s">
        <v>44</v>
      </c>
      <c r="E14" s="10">
        <f>2+3+3+2+2+2+3+1+4+2+4</f>
        <v>28</v>
      </c>
      <c r="F14" s="11">
        <v>0</v>
      </c>
      <c r="G14" s="11">
        <v>0</v>
      </c>
      <c r="H14" s="11">
        <v>15</v>
      </c>
      <c r="I14" s="11">
        <v>0</v>
      </c>
      <c r="J14" s="11">
        <v>0</v>
      </c>
      <c r="K14" s="11">
        <v>0</v>
      </c>
      <c r="L14" s="11">
        <v>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12" customFormat="1" x14ac:dyDescent="0.3">
      <c r="A15" s="11">
        <v>10</v>
      </c>
      <c r="B15" s="9" t="s">
        <v>43</v>
      </c>
      <c r="C15" s="9" t="s">
        <v>45</v>
      </c>
      <c r="D15" s="10" t="s">
        <v>46</v>
      </c>
      <c r="E15" s="10">
        <v>7</v>
      </c>
      <c r="F15" s="11">
        <v>2</v>
      </c>
      <c r="G15" s="11">
        <v>2</v>
      </c>
      <c r="H15" s="11">
        <v>0</v>
      </c>
      <c r="I15" s="11">
        <v>0</v>
      </c>
      <c r="J15" s="11">
        <v>5</v>
      </c>
      <c r="K15" s="11">
        <v>3</v>
      </c>
      <c r="L15" s="11"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s="12" customFormat="1" x14ac:dyDescent="0.3">
      <c r="A16" s="11">
        <v>11</v>
      </c>
      <c r="B16" s="9" t="s">
        <v>47</v>
      </c>
      <c r="C16" s="9" t="s">
        <v>33</v>
      </c>
      <c r="D16" s="10" t="s">
        <v>48</v>
      </c>
      <c r="E16" s="10">
        <v>4</v>
      </c>
      <c r="F16" s="10">
        <v>1</v>
      </c>
      <c r="G16" s="10">
        <v>0</v>
      </c>
      <c r="H16" s="10">
        <v>4</v>
      </c>
      <c r="I16" s="10">
        <v>1</v>
      </c>
      <c r="J16" s="10">
        <v>0</v>
      </c>
      <c r="K16" s="10">
        <v>0</v>
      </c>
      <c r="L16" s="11">
        <v>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s="12" customFormat="1" x14ac:dyDescent="0.3">
      <c r="A17" s="8">
        <v>12</v>
      </c>
      <c r="B17" s="9" t="s">
        <v>47</v>
      </c>
      <c r="C17" s="9" t="s">
        <v>52</v>
      </c>
      <c r="D17" s="10" t="s">
        <v>49</v>
      </c>
      <c r="E17" s="10">
        <f>53</f>
        <v>53</v>
      </c>
      <c r="F17" s="11">
        <v>2</v>
      </c>
      <c r="G17" s="11">
        <v>2</v>
      </c>
      <c r="H17" s="11">
        <v>0</v>
      </c>
      <c r="I17" s="11">
        <v>0</v>
      </c>
      <c r="J17" s="11">
        <f>10+8</f>
        <v>18</v>
      </c>
      <c r="K17" s="11">
        <v>2</v>
      </c>
      <c r="L17" s="11">
        <v>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s="12" customFormat="1" x14ac:dyDescent="0.3">
      <c r="A18" s="8">
        <v>13</v>
      </c>
      <c r="B18" s="9" t="s">
        <v>50</v>
      </c>
      <c r="C18" s="9" t="s">
        <v>33</v>
      </c>
      <c r="D18" s="10" t="s">
        <v>51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s="12" customFormat="1" x14ac:dyDescent="0.3">
      <c r="A19" s="11">
        <v>14</v>
      </c>
      <c r="B19" s="9" t="s">
        <v>50</v>
      </c>
      <c r="C19" s="9" t="s">
        <v>52</v>
      </c>
      <c r="D19" s="10" t="s">
        <v>53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>
        <v>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s="12" customFormat="1" x14ac:dyDescent="0.3">
      <c r="A20" s="11">
        <v>15</v>
      </c>
      <c r="B20" s="9" t="s">
        <v>54</v>
      </c>
      <c r="C20" s="9" t="s">
        <v>33</v>
      </c>
      <c r="D20" s="10" t="s">
        <v>55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0</v>
      </c>
      <c r="L20" s="10">
        <v>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s="12" customFormat="1" x14ac:dyDescent="0.3">
      <c r="A21" s="8">
        <v>16</v>
      </c>
      <c r="B21" s="9" t="s">
        <v>54</v>
      </c>
      <c r="C21" s="9" t="s">
        <v>52</v>
      </c>
      <c r="D21" s="10" t="s">
        <v>56</v>
      </c>
      <c r="E21" s="10">
        <v>24</v>
      </c>
      <c r="F21" s="11">
        <v>0</v>
      </c>
      <c r="G21" s="11">
        <v>0</v>
      </c>
      <c r="H21" s="11">
        <v>13</v>
      </c>
      <c r="I21" s="11">
        <v>0</v>
      </c>
      <c r="J21" s="11">
        <v>0</v>
      </c>
      <c r="K21" s="11">
        <v>0</v>
      </c>
      <c r="L21" s="11">
        <v>3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s="12" customFormat="1" x14ac:dyDescent="0.3">
      <c r="A22" s="8">
        <v>17</v>
      </c>
      <c r="B22" s="9" t="s">
        <v>57</v>
      </c>
      <c r="C22" s="9" t="s">
        <v>33</v>
      </c>
      <c r="D22" s="10" t="s">
        <v>58</v>
      </c>
      <c r="E22" s="10">
        <v>1</v>
      </c>
      <c r="F22" s="10">
        <v>0</v>
      </c>
      <c r="G22" s="10">
        <v>0</v>
      </c>
      <c r="H22" s="10">
        <v>2</v>
      </c>
      <c r="I22" s="10">
        <v>0</v>
      </c>
      <c r="J22" s="10">
        <v>0</v>
      </c>
      <c r="K22" s="10">
        <v>0</v>
      </c>
      <c r="L22" s="11"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s="12" customFormat="1" x14ac:dyDescent="0.3">
      <c r="A23" s="11">
        <v>18</v>
      </c>
      <c r="B23" s="9" t="s">
        <v>57</v>
      </c>
      <c r="C23" s="9" t="s">
        <v>108</v>
      </c>
      <c r="D23" s="10" t="s">
        <v>59</v>
      </c>
      <c r="E23" s="10">
        <v>34</v>
      </c>
      <c r="F23" s="11">
        <v>0</v>
      </c>
      <c r="G23" s="11">
        <v>0</v>
      </c>
      <c r="H23" s="11">
        <v>14</v>
      </c>
      <c r="I23" s="11">
        <v>0</v>
      </c>
      <c r="J23" s="11">
        <v>0</v>
      </c>
      <c r="K23" s="11">
        <v>0</v>
      </c>
      <c r="L23" s="11"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s="12" customFormat="1" x14ac:dyDescent="0.3">
      <c r="A24" s="11">
        <v>19</v>
      </c>
      <c r="B24" s="9" t="s">
        <v>60</v>
      </c>
      <c r="C24" s="9" t="s">
        <v>33</v>
      </c>
      <c r="D24" s="10" t="s">
        <v>61</v>
      </c>
      <c r="E24" s="10">
        <v>2</v>
      </c>
      <c r="F24" s="11">
        <v>0</v>
      </c>
      <c r="G24" s="11">
        <v>0</v>
      </c>
      <c r="H24" s="11">
        <v>2</v>
      </c>
      <c r="I24" s="11">
        <v>0</v>
      </c>
      <c r="J24" s="11">
        <v>0</v>
      </c>
      <c r="K24" s="11">
        <v>0</v>
      </c>
      <c r="L24" s="11">
        <v>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s="12" customFormat="1" x14ac:dyDescent="0.3">
      <c r="A25" s="8">
        <v>20</v>
      </c>
      <c r="B25" s="9" t="s">
        <v>60</v>
      </c>
      <c r="C25" s="9" t="s">
        <v>52</v>
      </c>
      <c r="D25" s="10" t="s">
        <v>62</v>
      </c>
      <c r="E25" s="10">
        <v>4</v>
      </c>
      <c r="F25" s="11">
        <v>0</v>
      </c>
      <c r="G25" s="11">
        <v>0</v>
      </c>
      <c r="H25" s="11">
        <v>2</v>
      </c>
      <c r="I25" s="11">
        <v>0</v>
      </c>
      <c r="J25" s="11">
        <v>0</v>
      </c>
      <c r="K25" s="11">
        <v>0</v>
      </c>
      <c r="L25" s="11">
        <v>1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s="12" customFormat="1" x14ac:dyDescent="0.3">
      <c r="A26" s="8">
        <v>21</v>
      </c>
      <c r="B26" s="9" t="s">
        <v>63</v>
      </c>
      <c r="C26" s="9" t="s">
        <v>109</v>
      </c>
      <c r="D26" s="10" t="s">
        <v>64</v>
      </c>
      <c r="E26" s="10">
        <f>1+3+1+4+1+3+2+2+8+1</f>
        <v>26</v>
      </c>
      <c r="F26" s="11">
        <f>1</f>
        <v>1</v>
      </c>
      <c r="G26" s="11">
        <v>2</v>
      </c>
      <c r="H26" s="11">
        <v>4</v>
      </c>
      <c r="I26" s="11">
        <v>0</v>
      </c>
      <c r="J26" s="11">
        <v>13</v>
      </c>
      <c r="K26" s="11">
        <v>0</v>
      </c>
      <c r="L26" s="11">
        <v>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s="12" customFormat="1" x14ac:dyDescent="0.3">
      <c r="A27" s="11">
        <v>22</v>
      </c>
      <c r="B27" s="9" t="s">
        <v>65</v>
      </c>
      <c r="C27" s="9" t="s">
        <v>52</v>
      </c>
      <c r="D27" s="10" t="s">
        <v>66</v>
      </c>
      <c r="E27" s="10">
        <v>9</v>
      </c>
      <c r="F27" s="11">
        <v>0</v>
      </c>
      <c r="G27" s="11">
        <v>0</v>
      </c>
      <c r="H27" s="11">
        <v>9</v>
      </c>
      <c r="I27" s="11">
        <v>0</v>
      </c>
      <c r="J27" s="11">
        <v>0</v>
      </c>
      <c r="K27" s="11">
        <v>0</v>
      </c>
      <c r="L27" s="11"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s="12" customFormat="1" x14ac:dyDescent="0.3">
      <c r="A28" s="11">
        <v>23</v>
      </c>
      <c r="B28" s="9" t="s">
        <v>67</v>
      </c>
      <c r="C28" s="9" t="s">
        <v>33</v>
      </c>
      <c r="D28" s="10" t="s">
        <v>68</v>
      </c>
      <c r="E28" s="10">
        <v>1</v>
      </c>
      <c r="F28" s="10">
        <v>1</v>
      </c>
      <c r="G28" s="10">
        <v>0</v>
      </c>
      <c r="H28" s="10">
        <v>2</v>
      </c>
      <c r="I28" s="10">
        <v>1</v>
      </c>
      <c r="J28" s="10">
        <v>0</v>
      </c>
      <c r="K28" s="10">
        <v>0</v>
      </c>
      <c r="L28" s="10">
        <v>2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s="12" customFormat="1" x14ac:dyDescent="0.3">
      <c r="A29" s="8">
        <v>24</v>
      </c>
      <c r="B29" s="9" t="s">
        <v>67</v>
      </c>
      <c r="C29" s="9" t="s">
        <v>108</v>
      </c>
      <c r="D29" s="10" t="s">
        <v>69</v>
      </c>
      <c r="E29" s="10">
        <v>17</v>
      </c>
      <c r="F29" s="11">
        <v>1</v>
      </c>
      <c r="G29" s="11">
        <v>2</v>
      </c>
      <c r="H29" s="11">
        <v>0</v>
      </c>
      <c r="I29" s="11">
        <v>0</v>
      </c>
      <c r="J29" s="11">
        <v>9</v>
      </c>
      <c r="K29" s="11">
        <v>1</v>
      </c>
      <c r="L29" s="11">
        <v>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s="12" customFormat="1" x14ac:dyDescent="0.3">
      <c r="A30" s="8">
        <v>25</v>
      </c>
      <c r="B30" s="9" t="s">
        <v>70</v>
      </c>
      <c r="C30" s="9" t="s">
        <v>52</v>
      </c>
      <c r="D30" s="10" t="s">
        <v>71</v>
      </c>
      <c r="E30" s="10">
        <v>50</v>
      </c>
      <c r="F30" s="11">
        <v>0</v>
      </c>
      <c r="G30" s="11">
        <v>0</v>
      </c>
      <c r="H30" s="11">
        <v>17</v>
      </c>
      <c r="I30" s="11">
        <v>0</v>
      </c>
      <c r="J30" s="11">
        <v>0</v>
      </c>
      <c r="K30" s="11">
        <v>0</v>
      </c>
      <c r="L30" s="11">
        <v>6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</row>
    <row r="31" spans="1:84" s="12" customFormat="1" x14ac:dyDescent="0.3">
      <c r="A31" s="11">
        <v>26</v>
      </c>
      <c r="B31" s="9" t="s">
        <v>70</v>
      </c>
      <c r="C31" s="9" t="s">
        <v>72</v>
      </c>
      <c r="D31" s="10" t="s">
        <v>73</v>
      </c>
      <c r="E31" s="10">
        <v>12</v>
      </c>
      <c r="F31" s="11">
        <v>1</v>
      </c>
      <c r="G31" s="11">
        <v>2</v>
      </c>
      <c r="H31" s="11">
        <v>4</v>
      </c>
      <c r="I31" s="11">
        <v>0</v>
      </c>
      <c r="J31" s="11">
        <v>6</v>
      </c>
      <c r="K31" s="11">
        <v>0</v>
      </c>
      <c r="L31" s="11">
        <v>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</row>
    <row r="32" spans="1:84" s="12" customFormat="1" x14ac:dyDescent="0.3">
      <c r="A32" s="11">
        <v>27</v>
      </c>
      <c r="B32" s="9" t="s">
        <v>74</v>
      </c>
      <c r="C32" s="9" t="s">
        <v>52</v>
      </c>
      <c r="D32" s="10" t="s">
        <v>75</v>
      </c>
      <c r="E32" s="10">
        <v>26</v>
      </c>
      <c r="F32" s="11">
        <v>1</v>
      </c>
      <c r="G32" s="11">
        <v>2</v>
      </c>
      <c r="H32" s="11">
        <v>4</v>
      </c>
      <c r="I32" s="11">
        <v>0</v>
      </c>
      <c r="J32" s="11">
        <v>12</v>
      </c>
      <c r="K32" s="11">
        <v>1</v>
      </c>
      <c r="L32" s="11">
        <v>3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s="12" customFormat="1" x14ac:dyDescent="0.3">
      <c r="A33" s="8">
        <v>28</v>
      </c>
      <c r="B33" s="9" t="s">
        <v>70</v>
      </c>
      <c r="C33" s="9" t="s">
        <v>76</v>
      </c>
      <c r="D33" s="10" t="s">
        <v>77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0">
        <v>0</v>
      </c>
      <c r="K33" s="10">
        <v>0</v>
      </c>
      <c r="L33" s="11">
        <v>2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s="12" customFormat="1" x14ac:dyDescent="0.3">
      <c r="A34" s="8">
        <v>29</v>
      </c>
      <c r="B34" s="9" t="s">
        <v>78</v>
      </c>
      <c r="C34" s="9" t="s">
        <v>79</v>
      </c>
      <c r="D34" s="10" t="s">
        <v>80</v>
      </c>
      <c r="E34" s="10">
        <v>31</v>
      </c>
      <c r="F34" s="11">
        <v>3</v>
      </c>
      <c r="G34" s="11">
        <v>0</v>
      </c>
      <c r="H34" s="11">
        <v>21</v>
      </c>
      <c r="I34" s="11">
        <v>3</v>
      </c>
      <c r="J34" s="11"/>
      <c r="K34" s="11"/>
      <c r="L34" s="11">
        <v>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s="12" customFormat="1" x14ac:dyDescent="0.3">
      <c r="A35" s="11">
        <v>30</v>
      </c>
      <c r="B35" s="9" t="s">
        <v>78</v>
      </c>
      <c r="C35" s="9" t="s">
        <v>81</v>
      </c>
      <c r="D35" s="10" t="s">
        <v>82</v>
      </c>
      <c r="E35" s="10">
        <v>2</v>
      </c>
      <c r="F35" s="10">
        <v>1</v>
      </c>
      <c r="G35" s="10">
        <v>0</v>
      </c>
      <c r="H35" s="10">
        <v>2</v>
      </c>
      <c r="I35" s="10">
        <v>1</v>
      </c>
      <c r="J35" s="10">
        <v>0</v>
      </c>
      <c r="K35" s="10">
        <v>0</v>
      </c>
      <c r="L35" s="10"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s="12" customFormat="1" x14ac:dyDescent="0.3">
      <c r="A36" s="11">
        <v>31</v>
      </c>
      <c r="B36" s="9" t="s">
        <v>78</v>
      </c>
      <c r="C36" s="9" t="s">
        <v>102</v>
      </c>
      <c r="D36" s="10" t="s">
        <v>103</v>
      </c>
      <c r="E36" s="10">
        <v>4</v>
      </c>
      <c r="F36" s="10">
        <v>0</v>
      </c>
      <c r="G36" s="10">
        <v>1</v>
      </c>
      <c r="H36" s="10">
        <v>0</v>
      </c>
      <c r="I36" s="10">
        <v>0</v>
      </c>
      <c r="J36" s="10">
        <v>4</v>
      </c>
      <c r="K36" s="10">
        <v>1</v>
      </c>
      <c r="L36" s="10">
        <v>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s="12" customFormat="1" x14ac:dyDescent="0.3">
      <c r="A37" s="8">
        <v>32</v>
      </c>
      <c r="B37" s="9" t="s">
        <v>83</v>
      </c>
      <c r="C37" s="9" t="s">
        <v>110</v>
      </c>
      <c r="D37" s="10" t="s">
        <v>84</v>
      </c>
      <c r="E37" s="10">
        <f>132-17</f>
        <v>115</v>
      </c>
      <c r="F37" s="11">
        <v>17</v>
      </c>
      <c r="G37" s="11">
        <v>3</v>
      </c>
      <c r="H37" s="11">
        <v>37</v>
      </c>
      <c r="I37" s="11">
        <v>12</v>
      </c>
      <c r="J37" s="11">
        <v>3</v>
      </c>
      <c r="K37" s="11">
        <v>1</v>
      </c>
      <c r="L37" s="11">
        <v>13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s="12" customFormat="1" x14ac:dyDescent="0.3">
      <c r="A38" s="8">
        <v>33</v>
      </c>
      <c r="B38" s="9" t="s">
        <v>83</v>
      </c>
      <c r="C38" s="9" t="s">
        <v>85</v>
      </c>
      <c r="D38" s="10" t="s">
        <v>86</v>
      </c>
      <c r="E38" s="10">
        <v>10</v>
      </c>
      <c r="F38" s="11">
        <v>1</v>
      </c>
      <c r="G38" s="11">
        <v>0</v>
      </c>
      <c r="H38" s="11">
        <v>5</v>
      </c>
      <c r="I38" s="11">
        <v>4</v>
      </c>
      <c r="J38" s="11">
        <v>0</v>
      </c>
      <c r="K38" s="11">
        <v>0</v>
      </c>
      <c r="L38" s="11">
        <v>2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1:84" s="12" customFormat="1" x14ac:dyDescent="0.3">
      <c r="A39" s="11">
        <v>34</v>
      </c>
      <c r="B39" s="9" t="s">
        <v>83</v>
      </c>
      <c r="C39" s="9" t="s">
        <v>111</v>
      </c>
      <c r="D39" s="10" t="s">
        <v>87</v>
      </c>
      <c r="E39" s="10">
        <f>32-F39</f>
        <v>24</v>
      </c>
      <c r="F39" s="11">
        <v>8</v>
      </c>
      <c r="G39" s="11">
        <v>3</v>
      </c>
      <c r="H39" s="11">
        <v>2</v>
      </c>
      <c r="I39" s="11">
        <v>1</v>
      </c>
      <c r="J39" s="11">
        <v>7</v>
      </c>
      <c r="K39" s="11">
        <v>4</v>
      </c>
      <c r="L39" s="11">
        <v>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s="12" customFormat="1" x14ac:dyDescent="0.3">
      <c r="A40" s="11">
        <v>35</v>
      </c>
      <c r="B40" s="9" t="s">
        <v>83</v>
      </c>
      <c r="C40" s="9" t="s">
        <v>112</v>
      </c>
      <c r="D40" s="10" t="s">
        <v>88</v>
      </c>
      <c r="E40" s="10">
        <v>30</v>
      </c>
      <c r="F40" s="11">
        <v>3</v>
      </c>
      <c r="G40" s="11">
        <v>0</v>
      </c>
      <c r="H40" s="11">
        <v>12</v>
      </c>
      <c r="I40" s="11">
        <v>3</v>
      </c>
      <c r="J40" s="11">
        <v>0</v>
      </c>
      <c r="K40" s="11">
        <v>0</v>
      </c>
      <c r="L40" s="11">
        <v>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s="12" customFormat="1" x14ac:dyDescent="0.3">
      <c r="A41" s="8">
        <v>36</v>
      </c>
      <c r="B41" s="9" t="s">
        <v>83</v>
      </c>
      <c r="C41" s="9" t="s">
        <v>113</v>
      </c>
      <c r="D41" s="10" t="s">
        <v>89</v>
      </c>
      <c r="E41" s="10">
        <v>138</v>
      </c>
      <c r="F41" s="11">
        <v>0</v>
      </c>
      <c r="G41" s="11">
        <v>6</v>
      </c>
      <c r="H41" s="11">
        <f>11</f>
        <v>11</v>
      </c>
      <c r="I41" s="11">
        <v>0</v>
      </c>
      <c r="J41" s="11">
        <f>19+3+14+4</f>
        <v>40</v>
      </c>
      <c r="K41" s="11">
        <v>0</v>
      </c>
      <c r="L41" s="11">
        <v>6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s="12" customFormat="1" x14ac:dyDescent="0.3">
      <c r="A42" s="8">
        <v>37</v>
      </c>
      <c r="B42" s="9" t="s">
        <v>83</v>
      </c>
      <c r="C42" s="9" t="s">
        <v>90</v>
      </c>
      <c r="D42" s="10" t="s">
        <v>91</v>
      </c>
      <c r="E42" s="10">
        <v>1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4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s="12" customFormat="1" x14ac:dyDescent="0.3">
      <c r="A43" s="11">
        <v>38</v>
      </c>
      <c r="B43" s="9" t="s">
        <v>83</v>
      </c>
      <c r="C43" s="9" t="s">
        <v>92</v>
      </c>
      <c r="D43" s="10" t="s">
        <v>93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1">
        <v>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1:84" s="12" customFormat="1" x14ac:dyDescent="0.3">
      <c r="A44" s="11">
        <v>39</v>
      </c>
      <c r="B44" s="9" t="s">
        <v>83</v>
      </c>
      <c r="C44" s="9" t="s">
        <v>94</v>
      </c>
      <c r="D44" s="10" t="s">
        <v>95</v>
      </c>
      <c r="E44" s="10">
        <v>1</v>
      </c>
      <c r="F44" s="10">
        <v>0</v>
      </c>
      <c r="G44" s="10">
        <v>0</v>
      </c>
      <c r="H44" s="10">
        <v>2</v>
      </c>
      <c r="I44" s="10">
        <v>0</v>
      </c>
      <c r="J44" s="10">
        <v>0</v>
      </c>
      <c r="K44" s="10">
        <v>0</v>
      </c>
      <c r="L44" s="10">
        <v>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s="12" customFormat="1" x14ac:dyDescent="0.3">
      <c r="A45" s="8">
        <v>40</v>
      </c>
      <c r="B45" s="9" t="s">
        <v>83</v>
      </c>
      <c r="C45" s="9" t="s">
        <v>96</v>
      </c>
      <c r="D45" s="10" t="s">
        <v>97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2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2" customFormat="1" x14ac:dyDescent="0.3">
      <c r="A46" s="8">
        <v>41</v>
      </c>
      <c r="B46" s="9" t="s">
        <v>83</v>
      </c>
      <c r="C46" s="9" t="s">
        <v>100</v>
      </c>
      <c r="D46" s="10" t="s">
        <v>101</v>
      </c>
      <c r="E46" s="10">
        <v>15</v>
      </c>
      <c r="F46" s="10">
        <v>2</v>
      </c>
      <c r="G46" s="10">
        <v>0</v>
      </c>
      <c r="H46" s="10">
        <v>7</v>
      </c>
      <c r="I46" s="10">
        <v>8</v>
      </c>
      <c r="J46" s="10">
        <v>0</v>
      </c>
      <c r="K46" s="10">
        <v>0</v>
      </c>
      <c r="L46" s="10">
        <v>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x14ac:dyDescent="0.3">
      <c r="A47" s="22" t="s">
        <v>99</v>
      </c>
      <c r="B47" s="23"/>
      <c r="C47" s="23"/>
      <c r="D47" s="24"/>
      <c r="E47" s="14">
        <f>SUM(E6:E46)</f>
        <v>737</v>
      </c>
      <c r="F47" s="14">
        <f t="shared" ref="F47:L47" si="0">SUM(F6:F46)</f>
        <v>47</v>
      </c>
      <c r="G47" s="14">
        <f t="shared" si="0"/>
        <v>25</v>
      </c>
      <c r="H47" s="14">
        <f t="shared" si="0"/>
        <v>230</v>
      </c>
      <c r="I47" s="14">
        <f t="shared" si="0"/>
        <v>37</v>
      </c>
      <c r="J47" s="14">
        <f t="shared" si="0"/>
        <v>117</v>
      </c>
      <c r="K47" s="14">
        <f t="shared" si="0"/>
        <v>13</v>
      </c>
      <c r="L47" s="14">
        <f t="shared" si="0"/>
        <v>96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52" spans="1:12" ht="44.4" customHeight="1" x14ac:dyDescent="0.3">
      <c r="A52" s="17" t="s">
        <v>1</v>
      </c>
      <c r="B52" s="17" t="s">
        <v>2</v>
      </c>
      <c r="C52" s="17" t="s">
        <v>3</v>
      </c>
      <c r="D52" s="17" t="s">
        <v>4</v>
      </c>
      <c r="E52" s="25" t="s">
        <v>104</v>
      </c>
      <c r="F52" s="26"/>
      <c r="G52" s="1" t="s">
        <v>5</v>
      </c>
      <c r="H52" s="18" t="s">
        <v>6</v>
      </c>
      <c r="I52" s="20"/>
      <c r="J52" s="18" t="s">
        <v>7</v>
      </c>
      <c r="K52" s="20"/>
      <c r="L52" s="2" t="s">
        <v>8</v>
      </c>
    </row>
    <row r="53" spans="1:12" ht="26.4" x14ac:dyDescent="0.3">
      <c r="A53" s="17"/>
      <c r="B53" s="17"/>
      <c r="C53" s="17"/>
      <c r="D53" s="17"/>
      <c r="E53" s="3" t="s">
        <v>9</v>
      </c>
      <c r="F53" s="3" t="s">
        <v>10</v>
      </c>
      <c r="G53" s="3" t="s">
        <v>11</v>
      </c>
      <c r="H53" s="3" t="s">
        <v>12</v>
      </c>
      <c r="I53" s="3" t="s">
        <v>13</v>
      </c>
      <c r="J53" s="3" t="s">
        <v>12</v>
      </c>
      <c r="K53" s="3" t="s">
        <v>13</v>
      </c>
      <c r="L53" s="3" t="s">
        <v>14</v>
      </c>
    </row>
    <row r="54" spans="1:12" x14ac:dyDescent="0.3">
      <c r="A54" s="4" t="s">
        <v>15</v>
      </c>
      <c r="B54" s="4" t="s">
        <v>16</v>
      </c>
      <c r="C54" s="4" t="s">
        <v>17</v>
      </c>
      <c r="D54" s="4" t="s">
        <v>18</v>
      </c>
      <c r="E54" s="4" t="s">
        <v>19</v>
      </c>
      <c r="F54" s="5" t="s">
        <v>20</v>
      </c>
      <c r="G54" s="5" t="s">
        <v>21</v>
      </c>
      <c r="H54" s="5" t="s">
        <v>22</v>
      </c>
      <c r="I54" s="5" t="s">
        <v>23</v>
      </c>
      <c r="J54" s="5" t="s">
        <v>24</v>
      </c>
      <c r="K54" s="5" t="s">
        <v>25</v>
      </c>
      <c r="L54" s="5" t="s">
        <v>26</v>
      </c>
    </row>
    <row r="55" spans="1:12" x14ac:dyDescent="0.3">
      <c r="A55" s="21" t="s">
        <v>99</v>
      </c>
      <c r="B55" s="21"/>
      <c r="C55" s="21"/>
      <c r="D55" s="21"/>
      <c r="E55" s="13">
        <v>737</v>
      </c>
      <c r="F55" s="13">
        <v>47</v>
      </c>
      <c r="G55" s="13">
        <v>25</v>
      </c>
      <c r="H55" s="13">
        <v>230</v>
      </c>
      <c r="I55" s="13">
        <v>37</v>
      </c>
      <c r="J55" s="13">
        <v>117</v>
      </c>
      <c r="K55" s="13">
        <v>13</v>
      </c>
      <c r="L55" s="13">
        <v>96</v>
      </c>
    </row>
  </sheetData>
  <mergeCells count="17">
    <mergeCell ref="H52:I52"/>
    <mergeCell ref="J52:K52"/>
    <mergeCell ref="A55:D55"/>
    <mergeCell ref="A47:D47"/>
    <mergeCell ref="A52:A53"/>
    <mergeCell ref="B52:B53"/>
    <mergeCell ref="C52:C53"/>
    <mergeCell ref="D52:D53"/>
    <mergeCell ref="E52:F52"/>
    <mergeCell ref="A2:L2"/>
    <mergeCell ref="A3:A4"/>
    <mergeCell ref="B3:B4"/>
    <mergeCell ref="C3:C4"/>
    <mergeCell ref="D3:D4"/>
    <mergeCell ref="E3:F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2023-03-20T11:48:37Z</dcterms:modified>
</cp:coreProperties>
</file>