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MÓWIENIA PUBLICZNE\2024\Kolejowa\"/>
    </mc:Choice>
  </mc:AlternateContent>
  <xr:revisionPtr revIDLastSave="0" documentId="13_ncr:1_{90798D17-78EE-4343-A422-9DE68E6D8E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" sheetId="7" r:id="rId1"/>
    <sheet name="Arkusz1" sheetId="9" r:id="rId2"/>
    <sheet name="Arkusz2" sheetId="8" r:id="rId3"/>
    <sheet name="Arkusz3" sheetId="10" r:id="rId4"/>
    <sheet name="Arkusz4" sheetId="11" r:id="rId5"/>
  </sheets>
  <definedNames>
    <definedName name="_xlnm.Print_Area" localSheetId="0">KI!$A$1:$G$32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7" l="1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8" i="7"/>
  <c r="G31" i="7" l="1"/>
  <c r="G32" i="7"/>
  <c r="G93" i="10" l="1"/>
  <c r="G94" i="10"/>
  <c r="G92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64" i="10"/>
  <c r="G44" i="10"/>
  <c r="G45" i="10"/>
  <c r="H41" i="10" s="1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43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12" i="10"/>
  <c r="G5" i="10"/>
  <c r="G6" i="10"/>
  <c r="G7" i="10"/>
  <c r="G8" i="10"/>
  <c r="G9" i="10"/>
  <c r="G10" i="10"/>
  <c r="G4" i="10"/>
  <c r="H4" i="10" l="1"/>
  <c r="H2" i="10" s="1"/>
  <c r="I2" i="10" s="1"/>
  <c r="I6" i="8" l="1"/>
  <c r="I5" i="8"/>
  <c r="I4" i="8"/>
  <c r="I3" i="8"/>
  <c r="I2" i="8"/>
  <c r="E8" i="8"/>
  <c r="H7" i="8"/>
  <c r="H6" i="8"/>
  <c r="H3" i="8"/>
  <c r="H4" i="8"/>
  <c r="H5" i="8"/>
  <c r="H2" i="8"/>
  <c r="A21" i="8"/>
</calcChain>
</file>

<file path=xl/sharedStrings.xml><?xml version="1.0" encoding="utf-8"?>
<sst xmlns="http://schemas.openxmlformats.org/spreadsheetml/2006/main" count="967" uniqueCount="427">
  <si>
    <t>Lp.</t>
  </si>
  <si>
    <t>Nazwa</t>
  </si>
  <si>
    <t>Ilość</t>
  </si>
  <si>
    <t>km</t>
  </si>
  <si>
    <t>m3</t>
  </si>
  <si>
    <t>m2</t>
  </si>
  <si>
    <t>m</t>
  </si>
  <si>
    <t>szt.</t>
  </si>
  <si>
    <t>szt</t>
  </si>
  <si>
    <t>Jedn. miary</t>
  </si>
  <si>
    <t>Cena jedn.</t>
  </si>
  <si>
    <t>Wartość netto</t>
  </si>
  <si>
    <t>kpl</t>
  </si>
  <si>
    <t>INNE ROBOTY</t>
  </si>
  <si>
    <t>I.</t>
  </si>
  <si>
    <t>ROBOTY PRZYGOTOWAWCZE</t>
  </si>
  <si>
    <t>D-01.01.01</t>
  </si>
  <si>
    <t>D-01.02.04</t>
  </si>
  <si>
    <t>D-02.01.01</t>
  </si>
  <si>
    <t>D-02.03.01</t>
  </si>
  <si>
    <t>PODBUDOWY</t>
  </si>
  <si>
    <t>D-04.01.01</t>
  </si>
  <si>
    <t>D-04.02.01</t>
  </si>
  <si>
    <t>D-04.03.01</t>
  </si>
  <si>
    <t>Skropienie nawierzchni drogowej asfaltem Krotność = 3</t>
  </si>
  <si>
    <t>D-04.04.02</t>
  </si>
  <si>
    <t>D-04.05.01</t>
  </si>
  <si>
    <t>D-04.06.01</t>
  </si>
  <si>
    <t>D-04.07.01a</t>
  </si>
  <si>
    <t>NAWIERZCHNIE</t>
  </si>
  <si>
    <t>D-05.03.01</t>
  </si>
  <si>
    <t>D-05.03.04</t>
  </si>
  <si>
    <t>D-05.03.11</t>
  </si>
  <si>
    <t>D-05.03.05b</t>
  </si>
  <si>
    <t>D-05.03.13a</t>
  </si>
  <si>
    <t>Nawierzchnia z SMA 8 - grubość po zagęszczeniu 4 cm</t>
  </si>
  <si>
    <t>D-05.03.23a</t>
  </si>
  <si>
    <t>Płyty wskaźnikowe dla niewidomych na przejściach dla pieszych</t>
  </si>
  <si>
    <t>D-13.13.13</t>
  </si>
  <si>
    <t>Płyty ryflowane na przystankach autobusowych</t>
  </si>
  <si>
    <t>D-07.01.01</t>
  </si>
  <si>
    <t>D 07.01.01</t>
  </si>
  <si>
    <t>Czerwona nawierzchnia na przejściach dla pieszych</t>
  </si>
  <si>
    <t>D-07.02.01</t>
  </si>
  <si>
    <t>Znaki pionowe</t>
  </si>
  <si>
    <t>D-07.05.01</t>
  </si>
  <si>
    <t>Bariery ochronne stalowe jednostronne</t>
  </si>
  <si>
    <t>D-07.06.02</t>
  </si>
  <si>
    <t>Poręcze ochronne sztywne U-12 typu "O"</t>
  </si>
  <si>
    <t>ELEMANTY ULIC</t>
  </si>
  <si>
    <t>D-12.12.12</t>
  </si>
  <si>
    <t>D-08.01.01</t>
  </si>
  <si>
    <t>Krawężniki betonowe wystające o wymiarach 20x30 cm na ławie betonowej C12/15</t>
  </si>
  <si>
    <t>Krawężniki betonowe skośne o wymiarach 20/22x30 cm na ławie betonowej C12/15</t>
  </si>
  <si>
    <t>Krawężniki betonowe zjazdowe o wymiarach 20x22cm na ławie betonowej C12/15</t>
  </si>
  <si>
    <t>D-08.01.02</t>
  </si>
  <si>
    <t>Krawężniki granitowe 20x30 naławie betonowej C12/15</t>
  </si>
  <si>
    <t>Krawężniki granitowe skośne 22/20x30 naławie betonowej C12/15</t>
  </si>
  <si>
    <t>Krawężniki granitowe zjazdowe 22x30 naławie betonowej C12/15</t>
  </si>
  <si>
    <t>D-08.03.01</t>
  </si>
  <si>
    <t>D-09.01.01</t>
  </si>
  <si>
    <t>Humusowanie skarp z obsianiem przy grubości warstwy humusu 10 cm</t>
  </si>
  <si>
    <t>D-10.10.10</t>
  </si>
  <si>
    <t>Kanalizacja deszczowa</t>
  </si>
  <si>
    <t>Razem netto:</t>
  </si>
  <si>
    <t>Razem brutto:</t>
  </si>
  <si>
    <t>3 d.1</t>
  </si>
  <si>
    <t>5 d.1</t>
  </si>
  <si>
    <t>6 d.1</t>
  </si>
  <si>
    <t>7 d.1</t>
  </si>
  <si>
    <t>8 d.1</t>
  </si>
  <si>
    <t>9 d.1</t>
  </si>
  <si>
    <t>12 d.1</t>
  </si>
  <si>
    <t>15 d.1</t>
  </si>
  <si>
    <t>17 d.1</t>
  </si>
  <si>
    <t>19 d.1</t>
  </si>
  <si>
    <t>kpi.</t>
  </si>
  <si>
    <r>
      <t>m</t>
    </r>
    <r>
      <rPr>
        <vertAlign val="superscript"/>
        <sz val="12"/>
        <color rgb="FF00000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</si>
  <si>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</si>
  <si>
    <t>dług.</t>
  </si>
  <si>
    <t>głęb.</t>
  </si>
  <si>
    <t>Podloże</t>
  </si>
  <si>
    <t>Kalkulacja własna</t>
  </si>
  <si>
    <t>i</t>
  </si>
  <si>
    <t>pomiar</t>
  </si>
  <si>
    <t>kpl.przew.</t>
  </si>
  <si>
    <t>Wartość</t>
  </si>
  <si>
    <t>Indeks lub SST</t>
  </si>
  <si>
    <t>Nr spec. techn.</t>
  </si>
  <si>
    <t>Opis</t>
  </si>
  <si>
    <t>Jedn.obm.</t>
  </si>
  <si>
    <t>Roboty pomiarowe przy liniowych robotach ziemnych - tra­sa droqi w terenie równinnym</t>
  </si>
  <si>
    <t>Razem dział: ROBOTY PRZYGOTOWAWCZE</t>
  </si>
  <si>
    <t>ROBOTYZIEMNE</t>
  </si>
  <si>
    <t>Razem dział: ROBOTYZIEMNE</t>
  </si>
  <si>
    <t>Warstwy odsączające z piasku wykonanie ręczne, za­gęszczanie mechaniczne - grubość warstwy po zagęsz­czaniu 15 cm</t>
  </si>
  <si>
    <t>Mechaniczne czyszczenie nawierzchni drogowej nieulep- szonei</t>
  </si>
  <si>
    <t>Mechaniczne czyszczenie nawierzchni drogowej ulepszo­ne (bitum) Krotność = 2</t>
  </si>
  <si>
    <t>Podbudowa z kruszywa łamanego o grubości po zagęsz­czeniu 20 cm</t>
  </si>
  <si>
    <t>Podbudowa z kruszywa łamanego o grubości po zagęsz­czeniu 15 cm</t>
  </si>
  <si>
    <t>Podbudowa z kruszywa łamanego o grubości po zagęsz­czeniu 25 cm</t>
  </si>
  <si>
    <t>29 d.3</t>
  </si>
  <si>
    <t>Ulepszone podłoże z gaintu stabilizowanego cementem v/ykonywana na miejscu - grubość podbudowy po zagęsz­czeniu 15 cm Rm1,5-2,5MPa</t>
  </si>
  <si>
    <t>30 d.3</t>
  </si>
  <si>
    <t>31 d.3</t>
  </si>
  <si>
    <t>32 d.3</t>
  </si>
  <si>
    <t>33 d.3</t>
  </si>
  <si>
    <t>Podbudowa z mieszanki AC WMS 16P grubość warstwy po zagęszczeniu 14 cm</t>
  </si>
  <si>
    <t>Razem dział: PODBUDOWY</t>
  </si>
  <si>
    <t>3066625.87</t>
  </si>
  <si>
    <t>34 d.4</t>
  </si>
  <si>
    <t>Nawierzchnia z kostki kamiennej nieregularnej granitowej 8/11 cm na podsypce cementowo-piaskowei</t>
  </si>
  <si>
    <t>35 d.4</t>
  </si>
  <si>
    <t>Nawierzchnia betonowa z betonu C35/45 XF4/XM1 o gru­bości 27 cm</t>
  </si>
  <si>
    <t>!</t>
  </si>
  <si>
    <t>36 d.4</t>
  </si>
  <si>
    <t>37 d.4</t>
  </si>
  <si>
    <t>Frezowanie nawierzchni bitumicznej o gr. na średnią głę­bokość 22cm z wywozem materiału z rozbiórki na odl. do 13 km</t>
  </si>
  <si>
    <t>140393.31</t>
  </si>
  <si>
    <t>38 d.4</t>
  </si>
  <si>
    <t>Warstwa wiążąca z AC WMS 16W - grubość po zagęsz­czeniu 9 cm</t>
  </si>
  <si>
    <t>1019311.11</t>
  </si>
  <si>
    <t>39 d.4</t>
  </si>
  <si>
    <t>608017.59</t>
  </si>
  <si>
    <t>40 d.4</t>
  </si>
  <si>
    <t>Nawierzchnie z kostki brukowej betonowej czerwonej o qrubości 8 cm na podsypce cementowo-piaskowej</t>
  </si>
  <si>
    <t>589581.44</t>
  </si>
  <si>
    <t>41 d.4</t>
  </si>
  <si>
    <t>13383.72</t>
  </si>
  <si>
    <t>42 d.4</t>
  </si>
  <si>
    <t>P'yty ryflowane na przystankach autobusowych</t>
  </si>
  <si>
    <t>10534.16</t>
  </si>
  <si>
    <t>43 d.4</t>
  </si>
  <si>
    <t>Nawierzchnie z kostki brukowej betonowej szarej o gru­bości 8 cm na podsypce cementowo-piaskowej</t>
  </si>
  <si>
    <t>145144.98</t>
  </si>
  <si>
    <t>Razem dziat: NAWIERZCHNIE</t>
  </si>
  <si>
    <t>2647482.14</t>
  </si>
  <si>
    <t>URZADZENIA BRD</t>
  </si>
  <si>
    <t>d.5</t>
  </si>
  <si>
    <t>Mechaniczne malowanie linii na skrzyżowaniach i przej­ściach dla pieszych farba chlorokauczukowa</t>
  </si>
  <si>
    <t>18208.50</t>
  </si>
  <si>
    <t>2098.75</t>
  </si>
  <si>
    <t>46 d.5</t>
  </si>
  <si>
    <t>71460.54</t>
  </si>
  <si>
    <t>47 d.5</t>
  </si>
  <si>
    <t>14181.48</t>
  </si>
  <si>
    <t>48 d.5</t>
  </si>
  <si>
    <t>233.34</t>
  </si>
  <si>
    <t>22470.64</t>
  </si>
  <si>
    <t>Razem dział: URZĄDZENIA BRD</t>
  </si>
  <si>
    <t>128419.91</t>
  </si>
  <si>
    <t>49 d.6</t>
  </si>
  <si>
    <t>Krawężniki przystankowe na ławie betonowej C12/15</t>
  </si>
  <si>
    <t>70083.60</t>
  </si>
  <si>
    <t>50 d.6</t>
  </si>
  <si>
    <t>134043.42</t>
  </si>
  <si>
    <t>51 d.6</t>
  </si>
  <si>
    <t>10101.00</t>
  </si>
  <si>
    <t>52 d.6</t>
  </si>
  <si>
    <t>62196.00</t>
  </si>
  <si>
    <t>53 d.6</t>
  </si>
  <si>
    <t>Krawężniki granitowe trapezowe 15x21x30 naławie beto­nowej C12/15</t>
  </si>
  <si>
    <t>13049.90</t>
  </si>
  <si>
    <t>54 d.6</t>
  </si>
  <si>
    <t>17342.40</t>
  </si>
  <si>
    <t>55 d.6</t>
  </si>
  <si>
    <t>4232.40</t>
  </si>
  <si>
    <t>56 d.6</t>
  </si>
  <si>
    <t>8464.80</t>
  </si>
  <si>
    <t>57 d.6</t>
  </si>
  <si>
    <t>Obrzeża betonowe o wymiarach 30x8 cm na ławie betono­wej C12/15 z wypełnieniem spoin zaprawą cementowa</t>
  </si>
  <si>
    <t>104911.72</t>
  </si>
  <si>
    <t>58 d.6</t>
  </si>
  <si>
    <t>D-08.05.01</t>
  </si>
  <si>
    <t>Ścieki z prefabrykatów betonowych (trójkątnych) o gruboś­ci 20 cm na podsypce cementowo-piaskowej wraz z ławą betonowa C12/15</t>
  </si>
  <si>
    <t>104223.12</t>
  </si>
  <si>
    <t>59 d.6</t>
  </si>
  <si>
    <t>Sćeki z kostki betonowej gr 8cm na podsypce cementowo-piaskowej wraz z ława betonowa C12/15</t>
  </si>
  <si>
    <t>66464.28</t>
  </si>
  <si>
    <t>Razem dział: ELEMANTY ULIC</t>
  </si>
  <si>
    <t>595112.64</t>
  </si>
  <si>
    <t>ZIELEN DROGOWA</t>
  </si>
  <si>
    <t>60 d.7</t>
  </si>
  <si>
    <t>82085.80</t>
  </si>
  <si>
    <t>61 d.7</t>
  </si>
  <si>
    <t>Sadzenie drzew liściastych form naturalnych na terenie płaskim w gruncie kat. III z całkowitą zaprawą dołów; śred­nica/głębokość : 0.7 m klon palny "Elsrijk"- wiek drzew 7-9lat</t>
  </si>
  <si>
    <t>13743.00</t>
  </si>
  <si>
    <t>62 d.7</t>
  </si>
  <si>
    <t>Pielęgnacja drzew przez okres gwarancji</t>
  </si>
  <si>
    <t>4736.40</t>
  </si>
  <si>
    <t>Razem dział: ZIELEN DROGOWA</t>
  </si>
  <si>
    <t>100565.20</t>
  </si>
  <si>
    <t>IMNE ROBOTY</t>
  </si>
  <si>
    <t>63 d.8</t>
  </si>
  <si>
    <t>D-10.02.01</t>
  </si>
  <si>
    <t>Schody terenowe</t>
  </si>
  <si>
    <t>19425.00</t>
  </si>
  <si>
    <t>64 d.8</t>
  </si>
  <si>
    <t>Regulacja pionowa studzienek kanalizacji sanitarnej</t>
  </si>
  <si>
    <t>14545.81</t>
  </si>
  <si>
    <t>65 d.8</t>
  </si>
  <si>
    <t>Regulacja pionowa studzienek dla zaworów wodociągo­wych i qazowych</t>
  </si>
  <si>
    <t>5692.20</t>
  </si>
  <si>
    <t>66 d.8</t>
  </si>
  <si>
    <t>Regulacja pionowa studzienek dla studzienek telefonicz­nych</t>
  </si>
  <si>
    <t>12738.25</t>
  </si>
  <si>
    <t>Razem dział: INNE ROBOTY</t>
  </si>
  <si>
    <t>52401.26</t>
  </si>
  <si>
    <t>Wartość kosztorysowa robót bez podatku VAT</t>
  </si>
  <si>
    <t>7284979.86</t>
  </si>
  <si>
    <t>Słownie: siedem milicnów dwieście osiemdziesiąt cztery tysiące dziewięćset siedemdziesiąt dziewięć i 86/100 zł</t>
  </si>
  <si>
    <t>: d,1</t>
  </si>
  <si>
    <t>d,1</t>
  </si>
  <si>
    <t>8 d,1</t>
  </si>
  <si>
    <t>Mechaniczne rozebranie podbudowy z tłucznia kamienne­go o grubości 22 cm wraz z odwozem materiału z rozbiórki n3 odl, 10km</t>
  </si>
  <si>
    <t>9 d,1</t>
  </si>
  <si>
    <t>Mechaniczne rozebranie asfaltowej nawierzchni zatok au­tobusowych oraz podbudowy z tłucznia kamiennego wraz z odwozem materiału z rozbiórki na odl, 10km</t>
  </si>
  <si>
    <t>Mechaniczne rozebranie beronowej nawierzchni zatok au­tobusowych oraz podbudowy z tłucznia kamiennego wraz z odwozem materiału z rozbiórki na odl, 10km</t>
  </si>
  <si>
    <t>11 d,1</t>
  </si>
  <si>
    <t>Mechaniczne rozebranie podbudowy z tłucznia kamienne­go o grubości 31 cm wraz z odwozem materiału z rozbiórki na odl, 10km</t>
  </si>
  <si>
    <t>12 : d,1</t>
  </si>
  <si>
    <t>13 d,1</t>
  </si>
  <si>
    <t>Mechaniczne rozebranie podbudowy z brukowca gr, 11 cm waz z odwozem materiału z rozbiórki na odl, 10km</t>
  </si>
  <si>
    <t>Rozebranie chodników wraz z odwozem materiału z roz­biórki na odl, 10km</t>
  </si>
  <si>
    <t>Rozebranie zjazdów wraz z odwozem materiału z rozbiórki na odl, 10km</t>
  </si>
  <si>
    <t>15 d,1</t>
  </si>
  <si>
    <t>Rozebranie krawężników wraz z ławą betonową i odwo­zem materiału z rozbiórki na odl, 10km</t>
  </si>
  <si>
    <t>16 d,1</t>
  </si>
  <si>
    <t>Rozebranie obrzeży z odwozem materiału z rozbiórki na odl, 10km</t>
  </si>
  <si>
    <t>17 d,1</t>
  </si>
  <si>
    <t>Rozebranie barier stalowych pojedynczych z odwozem materiału z rozbiórki na odl, 10km</t>
  </si>
  <si>
    <t>18 d,1</t>
  </si>
  <si>
    <t>Rozebranie znaków wraz ze słupkami z odwozem materia­łu z rozbiórki na odl, 10km</t>
  </si>
  <si>
    <t>19 d,2</t>
  </si>
  <si>
    <t>Roboty ziemne wykonywane koparkami podsiębiernymi o pcj, łyżki 0,60 m3 w gruncie kat, I-II z transportem urobku samochodami samowyładowczymi na odleqłość do 10km</t>
  </si>
  <si>
    <t>20 d,2</t>
  </si>
  <si>
    <t>Ręczne formowanie nasypów z dowiezionego gruntu G1 samochodami samowyładowczymi (kat,gr,I-II)</t>
  </si>
  <si>
    <t>21 d,3</t>
  </si>
  <si>
    <t>Mechaniczne profilowanie i zagęszczenie podłoża pod warstwy konstrukcyjne nawierzchni w qruncie kat, I-IV</t>
  </si>
  <si>
    <t>22 d,3</t>
  </si>
  <si>
    <t>23 d,3</t>
  </si>
  <si>
    <t>d,3</t>
  </si>
  <si>
    <t>25 d,3</t>
  </si>
  <si>
    <t>26 d,3</t>
  </si>
  <si>
    <t>27 d,3</t>
  </si>
  <si>
    <t>28 d,3</t>
  </si>
  <si>
    <t>Nr spec, techn,</t>
  </si>
  <si>
    <t>Jedn,obm,</t>
  </si>
  <si>
    <t>Cena jedn,</t>
  </si>
  <si>
    <t>Ulepszone podłoże z gruntu stabilizowanego cementem v/ykonywana na miejscu - grubość podbudowy po zagęsz­czeniu 10 cm Rm1,5-2,5MPa</t>
  </si>
  <si>
    <t>Podbudowa z chudego bet, Rm 9MPa grubość warstwy po zaqeszczeniu 20 cm wraz z pieleqnacja</t>
  </si>
  <si>
    <t>Podbudowa z chudego bet, Rm 9MPa grubość warstwy po zaqeszczeniu 18 cm wraz z pieleqnacia</t>
  </si>
  <si>
    <t>Frezowanie nawierzchni bitumicznej o gr, 4 cm z wywo­zem materiału z rozbiórki na odl, do 10 km</t>
  </si>
  <si>
    <r>
      <t>Lp</t>
    </r>
    <r>
      <rPr>
        <sz val="12"/>
        <color rgb="FF000000"/>
        <rFont val="Calibri"/>
        <family val="2"/>
        <charset val="238"/>
        <scheme val="minor"/>
      </rPr>
      <t>,</t>
    </r>
  </si>
  <si>
    <r>
      <t>Lp</t>
    </r>
    <r>
      <rPr>
        <sz val="12"/>
        <color rgb="FF000000"/>
        <rFont val="Calibri"/>
        <family val="2"/>
        <charset val="238"/>
        <scheme val="minor"/>
      </rPr>
      <t>.</t>
    </r>
  </si>
  <si>
    <t>ROBOTY DEMONTAŻOWE</t>
  </si>
  <si>
    <t>STW.E- 7</t>
  </si>
  <si>
    <t>Demontaż opraw oświetlenia zewnętrznego SGS 102 na wysięgniku</t>
  </si>
  <si>
    <t>Demontaż tabliczek bezpiecznikowych (ew. złącz IZK) w słupach</t>
  </si>
  <si>
    <t>STW.E-7</t>
  </si>
  <si>
    <t>Demontaż wysięgników rurowych o ciężarze do 30 kg mocowanych na słupie</t>
  </si>
  <si>
    <t>Demontaż słupów oświetleniowych typu ORION PS 9m z fundamentem betonowym</t>
  </si>
  <si>
    <t>Demontaż przewodów izolowanych w słupach oświetleniowych, rurach osłonowych, wysięgnikach w latarniach o wys. 10-12 m</t>
  </si>
  <si>
    <t>ROBOTY MONTAŻOWE</t>
  </si>
  <si>
    <t>8 d.2</t>
  </si>
  <si>
    <t>9 d.2</t>
  </si>
  <si>
    <t>10 d.2</t>
  </si>
  <si>
    <t>Nasypanie warstwy piasku na dnie rowu kablowego o szerokości do 0.4 m - (wsp. = 2 za dwie warstwy) - kopany recznie</t>
  </si>
  <si>
    <t>Nasypanie warstwy piasku na dnie rowu kablowego o szerokości do 0.4 m - (wsp. = 2 za dwie warstwy) -kopany mechanicznie</t>
  </si>
  <si>
    <t>12 d.2</t>
  </si>
  <si>
    <t>Ułożenie rur osłonowych typ SRS 110 mm</t>
  </si>
  <si>
    <t>13 d.2</t>
  </si>
  <si>
    <t>Układanie kabli YAKXs żo 5x25 mm2 w rurach</t>
  </si>
  <si>
    <t>14 d.2</t>
  </si>
  <si>
    <t>Układanie kabli YAKXs żo 5x25 mm2 w rowach kablowych recznie</t>
  </si>
  <si>
    <t>15 d.2</t>
  </si>
  <si>
    <t>Uszczelnianie przepustów kablowych pianką poliu­retanowa - otwór częściowo zajęty</t>
  </si>
  <si>
    <t>16 d.2</t>
  </si>
  <si>
    <t>Zasypywanie rowów dla kabli wykonanych ręcznie w gruncie kat. III (16 m3 - piasek 5,60 m3 = 10,4 m3)</t>
  </si>
  <si>
    <t>19 d.2</t>
  </si>
  <si>
    <t>20 d.2</t>
  </si>
  <si>
    <t>Montaż wysięgników rurowych dł. 1,5 m na słupie (A/ysiegnik policzony w cenie słupa)</t>
  </si>
  <si>
    <t>21 d.2</t>
  </si>
  <si>
    <t>cg cg</t>
  </si>
  <si>
    <t>Rury ICTA 3422 o śr.do 20 mm wciągane w słupy oświetleniowe do przewodów elektrycznych YDY 2x2,5 mm2</t>
  </si>
  <si>
    <t>23 d.2</t>
  </si>
  <si>
    <t>24 d.2</t>
  </si>
  <si>
    <t>25 d.2</t>
  </si>
  <si>
    <t>Zarobienie na sucho końca kabla 5-żyłowego o przekroju żył 25 mm2 na napięcie do 1 kV o izolacji i powłoce z tworzyw sztucznych</t>
  </si>
  <si>
    <t>26 d.2</t>
  </si>
  <si>
    <t>27 d.2</t>
  </si>
  <si>
    <t>Etap I</t>
  </si>
  <si>
    <t>28 d.2</t>
  </si>
  <si>
    <t>Łączenie przewodów instalacji odgromowej lub przewodów wyrównawczych z bednarki o przekroju co 120 mm2 w wykopie</t>
  </si>
  <si>
    <t>29 d.2</t>
  </si>
  <si>
    <t>Wywóz nadmiaru ziemi z wykopów samochodami samowyładowczymi na odległość do 1 km crunt.kat. III</t>
  </si>
  <si>
    <t>30 d.2</t>
  </si>
  <si>
    <t>Wywóz nadmiaru ziemi z wykopów samochodami samowyładowczymi - za każdy nast. 1 km do 10 hm (wsp. = 9)</t>
  </si>
  <si>
    <t>31 d.2</t>
  </si>
  <si>
    <t>Badania i pomiary instalacji uziemiającej</t>
  </si>
  <si>
    <t>32 d.2</t>
  </si>
  <si>
    <t>Badanie odcinków linii kablowych do 1 kV</t>
  </si>
  <si>
    <t>ode.</t>
  </si>
  <si>
    <t>33 d.2</t>
  </si>
  <si>
    <t>Sprawdzenie ochrony przeciwporażeniowej</t>
  </si>
  <si>
    <t>34 d.2</t>
  </si>
  <si>
    <t>Pomiary natężenia oświetlenia - pierwszy kpi. 5 pomiarów dok.na stanowisku</t>
  </si>
  <si>
    <t>kpl.pom.</t>
  </si>
  <si>
    <t>35 d.2</t>
  </si>
  <si>
    <t>Geodezja - tyczenie i inwentaryzacja kabli i słupów oświetleniowych</t>
  </si>
  <si>
    <t>36 d.2</t>
  </si>
  <si>
    <t>Opłaty dla Zakładu Energetycznego za dopuszczenia, wyłaczenia i odbiory</t>
  </si>
  <si>
    <t>1  d.1</t>
  </si>
  <si>
    <t>2 d.1</t>
  </si>
  <si>
    <t>4 d.1</t>
  </si>
  <si>
    <t>Wywóz zdemontowanych słupów i opraw na odległość do 2km. (w poz doliczono żuraw samochodowy do 41 do załadunku i rozładunku słupów S = 0, 325 m-g/szt.)</t>
  </si>
  <si>
    <t>Dodatek za każdy następny 1km odległości transportu zdemontowanych słupów i opraw do 10 km (wp. = 8) w poz doliczono żuraw samochodowy do z1 S = 0,048 m-g/szt.</t>
  </si>
  <si>
    <t>Kopanie rowów dla kabli w sposób ręczny w gruncie kat. III (50 mb x 0,8 m x 0,4 m = 16 m3)</t>
  </si>
  <si>
    <t>11  d.2</t>
  </si>
  <si>
    <t>KNNR 5 0705-01</t>
  </si>
  <si>
    <t>Uszczelnianie przepustów kablowych pianką poliuretanowa - otwór częściowo zajęty</t>
  </si>
  <si>
    <t>17  d.2</t>
  </si>
  <si>
    <t>18  d.2</t>
  </si>
  <si>
    <t>Układanie bednarki w rowach kablowych - bednarka ocynkowana FeZn 30x4 mm</t>
  </si>
  <si>
    <t>Opłaty dla Zakładu Energetycznego za dopuszcze­nia. wyłaczenia i odbiory</t>
  </si>
  <si>
    <t>22 d.2</t>
  </si>
  <si>
    <t>Łączenie przewodów instalacji odgromowej lub przewodów wyrównawczych z bednarki o przekroju do 120 mm2 w wykopie</t>
  </si>
  <si>
    <t>37 d.2</t>
  </si>
  <si>
    <t>Usunięcie kolizji</t>
  </si>
  <si>
    <t>PRZEDŁUŻENIE KABLI POD ZATOCZKA</t>
  </si>
  <si>
    <t>Oznaczenie trasy kabla lub usytuowania muf (2 tra­sy + 2 mufy)</t>
  </si>
  <si>
    <t>Odłączenie kabli o przekroju żył do 240 mm2 w rozdzielnicach i rozdzielniach</t>
  </si>
  <si>
    <t>Demontaż kabli YAKY 4x240 mm2 układanych w qruncie kat. III-IV (2 x 45 mb = 90 mb)</t>
  </si>
  <si>
    <t>Demontaż kabli YAKY 4x120 mm2 układanych w gruncie kat. III-IV (7 + 28 mb=35mb)</t>
  </si>
  <si>
    <t>Demontaż - mufy żeliwne przelotowe na kablach energetycznych wielożyłowych o przekroju żył 95- 120 mm2 o izolacji i powłoce z tworzyw sztucznych w rowach kablowych (wsp. = 0.3 na złom)</t>
  </si>
  <si>
    <t>Kopanie rowów dla kabli w sposób ręczny w grun­cie kat. III - pogłębienie i poczyszczenie wykopu po zdemontowanych kablach YAKXS 4x240 mm2 (76 mb x 0,4 mb x 0,4 mb = 12,16 m3)</t>
  </si>
  <si>
    <t>Kopanie rowów dla kabli w sposób ręczny w grun­cie kat. III - dla przedłużenia kabla 240 mm2 i prze­łożenia kabla 120 mm2 (30 + 10 mb x 0,8 mb x 0,4 nb = 12,80 m3)</t>
  </si>
  <si>
    <t>10 d.1</t>
  </si>
  <si>
    <t>Ułożenie rur osłonowych z PCW w wykopie - rura AROT typ SRS 160 L</t>
  </si>
  <si>
    <t>Układanie kabli YAKY 4x120 mm2 w rowach kablo­wych recznie (przy mufach)</t>
  </si>
  <si>
    <t>Układanie kabli YAKXS 4x240 mm2 w rowach kab­lowych recznie</t>
  </si>
  <si>
    <t>13 d.1</t>
  </si>
  <si>
    <t>Układanie kabli YAKXS 4x240 mm2 w rurach</t>
  </si>
  <si>
    <t>14 d.1</t>
  </si>
  <si>
    <t>Mufy żeliwne na kablach energetycznych wielożyło­wych o przekroju żył 120-240 mm2 o izolacji i po­włoce z tworzyw sztucznych w rowach kablowych</t>
  </si>
  <si>
    <t>Zarobienie na sucho końca kabla 4-żyłowego o przekroju żył 240 mm2 na napięcie do 1 kV o izola­cji i powłoce z tworzyw sztucznych</t>
  </si>
  <si>
    <t>Zasypywanie rowów dla kabli wykonanych ręcznie w gruncie kat. III (44,80 m3 - piasek 12,10 m3 = 32,70 m3)</t>
  </si>
  <si>
    <t>18 d.1</t>
  </si>
  <si>
    <t>Geodezja - tyczenie i inwentaryzacja kabli</t>
  </si>
  <si>
    <t>20 d.1</t>
  </si>
  <si>
    <t>PRZESTAWIENIE SŁUPA LINII N.N.</t>
  </si>
  <si>
    <t>Przygotowanie słupa do przebudowy - uzgodnienia, pozwolenia, wyłaczenia kabli i linni napowietrznej 'R=50 r-g)</t>
  </si>
  <si>
    <t>Demontaż przewodów nieizolowanych linii NN o Drzekroju do 95 mm2 - odpięcie i spuszcenie linek z demontowanego słupa (7 szt. x 31 mb -= 217 nb) (wsp. do Ri S = 5)</t>
  </si>
  <si>
    <t>Demontaż kabli wielożyłowych o masie 1.0-2.0 kg/ ti układanych w rurach osłonowych na słupie (3 szt. x 12 mb = 36 mb)</t>
  </si>
  <si>
    <t>Demontaż kabli wielożyłowych o masie do 2.0 kg/ m układanych w gruncie kat. III-IV</t>
  </si>
  <si>
    <t>Demontaż słupów żelbetowych linii NN rozkracz- nych z podpora</t>
  </si>
  <si>
    <t>Zabezpieczenie podziemnej części słupów</t>
  </si>
  <si>
    <t>słup</t>
  </si>
  <si>
    <t>Montaż konstrukcji stalowych i osprzętu linii napo­wietrznej nn - poprzecznik krańcowy PN-1 (S-80/2) + objemka 0-3</t>
  </si>
  <si>
    <t>Montaż osprzętu linii napowietrznej nn - izolator</t>
  </si>
  <si>
    <t>Montaż przewodów nieizolowanych o przekroju do 50 mm2 linii napowietrznej nn - (przewody z de­montażu linii słupa likwidowanego). za utrudnienie ws. do R i S = 4)</t>
  </si>
  <si>
    <t>km/1 przew</t>
  </si>
  <si>
    <t>Kopanie rowów dla kabli w sposób ręczny w grun­cie kat. III (6mb x 0,6 mb x o,8 mb = 2,88 m3) po­dejście zdemontowanymi kablami do nowego słupa</t>
  </si>
  <si>
    <t>Mufy z tworzyw termokurczliwych przelotowe na kablach energetycznych wielożyłowych o przekroju żył do 35 mm2 o izolacji i powłoce z tworzyw sztucznych w rowach kablowych</t>
  </si>
  <si>
    <t>Układanie kabli o masie do 1.0 kg/m w rowach kab­lowych ręcznie (3x4 mb = 12 mb) od muf do nowe- co słupa</t>
  </si>
  <si>
    <t>Rury ochronne BE 50/2,5 AROT układane na słu­pach 3 szt.</t>
  </si>
  <si>
    <t>Układanie kabli YAKXS 4x25 mm2 przez wciąga­nie do rur osłonowych mocowanych na słupach be­tonowych</t>
  </si>
  <si>
    <t>Układanie kabli YAKXS 4x25 mm2 bezpośrednio na słupach betonowych na uchwytach dystanso­wych SO 79.5 (3x1 Omb = 30 mb)</t>
  </si>
  <si>
    <t>Zarobienie na sucho końca kabla 4-żyłowego o przekroju żył 25 mm2 na napięcie do 1 kV o izolacji i powłoce z tworzyw sztucznych i podłączenie na słupi NN + palczatka 3 szt. + zaciski odgałężny SL 2.11 zpodnośnika (3 m-g)</t>
  </si>
  <si>
    <t>38 d.2</t>
  </si>
  <si>
    <t>Montaż uziomów lub przewodów uziemiających w gruncie kat.lll - taśma FeZn 30x4</t>
  </si>
  <si>
    <t>39 d.2</t>
  </si>
  <si>
    <t>Montaż uziomów lub przewodów uziemiających w gruncie kat.lll - taśma FeZn 25x4</t>
  </si>
  <si>
    <t>40 d.2</t>
  </si>
  <si>
    <t>Mechaniczne pogrążanie uziomów pionowych prę­towych w gruncie kat.lll śr. 20 mm GALMAR (2 szt. x 10 mb = 20 mb)</t>
  </si>
  <si>
    <t>42 d.2</t>
  </si>
  <si>
    <t>Złącza kontrolno-pomiarowe</t>
  </si>
  <si>
    <t>43 d.2</t>
  </si>
  <si>
    <t>Montaż konstrukcji stalowych i osprzętu linii napo­wietrznej nn - ogranicznik przepiec SE.30.166</t>
  </si>
  <si>
    <t>44 d.2</t>
  </si>
  <si>
    <t>Sprawdzenie i pomiar 3-fazowego obwodu elek­trycznego niskiego napięcia</t>
  </si>
  <si>
    <t>45 d.2</t>
  </si>
  <si>
    <t>Sprawdzenie i pomiar 1-fazowego obwodu elek- :rycznego niskiego napięcia</t>
  </si>
  <si>
    <t>46 d.2</t>
  </si>
  <si>
    <t>Badanie linii kablowej N.N.- kabel 4-żyłowy</t>
  </si>
  <si>
    <t>47 d.2</t>
  </si>
  <si>
    <t>Badania i pomiary instalacji uziemiającej (pierwszy Domiar)</t>
  </si>
  <si>
    <t>OSŁONIECIE ISTNIEJĄCYCH KABLI POD WJAZDEM W SĄ­SIEDZTWIE ZATOCZKI RURA DWUDZIELNA</t>
  </si>
  <si>
    <t>48 d.3</t>
  </si>
  <si>
    <t>Kopanie rowów dla kabli w sposób ręczny w grun­cie kat. III - 25 mb x 0,6 mb x 1 mb = 15 m3</t>
  </si>
  <si>
    <t>49 d.3</t>
  </si>
  <si>
    <t>Zabezpieczenie istniejących kabli energetycznych rurami ochronnymi dwudzielnymi z PCW o śr. do 110 mm - rura dwudzielna AROT typ A 110PS</t>
  </si>
  <si>
    <t>50 d.3</t>
  </si>
  <si>
    <t>Zasypywanie rowów dla kabli wykonanych ręcznie w gruncie kat. III</t>
  </si>
  <si>
    <t>Montaż i stawianie słupów linii napowietrznej nn z żerdzi wirowanych - pojedynczy o długości do 12.0 m - żerdź wirowana EM-12/25, fundament, poprze- cznik końcowy, obejma, śruby - komplet</t>
  </si>
  <si>
    <t>Montaż na wysięgniku opraw oświetlenia ulicznego  - 72 5K T6 optyka 2 kompletna</t>
  </si>
  <si>
    <t>Przygotowanie kabli do przebudowy - uzgodnienia, pozwolenia wyłączenie kabli przez Zakład Energe­tyczny w rozdzielniach S1-181 i S1-1243 (R=50 r-g)</t>
  </si>
  <si>
    <t>Zasypywanie rowów dla kabli wykonanych mechanicznie w gruncie kat. III-IV (70,72 - piasek 24,75m3 = 45,97 m3)</t>
  </si>
  <si>
    <t>Zabezpieczenie roztworem asfaltowym fundamentów betonowych pod słupy (12 szt x 2 m2 = 24 m2)</t>
  </si>
  <si>
    <t>Kopanie rowów dla kabli w sposób mechaniczny w gruncie kat. III-IV (221 mb x 0,8 m x 0,4 m = 70,72 0m3)</t>
  </si>
  <si>
    <t xml:space="preserve">Montaż i stawianie słupów oświetleniowych typ ORION PS 9 m z wysięgnikiem 1,5 m / kąt 5 st. na fundamencie F120W43 </t>
  </si>
  <si>
    <t>Montaż przewodów do opraw oświetleniowych -wciąganie w rury, słupy, i wysięgniki przy wysokości latarń do 10 m  -YDYżo 3x2,5 mm2</t>
  </si>
  <si>
    <t xml:space="preserve">Wciąganie kabla YAKXs żo 5x25 mm2 w słupy </t>
  </si>
  <si>
    <t xml:space="preserve">Mechaniczne pogrążanie uziomów pionowych prętowych w gruncie kat.III śr. 16 mm GALMAR </t>
  </si>
  <si>
    <t>Roboty pomiarowe przy liniowych robotach ziemnych - trasa droqi w terenie równinnym</t>
  </si>
  <si>
    <t>Frezowanie nawierzchni bitumicznej o gr. na średnią głę­bokość 22cm z wywozem materiału z rozbiórki na odl. do 10 km</t>
  </si>
  <si>
    <t>Frezowanie nawierzchni bitumicznej o gr. na średnią głę­bokość 4cm z wywozem materiału z rozbiórki na odl. do 10 km</t>
  </si>
  <si>
    <t>Mechaniczne czyszczenie nawierzchni drogowej nieulep- szonej</t>
  </si>
  <si>
    <t>Skropienie nawierzchni drogowej asfaltem Krotność =1</t>
  </si>
  <si>
    <t>Ulepszone podłoże z gruntu stabilizowanego cementem v/ykonywana na miejscu - grubość podbudowy po zagęsz­czeniu 15 cm Rm1,5-2,5MPa</t>
  </si>
  <si>
    <t>Remont nawierzchni ulicy Kolejowej</t>
  </si>
  <si>
    <t>ROBOTY  ZIEMNE</t>
  </si>
  <si>
    <t>Stała Organizacja Ruchu</t>
  </si>
  <si>
    <t>Czasowa Organizacja Ruchu</t>
  </si>
  <si>
    <t xml:space="preserve">Opracowanie projektu czasowej organizacji ruchu, zatwierdzenie i wprowadzenie wraz z utrzymaniem drogi objazdowej  oraz montaż  tablic informacyjnych  </t>
  </si>
  <si>
    <t>Frezowanie nawierzchni bitumicznej o gr. na średnią głę­bokość 20cm z wywozem materiału z rozbiórki na odl. do 10 km (jezdnia)</t>
  </si>
  <si>
    <t>Frezowanie nawierzchni bitumicznej o gr. na średnią głę­bokość 4cm z wywozem materiału z rozbiórki na odl. do 10 km (pobocza)</t>
  </si>
  <si>
    <t>Mechaniczne rozebranie podbudowy z tłucznia kamiennego o grubości 18 cm wraz z odwozem materiału z rozbiórki na odl, 10km (pobocza)</t>
  </si>
  <si>
    <t>Roboty ziemne wykonywane koparkami podsiębiernymi o pcj, łyżki 0,60 m3 w gruncie kat, I-III z transportem urobku samochodami samowyładowczymi na odleqłość do 10km</t>
  </si>
  <si>
    <t>Ręczne formowanie nasypów z dowiezionego gruntu G1 samochodami samowyładowczymi (kat,gr,I-III)</t>
  </si>
  <si>
    <t>Skropienie nawierzchni drogowej asfaltem Krotność = 2</t>
  </si>
  <si>
    <t>Podbudowa z kruszywa łamanego 0/31,5 o grubości po zagęszczeniu średnio 6 cm - wyrównanie poboczy z kruszywa.</t>
  </si>
  <si>
    <t>Nawierzchnia z SMA 11 - grubość po zagęszczeniu 4 cm</t>
  </si>
  <si>
    <t>Podbudowa z mieszanki AC  22P grubość warstwy po zagęszczeniu 11 cm</t>
  </si>
  <si>
    <t>Malowanie grubowarstwowe oznakowania poziomego.</t>
  </si>
  <si>
    <t>„Remont ulicy Kolejowej w Płocku, w ciągu drogi krajowej nr 62”</t>
  </si>
  <si>
    <t>PRZEDMIAR  OBOWIĄZUJĄCY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</si>
</sst>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4" fontId="0" fillId="0" borderId="1" xfId="0" applyNumberForma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2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/>
    </xf>
    <xf numFmtId="0" fontId="8" fillId="0" borderId="1" xfId="0" applyFont="1" applyBorder="1"/>
    <xf numFmtId="4" fontId="1" fillId="0" borderId="0" xfId="0" applyNumberFormat="1" applyFont="1" applyFill="1" applyAlignment="1">
      <alignment horizontal="left" vertical="center"/>
    </xf>
    <xf numFmtId="4" fontId="0" fillId="4" borderId="1" xfId="0" applyNumberForma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left" vertical="center" wrapText="1" indent="3"/>
    </xf>
    <xf numFmtId="0" fontId="11" fillId="3" borderId="1" xfId="0" applyFont="1" applyFill="1" applyBorder="1" applyAlignment="1">
      <alignment horizontal="left" vertical="center" wrapText="1" indent="9"/>
    </xf>
    <xf numFmtId="0" fontId="12" fillId="3" borderId="1" xfId="0" applyFont="1" applyFill="1" applyBorder="1" applyAlignment="1">
      <alignment horizontal="left" vertical="center" wrapText="1" indent="5"/>
    </xf>
    <xf numFmtId="0" fontId="11" fillId="3" borderId="1" xfId="0" applyFont="1" applyFill="1" applyBorder="1" applyAlignment="1">
      <alignment horizontal="left" vertical="center" wrapText="1" indent="5"/>
    </xf>
    <xf numFmtId="0" fontId="11" fillId="3" borderId="4" xfId="0" applyFont="1" applyFill="1" applyBorder="1" applyAlignment="1">
      <alignment horizontal="left" vertical="center" wrapText="1" indent="2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/>
    <xf numFmtId="4" fontId="0" fillId="0" borderId="0" xfId="0" applyNumberFormat="1"/>
    <xf numFmtId="4" fontId="8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>
      <alignment wrapText="1"/>
    </xf>
    <xf numFmtId="0" fontId="16" fillId="4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2" borderId="1" xfId="0" applyFill="1" applyBorder="1"/>
    <xf numFmtId="0" fontId="17" fillId="2" borderId="1" xfId="0" applyFont="1" applyFill="1" applyBorder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/>
    <xf numFmtId="4" fontId="15" fillId="2" borderId="1" xfId="0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 wrapText="1" indent="2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left" vertical="center" wrapText="1" indent="3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colors>
    <mruColors>
      <color rgb="FFFFCC99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95B1-8AFC-4CBD-B655-758291663199}">
  <sheetPr>
    <pageSetUpPr fitToPage="1"/>
  </sheetPr>
  <dimension ref="A2:H32"/>
  <sheetViews>
    <sheetView tabSelected="1" view="pageLayout" zoomScaleNormal="100" workbookViewId="0">
      <selection activeCell="A3" sqref="A3:G3"/>
    </sheetView>
  </sheetViews>
  <sheetFormatPr defaultRowHeight="14.25"/>
  <cols>
    <col min="1" max="1" width="4.75" style="1" customWidth="1"/>
    <col min="2" max="2" width="21.375" style="1" customWidth="1"/>
    <col min="3" max="3" width="64" style="1" customWidth="1"/>
    <col min="4" max="4" width="7.75" style="1" customWidth="1"/>
    <col min="5" max="5" width="10.875" style="2" bestFit="1" customWidth="1"/>
    <col min="6" max="6" width="10.75" style="4" customWidth="1"/>
    <col min="7" max="7" width="15.875" style="1" customWidth="1"/>
    <col min="8" max="8" width="15.25" style="1" customWidth="1"/>
    <col min="9" max="16384" width="9" style="1"/>
  </cols>
  <sheetData>
    <row r="2" spans="1:8" ht="18">
      <c r="A2" s="66" t="s">
        <v>426</v>
      </c>
      <c r="B2" s="66"/>
      <c r="C2" s="66"/>
      <c r="D2" s="66"/>
      <c r="E2" s="66"/>
      <c r="F2" s="66"/>
      <c r="G2" s="66"/>
    </row>
    <row r="3" spans="1:8" ht="18">
      <c r="A3" s="66" t="s">
        <v>425</v>
      </c>
      <c r="B3" s="66"/>
      <c r="C3" s="66"/>
      <c r="D3" s="66"/>
      <c r="E3" s="66"/>
      <c r="F3" s="66"/>
      <c r="G3" s="66"/>
    </row>
    <row r="4" spans="1:8" ht="18.75" customHeight="1">
      <c r="B4" s="3"/>
    </row>
    <row r="5" spans="1:8" s="7" customFormat="1" ht="33" customHeight="1">
      <c r="A5" s="5" t="s">
        <v>0</v>
      </c>
      <c r="B5" s="5" t="s">
        <v>87</v>
      </c>
      <c r="C5" s="5" t="s">
        <v>1</v>
      </c>
      <c r="D5" s="6" t="s">
        <v>9</v>
      </c>
      <c r="E5" s="5" t="s">
        <v>2</v>
      </c>
      <c r="F5" s="6" t="s">
        <v>10</v>
      </c>
      <c r="G5" s="6" t="s">
        <v>11</v>
      </c>
    </row>
    <row r="6" spans="1:8" ht="24.75" customHeight="1">
      <c r="A6" s="8" t="s">
        <v>14</v>
      </c>
      <c r="B6" s="9" t="s">
        <v>410</v>
      </c>
      <c r="C6" s="8"/>
      <c r="D6" s="10"/>
      <c r="E6" s="8"/>
      <c r="F6" s="10"/>
      <c r="G6" s="11"/>
      <c r="H6" s="27"/>
    </row>
    <row r="7" spans="1:8" ht="15">
      <c r="A7" s="54">
        <v>1</v>
      </c>
      <c r="B7" s="67" t="s">
        <v>15</v>
      </c>
      <c r="C7" s="68"/>
      <c r="D7" s="52"/>
      <c r="E7" s="52"/>
      <c r="F7" s="52"/>
      <c r="G7" s="52"/>
      <c r="H7"/>
    </row>
    <row r="8" spans="1:8" ht="28.5">
      <c r="A8" s="50">
        <v>1</v>
      </c>
      <c r="B8" s="50" t="s">
        <v>16</v>
      </c>
      <c r="C8" s="53" t="s">
        <v>404</v>
      </c>
      <c r="D8" s="50" t="s">
        <v>3</v>
      </c>
      <c r="E8" s="50">
        <v>0.35199999999999998</v>
      </c>
      <c r="F8" s="51"/>
      <c r="G8" s="19">
        <f t="shared" ref="G8:G30" si="0">ROUND(E8*F8,2)</f>
        <v>0</v>
      </c>
      <c r="H8"/>
    </row>
    <row r="9" spans="1:8" ht="28.5">
      <c r="A9" s="50">
        <v>2</v>
      </c>
      <c r="B9" s="50" t="s">
        <v>32</v>
      </c>
      <c r="C9" s="53" t="s">
        <v>415</v>
      </c>
      <c r="D9" s="50" t="s">
        <v>5</v>
      </c>
      <c r="E9" s="51">
        <v>2464</v>
      </c>
      <c r="F9" s="50"/>
      <c r="G9" s="19">
        <f t="shared" si="0"/>
        <v>0</v>
      </c>
      <c r="H9"/>
    </row>
    <row r="10" spans="1:8" ht="28.5">
      <c r="A10" s="50">
        <v>3</v>
      </c>
      <c r="B10" s="50" t="s">
        <v>32</v>
      </c>
      <c r="C10" s="53" t="s">
        <v>416</v>
      </c>
      <c r="D10" s="50" t="s">
        <v>5</v>
      </c>
      <c r="E10" s="51">
        <v>1056</v>
      </c>
      <c r="F10" s="50"/>
      <c r="G10" s="19">
        <f t="shared" si="0"/>
        <v>0</v>
      </c>
      <c r="H10"/>
    </row>
    <row r="11" spans="1:8" ht="28.5">
      <c r="A11" s="50">
        <v>4</v>
      </c>
      <c r="B11" s="50" t="s">
        <v>17</v>
      </c>
      <c r="C11" s="53" t="s">
        <v>417</v>
      </c>
      <c r="D11" s="50" t="s">
        <v>5</v>
      </c>
      <c r="E11" s="51">
        <v>1056</v>
      </c>
      <c r="F11" s="50"/>
      <c r="G11" s="19">
        <f t="shared" si="0"/>
        <v>0</v>
      </c>
      <c r="H11"/>
    </row>
    <row r="12" spans="1:8" ht="15">
      <c r="A12" s="54">
        <v>2</v>
      </c>
      <c r="B12" s="54" t="s">
        <v>411</v>
      </c>
      <c r="C12" s="52"/>
      <c r="D12" s="52"/>
      <c r="E12" s="52"/>
      <c r="F12" s="52"/>
      <c r="G12" s="28">
        <f t="shared" si="0"/>
        <v>0</v>
      </c>
      <c r="H12"/>
    </row>
    <row r="13" spans="1:8" ht="42.75">
      <c r="A13" s="50">
        <v>5</v>
      </c>
      <c r="B13" s="50" t="s">
        <v>18</v>
      </c>
      <c r="C13" s="53" t="s">
        <v>418</v>
      </c>
      <c r="D13" s="50" t="s">
        <v>4</v>
      </c>
      <c r="E13" s="51">
        <v>31.68</v>
      </c>
      <c r="F13" s="50"/>
      <c r="G13" s="19">
        <f t="shared" si="0"/>
        <v>0</v>
      </c>
      <c r="H13"/>
    </row>
    <row r="14" spans="1:8" ht="28.5">
      <c r="A14" s="50">
        <v>6</v>
      </c>
      <c r="B14" s="50" t="s">
        <v>19</v>
      </c>
      <c r="C14" s="53" t="s">
        <v>419</v>
      </c>
      <c r="D14" s="50"/>
      <c r="E14" s="50">
        <v>3.2</v>
      </c>
      <c r="F14" s="50"/>
      <c r="G14" s="19">
        <f t="shared" si="0"/>
        <v>0</v>
      </c>
      <c r="H14"/>
    </row>
    <row r="15" spans="1:8" ht="15">
      <c r="A15" s="54">
        <v>3</v>
      </c>
      <c r="B15" s="54" t="s">
        <v>20</v>
      </c>
      <c r="C15" s="55"/>
      <c r="D15" s="52"/>
      <c r="E15" s="52"/>
      <c r="F15" s="52"/>
      <c r="G15" s="28">
        <f t="shared" si="0"/>
        <v>0</v>
      </c>
      <c r="H15"/>
    </row>
    <row r="16" spans="1:8" ht="28.5">
      <c r="A16" s="50">
        <v>7</v>
      </c>
      <c r="B16" s="50" t="s">
        <v>21</v>
      </c>
      <c r="C16" s="53" t="s">
        <v>238</v>
      </c>
      <c r="D16" s="50" t="s">
        <v>5</v>
      </c>
      <c r="E16" s="51">
        <v>3520</v>
      </c>
      <c r="F16" s="50"/>
      <c r="G16" s="19">
        <f t="shared" si="0"/>
        <v>0</v>
      </c>
      <c r="H16"/>
    </row>
    <row r="17" spans="1:8">
      <c r="A17" s="50">
        <v>8</v>
      </c>
      <c r="B17" s="50" t="s">
        <v>23</v>
      </c>
      <c r="C17" s="53" t="s">
        <v>407</v>
      </c>
      <c r="D17" s="50" t="s">
        <v>5</v>
      </c>
      <c r="E17" s="51">
        <v>3520</v>
      </c>
      <c r="F17" s="50"/>
      <c r="G17" s="19">
        <f t="shared" si="0"/>
        <v>0</v>
      </c>
      <c r="H17"/>
    </row>
    <row r="18" spans="1:8" ht="28.5">
      <c r="A18" s="50">
        <v>9</v>
      </c>
      <c r="B18" s="50" t="s">
        <v>23</v>
      </c>
      <c r="C18" s="53" t="s">
        <v>97</v>
      </c>
      <c r="D18" s="50" t="s">
        <v>5</v>
      </c>
      <c r="E18" s="51">
        <v>3520</v>
      </c>
      <c r="F18" s="50"/>
      <c r="G18" s="19">
        <f t="shared" si="0"/>
        <v>0</v>
      </c>
      <c r="H18"/>
    </row>
    <row r="19" spans="1:8">
      <c r="A19" s="50">
        <v>10</v>
      </c>
      <c r="B19" s="50" t="s">
        <v>23</v>
      </c>
      <c r="C19" s="53" t="s">
        <v>408</v>
      </c>
      <c r="D19" s="50" t="s">
        <v>5</v>
      </c>
      <c r="E19" s="51">
        <v>3520</v>
      </c>
      <c r="F19" s="50"/>
      <c r="G19" s="19">
        <f t="shared" si="0"/>
        <v>0</v>
      </c>
      <c r="H19"/>
    </row>
    <row r="20" spans="1:8">
      <c r="A20" s="50">
        <v>11</v>
      </c>
      <c r="B20" s="50" t="s">
        <v>23</v>
      </c>
      <c r="C20" s="53" t="s">
        <v>420</v>
      </c>
      <c r="D20" s="50" t="s">
        <v>5</v>
      </c>
      <c r="E20" s="51">
        <v>3520</v>
      </c>
      <c r="F20" s="50"/>
      <c r="G20" s="19">
        <f t="shared" si="0"/>
        <v>0</v>
      </c>
      <c r="H20"/>
    </row>
    <row r="21" spans="1:8" ht="28.5">
      <c r="A21" s="50">
        <v>12</v>
      </c>
      <c r="B21" s="50" t="s">
        <v>25</v>
      </c>
      <c r="C21" s="53" t="s">
        <v>421</v>
      </c>
      <c r="D21" s="50" t="s">
        <v>5</v>
      </c>
      <c r="E21" s="51">
        <v>528</v>
      </c>
      <c r="F21" s="50"/>
      <c r="G21" s="19">
        <f t="shared" si="0"/>
        <v>0</v>
      </c>
      <c r="H21"/>
    </row>
    <row r="22" spans="1:8">
      <c r="A22" s="50">
        <v>13</v>
      </c>
      <c r="B22" s="50" t="s">
        <v>28</v>
      </c>
      <c r="C22" s="53" t="s">
        <v>423</v>
      </c>
      <c r="D22" s="50" t="s">
        <v>5</v>
      </c>
      <c r="E22" s="51">
        <v>3520</v>
      </c>
      <c r="F22" s="50"/>
      <c r="G22" s="19">
        <f t="shared" si="0"/>
        <v>0</v>
      </c>
      <c r="H22"/>
    </row>
    <row r="23" spans="1:8" ht="15">
      <c r="A23" s="54">
        <v>4</v>
      </c>
      <c r="B23" s="67" t="s">
        <v>29</v>
      </c>
      <c r="C23" s="68"/>
      <c r="D23" s="52"/>
      <c r="E23" s="52"/>
      <c r="F23" s="52"/>
      <c r="G23" s="28">
        <f t="shared" si="0"/>
        <v>0</v>
      </c>
      <c r="H23"/>
    </row>
    <row r="24" spans="1:8">
      <c r="A24" s="50">
        <v>14</v>
      </c>
      <c r="B24" s="50" t="s">
        <v>33</v>
      </c>
      <c r="C24" s="53" t="s">
        <v>120</v>
      </c>
      <c r="D24" s="50" t="s">
        <v>5</v>
      </c>
      <c r="E24" s="51">
        <v>3520</v>
      </c>
      <c r="F24" s="50"/>
      <c r="G24" s="19">
        <f t="shared" si="0"/>
        <v>0</v>
      </c>
      <c r="H24"/>
    </row>
    <row r="25" spans="1:8">
      <c r="A25" s="50">
        <v>15</v>
      </c>
      <c r="B25" s="50" t="s">
        <v>34</v>
      </c>
      <c r="C25" s="53" t="s">
        <v>422</v>
      </c>
      <c r="D25" s="50" t="s">
        <v>5</v>
      </c>
      <c r="E25" s="51">
        <v>3520</v>
      </c>
      <c r="F25" s="50"/>
      <c r="G25" s="19">
        <f t="shared" si="0"/>
        <v>0</v>
      </c>
      <c r="H25"/>
    </row>
    <row r="26" spans="1:8" ht="15">
      <c r="A26" s="54">
        <v>5</v>
      </c>
      <c r="B26" s="54" t="s">
        <v>412</v>
      </c>
      <c r="C26" s="52"/>
      <c r="D26" s="52"/>
      <c r="E26" s="52"/>
      <c r="F26" s="52"/>
      <c r="G26" s="28">
        <f t="shared" si="0"/>
        <v>0</v>
      </c>
      <c r="H26"/>
    </row>
    <row r="27" spans="1:8">
      <c r="A27" s="50">
        <v>16</v>
      </c>
      <c r="B27" s="50" t="s">
        <v>40</v>
      </c>
      <c r="C27" s="53" t="s">
        <v>424</v>
      </c>
      <c r="D27" s="50" t="s">
        <v>5</v>
      </c>
      <c r="E27" s="50">
        <v>672.5</v>
      </c>
      <c r="F27" s="50"/>
      <c r="G27" s="19">
        <f t="shared" si="0"/>
        <v>0</v>
      </c>
      <c r="H27"/>
    </row>
    <row r="28" spans="1:8">
      <c r="A28" s="50">
        <v>17</v>
      </c>
      <c r="B28" s="50" t="s">
        <v>41</v>
      </c>
      <c r="C28" s="53" t="s">
        <v>42</v>
      </c>
      <c r="D28" s="50" t="s">
        <v>5</v>
      </c>
      <c r="E28" s="50">
        <v>24</v>
      </c>
      <c r="F28" s="50"/>
      <c r="G28" s="19">
        <f t="shared" si="0"/>
        <v>0</v>
      </c>
      <c r="H28"/>
    </row>
    <row r="29" spans="1:8" ht="15">
      <c r="A29" s="54">
        <v>6</v>
      </c>
      <c r="B29" s="54" t="s">
        <v>413</v>
      </c>
      <c r="C29" s="52"/>
      <c r="D29" s="52"/>
      <c r="E29" s="52"/>
      <c r="F29" s="52"/>
      <c r="G29" s="28">
        <f t="shared" si="0"/>
        <v>0</v>
      </c>
      <c r="H29"/>
    </row>
    <row r="30" spans="1:8" ht="46.5" customHeight="1">
      <c r="A30" s="50">
        <v>18</v>
      </c>
      <c r="B30" s="56" t="s">
        <v>82</v>
      </c>
      <c r="C30" s="56" t="s">
        <v>414</v>
      </c>
      <c r="D30" s="57" t="s">
        <v>12</v>
      </c>
      <c r="E30" s="58">
        <v>1</v>
      </c>
      <c r="F30" s="59"/>
      <c r="G30" s="19">
        <f t="shared" si="0"/>
        <v>0</v>
      </c>
      <c r="H30"/>
    </row>
    <row r="31" spans="1:8" ht="18.75">
      <c r="A31" s="60"/>
      <c r="B31" s="61" t="s">
        <v>64</v>
      </c>
      <c r="C31" s="62"/>
      <c r="D31" s="60"/>
      <c r="E31" s="63"/>
      <c r="F31" s="60"/>
      <c r="G31" s="64">
        <f>SUM(G8:G30)</f>
        <v>0</v>
      </c>
      <c r="H31"/>
    </row>
    <row r="32" spans="1:8" ht="18.75">
      <c r="A32" s="60"/>
      <c r="B32" s="61" t="s">
        <v>65</v>
      </c>
      <c r="C32" s="62"/>
      <c r="D32" s="60"/>
      <c r="E32" s="63"/>
      <c r="F32" s="60"/>
      <c r="G32" s="65">
        <f>SUM(G31)*1.23</f>
        <v>0</v>
      </c>
      <c r="H32"/>
    </row>
  </sheetData>
  <mergeCells count="4">
    <mergeCell ref="A2:G2"/>
    <mergeCell ref="A3:G3"/>
    <mergeCell ref="B7:C7"/>
    <mergeCell ref="B23:C2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 xml:space="preserve">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9198C-C7C0-430C-9B39-389DF5CEB58A}">
  <dimension ref="A2:G93"/>
  <sheetViews>
    <sheetView topLeftCell="A7" workbookViewId="0">
      <selection activeCell="A8" sqref="A8:C8"/>
    </sheetView>
  </sheetViews>
  <sheetFormatPr defaultRowHeight="14.25"/>
  <cols>
    <col min="1" max="1" width="11.25" customWidth="1"/>
    <col min="2" max="2" width="10.375" customWidth="1"/>
    <col min="3" max="3" width="27.625" customWidth="1"/>
    <col min="5" max="5" width="9.875" bestFit="1" customWidth="1"/>
    <col min="6" max="6" width="10.875" bestFit="1" customWidth="1"/>
    <col min="7" max="7" width="11.875" bestFit="1" customWidth="1"/>
  </cols>
  <sheetData>
    <row r="2" spans="1:7" ht="39" customHeight="1">
      <c r="A2" s="30">
        <v>1</v>
      </c>
      <c r="B2" s="14"/>
      <c r="C2" s="70" t="s">
        <v>15</v>
      </c>
      <c r="D2" s="70"/>
      <c r="E2" s="70"/>
      <c r="F2" s="70"/>
      <c r="G2" s="70"/>
    </row>
    <row r="3" spans="1:7" ht="15.75">
      <c r="A3" s="15">
        <v>1</v>
      </c>
      <c r="B3" s="71" t="s">
        <v>16</v>
      </c>
      <c r="C3" s="70" t="s">
        <v>91</v>
      </c>
      <c r="D3" s="70" t="s">
        <v>3</v>
      </c>
      <c r="E3" s="72">
        <v>650</v>
      </c>
      <c r="F3" s="69">
        <v>4255.32</v>
      </c>
      <c r="G3" s="69">
        <v>7310.64</v>
      </c>
    </row>
    <row r="4" spans="1:7" ht="63" customHeight="1">
      <c r="A4" s="15" t="s">
        <v>211</v>
      </c>
      <c r="B4" s="71"/>
      <c r="C4" s="70"/>
      <c r="D4" s="70"/>
      <c r="E4" s="72"/>
      <c r="F4" s="69"/>
      <c r="G4" s="69"/>
    </row>
    <row r="5" spans="1:7" ht="97.5" customHeight="1">
      <c r="A5" s="15" t="s">
        <v>213</v>
      </c>
      <c r="B5" s="15" t="s">
        <v>17</v>
      </c>
      <c r="C5" s="15" t="s">
        <v>214</v>
      </c>
      <c r="D5" s="16" t="s">
        <v>78</v>
      </c>
      <c r="E5" s="24">
        <v>3002</v>
      </c>
      <c r="F5" s="32">
        <v>14.8</v>
      </c>
      <c r="G5" s="24">
        <v>44429.599999999999</v>
      </c>
    </row>
    <row r="6" spans="1:7" ht="107.25" customHeight="1">
      <c r="A6" s="15" t="s">
        <v>215</v>
      </c>
      <c r="B6" s="15" t="s">
        <v>17</v>
      </c>
      <c r="C6" s="15" t="s">
        <v>216</v>
      </c>
      <c r="D6" s="16" t="s">
        <v>78</v>
      </c>
      <c r="E6" s="22">
        <v>372</v>
      </c>
      <c r="F6" s="32">
        <v>76.97</v>
      </c>
      <c r="G6" s="24">
        <v>28632.84</v>
      </c>
    </row>
    <row r="7" spans="1:7" ht="146.25" customHeight="1">
      <c r="A7" s="15">
        <v>10</v>
      </c>
      <c r="B7" s="14" t="s">
        <v>17</v>
      </c>
      <c r="C7" s="14" t="s">
        <v>217</v>
      </c>
      <c r="D7" s="14" t="s">
        <v>78</v>
      </c>
      <c r="E7" s="14">
        <v>230</v>
      </c>
      <c r="F7" s="14">
        <v>98.21</v>
      </c>
      <c r="G7" s="14">
        <v>22588.3</v>
      </c>
    </row>
    <row r="8" spans="1:7" ht="78.75">
      <c r="A8" s="15" t="s">
        <v>218</v>
      </c>
      <c r="B8" s="15" t="s">
        <v>17</v>
      </c>
      <c r="C8" s="15" t="s">
        <v>219</v>
      </c>
      <c r="D8" s="16" t="s">
        <v>78</v>
      </c>
      <c r="E8" s="24">
        <v>1932</v>
      </c>
      <c r="F8" s="32">
        <v>20.55</v>
      </c>
      <c r="G8" s="24">
        <v>39702.6</v>
      </c>
    </row>
    <row r="9" spans="1:7" ht="107.25" customHeight="1">
      <c r="A9" s="15" t="s">
        <v>220</v>
      </c>
      <c r="B9" s="14"/>
      <c r="C9" s="16" t="s">
        <v>222</v>
      </c>
      <c r="D9" s="16" t="s">
        <v>78</v>
      </c>
      <c r="E9" s="24">
        <v>11259</v>
      </c>
      <c r="F9" s="32">
        <v>7.79</v>
      </c>
      <c r="G9" s="24">
        <v>87707.61</v>
      </c>
    </row>
    <row r="10" spans="1:7" ht="87.75" customHeight="1">
      <c r="A10" s="15" t="s">
        <v>221</v>
      </c>
      <c r="B10" s="15" t="s">
        <v>17</v>
      </c>
      <c r="C10" s="16" t="s">
        <v>223</v>
      </c>
      <c r="D10" s="16" t="s">
        <v>78</v>
      </c>
      <c r="E10" s="24">
        <v>5870</v>
      </c>
      <c r="F10" s="32">
        <v>7.51</v>
      </c>
      <c r="G10" s="24">
        <v>44083.7</v>
      </c>
    </row>
    <row r="11" spans="1:7" ht="58.5" customHeight="1">
      <c r="A11" s="15">
        <v>14</v>
      </c>
      <c r="B11" s="71" t="s">
        <v>17</v>
      </c>
      <c r="C11" s="70" t="s">
        <v>224</v>
      </c>
      <c r="D11" s="70" t="s">
        <v>78</v>
      </c>
      <c r="E11" s="73">
        <v>1065</v>
      </c>
      <c r="F11" s="72">
        <v>7.82</v>
      </c>
      <c r="G11" s="73">
        <v>8328.2999999999993</v>
      </c>
    </row>
    <row r="12" spans="1:7" ht="43.5" customHeight="1">
      <c r="A12" s="15" t="s">
        <v>212</v>
      </c>
      <c r="B12" s="71"/>
      <c r="C12" s="70"/>
      <c r="D12" s="70"/>
      <c r="E12" s="73"/>
      <c r="F12" s="72"/>
      <c r="G12" s="73"/>
    </row>
    <row r="13" spans="1:7" ht="63">
      <c r="A13" s="15" t="s">
        <v>225</v>
      </c>
      <c r="B13" s="15" t="s">
        <v>17</v>
      </c>
      <c r="C13" s="16" t="s">
        <v>226</v>
      </c>
      <c r="D13" s="16" t="s">
        <v>6</v>
      </c>
      <c r="E13" s="24">
        <v>2596</v>
      </c>
      <c r="F13" s="32">
        <v>21.85</v>
      </c>
      <c r="G13" s="24">
        <v>56722.6</v>
      </c>
    </row>
    <row r="14" spans="1:7" ht="78" customHeight="1">
      <c r="A14" s="15" t="s">
        <v>227</v>
      </c>
      <c r="B14" s="15" t="s">
        <v>17</v>
      </c>
      <c r="C14" s="16" t="s">
        <v>228</v>
      </c>
      <c r="D14" s="16" t="s">
        <v>6</v>
      </c>
      <c r="E14" s="24">
        <v>3170</v>
      </c>
      <c r="F14" s="32">
        <v>3.28</v>
      </c>
      <c r="G14" s="24">
        <v>10397.6</v>
      </c>
    </row>
    <row r="15" spans="1:7" ht="58.5" customHeight="1">
      <c r="A15" s="15" t="s">
        <v>229</v>
      </c>
      <c r="B15" s="15" t="s">
        <v>17</v>
      </c>
      <c r="C15" s="16" t="s">
        <v>230</v>
      </c>
      <c r="D15" s="14"/>
      <c r="E15" s="32">
        <v>8</v>
      </c>
      <c r="F15" s="32">
        <v>89.2</v>
      </c>
      <c r="G15" s="22">
        <v>713.6</v>
      </c>
    </row>
    <row r="16" spans="1:7" ht="78" customHeight="1">
      <c r="A16" s="15" t="s">
        <v>231</v>
      </c>
      <c r="B16" s="15" t="s">
        <v>17</v>
      </c>
      <c r="C16" s="16" t="s">
        <v>232</v>
      </c>
      <c r="D16" s="16" t="s">
        <v>8</v>
      </c>
      <c r="E16" s="32">
        <v>75</v>
      </c>
      <c r="F16" s="32">
        <v>39.590000000000003</v>
      </c>
      <c r="G16" s="24">
        <v>2969.25</v>
      </c>
    </row>
    <row r="17" spans="1:7" ht="68.25" customHeight="1">
      <c r="A17" s="70" t="s">
        <v>92</v>
      </c>
      <c r="B17" s="70"/>
      <c r="C17" s="70"/>
      <c r="D17" s="70"/>
      <c r="E17" s="70"/>
      <c r="F17" s="70"/>
      <c r="G17" s="24">
        <v>358397.29</v>
      </c>
    </row>
    <row r="18" spans="1:7" ht="14.25" customHeight="1">
      <c r="A18" s="15">
        <v>2</v>
      </c>
      <c r="B18" s="14"/>
      <c r="C18" s="70" t="s">
        <v>93</v>
      </c>
      <c r="D18" s="70"/>
      <c r="E18" s="70"/>
      <c r="F18" s="70"/>
      <c r="G18" s="70"/>
    </row>
    <row r="19" spans="1:7" ht="110.25">
      <c r="A19" s="15" t="s">
        <v>233</v>
      </c>
      <c r="B19" s="15" t="s">
        <v>18</v>
      </c>
      <c r="C19" s="15" t="s">
        <v>234</v>
      </c>
      <c r="D19" s="16" t="s">
        <v>77</v>
      </c>
      <c r="E19" s="24">
        <v>7379</v>
      </c>
      <c r="F19" s="32">
        <v>41.65</v>
      </c>
      <c r="G19" s="24">
        <v>307335.34999999998</v>
      </c>
    </row>
    <row r="20" spans="1:7" ht="136.5" customHeight="1">
      <c r="A20" s="15" t="s">
        <v>235</v>
      </c>
      <c r="B20" s="15" t="s">
        <v>19</v>
      </c>
      <c r="C20" s="16" t="s">
        <v>236</v>
      </c>
      <c r="D20" s="14"/>
      <c r="E20" s="22">
        <v>356</v>
      </c>
      <c r="F20" s="32">
        <v>80.45</v>
      </c>
      <c r="G20" s="24">
        <v>28640.2</v>
      </c>
    </row>
    <row r="21" spans="1:7" ht="87.75" customHeight="1">
      <c r="A21" s="70" t="s">
        <v>94</v>
      </c>
      <c r="B21" s="70"/>
      <c r="C21" s="70"/>
      <c r="D21" s="70"/>
      <c r="E21" s="70"/>
      <c r="F21" s="70"/>
      <c r="G21" s="24">
        <v>335975.55</v>
      </c>
    </row>
    <row r="22" spans="1:7" ht="14.25" customHeight="1">
      <c r="A22" s="15">
        <v>3</v>
      </c>
      <c r="B22" s="14"/>
      <c r="C22" s="70" t="s">
        <v>20</v>
      </c>
      <c r="D22" s="70"/>
      <c r="E22" s="70"/>
      <c r="F22" s="70"/>
      <c r="G22" s="70"/>
    </row>
    <row r="23" spans="1:7" ht="63">
      <c r="A23" s="15" t="s">
        <v>237</v>
      </c>
      <c r="B23" s="15" t="s">
        <v>21</v>
      </c>
      <c r="C23" s="16" t="s">
        <v>238</v>
      </c>
      <c r="D23" s="16" t="s">
        <v>78</v>
      </c>
      <c r="E23" s="24">
        <v>23986</v>
      </c>
      <c r="F23" s="32">
        <v>1.22</v>
      </c>
      <c r="G23" s="24">
        <v>29262.92</v>
      </c>
    </row>
    <row r="24" spans="1:7" ht="87.75" customHeight="1">
      <c r="A24" s="15" t="s">
        <v>239</v>
      </c>
      <c r="B24" s="15" t="s">
        <v>22</v>
      </c>
      <c r="C24" s="16" t="s">
        <v>95</v>
      </c>
      <c r="D24" s="16" t="s">
        <v>78</v>
      </c>
      <c r="E24" s="22">
        <v>700</v>
      </c>
      <c r="F24" s="32">
        <v>10.4</v>
      </c>
      <c r="G24" s="24">
        <v>7280</v>
      </c>
    </row>
    <row r="25" spans="1:7" ht="107.25" customHeight="1">
      <c r="A25" s="15" t="s">
        <v>240</v>
      </c>
      <c r="B25" s="15" t="s">
        <v>23</v>
      </c>
      <c r="C25" s="16" t="s">
        <v>96</v>
      </c>
      <c r="D25" s="16" t="s">
        <v>78</v>
      </c>
      <c r="E25" s="24">
        <v>14163</v>
      </c>
      <c r="F25" s="32">
        <v>1.44</v>
      </c>
      <c r="G25" s="24">
        <v>20394.72</v>
      </c>
    </row>
    <row r="26" spans="1:7" ht="48.75" customHeight="1">
      <c r="A26" s="15">
        <v>24</v>
      </c>
      <c r="B26" s="71" t="s">
        <v>23</v>
      </c>
      <c r="C26" s="70" t="s">
        <v>97</v>
      </c>
      <c r="D26" s="70" t="s">
        <v>78</v>
      </c>
      <c r="E26" s="73">
        <v>14163</v>
      </c>
      <c r="F26" s="72">
        <v>1.02</v>
      </c>
      <c r="G26" s="73">
        <v>14446.26</v>
      </c>
    </row>
    <row r="27" spans="1:7" ht="53.25" customHeight="1">
      <c r="A27" s="15" t="s">
        <v>241</v>
      </c>
      <c r="B27" s="71"/>
      <c r="C27" s="70"/>
      <c r="D27" s="70"/>
      <c r="E27" s="73"/>
      <c r="F27" s="72"/>
      <c r="G27" s="73"/>
    </row>
    <row r="28" spans="1:7" ht="31.5">
      <c r="A28" s="15" t="s">
        <v>242</v>
      </c>
      <c r="B28" s="15" t="s">
        <v>23</v>
      </c>
      <c r="C28" s="16" t="s">
        <v>24</v>
      </c>
      <c r="D28" s="16" t="s">
        <v>78</v>
      </c>
      <c r="E28" s="24">
        <v>14163</v>
      </c>
      <c r="F28" s="32">
        <v>8.76</v>
      </c>
      <c r="G28" s="24">
        <v>124067.88</v>
      </c>
    </row>
    <row r="29" spans="1:7" ht="48.75" customHeight="1">
      <c r="A29" s="15" t="s">
        <v>243</v>
      </c>
      <c r="B29" s="15" t="s">
        <v>25</v>
      </c>
      <c r="C29" s="16" t="s">
        <v>98</v>
      </c>
      <c r="D29" s="16" t="s">
        <v>78</v>
      </c>
      <c r="E29" s="24">
        <v>16689</v>
      </c>
      <c r="F29" s="32">
        <v>44.97</v>
      </c>
      <c r="G29" s="24">
        <v>750504.33</v>
      </c>
    </row>
    <row r="30" spans="1:7" ht="58.5" customHeight="1">
      <c r="A30" s="15" t="s">
        <v>244</v>
      </c>
      <c r="B30" s="15" t="s">
        <v>25</v>
      </c>
      <c r="C30" s="16" t="s">
        <v>99</v>
      </c>
      <c r="D30" s="16" t="s">
        <v>78</v>
      </c>
      <c r="E30" s="24">
        <v>7170</v>
      </c>
      <c r="F30" s="32">
        <v>34.54</v>
      </c>
      <c r="G30" s="24">
        <v>247651.8</v>
      </c>
    </row>
    <row r="31" spans="1:7" ht="58.5" customHeight="1">
      <c r="A31" s="15" t="s">
        <v>245</v>
      </c>
      <c r="B31" s="15" t="s">
        <v>25</v>
      </c>
      <c r="C31" s="16" t="s">
        <v>100</v>
      </c>
      <c r="D31" s="16" t="s">
        <v>78</v>
      </c>
      <c r="E31" s="22">
        <v>840</v>
      </c>
      <c r="F31" s="32">
        <v>55.38</v>
      </c>
      <c r="G31" s="24">
        <v>46519.199999999997</v>
      </c>
    </row>
    <row r="32" spans="1:7" ht="58.5" customHeight="1">
      <c r="A32" s="25"/>
      <c r="B32" s="26"/>
      <c r="C32" s="26"/>
      <c r="D32" s="26"/>
      <c r="E32" s="26"/>
      <c r="F32" s="26"/>
      <c r="G32" s="26"/>
    </row>
    <row r="33" spans="1:7" ht="31.5">
      <c r="A33" s="13" t="s">
        <v>253</v>
      </c>
      <c r="B33" s="15" t="s">
        <v>246</v>
      </c>
      <c r="C33" s="33" t="s">
        <v>89</v>
      </c>
      <c r="D33" s="24" t="s">
        <v>247</v>
      </c>
      <c r="E33" s="22" t="s">
        <v>2</v>
      </c>
      <c r="F33" s="16" t="s">
        <v>248</v>
      </c>
      <c r="G33" s="24" t="s">
        <v>86</v>
      </c>
    </row>
    <row r="34" spans="1:7" ht="39" customHeight="1">
      <c r="A34" s="15" t="s">
        <v>101</v>
      </c>
      <c r="B34" s="15" t="s">
        <v>26</v>
      </c>
      <c r="C34" s="15" t="s">
        <v>102</v>
      </c>
      <c r="D34" s="16" t="s">
        <v>78</v>
      </c>
      <c r="E34" s="24">
        <v>16586</v>
      </c>
      <c r="F34" s="32">
        <v>26.53</v>
      </c>
      <c r="G34" s="24">
        <v>440026.58</v>
      </c>
    </row>
    <row r="35" spans="1:7" ht="117" customHeight="1">
      <c r="A35" s="15" t="s">
        <v>103</v>
      </c>
      <c r="B35" s="15" t="s">
        <v>26</v>
      </c>
      <c r="C35" s="15" t="s">
        <v>249</v>
      </c>
      <c r="D35" s="16" t="s">
        <v>78</v>
      </c>
      <c r="E35" s="22">
        <v>700</v>
      </c>
      <c r="F35" s="32">
        <v>26.53</v>
      </c>
      <c r="G35" s="24">
        <v>18571</v>
      </c>
    </row>
    <row r="36" spans="1:7" ht="117" customHeight="1">
      <c r="A36" s="15" t="s">
        <v>104</v>
      </c>
      <c r="B36" s="15" t="s">
        <v>27</v>
      </c>
      <c r="C36" s="15" t="s">
        <v>250</v>
      </c>
      <c r="D36" s="16" t="s">
        <v>78</v>
      </c>
      <c r="E36" s="22">
        <v>100</v>
      </c>
      <c r="F36" s="32">
        <v>71.760000000000005</v>
      </c>
      <c r="G36" s="22">
        <v>7176</v>
      </c>
    </row>
    <row r="37" spans="1:7" ht="78" customHeight="1">
      <c r="A37" s="15" t="s">
        <v>105</v>
      </c>
      <c r="B37" s="15" t="s">
        <v>27</v>
      </c>
      <c r="C37" s="15" t="s">
        <v>251</v>
      </c>
      <c r="D37" s="16" t="s">
        <v>78</v>
      </c>
      <c r="E37" s="22">
        <v>700</v>
      </c>
      <c r="F37" s="32">
        <v>65.069999999999993</v>
      </c>
      <c r="G37" s="24">
        <v>45549</v>
      </c>
    </row>
    <row r="38" spans="1:7" ht="78" customHeight="1">
      <c r="A38" s="15" t="s">
        <v>106</v>
      </c>
      <c r="B38" s="15" t="s">
        <v>28</v>
      </c>
      <c r="C38" s="15" t="s">
        <v>107</v>
      </c>
      <c r="D38" s="16" t="s">
        <v>78</v>
      </c>
      <c r="E38" s="24">
        <v>14163</v>
      </c>
      <c r="F38" s="32">
        <v>92.86</v>
      </c>
      <c r="G38" s="24">
        <v>1315176.18</v>
      </c>
    </row>
    <row r="39" spans="1:7" ht="68.25" customHeight="1">
      <c r="A39" s="70" t="s">
        <v>108</v>
      </c>
      <c r="B39" s="70"/>
      <c r="C39" s="70"/>
      <c r="D39" s="70"/>
      <c r="E39" s="70"/>
      <c r="F39" s="70"/>
      <c r="G39" s="24" t="s">
        <v>109</v>
      </c>
    </row>
    <row r="40" spans="1:7" ht="14.25" customHeight="1">
      <c r="A40" s="15">
        <v>4</v>
      </c>
      <c r="B40" s="14"/>
      <c r="C40" s="15" t="s">
        <v>29</v>
      </c>
      <c r="D40" s="14"/>
      <c r="E40" s="14"/>
      <c r="F40" s="14"/>
      <c r="G40" s="14"/>
    </row>
    <row r="41" spans="1:7" ht="19.5" customHeight="1">
      <c r="A41" s="15" t="s">
        <v>110</v>
      </c>
      <c r="B41" s="15" t="s">
        <v>30</v>
      </c>
      <c r="C41" s="15" t="s">
        <v>111</v>
      </c>
      <c r="D41" s="16" t="s">
        <v>78</v>
      </c>
      <c r="E41" s="22">
        <v>80</v>
      </c>
      <c r="F41" s="32">
        <v>121.6</v>
      </c>
      <c r="G41" s="22">
        <v>9728</v>
      </c>
    </row>
    <row r="42" spans="1:7" ht="87.75" customHeight="1">
      <c r="A42" s="71" t="s">
        <v>112</v>
      </c>
      <c r="B42" s="71" t="s">
        <v>31</v>
      </c>
      <c r="C42" s="71" t="s">
        <v>113</v>
      </c>
      <c r="D42" s="70" t="s">
        <v>78</v>
      </c>
      <c r="E42" s="69">
        <v>549</v>
      </c>
      <c r="F42" s="72">
        <v>199.17</v>
      </c>
      <c r="G42" s="24">
        <v>109344.33</v>
      </c>
    </row>
    <row r="43" spans="1:7" ht="33.75" customHeight="1">
      <c r="A43" s="71"/>
      <c r="B43" s="71"/>
      <c r="C43" s="71"/>
      <c r="D43" s="70"/>
      <c r="E43" s="69"/>
      <c r="F43" s="72"/>
      <c r="G43" s="34" t="s">
        <v>114</v>
      </c>
    </row>
    <row r="44" spans="1:7" ht="63">
      <c r="A44" s="15" t="s">
        <v>115</v>
      </c>
      <c r="B44" s="15" t="s">
        <v>32</v>
      </c>
      <c r="C44" s="15" t="s">
        <v>252</v>
      </c>
      <c r="D44" s="16" t="s">
        <v>78</v>
      </c>
      <c r="E44" s="22">
        <v>335</v>
      </c>
      <c r="F44" s="32">
        <v>6.1</v>
      </c>
      <c r="G44" s="22">
        <v>2043.5</v>
      </c>
    </row>
    <row r="45" spans="1:7" ht="78" customHeight="1">
      <c r="A45" s="15" t="s">
        <v>116</v>
      </c>
      <c r="B45" s="15" t="s">
        <v>32</v>
      </c>
      <c r="C45" s="15" t="s">
        <v>117</v>
      </c>
      <c r="D45" s="16" t="s">
        <v>78</v>
      </c>
      <c r="E45" s="24">
        <v>16193</v>
      </c>
      <c r="F45" s="32">
        <v>8.67</v>
      </c>
      <c r="G45" s="24" t="s">
        <v>118</v>
      </c>
    </row>
    <row r="46" spans="1:7" ht="97.5" customHeight="1">
      <c r="A46" s="15" t="s">
        <v>119</v>
      </c>
      <c r="B46" s="15" t="s">
        <v>33</v>
      </c>
      <c r="C46" s="15" t="s">
        <v>120</v>
      </c>
      <c r="D46" s="16" t="s">
        <v>78</v>
      </c>
      <c r="E46" s="24">
        <v>14163</v>
      </c>
      <c r="F46" s="32">
        <v>71.97</v>
      </c>
      <c r="G46" s="24" t="s">
        <v>121</v>
      </c>
    </row>
    <row r="47" spans="1:7" ht="58.5" customHeight="1">
      <c r="A47" s="15" t="s">
        <v>122</v>
      </c>
      <c r="B47" s="15" t="s">
        <v>34</v>
      </c>
      <c r="C47" s="15" t="s">
        <v>35</v>
      </c>
      <c r="D47" s="16" t="s">
        <v>78</v>
      </c>
      <c r="E47" s="24">
        <v>14163</v>
      </c>
      <c r="F47" s="32">
        <v>42.93</v>
      </c>
      <c r="G47" s="24" t="s">
        <v>123</v>
      </c>
    </row>
    <row r="48" spans="1:7" ht="48.75" customHeight="1">
      <c r="A48" s="15" t="s">
        <v>124</v>
      </c>
      <c r="B48" s="15" t="s">
        <v>36</v>
      </c>
      <c r="C48" s="15" t="s">
        <v>125</v>
      </c>
      <c r="D48" s="16" t="s">
        <v>78</v>
      </c>
      <c r="E48" s="22">
        <v>6464</v>
      </c>
      <c r="F48" s="32">
        <v>91.21</v>
      </c>
      <c r="G48" s="24" t="s">
        <v>126</v>
      </c>
    </row>
    <row r="49" spans="1:7" ht="78" customHeight="1">
      <c r="A49" s="15" t="s">
        <v>127</v>
      </c>
      <c r="B49" s="15" t="s">
        <v>36</v>
      </c>
      <c r="C49" s="15" t="s">
        <v>37</v>
      </c>
      <c r="D49" s="16" t="s">
        <v>78</v>
      </c>
      <c r="E49" s="22">
        <v>84</v>
      </c>
      <c r="F49" s="32">
        <v>159.33000000000001</v>
      </c>
      <c r="G49" s="24" t="s">
        <v>128</v>
      </c>
    </row>
    <row r="50" spans="1:7" ht="58.5" customHeight="1">
      <c r="A50" s="15" t="s">
        <v>129</v>
      </c>
      <c r="B50" s="15" t="s">
        <v>38</v>
      </c>
      <c r="C50" s="15" t="s">
        <v>130</v>
      </c>
      <c r="D50" s="16" t="s">
        <v>78</v>
      </c>
      <c r="E50" s="22">
        <v>45.4</v>
      </c>
      <c r="F50" s="32">
        <v>232.03</v>
      </c>
      <c r="G50" s="24" t="s">
        <v>131</v>
      </c>
    </row>
    <row r="51" spans="1:7" ht="39" customHeight="1">
      <c r="A51" s="15" t="s">
        <v>132</v>
      </c>
      <c r="B51" s="15" t="s">
        <v>36</v>
      </c>
      <c r="C51" s="15" t="s">
        <v>133</v>
      </c>
      <c r="D51" s="16" t="s">
        <v>78</v>
      </c>
      <c r="E51" s="22">
        <v>1649</v>
      </c>
      <c r="F51" s="32">
        <v>88.02</v>
      </c>
      <c r="G51" s="24" t="s">
        <v>134</v>
      </c>
    </row>
    <row r="52" spans="1:7" ht="78" customHeight="1">
      <c r="A52" s="70" t="s">
        <v>135</v>
      </c>
      <c r="B52" s="70"/>
      <c r="C52" s="70"/>
      <c r="D52" s="70"/>
      <c r="E52" s="70"/>
      <c r="F52" s="70"/>
      <c r="G52" s="24" t="s">
        <v>136</v>
      </c>
    </row>
    <row r="53" spans="1:7" ht="14.25" customHeight="1">
      <c r="A53" s="15">
        <v>5</v>
      </c>
      <c r="B53" s="14"/>
      <c r="C53" s="70" t="s">
        <v>137</v>
      </c>
      <c r="D53" s="70"/>
      <c r="E53" s="70"/>
      <c r="F53" s="70"/>
      <c r="G53" s="70"/>
    </row>
    <row r="54" spans="1:7" ht="15.75">
      <c r="A54" s="15">
        <v>44</v>
      </c>
      <c r="B54" s="71" t="s">
        <v>40</v>
      </c>
      <c r="C54" s="71" t="s">
        <v>139</v>
      </c>
      <c r="D54" s="70" t="s">
        <v>78</v>
      </c>
      <c r="E54" s="69">
        <v>915</v>
      </c>
      <c r="F54" s="72">
        <v>19.899999999999999</v>
      </c>
      <c r="G54" s="73" t="s">
        <v>140</v>
      </c>
    </row>
    <row r="55" spans="1:7" ht="72.75" customHeight="1">
      <c r="A55" s="15" t="s">
        <v>138</v>
      </c>
      <c r="B55" s="71"/>
      <c r="C55" s="71"/>
      <c r="D55" s="70"/>
      <c r="E55" s="69"/>
      <c r="F55" s="72"/>
      <c r="G55" s="73"/>
    </row>
    <row r="56" spans="1:7" ht="15.75">
      <c r="A56" s="15">
        <v>45</v>
      </c>
      <c r="B56" s="71" t="s">
        <v>41</v>
      </c>
      <c r="C56" s="71" t="s">
        <v>42</v>
      </c>
      <c r="D56" s="70" t="s">
        <v>78</v>
      </c>
      <c r="E56" s="69">
        <v>73</v>
      </c>
      <c r="F56" s="72">
        <v>28.75</v>
      </c>
      <c r="G56" s="69" t="s">
        <v>141</v>
      </c>
    </row>
    <row r="57" spans="1:7" ht="24" customHeight="1">
      <c r="A57" s="15" t="s">
        <v>138</v>
      </c>
      <c r="B57" s="71"/>
      <c r="C57" s="71"/>
      <c r="D57" s="70"/>
      <c r="E57" s="69"/>
      <c r="F57" s="72"/>
      <c r="G57" s="69"/>
    </row>
    <row r="58" spans="1:7" ht="15.75">
      <c r="A58" s="15" t="s">
        <v>142</v>
      </c>
      <c r="B58" s="15" t="s">
        <v>43</v>
      </c>
      <c r="C58" s="15" t="s">
        <v>44</v>
      </c>
      <c r="D58" s="16" t="s">
        <v>7</v>
      </c>
      <c r="E58" s="22">
        <v>123</v>
      </c>
      <c r="F58" s="32">
        <v>580.98</v>
      </c>
      <c r="G58" s="24" t="s">
        <v>143</v>
      </c>
    </row>
    <row r="59" spans="1:7" ht="31.5">
      <c r="A59" s="15" t="s">
        <v>144</v>
      </c>
      <c r="B59" s="15" t="s">
        <v>45</v>
      </c>
      <c r="C59" s="15" t="s">
        <v>46</v>
      </c>
      <c r="D59" s="16" t="s">
        <v>6</v>
      </c>
      <c r="E59" s="22">
        <v>36</v>
      </c>
      <c r="F59" s="32">
        <v>393.93</v>
      </c>
      <c r="G59" s="24" t="s">
        <v>145</v>
      </c>
    </row>
    <row r="60" spans="1:7" ht="39" customHeight="1">
      <c r="A60" s="15" t="s">
        <v>146</v>
      </c>
      <c r="B60" s="15" t="s">
        <v>47</v>
      </c>
      <c r="C60" s="15" t="s">
        <v>48</v>
      </c>
      <c r="D60" s="16" t="s">
        <v>6</v>
      </c>
      <c r="E60" s="22">
        <v>96.3</v>
      </c>
      <c r="F60" s="32" t="s">
        <v>147</v>
      </c>
      <c r="G60" s="24" t="s">
        <v>148</v>
      </c>
    </row>
    <row r="61" spans="1:7" ht="39" customHeight="1">
      <c r="A61" s="70" t="s">
        <v>149</v>
      </c>
      <c r="B61" s="70"/>
      <c r="C61" s="70"/>
      <c r="D61" s="70"/>
      <c r="E61" s="70"/>
      <c r="F61" s="70"/>
      <c r="G61" s="24" t="s">
        <v>150</v>
      </c>
    </row>
    <row r="62" spans="1:7" ht="14.25" customHeight="1">
      <c r="A62" s="15">
        <v>6</v>
      </c>
      <c r="B62" s="14"/>
      <c r="C62" s="70" t="s">
        <v>49</v>
      </c>
      <c r="D62" s="70"/>
      <c r="E62" s="70"/>
      <c r="F62" s="70"/>
      <c r="G62" s="70"/>
    </row>
    <row r="63" spans="1:7" ht="31.5">
      <c r="A63" s="15" t="s">
        <v>151</v>
      </c>
      <c r="B63" s="15" t="s">
        <v>50</v>
      </c>
      <c r="C63" s="15" t="s">
        <v>152</v>
      </c>
      <c r="D63" s="16" t="s">
        <v>6</v>
      </c>
      <c r="E63" s="22">
        <v>120</v>
      </c>
      <c r="F63" s="32">
        <v>584.03</v>
      </c>
      <c r="G63" s="24" t="s">
        <v>153</v>
      </c>
    </row>
    <row r="64" spans="1:7" ht="48.75" customHeight="1">
      <c r="A64" s="15" t="s">
        <v>154</v>
      </c>
      <c r="B64" s="15" t="s">
        <v>51</v>
      </c>
      <c r="C64" s="15" t="s">
        <v>52</v>
      </c>
      <c r="D64" s="16" t="s">
        <v>6</v>
      </c>
      <c r="E64" s="22">
        <v>2154</v>
      </c>
      <c r="F64" s="32">
        <v>62.23</v>
      </c>
      <c r="G64" s="24" t="s">
        <v>155</v>
      </c>
    </row>
    <row r="65" spans="1:7" ht="68.25" customHeight="1">
      <c r="A65" s="15" t="s">
        <v>156</v>
      </c>
      <c r="B65" s="15" t="s">
        <v>51</v>
      </c>
      <c r="C65" s="15" t="s">
        <v>53</v>
      </c>
      <c r="D65" s="16" t="s">
        <v>6</v>
      </c>
      <c r="E65" s="22">
        <v>150</v>
      </c>
      <c r="F65" s="32">
        <v>67.34</v>
      </c>
      <c r="G65" s="24" t="s">
        <v>157</v>
      </c>
    </row>
    <row r="66" spans="1:7" ht="78" customHeight="1">
      <c r="A66" s="15" t="s">
        <v>158</v>
      </c>
      <c r="B66" s="15" t="s">
        <v>51</v>
      </c>
      <c r="C66" s="15" t="s">
        <v>54</v>
      </c>
      <c r="D66" s="16" t="s">
        <v>6</v>
      </c>
      <c r="E66" s="22">
        <v>1065</v>
      </c>
      <c r="F66" s="32">
        <v>58.4</v>
      </c>
      <c r="G66" s="24" t="s">
        <v>159</v>
      </c>
    </row>
    <row r="67" spans="1:7" ht="68.25" customHeight="1">
      <c r="A67" s="15" t="s">
        <v>160</v>
      </c>
      <c r="B67" s="15" t="s">
        <v>55</v>
      </c>
      <c r="C67" s="15" t="s">
        <v>161</v>
      </c>
      <c r="D67" s="16" t="s">
        <v>6</v>
      </c>
      <c r="E67" s="22">
        <v>74</v>
      </c>
      <c r="F67" s="32">
        <v>176.35</v>
      </c>
      <c r="G67" s="24" t="s">
        <v>162</v>
      </c>
    </row>
    <row r="68" spans="1:7" ht="68.25" customHeight="1">
      <c r="A68" s="15" t="s">
        <v>163</v>
      </c>
      <c r="B68" s="15" t="s">
        <v>55</v>
      </c>
      <c r="C68" s="15" t="s">
        <v>56</v>
      </c>
      <c r="D68" s="16" t="s">
        <v>6</v>
      </c>
      <c r="E68" s="22">
        <v>96</v>
      </c>
      <c r="F68" s="32">
        <v>180.65</v>
      </c>
      <c r="G68" s="24" t="s">
        <v>164</v>
      </c>
    </row>
    <row r="69" spans="1:7" ht="48.75" customHeight="1">
      <c r="A69" s="15" t="s">
        <v>165</v>
      </c>
      <c r="B69" s="15" t="s">
        <v>55</v>
      </c>
      <c r="C69" s="15" t="s">
        <v>57</v>
      </c>
      <c r="D69" s="16" t="s">
        <v>6</v>
      </c>
      <c r="E69" s="22">
        <v>24</v>
      </c>
      <c r="F69" s="32">
        <v>176.35</v>
      </c>
      <c r="G69" s="22" t="s">
        <v>166</v>
      </c>
    </row>
    <row r="70" spans="1:7" ht="68.25" customHeight="1">
      <c r="A70" s="15" t="s">
        <v>167</v>
      </c>
      <c r="B70" s="15" t="s">
        <v>55</v>
      </c>
      <c r="C70" s="15" t="s">
        <v>58</v>
      </c>
      <c r="D70" s="16" t="s">
        <v>6</v>
      </c>
      <c r="E70" s="22">
        <v>48</v>
      </c>
      <c r="F70" s="32">
        <v>176.35</v>
      </c>
      <c r="G70" s="22" t="s">
        <v>168</v>
      </c>
    </row>
    <row r="71" spans="1:7" ht="58.5" customHeight="1">
      <c r="A71" s="15" t="s">
        <v>169</v>
      </c>
      <c r="B71" s="15" t="s">
        <v>59</v>
      </c>
      <c r="C71" s="15" t="s">
        <v>170</v>
      </c>
      <c r="D71" s="16" t="s">
        <v>6</v>
      </c>
      <c r="E71" s="22">
        <v>3566</v>
      </c>
      <c r="F71" s="32">
        <v>29.42</v>
      </c>
      <c r="G71" s="24" t="s">
        <v>171</v>
      </c>
    </row>
    <row r="72" spans="1:7" ht="97.5" customHeight="1">
      <c r="A72" s="15" t="s">
        <v>172</v>
      </c>
      <c r="B72" s="15" t="s">
        <v>173</v>
      </c>
      <c r="C72" s="15" t="s">
        <v>174</v>
      </c>
      <c r="D72" s="16" t="s">
        <v>6</v>
      </c>
      <c r="E72" s="22">
        <v>956</v>
      </c>
      <c r="F72" s="32">
        <v>109.02</v>
      </c>
      <c r="G72" s="24" t="s">
        <v>175</v>
      </c>
    </row>
    <row r="73" spans="1:7" ht="117" customHeight="1">
      <c r="A73" s="15" t="s">
        <v>176</v>
      </c>
      <c r="B73" s="15" t="s">
        <v>36</v>
      </c>
      <c r="C73" s="16" t="s">
        <v>177</v>
      </c>
      <c r="D73" s="16" t="s">
        <v>78</v>
      </c>
      <c r="E73" s="22">
        <v>738</v>
      </c>
      <c r="F73" s="32">
        <v>90.06</v>
      </c>
      <c r="G73" s="24" t="s">
        <v>178</v>
      </c>
    </row>
    <row r="74" spans="1:7" ht="87.75" customHeight="1">
      <c r="A74" s="70" t="s">
        <v>179</v>
      </c>
      <c r="B74" s="70"/>
      <c r="C74" s="70"/>
      <c r="D74" s="70"/>
      <c r="E74" s="70"/>
      <c r="F74" s="70"/>
      <c r="G74" s="24" t="s">
        <v>180</v>
      </c>
    </row>
    <row r="75" spans="1:7" ht="14.25" customHeight="1">
      <c r="A75" s="15">
        <v>7</v>
      </c>
      <c r="B75" s="14"/>
      <c r="C75" s="15" t="s">
        <v>181</v>
      </c>
      <c r="D75" s="14"/>
      <c r="E75" s="14"/>
      <c r="F75" s="14"/>
      <c r="G75" s="14"/>
    </row>
    <row r="76" spans="1:7" ht="19.5" customHeight="1">
      <c r="A76" s="25"/>
      <c r="B76" s="26"/>
      <c r="C76" s="26"/>
      <c r="D76" s="26"/>
      <c r="E76" s="26"/>
      <c r="F76" s="26"/>
      <c r="G76" s="26"/>
    </row>
    <row r="77" spans="1:7" ht="31.5">
      <c r="A77" s="13" t="s">
        <v>254</v>
      </c>
      <c r="B77" s="15" t="s">
        <v>88</v>
      </c>
      <c r="C77" s="33" t="s">
        <v>89</v>
      </c>
      <c r="D77" s="24" t="s">
        <v>90</v>
      </c>
      <c r="E77" s="22" t="s">
        <v>2</v>
      </c>
      <c r="F77" s="16" t="s">
        <v>10</v>
      </c>
      <c r="G77" s="24" t="s">
        <v>86</v>
      </c>
    </row>
    <row r="78" spans="1:7" ht="39" customHeight="1">
      <c r="A78" s="15" t="s">
        <v>182</v>
      </c>
      <c r="B78" s="15" t="s">
        <v>60</v>
      </c>
      <c r="C78" s="16" t="s">
        <v>61</v>
      </c>
      <c r="D78" s="16" t="s">
        <v>78</v>
      </c>
      <c r="E78" s="22">
        <v>5140</v>
      </c>
      <c r="F78" s="32">
        <v>15.97</v>
      </c>
      <c r="G78" s="22" t="s">
        <v>183</v>
      </c>
    </row>
    <row r="79" spans="1:7" ht="58.5" customHeight="1">
      <c r="A79" s="15" t="s">
        <v>184</v>
      </c>
      <c r="B79" s="15" t="s">
        <v>60</v>
      </c>
      <c r="C79" s="16" t="s">
        <v>185</v>
      </c>
      <c r="D79" s="16" t="s">
        <v>7</v>
      </c>
      <c r="E79" s="32">
        <v>60</v>
      </c>
      <c r="F79" s="22">
        <v>229.05</v>
      </c>
      <c r="G79" s="22" t="s">
        <v>186</v>
      </c>
    </row>
    <row r="80" spans="1:7" ht="126.75" customHeight="1">
      <c r="A80" s="15" t="s">
        <v>187</v>
      </c>
      <c r="B80" s="15" t="s">
        <v>60</v>
      </c>
      <c r="C80" s="16" t="s">
        <v>188</v>
      </c>
      <c r="D80" s="16" t="s">
        <v>7</v>
      </c>
      <c r="E80" s="32">
        <v>60</v>
      </c>
      <c r="F80" s="32">
        <v>78.94</v>
      </c>
      <c r="G80" s="22" t="s">
        <v>189</v>
      </c>
    </row>
    <row r="81" spans="1:7" ht="29.25" customHeight="1">
      <c r="A81" s="70" t="s">
        <v>190</v>
      </c>
      <c r="B81" s="70"/>
      <c r="C81" s="70"/>
      <c r="D81" s="70"/>
      <c r="E81" s="70"/>
      <c r="F81" s="70"/>
      <c r="G81" s="22" t="s">
        <v>191</v>
      </c>
    </row>
    <row r="82" spans="1:7" ht="19.5" customHeight="1">
      <c r="A82" s="15">
        <v>8</v>
      </c>
      <c r="B82" s="14"/>
      <c r="C82" s="70" t="s">
        <v>192</v>
      </c>
      <c r="D82" s="70"/>
      <c r="E82" s="70"/>
      <c r="F82" s="70"/>
      <c r="G82" s="70"/>
    </row>
    <row r="83" spans="1:7" ht="15.75">
      <c r="A83" s="71" t="s">
        <v>193</v>
      </c>
      <c r="B83" s="71" t="s">
        <v>194</v>
      </c>
      <c r="C83" s="70" t="s">
        <v>195</v>
      </c>
      <c r="D83" s="70" t="s">
        <v>76</v>
      </c>
      <c r="E83" s="72">
        <v>7</v>
      </c>
      <c r="F83" s="69">
        <v>2775</v>
      </c>
      <c r="G83" s="22" t="s">
        <v>196</v>
      </c>
    </row>
    <row r="84" spans="1:7" ht="15.75">
      <c r="A84" s="71"/>
      <c r="B84" s="71"/>
      <c r="C84" s="70"/>
      <c r="D84" s="70"/>
      <c r="E84" s="72"/>
      <c r="F84" s="69"/>
      <c r="G84" s="35" t="s">
        <v>83</v>
      </c>
    </row>
    <row r="85" spans="1:7" ht="31.5">
      <c r="A85" s="15" t="s">
        <v>197</v>
      </c>
      <c r="B85" s="15" t="s">
        <v>62</v>
      </c>
      <c r="C85" s="16" t="s">
        <v>198</v>
      </c>
      <c r="D85" s="16" t="s">
        <v>7</v>
      </c>
      <c r="E85" s="32">
        <v>37</v>
      </c>
      <c r="F85" s="22">
        <v>393.13</v>
      </c>
      <c r="G85" s="22" t="s">
        <v>199</v>
      </c>
    </row>
    <row r="86" spans="1:7" ht="48.75" customHeight="1">
      <c r="A86" s="15" t="s">
        <v>200</v>
      </c>
      <c r="B86" s="15" t="s">
        <v>62</v>
      </c>
      <c r="C86" s="16" t="s">
        <v>201</v>
      </c>
      <c r="D86" s="16" t="s">
        <v>7</v>
      </c>
      <c r="E86" s="32">
        <v>30</v>
      </c>
      <c r="F86" s="22">
        <v>189.74</v>
      </c>
      <c r="G86" s="22" t="s">
        <v>202</v>
      </c>
    </row>
    <row r="87" spans="1:7" ht="58.5" customHeight="1">
      <c r="A87" s="15" t="s">
        <v>203</v>
      </c>
      <c r="B87" s="15" t="s">
        <v>62</v>
      </c>
      <c r="C87" s="16" t="s">
        <v>204</v>
      </c>
      <c r="D87" s="16" t="s">
        <v>7</v>
      </c>
      <c r="E87" s="32">
        <v>25</v>
      </c>
      <c r="F87" s="22">
        <v>509.53</v>
      </c>
      <c r="G87" s="22" t="s">
        <v>205</v>
      </c>
    </row>
    <row r="88" spans="1:7" ht="48.75" customHeight="1">
      <c r="A88" s="70" t="s">
        <v>206</v>
      </c>
      <c r="B88" s="70"/>
      <c r="C88" s="70"/>
      <c r="D88" s="70"/>
      <c r="E88" s="70"/>
      <c r="F88" s="70"/>
      <c r="G88" s="22" t="s">
        <v>207</v>
      </c>
    </row>
    <row r="89" spans="1:7" ht="15.75">
      <c r="A89" s="74" t="s">
        <v>206</v>
      </c>
      <c r="B89" s="74"/>
      <c r="C89" s="74"/>
      <c r="D89" s="74"/>
      <c r="E89" s="74"/>
      <c r="F89" s="74"/>
      <c r="G89" s="36" t="s">
        <v>207</v>
      </c>
    </row>
    <row r="90" spans="1:7" ht="15.75">
      <c r="A90" s="70" t="s">
        <v>208</v>
      </c>
      <c r="B90" s="70"/>
      <c r="C90" s="70"/>
      <c r="D90" s="70"/>
      <c r="E90" s="70"/>
      <c r="F90" s="70"/>
      <c r="G90" s="24" t="s">
        <v>209</v>
      </c>
    </row>
    <row r="91" spans="1:7" ht="173.25">
      <c r="A91" s="37" t="s">
        <v>210</v>
      </c>
      <c r="B91" s="26"/>
      <c r="C91" s="26"/>
      <c r="D91" s="26"/>
      <c r="E91" s="26"/>
      <c r="F91" s="26"/>
      <c r="G91" s="26"/>
    </row>
    <row r="92" spans="1:7" ht="15.75">
      <c r="A92" s="26"/>
      <c r="B92" s="26"/>
      <c r="C92" s="26"/>
      <c r="D92" s="26"/>
      <c r="E92" s="26"/>
      <c r="F92" s="26"/>
      <c r="G92" s="26"/>
    </row>
    <row r="93" spans="1:7" ht="15.75">
      <c r="A93" s="25"/>
      <c r="B93" s="26"/>
      <c r="C93" s="26"/>
      <c r="D93" s="26"/>
      <c r="E93" s="26"/>
      <c r="F93" s="26"/>
      <c r="G93" s="26"/>
    </row>
  </sheetData>
  <mergeCells count="58">
    <mergeCell ref="A89:F89"/>
    <mergeCell ref="A90:F90"/>
    <mergeCell ref="C2:G2"/>
    <mergeCell ref="B3:B4"/>
    <mergeCell ref="C3:C4"/>
    <mergeCell ref="D3:D4"/>
    <mergeCell ref="E3:E4"/>
    <mergeCell ref="F3:F4"/>
    <mergeCell ref="G3:G4"/>
    <mergeCell ref="B56:B57"/>
    <mergeCell ref="C56:C57"/>
    <mergeCell ref="D56:D57"/>
    <mergeCell ref="E56:E57"/>
    <mergeCell ref="F56:F57"/>
    <mergeCell ref="G56:G57"/>
    <mergeCell ref="B11:B12"/>
    <mergeCell ref="G26:G27"/>
    <mergeCell ref="F11:F12"/>
    <mergeCell ref="G11:G12"/>
    <mergeCell ref="A17:F17"/>
    <mergeCell ref="C18:G18"/>
    <mergeCell ref="A21:F21"/>
    <mergeCell ref="C22:G22"/>
    <mergeCell ref="C11:C12"/>
    <mergeCell ref="D11:D12"/>
    <mergeCell ref="E11:E12"/>
    <mergeCell ref="B26:B27"/>
    <mergeCell ref="C26:C27"/>
    <mergeCell ref="D26:D27"/>
    <mergeCell ref="E26:E27"/>
    <mergeCell ref="F26:F27"/>
    <mergeCell ref="A39:F39"/>
    <mergeCell ref="A42:A43"/>
    <mergeCell ref="B42:B43"/>
    <mergeCell ref="C42:C43"/>
    <mergeCell ref="D42:D43"/>
    <mergeCell ref="E42:E43"/>
    <mergeCell ref="F42:F43"/>
    <mergeCell ref="A52:F52"/>
    <mergeCell ref="C53:G53"/>
    <mergeCell ref="B54:B55"/>
    <mergeCell ref="C54:C55"/>
    <mergeCell ref="D54:D55"/>
    <mergeCell ref="E54:E55"/>
    <mergeCell ref="F54:F55"/>
    <mergeCell ref="G54:G55"/>
    <mergeCell ref="F83:F84"/>
    <mergeCell ref="A88:F88"/>
    <mergeCell ref="A61:F61"/>
    <mergeCell ref="C62:G62"/>
    <mergeCell ref="A74:F74"/>
    <mergeCell ref="A81:F81"/>
    <mergeCell ref="C82:G82"/>
    <mergeCell ref="A83:A84"/>
    <mergeCell ref="B83:B84"/>
    <mergeCell ref="C83:C84"/>
    <mergeCell ref="D83:D84"/>
    <mergeCell ref="E83:E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3AFD-3F0D-4628-A652-C109CEEF84F3}">
  <dimension ref="A1:I21"/>
  <sheetViews>
    <sheetView workbookViewId="0">
      <selection activeCell="I7" sqref="I7"/>
    </sheetView>
  </sheetViews>
  <sheetFormatPr defaultRowHeight="14.25"/>
  <cols>
    <col min="9" max="9" width="13.5" customWidth="1"/>
  </cols>
  <sheetData>
    <row r="1" spans="1:9">
      <c r="A1" t="s">
        <v>63</v>
      </c>
      <c r="E1" t="s">
        <v>79</v>
      </c>
      <c r="F1" t="s">
        <v>80</v>
      </c>
      <c r="I1" t="s">
        <v>81</v>
      </c>
    </row>
    <row r="2" spans="1:9">
      <c r="A2">
        <v>8</v>
      </c>
      <c r="D2">
        <v>400</v>
      </c>
      <c r="E2">
        <v>84</v>
      </c>
      <c r="F2">
        <v>2.64</v>
      </c>
      <c r="G2">
        <v>1.5</v>
      </c>
      <c r="H2">
        <f>E2*F2*G2</f>
        <v>332.64000000000004</v>
      </c>
      <c r="I2">
        <f>0.8*84</f>
        <v>67.2</v>
      </c>
    </row>
    <row r="3" spans="1:9">
      <c r="A3">
        <v>6.5</v>
      </c>
      <c r="D3">
        <v>300</v>
      </c>
      <c r="E3">
        <v>116.5</v>
      </c>
      <c r="F3">
        <v>2.64</v>
      </c>
      <c r="G3">
        <v>1.5</v>
      </c>
      <c r="H3">
        <f t="shared" ref="H3:H5" si="0">E3*F3*G3</f>
        <v>461.34000000000003</v>
      </c>
      <c r="I3">
        <f>0.7*116.5</f>
        <v>81.55</v>
      </c>
    </row>
    <row r="4" spans="1:9">
      <c r="A4">
        <v>17.5</v>
      </c>
      <c r="D4">
        <v>250</v>
      </c>
      <c r="E4">
        <v>37.5</v>
      </c>
      <c r="F4">
        <v>2.64</v>
      </c>
      <c r="G4">
        <v>1.5</v>
      </c>
      <c r="H4">
        <f t="shared" si="0"/>
        <v>148.5</v>
      </c>
      <c r="I4">
        <f>0.45*37.5</f>
        <v>16.875</v>
      </c>
    </row>
    <row r="5" spans="1:9">
      <c r="A5">
        <v>6</v>
      </c>
      <c r="D5">
        <v>160</v>
      </c>
      <c r="E5">
        <v>147</v>
      </c>
      <c r="F5">
        <v>1.69</v>
      </c>
      <c r="G5">
        <v>1.5</v>
      </c>
      <c r="H5">
        <f t="shared" si="0"/>
        <v>372.64499999999998</v>
      </c>
      <c r="I5">
        <f>0.56*147</f>
        <v>82.320000000000007</v>
      </c>
    </row>
    <row r="6" spans="1:9">
      <c r="A6">
        <v>10</v>
      </c>
      <c r="H6">
        <f>SUM(H2:H5)</f>
        <v>1315.125</v>
      </c>
      <c r="I6">
        <f>SUM(I2:I5)</f>
        <v>247.94499999999999</v>
      </c>
    </row>
    <row r="7" spans="1:9">
      <c r="A7">
        <v>5.5</v>
      </c>
      <c r="H7">
        <f>H6*0.1</f>
        <v>131.51250000000002</v>
      </c>
    </row>
    <row r="8" spans="1:9">
      <c r="A8">
        <v>6.5</v>
      </c>
      <c r="E8">
        <f>SUM(E2:E7)</f>
        <v>385</v>
      </c>
    </row>
    <row r="9" spans="1:9">
      <c r="A9">
        <v>16.5</v>
      </c>
    </row>
    <row r="10" spans="1:9">
      <c r="A10">
        <v>14</v>
      </c>
    </row>
    <row r="11" spans="1:9">
      <c r="A11">
        <v>13</v>
      </c>
    </row>
    <row r="12" spans="1:9">
      <c r="A12">
        <v>37.5</v>
      </c>
    </row>
    <row r="13" spans="1:9">
      <c r="A13">
        <v>5.5</v>
      </c>
    </row>
    <row r="14" spans="1:9">
      <c r="A14">
        <v>2.5</v>
      </c>
    </row>
    <row r="15" spans="1:9">
      <c r="A15">
        <v>8</v>
      </c>
    </row>
    <row r="16" spans="1:9">
      <c r="A16">
        <v>2</v>
      </c>
    </row>
    <row r="17" spans="1:1">
      <c r="A17">
        <v>8</v>
      </c>
    </row>
    <row r="18" spans="1:1">
      <c r="A18">
        <v>2</v>
      </c>
    </row>
    <row r="19" spans="1:1">
      <c r="A19">
        <v>9</v>
      </c>
    </row>
    <row r="20" spans="1:1">
      <c r="A20">
        <v>6.5</v>
      </c>
    </row>
    <row r="21" spans="1:1">
      <c r="A21">
        <f>SUM(A2:A20)</f>
        <v>184.5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305F-F154-482F-8722-B9D5332F98A4}">
  <dimension ref="A2:I94"/>
  <sheetViews>
    <sheetView workbookViewId="0">
      <selection activeCell="A2" sqref="A2:G94"/>
    </sheetView>
  </sheetViews>
  <sheetFormatPr defaultRowHeight="14.25"/>
  <cols>
    <col min="1" max="1" width="7" customWidth="1"/>
    <col min="3" max="3" width="38.25" customWidth="1"/>
    <col min="5" max="5" width="9.375" bestFit="1" customWidth="1"/>
    <col min="6" max="6" width="11.375" bestFit="1" customWidth="1"/>
    <col min="7" max="7" width="9.125" bestFit="1" customWidth="1"/>
    <col min="8" max="8" width="13.5" customWidth="1"/>
    <col min="9" max="9" width="13.125" customWidth="1"/>
  </cols>
  <sheetData>
    <row r="2" spans="1:9" ht="15.75">
      <c r="A2" s="42" t="s">
        <v>291</v>
      </c>
      <c r="B2" s="40"/>
      <c r="C2" s="40"/>
      <c r="D2" s="40"/>
      <c r="E2" s="40"/>
      <c r="F2" s="40"/>
      <c r="G2" s="40"/>
      <c r="H2" s="43">
        <f>SUM(H4:H94)</f>
        <v>166554.34526999999</v>
      </c>
      <c r="I2" s="43">
        <f>SUM(H2)*1.23</f>
        <v>204861.8446821</v>
      </c>
    </row>
    <row r="3" spans="1:9" ht="14.25" customHeight="1">
      <c r="A3" s="41">
        <v>1</v>
      </c>
      <c r="B3" s="75" t="s">
        <v>255</v>
      </c>
      <c r="C3" s="76"/>
      <c r="D3" s="29"/>
      <c r="E3" s="29"/>
      <c r="F3" s="40"/>
      <c r="G3" s="40"/>
      <c r="H3" s="43"/>
    </row>
    <row r="4" spans="1:9" ht="43.5" customHeight="1">
      <c r="A4" s="31" t="s">
        <v>312</v>
      </c>
      <c r="B4" s="20" t="s">
        <v>256</v>
      </c>
      <c r="C4" s="20" t="s">
        <v>257</v>
      </c>
      <c r="D4" s="23" t="s">
        <v>12</v>
      </c>
      <c r="E4" s="21">
        <v>23</v>
      </c>
      <c r="F4" s="44">
        <v>108</v>
      </c>
      <c r="G4" s="44">
        <f>E4*F4</f>
        <v>2484</v>
      </c>
      <c r="H4" s="43">
        <f>SUM(G4:G40)</f>
        <v>109909.2123</v>
      </c>
    </row>
    <row r="5" spans="1:9" ht="31.5">
      <c r="A5" s="31" t="s">
        <v>313</v>
      </c>
      <c r="B5" s="20" t="s">
        <v>256</v>
      </c>
      <c r="C5" s="20" t="s">
        <v>258</v>
      </c>
      <c r="D5" s="23" t="s">
        <v>8</v>
      </c>
      <c r="E5" s="21">
        <v>23</v>
      </c>
      <c r="F5" s="44">
        <v>10.15</v>
      </c>
      <c r="G5" s="44">
        <f t="shared" ref="G5:G40" si="0">E5*F5</f>
        <v>233.45000000000002</v>
      </c>
    </row>
    <row r="6" spans="1:9" ht="48.75" customHeight="1">
      <c r="A6" s="31" t="s">
        <v>66</v>
      </c>
      <c r="B6" s="20" t="s">
        <v>259</v>
      </c>
      <c r="C6" s="20" t="s">
        <v>260</v>
      </c>
      <c r="D6" s="23" t="s">
        <v>8</v>
      </c>
      <c r="E6" s="21">
        <v>15</v>
      </c>
      <c r="F6" s="44">
        <v>79.78</v>
      </c>
      <c r="G6" s="44">
        <f t="shared" si="0"/>
        <v>1196.7</v>
      </c>
    </row>
    <row r="7" spans="1:9" ht="54.75" customHeight="1">
      <c r="A7" s="31" t="s">
        <v>314</v>
      </c>
      <c r="B7" s="20" t="s">
        <v>259</v>
      </c>
      <c r="C7" s="20" t="s">
        <v>261</v>
      </c>
      <c r="D7" s="23" t="s">
        <v>8</v>
      </c>
      <c r="E7" s="21">
        <v>10</v>
      </c>
      <c r="F7" s="44">
        <v>297.39</v>
      </c>
      <c r="G7" s="44">
        <f t="shared" si="0"/>
        <v>2973.8999999999996</v>
      </c>
    </row>
    <row r="8" spans="1:9" ht="61.5" customHeight="1">
      <c r="A8" s="31" t="s">
        <v>67</v>
      </c>
      <c r="B8" s="20" t="s">
        <v>259</v>
      </c>
      <c r="C8" s="20" t="s">
        <v>262</v>
      </c>
      <c r="D8" s="23" t="s">
        <v>12</v>
      </c>
      <c r="E8" s="21">
        <v>18</v>
      </c>
      <c r="F8" s="44">
        <v>36.93</v>
      </c>
      <c r="G8" s="44">
        <f t="shared" si="0"/>
        <v>664.74</v>
      </c>
    </row>
    <row r="9" spans="1:9" ht="81.75" customHeight="1">
      <c r="A9" s="31" t="s">
        <v>68</v>
      </c>
      <c r="B9" s="20" t="s">
        <v>259</v>
      </c>
      <c r="C9" s="20" t="s">
        <v>315</v>
      </c>
      <c r="D9" s="23" t="s">
        <v>7</v>
      </c>
      <c r="E9" s="21">
        <v>10</v>
      </c>
      <c r="F9" s="44">
        <v>104.94</v>
      </c>
      <c r="G9" s="44">
        <f t="shared" si="0"/>
        <v>1049.4000000000001</v>
      </c>
    </row>
    <row r="10" spans="1:9" ht="74.25" customHeight="1">
      <c r="A10" s="31" t="s">
        <v>69</v>
      </c>
      <c r="B10" s="20" t="s">
        <v>259</v>
      </c>
      <c r="C10" s="31" t="s">
        <v>316</v>
      </c>
      <c r="D10" s="23" t="s">
        <v>7</v>
      </c>
      <c r="E10" s="21">
        <v>10</v>
      </c>
      <c r="F10" s="44">
        <v>92.26</v>
      </c>
      <c r="G10" s="44">
        <f t="shared" si="0"/>
        <v>922.6</v>
      </c>
    </row>
    <row r="11" spans="1:9" ht="19.5" customHeight="1">
      <c r="A11" s="39">
        <v>2</v>
      </c>
      <c r="B11" s="75" t="s">
        <v>263</v>
      </c>
      <c r="C11" s="76"/>
      <c r="D11" s="45"/>
      <c r="E11" s="46"/>
      <c r="F11" s="47"/>
      <c r="G11" s="47"/>
    </row>
    <row r="12" spans="1:9" ht="55.5" customHeight="1">
      <c r="A12" s="31" t="s">
        <v>264</v>
      </c>
      <c r="B12" s="20" t="s">
        <v>259</v>
      </c>
      <c r="C12" s="20" t="s">
        <v>317</v>
      </c>
      <c r="D12" s="23" t="s">
        <v>4</v>
      </c>
      <c r="E12" s="21">
        <v>16</v>
      </c>
      <c r="F12" s="44">
        <v>58.43</v>
      </c>
      <c r="G12" s="44">
        <f t="shared" si="0"/>
        <v>934.88</v>
      </c>
    </row>
    <row r="13" spans="1:9" ht="60.75" customHeight="1">
      <c r="A13" s="31" t="s">
        <v>265</v>
      </c>
      <c r="B13" s="20" t="s">
        <v>259</v>
      </c>
      <c r="C13" s="20" t="s">
        <v>399</v>
      </c>
      <c r="D13" s="23" t="s">
        <v>4</v>
      </c>
      <c r="E13" s="21">
        <v>70.72</v>
      </c>
      <c r="F13" s="44">
        <v>27.06</v>
      </c>
      <c r="G13" s="44">
        <f t="shared" si="0"/>
        <v>1913.6831999999999</v>
      </c>
    </row>
    <row r="14" spans="1:9" ht="63" customHeight="1">
      <c r="A14" s="31" t="s">
        <v>266</v>
      </c>
      <c r="B14" s="20" t="s">
        <v>259</v>
      </c>
      <c r="C14" s="31" t="s">
        <v>267</v>
      </c>
      <c r="D14" s="23" t="s">
        <v>6</v>
      </c>
      <c r="E14" s="21">
        <v>50</v>
      </c>
      <c r="F14" s="44">
        <v>9.0399999999999991</v>
      </c>
      <c r="G14" s="44">
        <f t="shared" si="0"/>
        <v>451.99999999999994</v>
      </c>
    </row>
    <row r="15" spans="1:9" ht="69.75" customHeight="1">
      <c r="A15" s="31" t="s">
        <v>318</v>
      </c>
      <c r="B15" s="20" t="s">
        <v>259</v>
      </c>
      <c r="C15" s="31" t="s">
        <v>268</v>
      </c>
      <c r="D15" s="23" t="s">
        <v>6</v>
      </c>
      <c r="E15" s="21">
        <v>221</v>
      </c>
      <c r="F15" s="44">
        <v>9.0399999999999991</v>
      </c>
      <c r="G15" s="44">
        <f t="shared" si="0"/>
        <v>1997.84</v>
      </c>
    </row>
    <row r="16" spans="1:9" ht="48" customHeight="1">
      <c r="A16" s="31" t="s">
        <v>269</v>
      </c>
      <c r="B16" s="20" t="s">
        <v>319</v>
      </c>
      <c r="C16" s="31" t="s">
        <v>270</v>
      </c>
      <c r="D16" s="23" t="s">
        <v>6</v>
      </c>
      <c r="E16" s="21">
        <v>35</v>
      </c>
      <c r="F16" s="44">
        <v>33.58</v>
      </c>
      <c r="G16" s="44">
        <f t="shared" si="0"/>
        <v>1175.3</v>
      </c>
    </row>
    <row r="17" spans="1:7" ht="31.5">
      <c r="A17" s="31" t="s">
        <v>271</v>
      </c>
      <c r="B17" s="20" t="s">
        <v>259</v>
      </c>
      <c r="C17" s="31" t="s">
        <v>272</v>
      </c>
      <c r="D17" s="23" t="s">
        <v>6</v>
      </c>
      <c r="E17" s="21">
        <v>35</v>
      </c>
      <c r="F17" s="44">
        <v>17.41</v>
      </c>
      <c r="G17" s="44">
        <f t="shared" si="0"/>
        <v>609.35</v>
      </c>
    </row>
    <row r="18" spans="1:7" ht="39" customHeight="1">
      <c r="A18" s="31" t="s">
        <v>273</v>
      </c>
      <c r="B18" s="20" t="s">
        <v>259</v>
      </c>
      <c r="C18" s="20" t="s">
        <v>274</v>
      </c>
      <c r="D18" s="23" t="s">
        <v>6</v>
      </c>
      <c r="E18" s="21">
        <v>289</v>
      </c>
      <c r="F18" s="44">
        <v>18.07</v>
      </c>
      <c r="G18" s="44">
        <f t="shared" si="0"/>
        <v>5222.2300000000005</v>
      </c>
    </row>
    <row r="19" spans="1:7" ht="29.25" customHeight="1">
      <c r="A19" s="31" t="s">
        <v>275</v>
      </c>
      <c r="B19" s="20" t="s">
        <v>256</v>
      </c>
      <c r="C19" s="20" t="s">
        <v>320</v>
      </c>
      <c r="D19" s="23" t="s">
        <v>7</v>
      </c>
      <c r="E19" s="21">
        <v>6</v>
      </c>
      <c r="F19" s="44">
        <v>23</v>
      </c>
      <c r="G19" s="44">
        <f t="shared" si="0"/>
        <v>138</v>
      </c>
    </row>
    <row r="20" spans="1:7" ht="48.75" customHeight="1">
      <c r="A20" s="31" t="s">
        <v>277</v>
      </c>
      <c r="B20" s="20" t="s">
        <v>259</v>
      </c>
      <c r="C20" s="20" t="s">
        <v>278</v>
      </c>
      <c r="D20" s="23" t="s">
        <v>4</v>
      </c>
      <c r="E20" s="21">
        <v>10.4</v>
      </c>
      <c r="F20" s="44">
        <v>31.56</v>
      </c>
      <c r="G20" s="44">
        <f t="shared" si="0"/>
        <v>328.22399999999999</v>
      </c>
    </row>
    <row r="21" spans="1:7" ht="78" customHeight="1">
      <c r="A21" s="31" t="s">
        <v>321</v>
      </c>
      <c r="B21" s="20" t="s">
        <v>259</v>
      </c>
      <c r="C21" s="20" t="s">
        <v>397</v>
      </c>
      <c r="D21" s="23" t="s">
        <v>4</v>
      </c>
      <c r="E21" s="21">
        <v>45.97</v>
      </c>
      <c r="F21" s="44">
        <v>8.93</v>
      </c>
      <c r="G21" s="44">
        <f t="shared" si="0"/>
        <v>410.51209999999998</v>
      </c>
    </row>
    <row r="22" spans="1:7" ht="78" customHeight="1">
      <c r="A22" s="31" t="s">
        <v>322</v>
      </c>
      <c r="B22" s="20" t="s">
        <v>259</v>
      </c>
      <c r="C22" s="31" t="s">
        <v>398</v>
      </c>
      <c r="D22" s="23" t="s">
        <v>5</v>
      </c>
      <c r="E22" s="21">
        <v>24</v>
      </c>
      <c r="F22" s="44">
        <v>80.55</v>
      </c>
      <c r="G22" s="44">
        <f t="shared" si="0"/>
        <v>1933.1999999999998</v>
      </c>
    </row>
    <row r="23" spans="1:7" ht="72.75" customHeight="1">
      <c r="A23" s="31" t="s">
        <v>279</v>
      </c>
      <c r="B23" s="20" t="s">
        <v>259</v>
      </c>
      <c r="C23" s="20" t="s">
        <v>400</v>
      </c>
      <c r="D23" s="23" t="s">
        <v>7</v>
      </c>
      <c r="E23" s="21">
        <v>12</v>
      </c>
      <c r="F23" s="44">
        <v>2568.71</v>
      </c>
      <c r="G23" s="44">
        <f t="shared" si="0"/>
        <v>30824.52</v>
      </c>
    </row>
    <row r="24" spans="1:7" ht="42.75" customHeight="1">
      <c r="A24" s="31" t="s">
        <v>280</v>
      </c>
      <c r="B24" s="20" t="s">
        <v>259</v>
      </c>
      <c r="C24" s="20" t="s">
        <v>281</v>
      </c>
      <c r="D24" s="23" t="s">
        <v>7</v>
      </c>
      <c r="E24" s="21">
        <v>12</v>
      </c>
      <c r="F24" s="44">
        <v>79.11</v>
      </c>
      <c r="G24" s="44">
        <f t="shared" si="0"/>
        <v>949.31999999999994</v>
      </c>
    </row>
    <row r="25" spans="1:7" ht="63" customHeight="1">
      <c r="A25" s="31" t="s">
        <v>282</v>
      </c>
      <c r="B25" s="20" t="s">
        <v>259</v>
      </c>
      <c r="C25" s="20" t="s">
        <v>395</v>
      </c>
      <c r="D25" s="12" t="s">
        <v>7</v>
      </c>
      <c r="E25" s="44">
        <v>20</v>
      </c>
      <c r="F25" s="44">
        <v>1314.03</v>
      </c>
      <c r="G25" s="44">
        <f t="shared" si="0"/>
        <v>26280.6</v>
      </c>
    </row>
    <row r="26" spans="1:7" ht="47.25">
      <c r="A26" s="31" t="s">
        <v>283</v>
      </c>
      <c r="B26" s="20" t="s">
        <v>259</v>
      </c>
      <c r="C26" s="20" t="s">
        <v>284</v>
      </c>
      <c r="D26" s="23" t="s">
        <v>6</v>
      </c>
      <c r="E26" s="21">
        <v>247.5</v>
      </c>
      <c r="F26" s="44">
        <v>10.71</v>
      </c>
      <c r="G26" s="44">
        <f t="shared" si="0"/>
        <v>2650.7250000000004</v>
      </c>
    </row>
    <row r="27" spans="1:7" ht="76.5" customHeight="1">
      <c r="A27" s="31" t="s">
        <v>285</v>
      </c>
      <c r="B27" s="20" t="s">
        <v>259</v>
      </c>
      <c r="C27" s="20" t="s">
        <v>401</v>
      </c>
      <c r="D27" s="23" t="s">
        <v>85</v>
      </c>
      <c r="E27" s="21">
        <v>20</v>
      </c>
      <c r="F27" s="44">
        <v>235.64</v>
      </c>
      <c r="G27" s="44">
        <f t="shared" si="0"/>
        <v>4712.7999999999993</v>
      </c>
    </row>
    <row r="28" spans="1:7" ht="68.25" customHeight="1">
      <c r="A28" s="31" t="s">
        <v>286</v>
      </c>
      <c r="B28" s="20" t="s">
        <v>259</v>
      </c>
      <c r="C28" s="20" t="s">
        <v>402</v>
      </c>
      <c r="D28" s="23" t="s">
        <v>85</v>
      </c>
      <c r="E28" s="21">
        <v>30</v>
      </c>
      <c r="F28" s="44">
        <v>190.22</v>
      </c>
      <c r="G28" s="44">
        <f t="shared" si="0"/>
        <v>5706.6</v>
      </c>
    </row>
    <row r="29" spans="1:7" ht="48.75" customHeight="1">
      <c r="A29" s="31" t="s">
        <v>287</v>
      </c>
      <c r="B29" s="20" t="s">
        <v>259</v>
      </c>
      <c r="C29" s="20" t="s">
        <v>288</v>
      </c>
      <c r="D29" s="23" t="s">
        <v>7</v>
      </c>
      <c r="E29" s="21">
        <v>30</v>
      </c>
      <c r="F29" s="44">
        <v>74.459999999999994</v>
      </c>
      <c r="G29" s="44">
        <f t="shared" si="0"/>
        <v>2233.7999999999997</v>
      </c>
    </row>
    <row r="30" spans="1:7" ht="49.5" customHeight="1">
      <c r="A30" s="31" t="s">
        <v>289</v>
      </c>
      <c r="B30" s="20" t="s">
        <v>259</v>
      </c>
      <c r="C30" s="20" t="s">
        <v>323</v>
      </c>
      <c r="D30" s="23" t="s">
        <v>6</v>
      </c>
      <c r="E30" s="21">
        <v>60</v>
      </c>
      <c r="F30" s="44">
        <v>8.98</v>
      </c>
      <c r="G30" s="44">
        <f t="shared" si="0"/>
        <v>538.80000000000007</v>
      </c>
    </row>
    <row r="31" spans="1:7" ht="70.5" customHeight="1">
      <c r="A31" s="31" t="s">
        <v>290</v>
      </c>
      <c r="B31" s="20" t="s">
        <v>259</v>
      </c>
      <c r="C31" s="20" t="s">
        <v>403</v>
      </c>
      <c r="D31" s="23" t="s">
        <v>6</v>
      </c>
      <c r="E31" s="21">
        <v>45</v>
      </c>
      <c r="F31" s="44">
        <v>60.01</v>
      </c>
      <c r="G31" s="44">
        <f t="shared" si="0"/>
        <v>2700.45</v>
      </c>
    </row>
    <row r="32" spans="1:7" ht="60.75" customHeight="1">
      <c r="A32" s="26" t="s">
        <v>292</v>
      </c>
      <c r="B32" s="26" t="s">
        <v>259</v>
      </c>
      <c r="C32" s="38" t="s">
        <v>293</v>
      </c>
      <c r="D32" s="12" t="s">
        <v>7</v>
      </c>
      <c r="E32" s="44">
        <v>15</v>
      </c>
      <c r="F32" s="44">
        <v>7.65</v>
      </c>
      <c r="G32" s="44">
        <f t="shared" si="0"/>
        <v>114.75</v>
      </c>
    </row>
    <row r="33" spans="1:8" ht="47.25">
      <c r="A33" s="26" t="s">
        <v>294</v>
      </c>
      <c r="B33" s="26" t="s">
        <v>259</v>
      </c>
      <c r="C33" s="38" t="s">
        <v>295</v>
      </c>
      <c r="D33" s="12" t="s">
        <v>4</v>
      </c>
      <c r="E33" s="44">
        <v>30.35</v>
      </c>
      <c r="F33" s="44">
        <v>108.28</v>
      </c>
      <c r="G33" s="44">
        <f t="shared" si="0"/>
        <v>3286.2980000000002</v>
      </c>
    </row>
    <row r="34" spans="1:8" ht="51" customHeight="1">
      <c r="A34" s="26" t="s">
        <v>296</v>
      </c>
      <c r="B34" s="26" t="s">
        <v>259</v>
      </c>
      <c r="C34" s="38" t="s">
        <v>297</v>
      </c>
      <c r="D34" s="12" t="s">
        <v>4</v>
      </c>
      <c r="E34" s="44">
        <v>30.35</v>
      </c>
      <c r="F34" s="44">
        <v>35</v>
      </c>
      <c r="G34" s="44">
        <f t="shared" si="0"/>
        <v>1062.25</v>
      </c>
    </row>
    <row r="35" spans="1:8" ht="24" customHeight="1">
      <c r="A35" s="26" t="s">
        <v>298</v>
      </c>
      <c r="B35" s="26" t="s">
        <v>259</v>
      </c>
      <c r="C35" s="38" t="s">
        <v>299</v>
      </c>
      <c r="D35" s="12" t="s">
        <v>7</v>
      </c>
      <c r="E35" s="44">
        <v>3</v>
      </c>
      <c r="F35" s="44">
        <v>32.35</v>
      </c>
      <c r="G35" s="44">
        <f t="shared" si="0"/>
        <v>97.050000000000011</v>
      </c>
    </row>
    <row r="36" spans="1:8" ht="27.75" customHeight="1">
      <c r="A36" s="26" t="s">
        <v>300</v>
      </c>
      <c r="B36" s="26" t="s">
        <v>259</v>
      </c>
      <c r="C36" s="38" t="s">
        <v>301</v>
      </c>
      <c r="D36" s="12" t="s">
        <v>302</v>
      </c>
      <c r="E36" s="44">
        <v>14</v>
      </c>
      <c r="F36" s="44">
        <v>61.58</v>
      </c>
      <c r="G36" s="44">
        <f t="shared" si="0"/>
        <v>862.12</v>
      </c>
    </row>
    <row r="37" spans="1:8" ht="27" customHeight="1">
      <c r="A37" s="26" t="s">
        <v>303</v>
      </c>
      <c r="B37" s="26" t="s">
        <v>259</v>
      </c>
      <c r="C37" s="38" t="s">
        <v>304</v>
      </c>
      <c r="D37" s="12" t="s">
        <v>7</v>
      </c>
      <c r="E37" s="44">
        <v>12</v>
      </c>
      <c r="F37" s="44">
        <v>13.06</v>
      </c>
      <c r="G37" s="44">
        <f t="shared" si="0"/>
        <v>156.72</v>
      </c>
    </row>
    <row r="38" spans="1:8" ht="42" customHeight="1">
      <c r="A38" s="26" t="s">
        <v>305</v>
      </c>
      <c r="B38" s="26" t="s">
        <v>259</v>
      </c>
      <c r="C38" s="38" t="s">
        <v>306</v>
      </c>
      <c r="D38" s="12" t="s">
        <v>307</v>
      </c>
      <c r="E38" s="44">
        <v>20</v>
      </c>
      <c r="F38" s="44">
        <v>44.62</v>
      </c>
      <c r="G38" s="44">
        <f t="shared" si="0"/>
        <v>892.4</v>
      </c>
    </row>
    <row r="39" spans="1:8" ht="31.5">
      <c r="A39" s="26" t="s">
        <v>308</v>
      </c>
      <c r="B39" s="26" t="s">
        <v>259</v>
      </c>
      <c r="C39" s="38" t="s">
        <v>309</v>
      </c>
      <c r="D39" s="23" t="s">
        <v>12</v>
      </c>
      <c r="E39" s="44">
        <v>1</v>
      </c>
      <c r="F39" s="44">
        <v>1200</v>
      </c>
      <c r="G39" s="44">
        <f t="shared" si="0"/>
        <v>1200</v>
      </c>
    </row>
    <row r="40" spans="1:8" ht="31.5">
      <c r="A40" s="26" t="s">
        <v>310</v>
      </c>
      <c r="B40" s="26" t="s">
        <v>259</v>
      </c>
      <c r="C40" s="38" t="s">
        <v>311</v>
      </c>
      <c r="D40" s="23" t="s">
        <v>12</v>
      </c>
      <c r="E40" s="44">
        <v>1</v>
      </c>
      <c r="F40" s="44">
        <v>1000</v>
      </c>
      <c r="G40" s="44">
        <f t="shared" si="0"/>
        <v>1000</v>
      </c>
    </row>
    <row r="41" spans="1:8" ht="19.5" customHeight="1">
      <c r="A41" s="79" t="s">
        <v>328</v>
      </c>
      <c r="B41" s="79"/>
      <c r="C41" s="42"/>
      <c r="D41" s="48"/>
      <c r="E41" s="48"/>
      <c r="F41" s="48"/>
      <c r="G41" s="48"/>
      <c r="H41" s="43">
        <f>SUM(G43:G94)</f>
        <v>56645.132969999999</v>
      </c>
    </row>
    <row r="42" spans="1:8" ht="15.75">
      <c r="A42" s="17">
        <v>1</v>
      </c>
      <c r="B42" s="77" t="s">
        <v>329</v>
      </c>
      <c r="C42" s="77"/>
      <c r="D42" s="49"/>
      <c r="E42" s="49"/>
      <c r="F42" s="49"/>
      <c r="G42" s="49"/>
    </row>
    <row r="43" spans="1:8" ht="68.25" customHeight="1">
      <c r="A43" s="31">
        <v>1</v>
      </c>
      <c r="B43" s="14" t="s">
        <v>259</v>
      </c>
      <c r="C43" s="20" t="s">
        <v>396</v>
      </c>
      <c r="D43" s="23" t="s">
        <v>12</v>
      </c>
      <c r="E43" s="23">
        <v>1</v>
      </c>
      <c r="F43" s="23">
        <v>1304.6199999999999</v>
      </c>
      <c r="G43" s="44">
        <f t="shared" ref="G43:G94" si="1">E43*F43</f>
        <v>1304.6199999999999</v>
      </c>
    </row>
    <row r="44" spans="1:8" ht="36.75" customHeight="1">
      <c r="A44" s="31" t="s">
        <v>313</v>
      </c>
      <c r="B44" s="20" t="s">
        <v>256</v>
      </c>
      <c r="C44" s="20" t="s">
        <v>330</v>
      </c>
      <c r="D44" s="23" t="s">
        <v>7</v>
      </c>
      <c r="E44" s="23">
        <v>4</v>
      </c>
      <c r="F44" s="23">
        <v>53.16</v>
      </c>
      <c r="G44" s="44">
        <f t="shared" si="1"/>
        <v>212.64</v>
      </c>
    </row>
    <row r="45" spans="1:8" ht="31.5">
      <c r="A45" s="31" t="s">
        <v>66</v>
      </c>
      <c r="B45" s="20" t="s">
        <v>259</v>
      </c>
      <c r="C45" s="20" t="s">
        <v>331</v>
      </c>
      <c r="D45" s="23" t="s">
        <v>7</v>
      </c>
      <c r="E45" s="23">
        <v>2</v>
      </c>
      <c r="F45" s="23">
        <v>3.6</v>
      </c>
      <c r="G45" s="44">
        <f t="shared" si="1"/>
        <v>7.2</v>
      </c>
    </row>
    <row r="46" spans="1:8" ht="47.25">
      <c r="A46" s="31" t="s">
        <v>314</v>
      </c>
      <c r="B46" s="20" t="s">
        <v>259</v>
      </c>
      <c r="C46" s="20" t="s">
        <v>332</v>
      </c>
      <c r="D46" s="23" t="s">
        <v>6</v>
      </c>
      <c r="E46" s="23">
        <v>90</v>
      </c>
      <c r="F46" s="23">
        <v>31.6</v>
      </c>
      <c r="G46" s="44">
        <f t="shared" si="1"/>
        <v>2844</v>
      </c>
    </row>
    <row r="47" spans="1:8" ht="47.25">
      <c r="A47" s="31" t="s">
        <v>67</v>
      </c>
      <c r="B47" s="20" t="s">
        <v>259</v>
      </c>
      <c r="C47" s="20" t="s">
        <v>333</v>
      </c>
      <c r="D47" s="23" t="s">
        <v>6</v>
      </c>
      <c r="E47" s="23">
        <v>35</v>
      </c>
      <c r="F47" s="23">
        <v>29</v>
      </c>
      <c r="G47" s="44">
        <f t="shared" si="1"/>
        <v>1015</v>
      </c>
    </row>
    <row r="48" spans="1:8" ht="78.75">
      <c r="A48" s="31" t="s">
        <v>68</v>
      </c>
      <c r="B48" s="20" t="s">
        <v>259</v>
      </c>
      <c r="C48" s="20" t="s">
        <v>334</v>
      </c>
      <c r="D48" s="23" t="s">
        <v>8</v>
      </c>
      <c r="E48" s="23">
        <v>2</v>
      </c>
      <c r="F48" s="23">
        <v>171.74</v>
      </c>
      <c r="G48" s="44">
        <f t="shared" si="1"/>
        <v>343.48</v>
      </c>
    </row>
    <row r="49" spans="1:7" ht="78.75">
      <c r="A49" s="31" t="s">
        <v>69</v>
      </c>
      <c r="B49" s="20" t="s">
        <v>259</v>
      </c>
      <c r="C49" s="20" t="s">
        <v>335</v>
      </c>
      <c r="D49" s="23" t="s">
        <v>77</v>
      </c>
      <c r="E49" s="23">
        <v>12.16</v>
      </c>
      <c r="F49" s="23">
        <v>58.43</v>
      </c>
      <c r="G49" s="44">
        <f t="shared" si="1"/>
        <v>710.50879999999995</v>
      </c>
    </row>
    <row r="50" spans="1:7" ht="63">
      <c r="A50" s="31" t="s">
        <v>70</v>
      </c>
      <c r="B50" s="20" t="s">
        <v>259</v>
      </c>
      <c r="C50" s="20" t="s">
        <v>336</v>
      </c>
      <c r="D50" s="23" t="s">
        <v>4</v>
      </c>
      <c r="E50" s="23">
        <v>12.8</v>
      </c>
      <c r="F50" s="23">
        <v>58.43</v>
      </c>
      <c r="G50" s="44">
        <f t="shared" si="1"/>
        <v>747.904</v>
      </c>
    </row>
    <row r="51" spans="1:7" ht="47.25">
      <c r="A51" s="31" t="s">
        <v>71</v>
      </c>
      <c r="B51" s="20" t="s">
        <v>259</v>
      </c>
      <c r="C51" s="31" t="s">
        <v>267</v>
      </c>
      <c r="D51" s="23" t="s">
        <v>6</v>
      </c>
      <c r="E51" s="23">
        <v>116</v>
      </c>
      <c r="F51" s="23">
        <v>9.0399999999999991</v>
      </c>
      <c r="G51" s="44">
        <f t="shared" si="1"/>
        <v>1048.6399999999999</v>
      </c>
    </row>
    <row r="52" spans="1:7" ht="31.5">
      <c r="A52" s="31" t="s">
        <v>337</v>
      </c>
      <c r="B52" s="20" t="s">
        <v>259</v>
      </c>
      <c r="C52" s="20" t="s">
        <v>338</v>
      </c>
      <c r="D52" s="23" t="s">
        <v>6</v>
      </c>
      <c r="E52" s="23">
        <v>70</v>
      </c>
      <c r="F52" s="23">
        <v>64.59</v>
      </c>
      <c r="G52" s="44">
        <f t="shared" si="1"/>
        <v>4521.3</v>
      </c>
    </row>
    <row r="53" spans="1:7" ht="51.75" customHeight="1">
      <c r="A53" s="31">
        <v>11</v>
      </c>
      <c r="B53" s="14" t="s">
        <v>259</v>
      </c>
      <c r="C53" s="14" t="s">
        <v>339</v>
      </c>
      <c r="D53" s="23" t="s">
        <v>6</v>
      </c>
      <c r="E53" s="23">
        <v>6</v>
      </c>
      <c r="F53" s="23">
        <v>7.16</v>
      </c>
      <c r="G53" s="44">
        <f t="shared" si="1"/>
        <v>42.96</v>
      </c>
    </row>
    <row r="54" spans="1:7" ht="31.5">
      <c r="A54" s="31" t="s">
        <v>72</v>
      </c>
      <c r="B54" s="20" t="s">
        <v>259</v>
      </c>
      <c r="C54" s="20" t="s">
        <v>340</v>
      </c>
      <c r="D54" s="23" t="s">
        <v>6</v>
      </c>
      <c r="E54" s="23">
        <v>44</v>
      </c>
      <c r="F54" s="23">
        <v>79.12</v>
      </c>
      <c r="G54" s="44">
        <f t="shared" si="1"/>
        <v>3481.28</v>
      </c>
    </row>
    <row r="55" spans="1:7" ht="37.5" customHeight="1">
      <c r="A55" s="31" t="s">
        <v>341</v>
      </c>
      <c r="B55" s="20" t="s">
        <v>259</v>
      </c>
      <c r="C55" s="20" t="s">
        <v>342</v>
      </c>
      <c r="D55" s="23" t="s">
        <v>6</v>
      </c>
      <c r="E55" s="23">
        <v>70</v>
      </c>
      <c r="F55" s="23">
        <v>77.790000000000006</v>
      </c>
      <c r="G55" s="44">
        <f t="shared" si="1"/>
        <v>5445.3</v>
      </c>
    </row>
    <row r="56" spans="1:7" ht="40.5" customHeight="1">
      <c r="A56" s="31" t="s">
        <v>343</v>
      </c>
      <c r="B56" s="20" t="s">
        <v>259</v>
      </c>
      <c r="C56" s="20" t="s">
        <v>276</v>
      </c>
      <c r="D56" s="23" t="s">
        <v>7</v>
      </c>
      <c r="E56" s="23">
        <v>10</v>
      </c>
      <c r="F56" s="23">
        <v>23</v>
      </c>
      <c r="G56" s="44">
        <f t="shared" si="1"/>
        <v>230</v>
      </c>
    </row>
    <row r="57" spans="1:7" ht="67.5" customHeight="1">
      <c r="A57" s="31" t="s">
        <v>73</v>
      </c>
      <c r="B57" s="20" t="s">
        <v>259</v>
      </c>
      <c r="C57" s="20" t="s">
        <v>344</v>
      </c>
      <c r="D57" s="23" t="s">
        <v>8</v>
      </c>
      <c r="E57" s="23">
        <v>2</v>
      </c>
      <c r="F57" s="23">
        <v>1645.13</v>
      </c>
      <c r="G57" s="44">
        <f t="shared" si="1"/>
        <v>3290.26</v>
      </c>
    </row>
    <row r="58" spans="1:7" ht="63.75" customHeight="1">
      <c r="A58" s="31">
        <v>16</v>
      </c>
      <c r="B58" s="14" t="s">
        <v>256</v>
      </c>
      <c r="C58" s="14" t="s">
        <v>345</v>
      </c>
      <c r="D58" s="23" t="s">
        <v>7</v>
      </c>
      <c r="E58" s="23">
        <v>2</v>
      </c>
      <c r="F58" s="23">
        <v>197.57</v>
      </c>
      <c r="G58" s="44">
        <f t="shared" si="1"/>
        <v>395.14</v>
      </c>
    </row>
    <row r="59" spans="1:7" ht="54" customHeight="1">
      <c r="A59" s="31" t="s">
        <v>74</v>
      </c>
      <c r="B59" s="20" t="s">
        <v>259</v>
      </c>
      <c r="C59" s="31" t="s">
        <v>346</v>
      </c>
      <c r="D59" s="23" t="s">
        <v>77</v>
      </c>
      <c r="E59" s="23">
        <v>32.700000000000003</v>
      </c>
      <c r="F59" s="23">
        <v>31.56</v>
      </c>
      <c r="G59" s="44">
        <f t="shared" si="1"/>
        <v>1032.0119999999999</v>
      </c>
    </row>
    <row r="60" spans="1:7" ht="31.5" customHeight="1">
      <c r="A60" s="31" t="s">
        <v>347</v>
      </c>
      <c r="B60" s="20" t="s">
        <v>259</v>
      </c>
      <c r="C60" s="20" t="s">
        <v>301</v>
      </c>
      <c r="D60" s="23" t="s">
        <v>302</v>
      </c>
      <c r="E60" s="23">
        <v>6</v>
      </c>
      <c r="F60" s="23">
        <v>61.58</v>
      </c>
      <c r="G60" s="44">
        <f t="shared" si="1"/>
        <v>369.48</v>
      </c>
    </row>
    <row r="61" spans="1:7" ht="28.5" customHeight="1">
      <c r="A61" s="31" t="s">
        <v>75</v>
      </c>
      <c r="B61" s="20" t="s">
        <v>259</v>
      </c>
      <c r="C61" s="20" t="s">
        <v>348</v>
      </c>
      <c r="D61" s="23" t="s">
        <v>12</v>
      </c>
      <c r="E61" s="23">
        <v>1</v>
      </c>
      <c r="F61" s="23">
        <v>1200</v>
      </c>
      <c r="G61" s="44">
        <f t="shared" si="1"/>
        <v>1200</v>
      </c>
    </row>
    <row r="62" spans="1:7" ht="37.5" customHeight="1">
      <c r="A62" s="31" t="s">
        <v>349</v>
      </c>
      <c r="B62" s="20" t="s">
        <v>259</v>
      </c>
      <c r="C62" s="20" t="s">
        <v>324</v>
      </c>
      <c r="D62" s="23" t="s">
        <v>12</v>
      </c>
      <c r="E62" s="23">
        <v>1</v>
      </c>
      <c r="F62" s="23">
        <v>1200</v>
      </c>
      <c r="G62" s="44">
        <f t="shared" si="1"/>
        <v>1200</v>
      </c>
    </row>
    <row r="63" spans="1:7" ht="15.75">
      <c r="A63" s="39">
        <v>2</v>
      </c>
      <c r="B63" s="78" t="s">
        <v>350</v>
      </c>
      <c r="C63" s="78"/>
      <c r="D63" s="45"/>
      <c r="E63" s="45"/>
      <c r="F63" s="45"/>
      <c r="G63" s="45"/>
    </row>
    <row r="64" spans="1:7" ht="47.25">
      <c r="A64" s="31" t="s">
        <v>282</v>
      </c>
      <c r="B64" s="20" t="s">
        <v>259</v>
      </c>
      <c r="C64" s="20" t="s">
        <v>351</v>
      </c>
      <c r="D64" s="23" t="s">
        <v>12</v>
      </c>
      <c r="E64" s="23">
        <v>1</v>
      </c>
      <c r="F64" s="23">
        <v>1304.6199999999999</v>
      </c>
      <c r="G64" s="44">
        <f t="shared" si="1"/>
        <v>1304.6199999999999</v>
      </c>
    </row>
    <row r="65" spans="1:7" ht="63">
      <c r="A65" s="31" t="s">
        <v>325</v>
      </c>
      <c r="B65" s="20" t="s">
        <v>259</v>
      </c>
      <c r="C65" s="31" t="s">
        <v>352</v>
      </c>
      <c r="D65" s="23" t="s">
        <v>3</v>
      </c>
      <c r="E65" s="23">
        <v>0.217</v>
      </c>
      <c r="F65" s="23">
        <v>5326.03</v>
      </c>
      <c r="G65" s="44">
        <f t="shared" si="1"/>
        <v>1155.7485099999999</v>
      </c>
    </row>
    <row r="66" spans="1:7" ht="47.25">
      <c r="A66" s="31" t="s">
        <v>285</v>
      </c>
      <c r="B66" s="20" t="s">
        <v>259</v>
      </c>
      <c r="C66" s="31" t="s">
        <v>353</v>
      </c>
      <c r="D66" s="23" t="s">
        <v>6</v>
      </c>
      <c r="E66" s="23">
        <v>36</v>
      </c>
      <c r="F66" s="23">
        <v>5.15</v>
      </c>
      <c r="G66" s="44">
        <f t="shared" si="1"/>
        <v>185.4</v>
      </c>
    </row>
    <row r="67" spans="1:7" ht="31.5">
      <c r="A67" s="31" t="s">
        <v>286</v>
      </c>
      <c r="B67" s="20" t="s">
        <v>259</v>
      </c>
      <c r="C67" s="20" t="s">
        <v>354</v>
      </c>
      <c r="D67" s="23" t="s">
        <v>6</v>
      </c>
      <c r="E67" s="23">
        <v>15</v>
      </c>
      <c r="F67" s="23">
        <v>29</v>
      </c>
      <c r="G67" s="44">
        <f t="shared" si="1"/>
        <v>435</v>
      </c>
    </row>
    <row r="68" spans="1:7" ht="31.5">
      <c r="A68" s="31" t="s">
        <v>287</v>
      </c>
      <c r="B68" s="20" t="s">
        <v>259</v>
      </c>
      <c r="C68" s="20" t="s">
        <v>355</v>
      </c>
      <c r="D68" s="23" t="s">
        <v>8</v>
      </c>
      <c r="E68" s="23">
        <v>1</v>
      </c>
      <c r="F68" s="23">
        <v>1720.07</v>
      </c>
      <c r="G68" s="44">
        <f t="shared" si="1"/>
        <v>1720.07</v>
      </c>
    </row>
    <row r="69" spans="1:7" ht="27.75" customHeight="1">
      <c r="A69" s="31" t="s">
        <v>289</v>
      </c>
      <c r="B69" s="20" t="s">
        <v>259</v>
      </c>
      <c r="C69" s="20" t="s">
        <v>356</v>
      </c>
      <c r="D69" s="23" t="s">
        <v>5</v>
      </c>
      <c r="E69" s="23">
        <v>4</v>
      </c>
      <c r="F69" s="23">
        <v>69.91</v>
      </c>
      <c r="G69" s="44">
        <f t="shared" si="1"/>
        <v>279.64</v>
      </c>
    </row>
    <row r="70" spans="1:7" ht="93.75" customHeight="1">
      <c r="A70" s="31">
        <v>27</v>
      </c>
      <c r="B70" s="14" t="s">
        <v>259</v>
      </c>
      <c r="C70" s="14" t="s">
        <v>394</v>
      </c>
      <c r="D70" s="23" t="s">
        <v>357</v>
      </c>
      <c r="E70" s="23">
        <v>1</v>
      </c>
      <c r="F70" s="23">
        <v>6153.87</v>
      </c>
      <c r="G70" s="44">
        <f t="shared" si="1"/>
        <v>6153.87</v>
      </c>
    </row>
    <row r="71" spans="1:7" ht="47.25">
      <c r="A71" s="31" t="s">
        <v>292</v>
      </c>
      <c r="B71" s="20" t="s">
        <v>256</v>
      </c>
      <c r="C71" s="31" t="s">
        <v>358</v>
      </c>
      <c r="D71" s="23" t="s">
        <v>7</v>
      </c>
      <c r="E71" s="23">
        <v>3</v>
      </c>
      <c r="F71" s="23">
        <v>440.75</v>
      </c>
      <c r="G71" s="44">
        <f t="shared" si="1"/>
        <v>1322.25</v>
      </c>
    </row>
    <row r="72" spans="1:7" ht="31.5">
      <c r="A72" s="31" t="s">
        <v>294</v>
      </c>
      <c r="B72" s="20" t="s">
        <v>259</v>
      </c>
      <c r="C72" s="31" t="s">
        <v>359</v>
      </c>
      <c r="D72" s="23" t="s">
        <v>7</v>
      </c>
      <c r="E72" s="23">
        <v>7</v>
      </c>
      <c r="F72" s="23">
        <v>40.5</v>
      </c>
      <c r="G72" s="44">
        <f t="shared" si="1"/>
        <v>283.5</v>
      </c>
    </row>
    <row r="73" spans="1:7" ht="78.75">
      <c r="A73" s="31" t="s">
        <v>296</v>
      </c>
      <c r="B73" s="20" t="s">
        <v>259</v>
      </c>
      <c r="C73" s="20" t="s">
        <v>360</v>
      </c>
      <c r="D73" s="23" t="s">
        <v>361</v>
      </c>
      <c r="E73" s="23">
        <v>0.19800000000000001</v>
      </c>
      <c r="F73" s="23">
        <v>14313.87</v>
      </c>
      <c r="G73" s="44">
        <f t="shared" si="1"/>
        <v>2834.1462600000004</v>
      </c>
    </row>
    <row r="74" spans="1:7" ht="63">
      <c r="A74" s="31" t="s">
        <v>298</v>
      </c>
      <c r="B74" s="20" t="s">
        <v>259</v>
      </c>
      <c r="C74" s="31" t="s">
        <v>362</v>
      </c>
      <c r="D74" s="23" t="s">
        <v>77</v>
      </c>
      <c r="E74" s="23">
        <v>2.88</v>
      </c>
      <c r="F74" s="23">
        <v>58.43</v>
      </c>
      <c r="G74" s="44">
        <f t="shared" si="1"/>
        <v>168.2784</v>
      </c>
    </row>
    <row r="75" spans="1:7" ht="63">
      <c r="A75" s="31" t="s">
        <v>300</v>
      </c>
      <c r="B75" s="20" t="s">
        <v>259</v>
      </c>
      <c r="C75" s="20" t="s">
        <v>363</v>
      </c>
      <c r="D75" s="23" t="s">
        <v>8</v>
      </c>
      <c r="E75" s="23">
        <v>3</v>
      </c>
      <c r="F75" s="23">
        <v>546.95000000000005</v>
      </c>
      <c r="G75" s="44">
        <f t="shared" si="1"/>
        <v>1640.8500000000001</v>
      </c>
    </row>
    <row r="76" spans="1:7" ht="47.25">
      <c r="A76" s="31" t="s">
        <v>303</v>
      </c>
      <c r="B76" s="20" t="s">
        <v>259</v>
      </c>
      <c r="C76" s="31" t="s">
        <v>364</v>
      </c>
      <c r="D76" s="23" t="s">
        <v>6</v>
      </c>
      <c r="E76" s="23">
        <v>12</v>
      </c>
      <c r="F76" s="23">
        <v>14.72</v>
      </c>
      <c r="G76" s="44">
        <f t="shared" si="1"/>
        <v>176.64000000000001</v>
      </c>
    </row>
    <row r="77" spans="1:7" ht="31.5">
      <c r="A77" s="31" t="s">
        <v>305</v>
      </c>
      <c r="B77" s="20" t="s">
        <v>259</v>
      </c>
      <c r="C77" s="31" t="s">
        <v>365</v>
      </c>
      <c r="D77" s="23" t="s">
        <v>6</v>
      </c>
      <c r="E77" s="23">
        <v>7.5</v>
      </c>
      <c r="F77" s="23">
        <v>11.47</v>
      </c>
      <c r="G77" s="44">
        <f t="shared" si="1"/>
        <v>86.025000000000006</v>
      </c>
    </row>
    <row r="78" spans="1:7" ht="47.25">
      <c r="A78" s="31" t="s">
        <v>308</v>
      </c>
      <c r="B78" s="20" t="s">
        <v>259</v>
      </c>
      <c r="C78" s="31" t="s">
        <v>366</v>
      </c>
      <c r="D78" s="23" t="s">
        <v>6</v>
      </c>
      <c r="E78" s="23">
        <v>7.5</v>
      </c>
      <c r="F78" s="23">
        <v>51.32</v>
      </c>
      <c r="G78" s="44">
        <f t="shared" si="1"/>
        <v>384.9</v>
      </c>
    </row>
    <row r="79" spans="1:7" ht="63">
      <c r="A79" s="31" t="s">
        <v>310</v>
      </c>
      <c r="B79" s="20" t="s">
        <v>259</v>
      </c>
      <c r="C79" s="31" t="s">
        <v>367</v>
      </c>
      <c r="D79" s="23" t="s">
        <v>6</v>
      </c>
      <c r="E79" s="23">
        <v>30</v>
      </c>
      <c r="F79" s="23">
        <v>35.72</v>
      </c>
      <c r="G79" s="44">
        <f t="shared" si="1"/>
        <v>1071.5999999999999</v>
      </c>
    </row>
    <row r="80" spans="1:7" ht="94.5">
      <c r="A80" s="31" t="s">
        <v>327</v>
      </c>
      <c r="B80" s="20" t="s">
        <v>259</v>
      </c>
      <c r="C80" s="20" t="s">
        <v>368</v>
      </c>
      <c r="D80" s="23" t="s">
        <v>7</v>
      </c>
      <c r="E80" s="23">
        <v>3</v>
      </c>
      <c r="F80" s="23">
        <v>609.70000000000005</v>
      </c>
      <c r="G80" s="44">
        <f t="shared" si="1"/>
        <v>1829.1000000000001</v>
      </c>
    </row>
    <row r="81" spans="1:7" ht="47.25">
      <c r="A81" s="31" t="s">
        <v>369</v>
      </c>
      <c r="B81" s="20" t="s">
        <v>259</v>
      </c>
      <c r="C81" s="31" t="s">
        <v>370</v>
      </c>
      <c r="D81" s="23" t="s">
        <v>6</v>
      </c>
      <c r="E81" s="23">
        <v>23</v>
      </c>
      <c r="F81" s="23">
        <v>35.93</v>
      </c>
      <c r="G81" s="44">
        <f t="shared" si="1"/>
        <v>826.39</v>
      </c>
    </row>
    <row r="82" spans="1:7" ht="47.25">
      <c r="A82" s="31" t="s">
        <v>371</v>
      </c>
      <c r="B82" s="20" t="s">
        <v>259</v>
      </c>
      <c r="C82" s="31" t="s">
        <v>372</v>
      </c>
      <c r="D82" s="23" t="s">
        <v>6</v>
      </c>
      <c r="E82" s="23">
        <v>9</v>
      </c>
      <c r="F82" s="23">
        <v>35.4</v>
      </c>
      <c r="G82" s="44">
        <f t="shared" si="1"/>
        <v>318.59999999999997</v>
      </c>
    </row>
    <row r="83" spans="1:7" ht="47.25">
      <c r="A83" s="31" t="s">
        <v>373</v>
      </c>
      <c r="B83" s="20" t="s">
        <v>256</v>
      </c>
      <c r="C83" s="20" t="s">
        <v>374</v>
      </c>
      <c r="D83" s="23" t="s">
        <v>6</v>
      </c>
      <c r="E83" s="23">
        <v>20</v>
      </c>
      <c r="F83" s="23">
        <v>60.01</v>
      </c>
      <c r="G83" s="44">
        <f t="shared" si="1"/>
        <v>1200.2</v>
      </c>
    </row>
    <row r="84" spans="1:7" ht="57.75" customHeight="1">
      <c r="A84" s="31">
        <v>41</v>
      </c>
      <c r="B84" s="14" t="s">
        <v>259</v>
      </c>
      <c r="C84" s="14" t="s">
        <v>326</v>
      </c>
      <c r="D84" s="23" t="s">
        <v>7</v>
      </c>
      <c r="E84" s="23">
        <v>4</v>
      </c>
      <c r="F84" s="23">
        <v>7.65</v>
      </c>
      <c r="G84" s="44">
        <f t="shared" si="1"/>
        <v>30.6</v>
      </c>
    </row>
    <row r="85" spans="1:7" ht="28.5" customHeight="1">
      <c r="A85" s="31" t="s">
        <v>375</v>
      </c>
      <c r="B85" s="20" t="s">
        <v>259</v>
      </c>
      <c r="C85" s="31" t="s">
        <v>376</v>
      </c>
      <c r="D85" s="23" t="s">
        <v>7</v>
      </c>
      <c r="E85" s="23">
        <v>1</v>
      </c>
      <c r="F85" s="23">
        <v>20.83</v>
      </c>
      <c r="G85" s="44">
        <f t="shared" si="1"/>
        <v>20.83</v>
      </c>
    </row>
    <row r="86" spans="1:7" ht="51.75" customHeight="1">
      <c r="A86" s="31" t="s">
        <v>377</v>
      </c>
      <c r="B86" s="20" t="s">
        <v>259</v>
      </c>
      <c r="C86" s="31" t="s">
        <v>378</v>
      </c>
      <c r="D86" s="23" t="s">
        <v>7</v>
      </c>
      <c r="E86" s="23">
        <v>6</v>
      </c>
      <c r="F86" s="23">
        <v>183.77</v>
      </c>
      <c r="G86" s="44">
        <f t="shared" si="1"/>
        <v>1102.6200000000001</v>
      </c>
    </row>
    <row r="87" spans="1:7" ht="31.5">
      <c r="A87" s="31" t="s">
        <v>379</v>
      </c>
      <c r="B87" s="20" t="s">
        <v>259</v>
      </c>
      <c r="C87" s="31" t="s">
        <v>380</v>
      </c>
      <c r="D87" s="23" t="s">
        <v>84</v>
      </c>
      <c r="E87" s="23">
        <v>4</v>
      </c>
      <c r="F87" s="23">
        <v>45.93</v>
      </c>
      <c r="G87" s="44">
        <f t="shared" si="1"/>
        <v>183.72</v>
      </c>
    </row>
    <row r="88" spans="1:7" ht="31.5">
      <c r="A88" s="31" t="s">
        <v>381</v>
      </c>
      <c r="B88" s="20" t="s">
        <v>259</v>
      </c>
      <c r="C88" s="31" t="s">
        <v>382</v>
      </c>
      <c r="D88" s="23" t="s">
        <v>84</v>
      </c>
      <c r="E88" s="23">
        <v>1</v>
      </c>
      <c r="F88" s="23">
        <v>33.93</v>
      </c>
      <c r="G88" s="44">
        <f t="shared" si="1"/>
        <v>33.93</v>
      </c>
    </row>
    <row r="89" spans="1:7" ht="37.5" customHeight="1">
      <c r="A89" s="31" t="s">
        <v>383</v>
      </c>
      <c r="B89" s="20" t="s">
        <v>259</v>
      </c>
      <c r="C89" s="31" t="s">
        <v>384</v>
      </c>
      <c r="D89" s="23" t="s">
        <v>302</v>
      </c>
      <c r="E89" s="23">
        <v>3</v>
      </c>
      <c r="F89" s="23">
        <v>46.96</v>
      </c>
      <c r="G89" s="44">
        <f t="shared" si="1"/>
        <v>140.88</v>
      </c>
    </row>
    <row r="90" spans="1:7" ht="31.5">
      <c r="A90" s="31" t="s">
        <v>385</v>
      </c>
      <c r="B90" s="20" t="s">
        <v>259</v>
      </c>
      <c r="C90" s="31" t="s">
        <v>386</v>
      </c>
      <c r="D90" s="23" t="s">
        <v>7</v>
      </c>
      <c r="E90" s="23">
        <v>1</v>
      </c>
      <c r="F90" s="23">
        <v>32.35</v>
      </c>
      <c r="G90" s="44">
        <f t="shared" si="1"/>
        <v>32.35</v>
      </c>
    </row>
    <row r="91" spans="1:7" ht="39.75" customHeight="1">
      <c r="A91" s="18">
        <v>3</v>
      </c>
      <c r="B91" s="77" t="s">
        <v>387</v>
      </c>
      <c r="C91" s="77"/>
      <c r="D91" s="45"/>
      <c r="E91" s="45"/>
      <c r="F91" s="45"/>
      <c r="G91" s="45"/>
    </row>
    <row r="92" spans="1:7" ht="47.25">
      <c r="A92" s="31" t="s">
        <v>388</v>
      </c>
      <c r="B92" s="20" t="s">
        <v>259</v>
      </c>
      <c r="C92" s="31" t="s">
        <v>389</v>
      </c>
      <c r="D92" s="23" t="s">
        <v>77</v>
      </c>
      <c r="E92" s="23">
        <v>15</v>
      </c>
      <c r="F92" s="23">
        <v>58.43</v>
      </c>
      <c r="G92" s="44">
        <f t="shared" si="1"/>
        <v>876.45</v>
      </c>
    </row>
    <row r="93" spans="1:7" ht="63">
      <c r="A93" s="31" t="s">
        <v>390</v>
      </c>
      <c r="B93" s="20" t="s">
        <v>256</v>
      </c>
      <c r="C93" s="31" t="s">
        <v>391</v>
      </c>
      <c r="D93" s="23" t="s">
        <v>6</v>
      </c>
      <c r="E93" s="23">
        <v>20</v>
      </c>
      <c r="F93" s="23">
        <v>46.59</v>
      </c>
      <c r="G93" s="44">
        <f t="shared" si="1"/>
        <v>931.80000000000007</v>
      </c>
    </row>
    <row r="94" spans="1:7" ht="31.5">
      <c r="A94" s="31" t="s">
        <v>392</v>
      </c>
      <c r="B94" s="20" t="s">
        <v>259</v>
      </c>
      <c r="C94" s="31" t="s">
        <v>393</v>
      </c>
      <c r="D94" s="23" t="s">
        <v>77</v>
      </c>
      <c r="E94" s="23">
        <v>15</v>
      </c>
      <c r="F94" s="23">
        <v>31.56</v>
      </c>
      <c r="G94" s="44">
        <f t="shared" si="1"/>
        <v>473.4</v>
      </c>
    </row>
  </sheetData>
  <mergeCells count="6">
    <mergeCell ref="B3:C3"/>
    <mergeCell ref="B91:C91"/>
    <mergeCell ref="B11:C11"/>
    <mergeCell ref="B63:C63"/>
    <mergeCell ref="A41:B41"/>
    <mergeCell ref="B42:C4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6FF1-50DB-4169-AA5E-32C9582900B9}">
  <dimension ref="A3:I69"/>
  <sheetViews>
    <sheetView workbookViewId="0">
      <selection activeCell="A3" sqref="A3:I71"/>
    </sheetView>
  </sheetViews>
  <sheetFormatPr defaultRowHeight="14.25"/>
  <sheetData>
    <row r="3" spans="1:9">
      <c r="A3">
        <v>1</v>
      </c>
      <c r="C3" t="s">
        <v>15</v>
      </c>
    </row>
    <row r="4" spans="1:9">
      <c r="A4">
        <v>1</v>
      </c>
      <c r="B4" t="s">
        <v>16</v>
      </c>
      <c r="C4" t="s">
        <v>404</v>
      </c>
      <c r="D4" t="s">
        <v>3</v>
      </c>
      <c r="E4">
        <v>0.65</v>
      </c>
      <c r="F4" s="43">
        <v>4255.32</v>
      </c>
      <c r="G4" s="43">
        <v>2765.96</v>
      </c>
      <c r="H4" s="43">
        <v>3478425.34</v>
      </c>
      <c r="I4">
        <v>4278463.1660000002</v>
      </c>
    </row>
    <row r="5" spans="1:9">
      <c r="A5" t="s">
        <v>116</v>
      </c>
      <c r="B5" t="s">
        <v>32</v>
      </c>
      <c r="C5" t="s">
        <v>405</v>
      </c>
      <c r="D5" t="s">
        <v>5</v>
      </c>
      <c r="E5" s="43">
        <v>5143.25</v>
      </c>
      <c r="F5">
        <v>15</v>
      </c>
      <c r="G5" s="43">
        <v>77148.75</v>
      </c>
    </row>
    <row r="6" spans="1:9">
      <c r="A6" t="s">
        <v>116</v>
      </c>
      <c r="B6" t="s">
        <v>32</v>
      </c>
      <c r="C6" t="s">
        <v>406</v>
      </c>
      <c r="D6" t="s">
        <v>5</v>
      </c>
      <c r="E6" s="43">
        <v>2163</v>
      </c>
      <c r="F6">
        <v>8.67</v>
      </c>
      <c r="G6" s="43">
        <v>18753.21</v>
      </c>
    </row>
    <row r="7" spans="1:9">
      <c r="A7" t="s">
        <v>213</v>
      </c>
      <c r="B7" t="s">
        <v>17</v>
      </c>
      <c r="C7" t="s">
        <v>214</v>
      </c>
      <c r="D7" t="s">
        <v>5</v>
      </c>
      <c r="E7" s="43">
        <v>5143.25</v>
      </c>
      <c r="F7">
        <v>14.8</v>
      </c>
      <c r="G7" s="43">
        <v>76120.100000000006</v>
      </c>
    </row>
    <row r="8" spans="1:9">
      <c r="A8" t="s">
        <v>215</v>
      </c>
      <c r="B8" t="s">
        <v>17</v>
      </c>
      <c r="C8" t="s">
        <v>216</v>
      </c>
      <c r="D8" t="s">
        <v>5</v>
      </c>
      <c r="E8">
        <v>224.3</v>
      </c>
      <c r="F8">
        <v>76.97</v>
      </c>
      <c r="G8" s="43">
        <v>17264.37</v>
      </c>
    </row>
    <row r="9" spans="1:9">
      <c r="A9">
        <v>10</v>
      </c>
      <c r="B9" t="s">
        <v>17</v>
      </c>
      <c r="C9" t="s">
        <v>217</v>
      </c>
      <c r="D9" t="s">
        <v>5</v>
      </c>
      <c r="E9">
        <v>224.3</v>
      </c>
      <c r="F9">
        <v>98.21</v>
      </c>
      <c r="G9" s="43">
        <v>22028.5</v>
      </c>
    </row>
    <row r="10" spans="1:9">
      <c r="A10" t="s">
        <v>218</v>
      </c>
      <c r="B10" t="s">
        <v>17</v>
      </c>
      <c r="C10" t="s">
        <v>219</v>
      </c>
      <c r="D10" t="s">
        <v>5</v>
      </c>
      <c r="E10" s="43">
        <v>7306.25</v>
      </c>
      <c r="F10">
        <v>20.55</v>
      </c>
      <c r="G10" s="43">
        <v>150143.44</v>
      </c>
    </row>
    <row r="11" spans="1:9">
      <c r="A11" t="s">
        <v>220</v>
      </c>
      <c r="C11" t="s">
        <v>222</v>
      </c>
      <c r="D11" t="s">
        <v>5</v>
      </c>
      <c r="E11" s="43">
        <v>5143.25</v>
      </c>
      <c r="F11">
        <v>7.79</v>
      </c>
      <c r="G11" s="43">
        <v>40065.919999999998</v>
      </c>
    </row>
    <row r="12" spans="1:9">
      <c r="A12" t="s">
        <v>221</v>
      </c>
      <c r="B12" t="s">
        <v>17</v>
      </c>
      <c r="C12" t="s">
        <v>223</v>
      </c>
      <c r="D12" t="s">
        <v>5</v>
      </c>
      <c r="E12" s="43">
        <v>3586.13</v>
      </c>
      <c r="F12">
        <v>7.51</v>
      </c>
      <c r="G12" s="43">
        <v>26931.84</v>
      </c>
    </row>
    <row r="13" spans="1:9">
      <c r="A13">
        <v>14</v>
      </c>
      <c r="B13" t="s">
        <v>17</v>
      </c>
      <c r="C13" t="s">
        <v>224</v>
      </c>
      <c r="D13" t="s">
        <v>5</v>
      </c>
      <c r="E13">
        <v>715.71</v>
      </c>
      <c r="F13">
        <v>7.82</v>
      </c>
      <c r="G13" s="43">
        <v>5596.85</v>
      </c>
    </row>
    <row r="14" spans="1:9">
      <c r="A14" t="s">
        <v>225</v>
      </c>
      <c r="B14" t="s">
        <v>17</v>
      </c>
      <c r="C14" t="s">
        <v>226</v>
      </c>
      <c r="D14" t="s">
        <v>6</v>
      </c>
      <c r="E14" s="43">
        <v>1538.54</v>
      </c>
      <c r="F14">
        <v>21.85</v>
      </c>
      <c r="G14" s="43">
        <v>33617.1</v>
      </c>
    </row>
    <row r="15" spans="1:9">
      <c r="A15" t="s">
        <v>227</v>
      </c>
      <c r="B15" t="s">
        <v>17</v>
      </c>
      <c r="C15" t="s">
        <v>228</v>
      </c>
      <c r="D15" t="s">
        <v>6</v>
      </c>
      <c r="E15" s="43">
        <v>1250</v>
      </c>
      <c r="F15">
        <v>3.28</v>
      </c>
      <c r="G15" s="43">
        <v>4100</v>
      </c>
    </row>
    <row r="16" spans="1:9">
      <c r="A16" t="s">
        <v>229</v>
      </c>
      <c r="B16" t="s">
        <v>17</v>
      </c>
      <c r="C16" t="s">
        <v>230</v>
      </c>
      <c r="E16">
        <v>8</v>
      </c>
      <c r="F16">
        <v>89.2</v>
      </c>
      <c r="G16">
        <v>713.6</v>
      </c>
    </row>
    <row r="17" spans="1:7">
      <c r="A17" t="s">
        <v>231</v>
      </c>
      <c r="B17" t="s">
        <v>17</v>
      </c>
      <c r="C17" t="s">
        <v>232</v>
      </c>
      <c r="D17" t="s">
        <v>8</v>
      </c>
      <c r="E17">
        <v>75</v>
      </c>
      <c r="F17">
        <v>39.590000000000003</v>
      </c>
      <c r="G17" s="43">
        <v>2969.25</v>
      </c>
    </row>
    <row r="18" spans="1:7">
      <c r="A18">
        <v>2</v>
      </c>
      <c r="B18" t="s">
        <v>93</v>
      </c>
      <c r="G18">
        <v>0</v>
      </c>
    </row>
    <row r="19" spans="1:7">
      <c r="A19" t="s">
        <v>233</v>
      </c>
      <c r="B19" t="s">
        <v>18</v>
      </c>
      <c r="C19" t="s">
        <v>234</v>
      </c>
      <c r="D19" t="s">
        <v>4</v>
      </c>
      <c r="E19" s="43">
        <v>2951.6</v>
      </c>
      <c r="F19">
        <v>41.65</v>
      </c>
      <c r="G19" s="43">
        <v>122934.14</v>
      </c>
    </row>
    <row r="20" spans="1:7">
      <c r="A20" t="s">
        <v>235</v>
      </c>
      <c r="B20" t="s">
        <v>19</v>
      </c>
      <c r="C20" t="s">
        <v>236</v>
      </c>
      <c r="E20">
        <v>142.4</v>
      </c>
      <c r="F20">
        <v>80.45</v>
      </c>
      <c r="G20" s="43">
        <v>11456.08</v>
      </c>
    </row>
    <row r="21" spans="1:7">
      <c r="A21">
        <v>3</v>
      </c>
      <c r="B21" t="s">
        <v>20</v>
      </c>
      <c r="G21">
        <v>0</v>
      </c>
    </row>
    <row r="22" spans="1:7">
      <c r="A22" t="s">
        <v>237</v>
      </c>
      <c r="B22" t="s">
        <v>21</v>
      </c>
      <c r="C22" t="s">
        <v>238</v>
      </c>
      <c r="D22" t="s">
        <v>5</v>
      </c>
      <c r="E22" s="43">
        <v>11608.09</v>
      </c>
      <c r="F22">
        <v>1.22</v>
      </c>
      <c r="G22" s="43">
        <v>14161.87</v>
      </c>
    </row>
    <row r="23" spans="1:7">
      <c r="A23" t="s">
        <v>239</v>
      </c>
      <c r="B23" t="s">
        <v>22</v>
      </c>
      <c r="C23" t="s">
        <v>95</v>
      </c>
      <c r="D23" t="s">
        <v>5</v>
      </c>
      <c r="E23">
        <v>224.27</v>
      </c>
      <c r="F23">
        <v>10.4</v>
      </c>
      <c r="G23" s="43">
        <v>2332.41</v>
      </c>
    </row>
    <row r="24" spans="1:7">
      <c r="A24" t="s">
        <v>240</v>
      </c>
      <c r="B24" t="s">
        <v>23</v>
      </c>
      <c r="C24" t="s">
        <v>407</v>
      </c>
      <c r="D24" t="s">
        <v>5</v>
      </c>
      <c r="E24" s="43">
        <v>7306.25</v>
      </c>
      <c r="F24">
        <v>1.44</v>
      </c>
      <c r="G24" s="43">
        <v>10521</v>
      </c>
    </row>
    <row r="25" spans="1:7">
      <c r="A25">
        <v>24</v>
      </c>
      <c r="B25" t="s">
        <v>23</v>
      </c>
      <c r="C25" t="s">
        <v>97</v>
      </c>
      <c r="D25" t="s">
        <v>5</v>
      </c>
      <c r="E25" s="43">
        <v>5143.25</v>
      </c>
      <c r="F25">
        <v>1.02</v>
      </c>
      <c r="G25" s="43">
        <v>5246.12</v>
      </c>
    </row>
    <row r="26" spans="1:7">
      <c r="A26" t="s">
        <v>242</v>
      </c>
      <c r="B26" t="s">
        <v>23</v>
      </c>
      <c r="C26" t="s">
        <v>408</v>
      </c>
      <c r="D26" t="s">
        <v>5</v>
      </c>
      <c r="E26" s="43">
        <v>2163</v>
      </c>
      <c r="F26">
        <v>8.76</v>
      </c>
      <c r="G26" s="43">
        <v>18947.88</v>
      </c>
    </row>
    <row r="27" spans="1:7">
      <c r="A27" t="s">
        <v>242</v>
      </c>
      <c r="B27" t="s">
        <v>23</v>
      </c>
      <c r="C27" t="s">
        <v>24</v>
      </c>
      <c r="D27" t="s">
        <v>5</v>
      </c>
      <c r="E27" s="43">
        <v>5143.25</v>
      </c>
      <c r="F27">
        <v>8.76</v>
      </c>
      <c r="G27" s="43">
        <v>45054.87</v>
      </c>
    </row>
    <row r="28" spans="1:7">
      <c r="A28" t="s">
        <v>243</v>
      </c>
      <c r="B28" t="s">
        <v>25</v>
      </c>
      <c r="C28" t="s">
        <v>98</v>
      </c>
      <c r="D28" t="s">
        <v>5</v>
      </c>
      <c r="E28" s="43">
        <v>5143.25</v>
      </c>
      <c r="F28">
        <v>44.97</v>
      </c>
      <c r="G28" s="43">
        <v>231291.95</v>
      </c>
    </row>
    <row r="29" spans="1:7">
      <c r="A29" t="s">
        <v>244</v>
      </c>
      <c r="B29" t="s">
        <v>25</v>
      </c>
      <c r="C29" t="s">
        <v>99</v>
      </c>
      <c r="D29" t="s">
        <v>5</v>
      </c>
      <c r="E29" s="43">
        <v>3501.88</v>
      </c>
      <c r="F29">
        <v>34.54</v>
      </c>
      <c r="G29" s="43">
        <v>120954.94</v>
      </c>
    </row>
    <row r="30" spans="1:7">
      <c r="A30" t="s">
        <v>245</v>
      </c>
      <c r="B30" t="s">
        <v>25</v>
      </c>
      <c r="C30" t="s">
        <v>100</v>
      </c>
      <c r="D30" t="s">
        <v>5</v>
      </c>
      <c r="E30">
        <v>715.71</v>
      </c>
      <c r="F30">
        <v>55.38</v>
      </c>
      <c r="G30" s="43">
        <v>39636.019999999997</v>
      </c>
    </row>
    <row r="31" spans="1:7">
      <c r="A31" t="s">
        <v>101</v>
      </c>
      <c r="B31" t="s">
        <v>26</v>
      </c>
      <c r="C31" t="s">
        <v>409</v>
      </c>
      <c r="D31" t="s">
        <v>5</v>
      </c>
      <c r="E31" s="43">
        <v>5143.25</v>
      </c>
      <c r="F31">
        <v>26.53</v>
      </c>
      <c r="G31" s="43">
        <v>136450.42000000001</v>
      </c>
    </row>
    <row r="32" spans="1:7">
      <c r="A32" t="s">
        <v>103</v>
      </c>
      <c r="B32" t="s">
        <v>26</v>
      </c>
      <c r="C32" t="s">
        <v>249</v>
      </c>
      <c r="D32" t="s">
        <v>5</v>
      </c>
      <c r="E32" s="43">
        <v>3501.88</v>
      </c>
      <c r="F32">
        <v>26.53</v>
      </c>
      <c r="G32" s="43">
        <v>92904.88</v>
      </c>
    </row>
    <row r="33" spans="1:7">
      <c r="A33" t="s">
        <v>105</v>
      </c>
      <c r="B33" t="s">
        <v>27</v>
      </c>
      <c r="C33" t="s">
        <v>251</v>
      </c>
      <c r="D33" t="s">
        <v>5</v>
      </c>
      <c r="E33">
        <v>744.71</v>
      </c>
      <c r="F33">
        <v>65.069999999999993</v>
      </c>
      <c r="G33" s="43">
        <v>48458.28</v>
      </c>
    </row>
    <row r="34" spans="1:7">
      <c r="A34" t="s">
        <v>106</v>
      </c>
      <c r="B34" t="s">
        <v>28</v>
      </c>
      <c r="C34" t="s">
        <v>107</v>
      </c>
      <c r="D34" t="s">
        <v>5</v>
      </c>
      <c r="E34" s="43">
        <v>5143.25</v>
      </c>
      <c r="F34">
        <v>92.86</v>
      </c>
      <c r="G34" s="43">
        <v>477602.2</v>
      </c>
    </row>
    <row r="35" spans="1:7">
      <c r="A35">
        <v>4</v>
      </c>
      <c r="C35" t="s">
        <v>29</v>
      </c>
      <c r="G35">
        <v>0</v>
      </c>
    </row>
    <row r="36" spans="1:7">
      <c r="A36" t="s">
        <v>110</v>
      </c>
      <c r="B36" t="s">
        <v>30</v>
      </c>
      <c r="C36" t="s">
        <v>111</v>
      </c>
      <c r="D36" t="s">
        <v>5</v>
      </c>
      <c r="E36">
        <v>80</v>
      </c>
      <c r="F36">
        <v>121.6</v>
      </c>
      <c r="G36" s="43">
        <v>9728</v>
      </c>
    </row>
    <row r="37" spans="1:7">
      <c r="A37" t="s">
        <v>112</v>
      </c>
      <c r="B37" t="s">
        <v>31</v>
      </c>
      <c r="C37" t="s">
        <v>113</v>
      </c>
      <c r="D37" t="s">
        <v>5</v>
      </c>
      <c r="E37">
        <v>224.27</v>
      </c>
      <c r="F37">
        <v>199.17</v>
      </c>
      <c r="G37" s="43">
        <v>44667.86</v>
      </c>
    </row>
    <row r="38" spans="1:7">
      <c r="A38" t="s">
        <v>119</v>
      </c>
      <c r="B38" t="s">
        <v>33</v>
      </c>
      <c r="C38" t="s">
        <v>120</v>
      </c>
      <c r="D38" t="s">
        <v>5</v>
      </c>
      <c r="E38" s="43">
        <v>5143.25</v>
      </c>
      <c r="F38">
        <v>71.97</v>
      </c>
      <c r="G38" s="43">
        <v>370159.7</v>
      </c>
    </row>
    <row r="39" spans="1:7">
      <c r="A39" t="s">
        <v>122</v>
      </c>
      <c r="B39" t="s">
        <v>34</v>
      </c>
      <c r="C39" t="s">
        <v>35</v>
      </c>
      <c r="D39" t="s">
        <v>5</v>
      </c>
      <c r="E39" s="43">
        <v>7306.25</v>
      </c>
      <c r="F39">
        <v>42.93</v>
      </c>
      <c r="G39" s="43">
        <v>313657.31</v>
      </c>
    </row>
    <row r="40" spans="1:7">
      <c r="A40" t="s">
        <v>124</v>
      </c>
      <c r="B40" t="s">
        <v>36</v>
      </c>
      <c r="C40" t="s">
        <v>125</v>
      </c>
      <c r="D40" t="s">
        <v>5</v>
      </c>
      <c r="E40" s="43">
        <v>3501.88</v>
      </c>
      <c r="F40">
        <v>91.21</v>
      </c>
      <c r="G40" s="43">
        <v>319406.46999999997</v>
      </c>
    </row>
    <row r="41" spans="1:7">
      <c r="A41" t="s">
        <v>127</v>
      </c>
      <c r="B41" t="s">
        <v>36</v>
      </c>
      <c r="C41" t="s">
        <v>37</v>
      </c>
      <c r="D41" t="s">
        <v>5</v>
      </c>
      <c r="E41">
        <v>16.8</v>
      </c>
      <c r="F41">
        <v>159.33000000000001</v>
      </c>
      <c r="G41" s="43">
        <v>2676.74</v>
      </c>
    </row>
    <row r="42" spans="1:7">
      <c r="A42" t="s">
        <v>129</v>
      </c>
      <c r="B42" t="s">
        <v>38</v>
      </c>
      <c r="C42" t="s">
        <v>39</v>
      </c>
      <c r="D42" t="s">
        <v>5</v>
      </c>
      <c r="E42">
        <v>28</v>
      </c>
      <c r="F42">
        <v>232.03</v>
      </c>
      <c r="G42" s="43">
        <v>6496.84</v>
      </c>
    </row>
    <row r="43" spans="1:7">
      <c r="A43" t="s">
        <v>132</v>
      </c>
      <c r="B43" t="s">
        <v>36</v>
      </c>
      <c r="C43" t="s">
        <v>133</v>
      </c>
      <c r="D43" t="s">
        <v>5</v>
      </c>
      <c r="E43">
        <v>744.71</v>
      </c>
      <c r="F43">
        <v>88.02</v>
      </c>
      <c r="G43" s="43">
        <v>65549.37</v>
      </c>
    </row>
    <row r="44" spans="1:7">
      <c r="A44">
        <v>5</v>
      </c>
      <c r="B44" t="s">
        <v>137</v>
      </c>
      <c r="G44">
        <v>0</v>
      </c>
    </row>
    <row r="45" spans="1:7">
      <c r="A45">
        <v>44</v>
      </c>
      <c r="B45" t="s">
        <v>40</v>
      </c>
      <c r="C45" t="s">
        <v>139</v>
      </c>
      <c r="D45" t="s">
        <v>5</v>
      </c>
      <c r="E45">
        <v>915</v>
      </c>
      <c r="F45">
        <v>19.899999999999999</v>
      </c>
      <c r="G45" s="43">
        <v>18208.5</v>
      </c>
    </row>
    <row r="46" spans="1:7">
      <c r="A46">
        <v>45</v>
      </c>
      <c r="B46" t="s">
        <v>41</v>
      </c>
      <c r="C46" t="s">
        <v>42</v>
      </c>
      <c r="D46" t="s">
        <v>5</v>
      </c>
      <c r="E46">
        <v>73</v>
      </c>
      <c r="F46">
        <v>28.75</v>
      </c>
      <c r="G46" s="43">
        <v>2098.75</v>
      </c>
    </row>
    <row r="47" spans="1:7">
      <c r="A47" t="s">
        <v>142</v>
      </c>
      <c r="B47" t="s">
        <v>43</v>
      </c>
      <c r="C47" t="s">
        <v>44</v>
      </c>
      <c r="D47" t="s">
        <v>7</v>
      </c>
      <c r="E47">
        <v>123</v>
      </c>
      <c r="F47">
        <v>580.98</v>
      </c>
      <c r="G47" s="43">
        <v>71460.539999999994</v>
      </c>
    </row>
    <row r="48" spans="1:7">
      <c r="A48" t="s">
        <v>144</v>
      </c>
      <c r="B48" t="s">
        <v>45</v>
      </c>
      <c r="C48" t="s">
        <v>46</v>
      </c>
      <c r="D48" t="s">
        <v>6</v>
      </c>
      <c r="E48">
        <v>36</v>
      </c>
      <c r="F48">
        <v>393.93</v>
      </c>
      <c r="G48" s="43">
        <v>14181.48</v>
      </c>
    </row>
    <row r="49" spans="1:7">
      <c r="A49" t="s">
        <v>146</v>
      </c>
      <c r="B49" t="s">
        <v>47</v>
      </c>
      <c r="C49" t="s">
        <v>48</v>
      </c>
      <c r="D49" t="s">
        <v>6</v>
      </c>
      <c r="E49">
        <v>96.3</v>
      </c>
      <c r="F49">
        <v>233.34</v>
      </c>
      <c r="G49" s="43">
        <v>22470.639999999999</v>
      </c>
    </row>
    <row r="50" spans="1:7">
      <c r="A50">
        <v>6</v>
      </c>
      <c r="B50" t="s">
        <v>49</v>
      </c>
      <c r="G50">
        <v>0</v>
      </c>
    </row>
    <row r="51" spans="1:7">
      <c r="A51" t="s">
        <v>151</v>
      </c>
      <c r="B51" t="s">
        <v>50</v>
      </c>
      <c r="C51" t="s">
        <v>152</v>
      </c>
      <c r="D51" t="s">
        <v>6</v>
      </c>
      <c r="E51">
        <v>44</v>
      </c>
      <c r="F51">
        <v>584.03</v>
      </c>
      <c r="G51" s="43">
        <v>25697.32</v>
      </c>
    </row>
    <row r="52" spans="1:7">
      <c r="A52" t="s">
        <v>154</v>
      </c>
      <c r="B52" t="s">
        <v>51</v>
      </c>
      <c r="C52" t="s">
        <v>52</v>
      </c>
      <c r="D52" t="s">
        <v>6</v>
      </c>
      <c r="E52" s="43">
        <v>1538.54</v>
      </c>
      <c r="F52">
        <v>62.23</v>
      </c>
      <c r="G52" s="43">
        <v>95743.34</v>
      </c>
    </row>
    <row r="53" spans="1:7">
      <c r="A53" t="s">
        <v>156</v>
      </c>
      <c r="B53" t="s">
        <v>51</v>
      </c>
      <c r="C53" t="s">
        <v>53</v>
      </c>
      <c r="D53" t="s">
        <v>6</v>
      </c>
      <c r="E53">
        <v>150</v>
      </c>
      <c r="F53">
        <v>67.34</v>
      </c>
      <c r="G53" s="43">
        <v>10101</v>
      </c>
    </row>
    <row r="54" spans="1:7">
      <c r="A54" t="s">
        <v>158</v>
      </c>
      <c r="B54" t="s">
        <v>51</v>
      </c>
      <c r="C54" t="s">
        <v>54</v>
      </c>
      <c r="D54" t="s">
        <v>6</v>
      </c>
      <c r="E54">
        <v>639</v>
      </c>
      <c r="F54">
        <v>58.4</v>
      </c>
      <c r="G54" s="43">
        <v>37317.599999999999</v>
      </c>
    </row>
    <row r="55" spans="1:7">
      <c r="A55" t="s">
        <v>160</v>
      </c>
      <c r="B55" t="s">
        <v>55</v>
      </c>
      <c r="C55" t="s">
        <v>161</v>
      </c>
      <c r="D55" t="s">
        <v>6</v>
      </c>
      <c r="E55">
        <v>74</v>
      </c>
      <c r="F55">
        <v>176.35</v>
      </c>
      <c r="G55" s="43">
        <v>13049.9</v>
      </c>
    </row>
    <row r="56" spans="1:7">
      <c r="A56" t="s">
        <v>163</v>
      </c>
      <c r="B56" t="s">
        <v>55</v>
      </c>
      <c r="C56" t="s">
        <v>56</v>
      </c>
      <c r="D56" t="s">
        <v>6</v>
      </c>
      <c r="E56">
        <v>96</v>
      </c>
      <c r="F56">
        <v>180.65</v>
      </c>
      <c r="G56" s="43">
        <v>17342.400000000001</v>
      </c>
    </row>
    <row r="57" spans="1:7">
      <c r="A57" t="s">
        <v>165</v>
      </c>
      <c r="B57" t="s">
        <v>55</v>
      </c>
      <c r="C57" t="s">
        <v>57</v>
      </c>
      <c r="D57" t="s">
        <v>6</v>
      </c>
      <c r="E57">
        <v>24</v>
      </c>
      <c r="F57">
        <v>176.35</v>
      </c>
      <c r="G57" s="43">
        <v>4232.3999999999996</v>
      </c>
    </row>
    <row r="58" spans="1:7">
      <c r="A58" t="s">
        <v>167</v>
      </c>
      <c r="B58" t="s">
        <v>55</v>
      </c>
      <c r="C58" t="s">
        <v>58</v>
      </c>
      <c r="D58" t="s">
        <v>6</v>
      </c>
      <c r="E58">
        <v>48</v>
      </c>
      <c r="F58">
        <v>176.35</v>
      </c>
      <c r="G58" s="43">
        <v>8464.7999999999993</v>
      </c>
    </row>
    <row r="59" spans="1:7">
      <c r="A59" t="s">
        <v>169</v>
      </c>
      <c r="B59" t="s">
        <v>59</v>
      </c>
      <c r="C59" t="s">
        <v>170</v>
      </c>
      <c r="D59" t="s">
        <v>6</v>
      </c>
      <c r="E59" s="43">
        <v>1450</v>
      </c>
      <c r="F59">
        <v>29.42</v>
      </c>
      <c r="G59" s="43">
        <v>42659</v>
      </c>
    </row>
    <row r="60" spans="1:7">
      <c r="A60" t="s">
        <v>176</v>
      </c>
      <c r="B60" t="s">
        <v>36</v>
      </c>
      <c r="C60" t="s">
        <v>177</v>
      </c>
      <c r="D60" t="s">
        <v>5</v>
      </c>
      <c r="E60">
        <v>260</v>
      </c>
      <c r="F60">
        <v>90.06</v>
      </c>
      <c r="G60" s="43">
        <v>23415.599999999999</v>
      </c>
    </row>
    <row r="61" spans="1:7">
      <c r="A61">
        <v>7</v>
      </c>
      <c r="C61" t="s">
        <v>181</v>
      </c>
      <c r="G61">
        <v>0</v>
      </c>
    </row>
    <row r="62" spans="1:7">
      <c r="A62" t="s">
        <v>182</v>
      </c>
      <c r="B62" t="s">
        <v>60</v>
      </c>
      <c r="C62" t="s">
        <v>61</v>
      </c>
      <c r="D62" t="s">
        <v>5</v>
      </c>
      <c r="E62" s="43">
        <v>1300</v>
      </c>
      <c r="F62">
        <v>15.97</v>
      </c>
      <c r="G62" s="43">
        <v>20761</v>
      </c>
    </row>
    <row r="63" spans="1:7">
      <c r="A63" t="s">
        <v>184</v>
      </c>
      <c r="B63" t="s">
        <v>60</v>
      </c>
      <c r="C63" t="s">
        <v>185</v>
      </c>
      <c r="D63" t="s">
        <v>7</v>
      </c>
      <c r="E63">
        <v>60</v>
      </c>
      <c r="F63">
        <v>229.05</v>
      </c>
      <c r="G63" s="43">
        <v>13743</v>
      </c>
    </row>
    <row r="64" spans="1:7">
      <c r="A64" t="s">
        <v>187</v>
      </c>
      <c r="B64" t="s">
        <v>60</v>
      </c>
      <c r="C64" t="s">
        <v>188</v>
      </c>
      <c r="D64" t="s">
        <v>7</v>
      </c>
      <c r="E64">
        <v>60</v>
      </c>
      <c r="F64">
        <v>78.94</v>
      </c>
      <c r="G64" s="43">
        <v>4736.3999999999996</v>
      </c>
    </row>
    <row r="65" spans="1:7">
      <c r="A65">
        <v>8</v>
      </c>
      <c r="B65" t="s">
        <v>13</v>
      </c>
      <c r="G65">
        <v>0</v>
      </c>
    </row>
    <row r="66" spans="1:7">
      <c r="A66" t="s">
        <v>193</v>
      </c>
      <c r="B66" t="s">
        <v>194</v>
      </c>
      <c r="C66" t="s">
        <v>195</v>
      </c>
      <c r="D66" t="s">
        <v>76</v>
      </c>
      <c r="E66">
        <v>7</v>
      </c>
      <c r="F66" s="43">
        <v>2775</v>
      </c>
      <c r="G66" s="43">
        <v>19425</v>
      </c>
    </row>
    <row r="67" spans="1:7">
      <c r="A67" t="s">
        <v>197</v>
      </c>
      <c r="B67" t="s">
        <v>62</v>
      </c>
      <c r="C67" t="s">
        <v>198</v>
      </c>
      <c r="D67" t="s">
        <v>7</v>
      </c>
      <c r="E67">
        <v>22</v>
      </c>
      <c r="F67">
        <v>393.13</v>
      </c>
      <c r="G67" s="43">
        <v>8648.86</v>
      </c>
    </row>
    <row r="68" spans="1:7">
      <c r="A68" t="s">
        <v>200</v>
      </c>
      <c r="B68" t="s">
        <v>62</v>
      </c>
      <c r="C68" t="s">
        <v>201</v>
      </c>
      <c r="D68" t="s">
        <v>7</v>
      </c>
      <c r="E68">
        <v>18</v>
      </c>
      <c r="F68">
        <v>189.74</v>
      </c>
      <c r="G68" s="43">
        <v>3415.32</v>
      </c>
    </row>
    <row r="69" spans="1:7">
      <c r="A69" t="s">
        <v>203</v>
      </c>
      <c r="B69" t="s">
        <v>62</v>
      </c>
      <c r="C69" t="s">
        <v>204</v>
      </c>
      <c r="D69" t="s">
        <v>7</v>
      </c>
      <c r="E69">
        <v>25</v>
      </c>
      <c r="F69">
        <v>509.53</v>
      </c>
      <c r="G69" s="43">
        <v>12738.25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KI</vt:lpstr>
      <vt:lpstr>Arkusz1</vt:lpstr>
      <vt:lpstr>Arkusz2</vt:lpstr>
      <vt:lpstr>Arkusz3</vt:lpstr>
      <vt:lpstr>Arkusz4</vt:lpstr>
      <vt:lpstr>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Izabela Cijarska</cp:lastModifiedBy>
  <cp:lastPrinted>2024-06-26T11:15:23Z</cp:lastPrinted>
  <dcterms:created xsi:type="dcterms:W3CDTF">2014-02-12T06:39:15Z</dcterms:created>
  <dcterms:modified xsi:type="dcterms:W3CDTF">2024-06-28T08:01:16Z</dcterms:modified>
</cp:coreProperties>
</file>