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1.151\energia\ZE\En. Elektr\2022.09.20 Przetarg energia 2023\"/>
    </mc:Choice>
  </mc:AlternateContent>
  <xr:revisionPtr revIDLastSave="0" documentId="13_ncr:1_{DFCEE339-5ED8-4B87-AC8A-711C0462E0B3}" xr6:coauthVersionLast="47" xr6:coauthVersionMax="47" xr10:uidLastSave="{00000000-0000-0000-0000-000000000000}"/>
  <bookViews>
    <workbookView xWindow="-120" yWindow="-120" windowWidth="29040" windowHeight="15720" tabRatio="500" activeTab="9" xr2:uid="{00000000-000D-0000-FFFF-FFFF00000000}"/>
  </bookViews>
  <sheets>
    <sheet name="Oświata, OSiR, Biblioteka, OK" sheetId="1" r:id="rId1"/>
    <sheet name="Gmina" sheetId="4" r:id="rId2"/>
    <sheet name="ZGM" sheetId="3" r:id="rId3"/>
    <sheet name="Naprostować" sheetId="5" state="hidden" r:id="rId4"/>
    <sheet name="moce umowne" sheetId="6" state="hidden" r:id="rId5"/>
    <sheet name="faktury" sheetId="7" state="hidden" r:id="rId6"/>
    <sheet name="ZGK" sheetId="15" r:id="rId7"/>
    <sheet name="Ważne daty i oczekiwania" sheetId="10" state="hidden" r:id="rId8"/>
    <sheet name="PGE punkty 2021" sheetId="11" state="hidden" r:id="rId9"/>
    <sheet name="Dane jednostek" sheetId="13" r:id="rId10"/>
  </sheets>
  <definedNames>
    <definedName name="_xlnm._FilterDatabase" localSheetId="1" hidden="1">Gmina!$A$1:$T$370</definedName>
    <definedName name="_xlnm._FilterDatabase" localSheetId="0" hidden="1">'Oświata, OSiR, Biblioteka, OK'!$A$1:$O$33</definedName>
    <definedName name="_xlnm._FilterDatabase" localSheetId="6" hidden="1">ZGK!$A$1:$R$6</definedName>
    <definedName name="_xlnm._FilterDatabase" localSheetId="2" hidden="1">ZGM!$A$1:$T$59</definedName>
  </definedNames>
  <calcPr calcId="191029" iterateDelta="1E-4" fullPrecision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33" i="1" l="1"/>
  <c r="M372" i="4"/>
  <c r="N372" i="4"/>
  <c r="AA4" i="7" l="1"/>
  <c r="AB4" i="7" s="1"/>
  <c r="AC4" i="7" s="1"/>
  <c r="Z4" i="7"/>
  <c r="H47" i="6"/>
  <c r="G47" i="6"/>
  <c r="G46" i="6"/>
  <c r="I46" i="6" s="1"/>
  <c r="I45" i="6"/>
  <c r="H44" i="6"/>
  <c r="G44" i="6"/>
  <c r="H43" i="6"/>
  <c r="I43" i="6" s="1"/>
  <c r="G42" i="6"/>
  <c r="I42" i="6" s="1"/>
  <c r="H41" i="6"/>
  <c r="G41" i="6"/>
  <c r="I40" i="6"/>
  <c r="H39" i="6"/>
  <c r="G39" i="6"/>
  <c r="H38" i="6"/>
  <c r="G38" i="6"/>
  <c r="H37" i="6"/>
  <c r="I37" i="6" s="1"/>
  <c r="G37" i="6"/>
  <c r="V62" i="5"/>
  <c r="T53" i="5"/>
  <c r="S53" i="5"/>
  <c r="S60" i="5" s="1"/>
  <c r="T60" i="5" s="1"/>
  <c r="N53" i="5"/>
  <c r="S52" i="5"/>
  <c r="U52" i="5" s="1"/>
  <c r="W52" i="5" s="1"/>
  <c r="N52" i="5"/>
  <c r="T51" i="5"/>
  <c r="S51" i="5"/>
  <c r="S58" i="5" s="1"/>
  <c r="T58" i="5" s="1"/>
  <c r="N51" i="5"/>
  <c r="T50" i="5"/>
  <c r="S50" i="5"/>
  <c r="S57" i="5" s="1"/>
  <c r="N50" i="5"/>
  <c r="T49" i="5"/>
  <c r="S49" i="5"/>
  <c r="S56" i="5" s="1"/>
  <c r="T56" i="5" s="1"/>
  <c r="N49" i="5"/>
  <c r="T48" i="5"/>
  <c r="S48" i="5"/>
  <c r="S55" i="5" s="1"/>
  <c r="T55" i="5" s="1"/>
  <c r="N48" i="5"/>
  <c r="L39" i="5"/>
  <c r="M39" i="5" s="1"/>
  <c r="O39" i="5" s="1"/>
  <c r="L38" i="5"/>
  <c r="M38" i="5" s="1"/>
  <c r="L37" i="5"/>
  <c r="M37" i="5" s="1"/>
  <c r="M35" i="5"/>
  <c r="L35" i="5"/>
  <c r="L34" i="5"/>
  <c r="M34" i="5" s="1"/>
  <c r="M33" i="5"/>
  <c r="O33" i="5" s="1"/>
  <c r="J33" i="5"/>
  <c r="H33" i="5"/>
  <c r="G33" i="5"/>
  <c r="F33" i="5"/>
  <c r="M30" i="5"/>
  <c r="O30" i="5" s="1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N1048576" i="4" l="1"/>
  <c r="U53" i="5"/>
  <c r="W53" i="5" s="1"/>
  <c r="I39" i="6"/>
  <c r="U48" i="5"/>
  <c r="W48" i="5" s="1"/>
  <c r="U49" i="5"/>
  <c r="W49" i="5" s="1"/>
  <c r="I41" i="6"/>
  <c r="I47" i="6"/>
  <c r="H48" i="6"/>
  <c r="I38" i="6"/>
  <c r="I48" i="6" s="1"/>
  <c r="I44" i="6"/>
  <c r="G48" i="6"/>
  <c r="S59" i="5"/>
  <c r="T59" i="5" s="1"/>
  <c r="U50" i="5"/>
  <c r="W50" i="5" s="1"/>
  <c r="U51" i="5"/>
  <c r="W51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9" authorId="0" shapeId="0" xr:uid="{00000000-0006-0000-0300-000001000000}">
      <text>
        <r>
          <rPr>
            <sz val="11"/>
            <color rgb="FF000000"/>
            <rFont val="Calibri"/>
            <family val="2"/>
            <charset val="238"/>
          </rPr>
  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490 zł kary</t>
        </r>
      </text>
    </comment>
    <comment ref="D49" authorId="0" shapeId="0" xr:uid="{00000000-0006-0000-0300-000002000000}">
      <text>
        <r>
          <rPr>
            <sz val="11"/>
            <color rgb="FF000000"/>
            <rFont val="Calibri"/>
            <family val="2"/>
            <charset val="238"/>
          </rPr>
  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65 zł kary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3" authorId="0" shapeId="0" xr:uid="{00000000-0006-0000-0400-000001000000}">
      <text>
        <r>
          <rPr>
            <b/>
            <sz val="9"/>
            <color rgb="FF000000"/>
            <rFont val="Tahoma"/>
            <family val="2"/>
            <charset val="238"/>
          </rPr>
          <t xml:space="preserve">Paweł Terlikowski:
</t>
        </r>
        <r>
          <rPr>
            <sz val="9"/>
            <color rgb="FF000000"/>
            <rFont val="Tahoma"/>
            <family val="2"/>
            <charset val="238"/>
          </rPr>
          <t>72 się pojawiło 28.06</t>
        </r>
      </text>
    </comment>
  </commentList>
</comments>
</file>

<file path=xl/sharedStrings.xml><?xml version="1.0" encoding="utf-8"?>
<sst xmlns="http://schemas.openxmlformats.org/spreadsheetml/2006/main" count="8498" uniqueCount="2287">
  <si>
    <t>Lp. PPE</t>
  </si>
  <si>
    <t>sekcja</t>
  </si>
  <si>
    <t xml:space="preserve">nazwa jednostki organizacyjnej </t>
  </si>
  <si>
    <t>miejscowość PPE</t>
  </si>
  <si>
    <t>adres PPE</t>
  </si>
  <si>
    <t>nr PPE</t>
  </si>
  <si>
    <t>nr ewidencyjny</t>
  </si>
  <si>
    <t>nr licznika</t>
  </si>
  <si>
    <t>grupa taryfowa</t>
  </si>
  <si>
    <t>zabezpieczenie przedlicznikowe [A]</t>
  </si>
  <si>
    <t>moc umowna [kW]</t>
  </si>
  <si>
    <t>szacowane zużycie roczne całodobowe lub strefa I [MWh]</t>
  </si>
  <si>
    <t>szacowane zużycie roczne strefa II [MWh]</t>
  </si>
  <si>
    <t>I</t>
  </si>
  <si>
    <t>1. Nabywca – Gmina Grodzisk Mazowiecki                             2. Odbiorca i płatnik – Zespół Szkolno-Przedszkolny nr 1</t>
  </si>
  <si>
    <t>Grodzisk Mazowiecki</t>
  </si>
  <si>
    <t>Zielony Rynek 2</t>
  </si>
  <si>
    <t>PL_ZEWD_1405001253_08</t>
  </si>
  <si>
    <t>C21</t>
  </si>
  <si>
    <t>II</t>
  </si>
  <si>
    <t>1. Nabywca – Gmina Grodzisk Mazowiecki                             2. Odbiorca i płatnik – Zespół Szkolno-Przedszkolny nr 2</t>
  </si>
  <si>
    <t>W. Westfala 3</t>
  </si>
  <si>
    <t>PL_ZEWD_1405001250_02</t>
  </si>
  <si>
    <t>III</t>
  </si>
  <si>
    <t>1. Nabywca – Gmina Grodzisk Mazowiecki                             2. Odbiorca i płatnik – Przedszkole Nr 1</t>
  </si>
  <si>
    <t>L. Zondka 5</t>
  </si>
  <si>
    <t>PL_ZEWD_1405001280_09</t>
  </si>
  <si>
    <t>-</t>
  </si>
  <si>
    <t>C11</t>
  </si>
  <si>
    <t>IV</t>
  </si>
  <si>
    <t>1. Nabywca – Gmina Grodzisk Mazowiecki                             2. Odbiorca i płatnik – Przedszkole Nr 4</t>
  </si>
  <si>
    <t>Górna 12</t>
  </si>
  <si>
    <t>PL_ZEWD_1405001258_08</t>
  </si>
  <si>
    <t>V</t>
  </si>
  <si>
    <t>1. Nabywca – Gmina Grodzisk Mazowiecki                             2. Odbiorca i płatnik – Przedszkole Nr 7</t>
  </si>
  <si>
    <t>M. Kopernika 15</t>
  </si>
  <si>
    <t>PL_ZEWD_1405001370_08</t>
  </si>
  <si>
    <t>VI</t>
  </si>
  <si>
    <t>1. Nabywca – Gmina Grodzisk Mazowiecki                             2. Odbiorca i płatnik – Zespół Szkolno-Przedszkolny nr 3</t>
  </si>
  <si>
    <t>J. Kilińskiego 8b</t>
  </si>
  <si>
    <t>PL_ZEWD_1405001278_06</t>
  </si>
  <si>
    <t>W. Bartniaka 13a</t>
  </si>
  <si>
    <t>PL_ZEWD_1405001281_01</t>
  </si>
  <si>
    <t>VII</t>
  </si>
  <si>
    <t>1. Nabywca – Gmina Grodzisk Mazowiecki                             2. Odbiorca i płatnik – Szkoła Podstawowa Nr 5</t>
  </si>
  <si>
    <t>L. Zondka 6</t>
  </si>
  <si>
    <t>PL_ZEWD_1405001450_08</t>
  </si>
  <si>
    <t>L. Zondka 6; hala</t>
  </si>
  <si>
    <t>PL_ZEWD_1405035552_06</t>
  </si>
  <si>
    <t>VIII</t>
  </si>
  <si>
    <t>1. Nabywca – Gmina Grodzisk Mazowiecki                             2. Odbiorca i płatnik – Szkoła Podstawowa Nr 6</t>
  </si>
  <si>
    <t>Sportowa 31</t>
  </si>
  <si>
    <t>PL_ZEWD_1405001449_07</t>
  </si>
  <si>
    <t>IX</t>
  </si>
  <si>
    <t>1. Nabywca – Gmina Grodzisk Mazowiecki                             2. Odbiorca i płatnik – Szkoła Podstawowa im. Doktora Mateusza Chełmońskiego w Adamowiźnie</t>
  </si>
  <si>
    <t>Adamowizna</t>
  </si>
  <si>
    <t>Osowiecka 33; boisko</t>
  </si>
  <si>
    <t>PL_ZEWD_1405001254_00</t>
  </si>
  <si>
    <t>Osowiecka 33</t>
  </si>
  <si>
    <t>PL_ZEWD_1405001275_00</t>
  </si>
  <si>
    <t>X</t>
  </si>
  <si>
    <t>1. Nabywca – Gmina Grodzisk Mazowiecki                             2. Odbiorca i płatnik – Szkoła Podstawowa im. Klementyny z Tańskich Hoffmanowej w Izdebnie Kościelnym</t>
  </si>
  <si>
    <t>Izdebno Kościelne</t>
  </si>
  <si>
    <t xml:space="preserve">Ks. M. Oziębłowskiego 9 </t>
  </si>
  <si>
    <t>PL_ZEWD_1405001252_06</t>
  </si>
  <si>
    <t>XI</t>
  </si>
  <si>
    <t>1. Nabywca – Gmina Grodzisk Mazowiecki                             2. Odbiorca i płatnik – Zespół Szkolno-Przedszkolny w Książenicach</t>
  </si>
  <si>
    <t>Książenice</t>
  </si>
  <si>
    <t>al. E. Marylskiego 3</t>
  </si>
  <si>
    <t>PL_ZEWD_1405001260_01</t>
  </si>
  <si>
    <t>00837751</t>
  </si>
  <si>
    <t>XII</t>
  </si>
  <si>
    <t>1. Nabywca – Gmina Grodzisk Mazowiecki                             2. Odbiorca i płatnik – Ośrodek Sportu i Rekreacji Gminy Grodzisk Mazowiecki</t>
  </si>
  <si>
    <t>J. Montwiłła 41; basen</t>
  </si>
  <si>
    <t>PL_ZEWD_1405001572_08</t>
  </si>
  <si>
    <t>al. Mokronoskich 4; stadion</t>
  </si>
  <si>
    <t>PL_ZEWD_1405001470_06</t>
  </si>
  <si>
    <t>al. Mokronoskich 4; zaplecze stadionu</t>
  </si>
  <si>
    <t>PL_ZEWD_1405036891_01</t>
  </si>
  <si>
    <t>W. Westfala 3; hala</t>
  </si>
  <si>
    <t>PL_ZEWD_1405001571_06</t>
  </si>
  <si>
    <t>Chlebnia</t>
  </si>
  <si>
    <t>Chlebnia dz. 52/1; obiekt sportowy</t>
  </si>
  <si>
    <t>PL_ZEWD_1405001629_05</t>
  </si>
  <si>
    <t>PL_ZEWD_1405001573_00</t>
  </si>
  <si>
    <t>PL_ZEWD_1405001574_02</t>
  </si>
  <si>
    <t>C12a</t>
  </si>
  <si>
    <t>Nadarzyńska dz.14/3; Orlik</t>
  </si>
  <si>
    <t>PL_ZEWD_1405001467_01</t>
  </si>
  <si>
    <t>Wioślarska dz. 15/2; Stawy Walczewskiego</t>
  </si>
  <si>
    <t>PL_ZEWD_1405035257_02</t>
  </si>
  <si>
    <t>XIII</t>
  </si>
  <si>
    <t>Biblioteka Publiczna Gminy Grodzisk Mazowiecki</t>
  </si>
  <si>
    <t>W. Westfala 3; pawilon kultury</t>
  </si>
  <si>
    <t>PL_ZEWD_1405001607_03</t>
  </si>
  <si>
    <t>XIV</t>
  </si>
  <si>
    <t>Ośrodek Kultury Gminy Grodzisk Mazowiecki</t>
  </si>
  <si>
    <t>Spółdzielcza 9; Centrum Kultury</t>
  </si>
  <si>
    <t>PL_ZEWD_1405001288_05</t>
  </si>
  <si>
    <t>3 Maja 57; Mediateka</t>
  </si>
  <si>
    <t>PL_ZEWD_1405034346_02</t>
  </si>
  <si>
    <t>H. Sienkiewicza 31; Willa Radogoszcz</t>
  </si>
  <si>
    <t>PL_ZEWD_1405001284_07</t>
  </si>
  <si>
    <t>47505749</t>
  </si>
  <si>
    <t>Kozerki</t>
  </si>
  <si>
    <t>Kozerki ul. Marsa 37; świetlica wiejska</t>
  </si>
  <si>
    <t>PL_ZEWD_1405001524_07</t>
  </si>
  <si>
    <t>Adamowizna dz. 107/1, 108; dworek Chełmonie</t>
  </si>
  <si>
    <t>PL_ZEWD_1405034500_00</t>
  </si>
  <si>
    <t>1 Maja dz. 38/09; telebim</t>
  </si>
  <si>
    <t>PL_ZEWD_1405001551_08</t>
  </si>
  <si>
    <t>przeznaczenie obiektu</t>
  </si>
  <si>
    <t>Nadarzyńska</t>
  </si>
  <si>
    <t>Kady</t>
  </si>
  <si>
    <t>Natolin</t>
  </si>
  <si>
    <t>Kresowa</t>
  </si>
  <si>
    <t>Wólka Grodziska</t>
  </si>
  <si>
    <t>Kałęczyn</t>
  </si>
  <si>
    <t>B21</t>
  </si>
  <si>
    <t>Wspólna</t>
  </si>
  <si>
    <t>Opypy</t>
  </si>
  <si>
    <t>Chrzanowska</t>
  </si>
  <si>
    <t>Janinów</t>
  </si>
  <si>
    <t>Czarny Las</t>
  </si>
  <si>
    <t>Szczęsne</t>
  </si>
  <si>
    <t>Oliwkowa</t>
  </si>
  <si>
    <t>1. Nabywca – Gmina Grodzisk Mazowiecki 2. Odbiorca i płatnik – Zakład Gospodarki Mieszkaniowej</t>
  </si>
  <si>
    <t>H. Sienkiewicza 45</t>
  </si>
  <si>
    <t>poczta</t>
  </si>
  <si>
    <t>PL_ZEWD_1405001643_01</t>
  </si>
  <si>
    <t>11 Listopada 48</t>
  </si>
  <si>
    <t>biblioteka</t>
  </si>
  <si>
    <t>PL_ZEWD_1405001645_05</t>
  </si>
  <si>
    <t>T. Kościuszki 21</t>
  </si>
  <si>
    <t>przychodnia lekarska</t>
  </si>
  <si>
    <t>PL_ZEWD_1405001261_03</t>
  </si>
  <si>
    <t>Mazowiecka 101</t>
  </si>
  <si>
    <t>pokoje  gościnne</t>
  </si>
  <si>
    <t>PL_ZEWD_1405001505_01</t>
  </si>
  <si>
    <t>Chlebnia 57 A</t>
  </si>
  <si>
    <t>świetlica wiejska (stara)</t>
  </si>
  <si>
    <t>PL_ZEWD_1405001632_00</t>
  </si>
  <si>
    <t>G11</t>
  </si>
  <si>
    <t>Chlebnia 57 B</t>
  </si>
  <si>
    <t>świetlica  wiejska (nowa)</t>
  </si>
  <si>
    <t>PL_ZEWD_1405032567_04</t>
  </si>
  <si>
    <t>Wiązowa dz. 43/15</t>
  </si>
  <si>
    <t>świetlica wiejska</t>
  </si>
  <si>
    <t>PL_ZEWD_1405035418_04</t>
  </si>
  <si>
    <t>Środkowa 72</t>
  </si>
  <si>
    <t>PL_ZEWD_1405001648_01</t>
  </si>
  <si>
    <t>Kraśnicza Wola</t>
  </si>
  <si>
    <t>Kraśnicza Wola dz. 106/1</t>
  </si>
  <si>
    <t>świetlica  wiejska</t>
  </si>
  <si>
    <t>PL_ZEWD_1405033331_06</t>
  </si>
  <si>
    <t>Mościska</t>
  </si>
  <si>
    <t>Pawia 33</t>
  </si>
  <si>
    <t>PL_ZEWD_1405034464_04</t>
  </si>
  <si>
    <t>Natolin 31</t>
  </si>
  <si>
    <t>PL_ZEWD_1405001324_01</t>
  </si>
  <si>
    <t>PL_ZEWD_1405001647_09</t>
  </si>
  <si>
    <t>Polnej Róży 14</t>
  </si>
  <si>
    <t>PL_ZEWD_1405034463_02</t>
  </si>
  <si>
    <t>Kawki 23</t>
  </si>
  <si>
    <t>PL_ZEWD_1405033946_03</t>
  </si>
  <si>
    <t>Zabłotnia</t>
  </si>
  <si>
    <t>Zabłotnia 32</t>
  </si>
  <si>
    <t>PL_ZEWD_1405034369_06</t>
  </si>
  <si>
    <t>J. Ordona 4</t>
  </si>
  <si>
    <t>świetlica  miejska</t>
  </si>
  <si>
    <t>PL_ZEWD_1405034448_04</t>
  </si>
  <si>
    <t>Ks. J. Poniatowskiego 17</t>
  </si>
  <si>
    <t>obwód administracyjny</t>
  </si>
  <si>
    <t>PL_ZEWD_1405001255_02</t>
  </si>
  <si>
    <t>n/a</t>
  </si>
  <si>
    <t>Ks. J. Poniatowskiego 3</t>
  </si>
  <si>
    <t>PL_ZEWD_1405001256_04</t>
  </si>
  <si>
    <t>Przemysłowa 2</t>
  </si>
  <si>
    <t>PL_ZEWD_1405001257_06</t>
  </si>
  <si>
    <t>R. Traugutta 19</t>
  </si>
  <si>
    <t>PL_ZEWD_1405001259_00</t>
  </si>
  <si>
    <t>Przemysłowa 4a</t>
  </si>
  <si>
    <t>PL_ZEWD_1405001265_01</t>
  </si>
  <si>
    <t>G. Narutowicza 15</t>
  </si>
  <si>
    <t>PL_ZEWD_1405001267_05</t>
  </si>
  <si>
    <t>Przemysłowa 2b</t>
  </si>
  <si>
    <t>PL_ZEWD_1405001268_07</t>
  </si>
  <si>
    <t>H. Sienkiewicza 20</t>
  </si>
  <si>
    <t>PL_ZEWD_1405001270_00</t>
  </si>
  <si>
    <t>PL_ZEWD_1405001271_02</t>
  </si>
  <si>
    <t>PL_ZEWD_1405001272_04</t>
  </si>
  <si>
    <t>R. Traugutta  22</t>
  </si>
  <si>
    <t>PL_ZEWD_1405001276_02</t>
  </si>
  <si>
    <t>Przemysłowa 2c</t>
  </si>
  <si>
    <t>PL_ZEWD_1405001282_03</t>
  </si>
  <si>
    <t>Ks. J. Poniatowskiego 35</t>
  </si>
  <si>
    <t>PL_ZEWD_1405001285_09</t>
  </si>
  <si>
    <t>T. Kościuszki 35</t>
  </si>
  <si>
    <t>PL_ZEWD_1405001286_01</t>
  </si>
  <si>
    <t>B. Limanowskiego 10</t>
  </si>
  <si>
    <t>PL_ZEWD_1405034425_00</t>
  </si>
  <si>
    <t>B. Limanowskiego 23</t>
  </si>
  <si>
    <t>PL_ZEWD_1405001287_03</t>
  </si>
  <si>
    <t>Bałtycka 31</t>
  </si>
  <si>
    <t>PL_ZEWD_1405001291_00</t>
  </si>
  <si>
    <t>Przemysłowa 2a</t>
  </si>
  <si>
    <t>PL_ZEWD_1405001292_02</t>
  </si>
  <si>
    <t>Składowa 8</t>
  </si>
  <si>
    <t>PL_ZEWD_1405001294_06</t>
  </si>
  <si>
    <t>R. Traugutta 3</t>
  </si>
  <si>
    <t>PL_ZEWD_1405001296_00</t>
  </si>
  <si>
    <t>S. Żeromskiego 25b</t>
  </si>
  <si>
    <t>PL_ZEWD_1405001298_04</t>
  </si>
  <si>
    <t>Przemysłowa 4</t>
  </si>
  <si>
    <t>PL_ZEWD_1405001299_06</t>
  </si>
  <si>
    <t>J. Montwiłła 22</t>
  </si>
  <si>
    <t>PL_ZEWD_1405001301_07</t>
  </si>
  <si>
    <t>1 Maja 43</t>
  </si>
  <si>
    <t>PL_ZEWD_1405001302_09</t>
  </si>
  <si>
    <t>R. Traugutta 24</t>
  </si>
  <si>
    <t>PL_ZEWD_1405033005_03</t>
  </si>
  <si>
    <t>Krótka 5</t>
  </si>
  <si>
    <t>PL_ZEWD_1405001305_05</t>
  </si>
  <si>
    <t>11 Listopada 37</t>
  </si>
  <si>
    <t>PL_ZEWD_1405001306_07</t>
  </si>
  <si>
    <t>M. Bołucia 1</t>
  </si>
  <si>
    <t>PL_ZEWD_1405001307_09</t>
  </si>
  <si>
    <t>11 Listopada 7</t>
  </si>
  <si>
    <t>PL_ZEWD_1405001367_03</t>
  </si>
  <si>
    <t>B. Limanowskiego 30</t>
  </si>
  <si>
    <t>oświetlenie klatek schodwych</t>
  </si>
  <si>
    <t>PL_ZEWD_1405037273_06</t>
  </si>
  <si>
    <t>Pańska 3</t>
  </si>
  <si>
    <t>PL_ZEWD_1405038498_07</t>
  </si>
  <si>
    <t>R. Traugutta 8a</t>
  </si>
  <si>
    <t>PL_ZEWD_1405001762_05</t>
  </si>
  <si>
    <t>PL_ZEWD_1405001763_07</t>
  </si>
  <si>
    <t>R. Traugutta 8b</t>
  </si>
  <si>
    <t>PL_ZEWD_1405001765_01</t>
  </si>
  <si>
    <t>PL_ZEWD_1405001764_09</t>
  </si>
  <si>
    <t>PL_ZEWD_1405001760_01</t>
  </si>
  <si>
    <t>oświetlenie ciągów komunikacyjnych zew.</t>
  </si>
  <si>
    <t>PL_ZEWD_1405001761_03</t>
  </si>
  <si>
    <t>T. Bairda 28/18</t>
  </si>
  <si>
    <t>mieszkanie komunalne</t>
  </si>
  <si>
    <t>PL_ZEWD_1405036754_03</t>
  </si>
  <si>
    <t>T. Bairda 4/28</t>
  </si>
  <si>
    <t>PL_ZEWD_1405000907_00</t>
  </si>
  <si>
    <t>Gmina Grodzisk Mazowiecki</t>
  </si>
  <si>
    <t>1 Maja 4</t>
  </si>
  <si>
    <t>PKP Biuro Oświaty</t>
  </si>
  <si>
    <t>PL_PKPE_1405000319_05</t>
  </si>
  <si>
    <t>PKP Poczekalnia</t>
  </si>
  <si>
    <t>PL_PKPE_1405000318_03</t>
  </si>
  <si>
    <t>Kłudno Stare</t>
  </si>
  <si>
    <t>Kłudno Stare dz. 114/3</t>
  </si>
  <si>
    <t>boisko sportowe?</t>
  </si>
  <si>
    <t>PL_ZEWD_1405034187_04</t>
  </si>
  <si>
    <t>Paprociowa 10, dz. 242</t>
  </si>
  <si>
    <t>działka sołecka</t>
  </si>
  <si>
    <t>PL_ZEWD_1405001357_04</t>
  </si>
  <si>
    <t>Radziejowicka dz. 31/20</t>
  </si>
  <si>
    <t>PL_ZEWD_1405034661_04</t>
  </si>
  <si>
    <t>T. Kościuszki 32a</t>
  </si>
  <si>
    <t>budynek administracyjny (stary ratusz)</t>
  </si>
  <si>
    <t>PL_ZEWD_1405001472_00</t>
  </si>
  <si>
    <t>T. Kościuszki 41</t>
  </si>
  <si>
    <t>PL_ZEWD_1405001555_06</t>
  </si>
  <si>
    <t>PL_ZEWD_1405001600_09</t>
  </si>
  <si>
    <t>Izdebno Nowe</t>
  </si>
  <si>
    <t>dz. 107/2</t>
  </si>
  <si>
    <t>kompostownia</t>
  </si>
  <si>
    <t>PL_ZEWD_1405036880_00</t>
  </si>
  <si>
    <t>Króla Zygmunta Starego</t>
  </si>
  <si>
    <t>lokal niemieszkalny</t>
  </si>
  <si>
    <t>PL_ZEWD_1405001323_09</t>
  </si>
  <si>
    <t>F. Żwirki i S. Wigury 10</t>
  </si>
  <si>
    <t>Ochotnicza Straż Pożarna</t>
  </si>
  <si>
    <t>PL_ZEWD_1405001509_09</t>
  </si>
  <si>
    <t>Plebańskich 4</t>
  </si>
  <si>
    <t>PL_ZEWD_1405001729_03</t>
  </si>
  <si>
    <t>Drozda</t>
  </si>
  <si>
    <t>oświetlenie uliczne/C11o</t>
  </si>
  <si>
    <t>PL_ZEWD_1405037141_07</t>
  </si>
  <si>
    <t>3 Maja dz. 40/25</t>
  </si>
  <si>
    <t>Park Skarbków</t>
  </si>
  <si>
    <t>PL_ZEWD_1405001373_04</t>
  </si>
  <si>
    <t>Działkowa dz. 15</t>
  </si>
  <si>
    <t>przepompownia wód deszczowych</t>
  </si>
  <si>
    <t>PL_ZEWD_1405001338_08</t>
  </si>
  <si>
    <t>Bolesława Krzywoustego dz. 3/13</t>
  </si>
  <si>
    <t>PL_ZEWD_1405033772_06</t>
  </si>
  <si>
    <t>Poziomkowa dz. 20/5</t>
  </si>
  <si>
    <t>PL_ZEWD_1405034403_08</t>
  </si>
  <si>
    <t>Królicza dz. 137/4, 52/4</t>
  </si>
  <si>
    <t>PL_ZEWD_1405037139_04</t>
  </si>
  <si>
    <t>H. Sienkiewicza dz. 49/4, 49/5</t>
  </si>
  <si>
    <t>Stawy Goliana</t>
  </si>
  <si>
    <t>PL_ZEWD_1405001349_09</t>
  </si>
  <si>
    <t>dz.14/1, 14/3, 15/1, 15/2</t>
  </si>
  <si>
    <t>Stawy Walczewskiego</t>
  </si>
  <si>
    <t>PL_ZEWD_1405034212_09</t>
  </si>
  <si>
    <t>Żytnia</t>
  </si>
  <si>
    <t>sygnalizacja świetlna</t>
  </si>
  <si>
    <t>PL_ZEWD_1405001318_00</t>
  </si>
  <si>
    <t>J. Kilińskiego dz. 27/2</t>
  </si>
  <si>
    <t>PL_ZEWD_1405036198_09</t>
  </si>
  <si>
    <t>Żyrardowska/J. Chełmońskiego</t>
  </si>
  <si>
    <t>PL_ZEWD_1405036523_08</t>
  </si>
  <si>
    <t>E. Orzeszkowej dz. 13/14, 13/17</t>
  </si>
  <si>
    <t>toaleta publiczna</t>
  </si>
  <si>
    <t>PL_ZEWD_1405034844_08</t>
  </si>
  <si>
    <t>T. Kościuszki 12</t>
  </si>
  <si>
    <t>Willa Niespodzianka</t>
  </si>
  <si>
    <t>PL_ZEWD_1405033330_04</t>
  </si>
  <si>
    <t>Radonie</t>
  </si>
  <si>
    <t>Źródlana dz. 144/27</t>
  </si>
  <si>
    <t>oświelenie placu zabaw</t>
  </si>
  <si>
    <t>PL_ZEWD_1405001750_02</t>
  </si>
  <si>
    <t>C11o</t>
  </si>
  <si>
    <t>oświetlenie uliczne</t>
  </si>
  <si>
    <t>PL_ZEWD_1405001605_09</t>
  </si>
  <si>
    <t>Plac Wolności dz. 85/2</t>
  </si>
  <si>
    <t>PL_ZEWD_1405001699_08</t>
  </si>
  <si>
    <t>Piaskowa dz. 25</t>
  </si>
  <si>
    <t>oświetlenie parkingu</t>
  </si>
  <si>
    <t>PL_ZEWD_1405034383_02</t>
  </si>
  <si>
    <t>Nadarzyńska dz. 23</t>
  </si>
  <si>
    <t>PL_ZEWD_1405032843_02</t>
  </si>
  <si>
    <t>Bałtycka</t>
  </si>
  <si>
    <t>oświetlenie parku Bałtycka</t>
  </si>
  <si>
    <t>PL_ZEWD_1405034149_02</t>
  </si>
  <si>
    <t>Górna</t>
  </si>
  <si>
    <t>oświetlenie parku Górna</t>
  </si>
  <si>
    <t>PL_ZEWD_1405034148_00</t>
  </si>
  <si>
    <t>Jaśminowa dz. 21/196</t>
  </si>
  <si>
    <t>oświetlenie parku Jaśminowa</t>
  </si>
  <si>
    <t>PL_ZEWD_1405034147_08</t>
  </si>
  <si>
    <t>B. Wolniewicz</t>
  </si>
  <si>
    <t>oświetlenie parku nad rzeką Mrowną</t>
  </si>
  <si>
    <t>PL_ZEWD_1405034718_01</t>
  </si>
  <si>
    <t>L. Okulickiego</t>
  </si>
  <si>
    <t>PL_ZEWD_1405001405_03</t>
  </si>
  <si>
    <t>Jabłoniowa 21</t>
  </si>
  <si>
    <t>PL_ZEWD_1405001458_04</t>
  </si>
  <si>
    <t>Sokola</t>
  </si>
  <si>
    <t>PL_ZEWD_1405001489_03</t>
  </si>
  <si>
    <t>PL_ZEWD_1405001638_02</t>
  </si>
  <si>
    <t>Polnej Róży dz. 101/1</t>
  </si>
  <si>
    <t>PL_ZEWD_1405001774_08</t>
  </si>
  <si>
    <t>ks. M. Bojanka dz. 46/2</t>
  </si>
  <si>
    <t>PL_ZEWD_1405034771_01</t>
  </si>
  <si>
    <t>Bałtycka słup 123</t>
  </si>
  <si>
    <t>PL_ZEWD_1405001309_03</t>
  </si>
  <si>
    <t>PL_ZEWD_1405001310_04</t>
  </si>
  <si>
    <t>PL_ZEWD_1405001311_06</t>
  </si>
  <si>
    <t>Odrano Wola</t>
  </si>
  <si>
    <t>Niedźwiedzia</t>
  </si>
  <si>
    <t>PL_ZEWD_1405001313_00</t>
  </si>
  <si>
    <t>Sadowa</t>
  </si>
  <si>
    <t>PL_ZEWD_1405001314_02</t>
  </si>
  <si>
    <t>PL_ZEWD_1405001315_04</t>
  </si>
  <si>
    <t>Żwirowa</t>
  </si>
  <si>
    <t>PL_ZEWD_1405001316_06</t>
  </si>
  <si>
    <t>Cedrowa</t>
  </si>
  <si>
    <t>PL_ZEWD_1405001319_02</t>
  </si>
  <si>
    <t>PL_ZEWD_1405001320_03</t>
  </si>
  <si>
    <t>Jaśminowa</t>
  </si>
  <si>
    <t>PL_ZEWD_1405001322_07</t>
  </si>
  <si>
    <t>S. Batorego</t>
  </si>
  <si>
    <t>PL_ZEWD_1405001325_03</t>
  </si>
  <si>
    <t>PL_ZEWD_1405001326_05</t>
  </si>
  <si>
    <t>PL_ZEWD_1405001327_07</t>
  </si>
  <si>
    <t>PL_ZEWD_1405001328_09</t>
  </si>
  <si>
    <t>M. Kopernika trafo 0889</t>
  </si>
  <si>
    <t>PL_ZEWD_1405001329_01</t>
  </si>
  <si>
    <t>PL_ZEWD_1405001330_02</t>
  </si>
  <si>
    <t>3 Maja</t>
  </si>
  <si>
    <t>PL_ZEWD_1405001331_04</t>
  </si>
  <si>
    <t>Lutniana trafo T-2</t>
  </si>
  <si>
    <t>PL_ZEWD_1405001332_06</t>
  </si>
  <si>
    <t>PL_ZEWD_1405001333_08</t>
  </si>
  <si>
    <t>Bałtycka II</t>
  </si>
  <si>
    <t>PL_ZEWD_1405001334_00</t>
  </si>
  <si>
    <t>PL_ZEWD_1405001336_04</t>
  </si>
  <si>
    <t>PL_ZEWD_1405001337_06</t>
  </si>
  <si>
    <t>H. Sienkiewicza</t>
  </si>
  <si>
    <t>PL_ZEWD_1405001340_01</t>
  </si>
  <si>
    <t>PL_ZEWD_1405001341_03</t>
  </si>
  <si>
    <t>Kozery Nowe</t>
  </si>
  <si>
    <t>Przyleśna</t>
  </si>
  <si>
    <t>PL_ZEWD_1405001342_05</t>
  </si>
  <si>
    <t>Wólczyńska</t>
  </si>
  <si>
    <t>PL_ZEWD_1405001343_07</t>
  </si>
  <si>
    <t>Wylotowa dz. 16/12</t>
  </si>
  <si>
    <t>PL_ZEWD_1405001344_09</t>
  </si>
  <si>
    <t>Suwalska</t>
  </si>
  <si>
    <t>PL_ZEWD_1405001345_01</t>
  </si>
  <si>
    <t>Zajęcza</t>
  </si>
  <si>
    <t>PL_ZEWD_1405001346_03</t>
  </si>
  <si>
    <t>J. Chełmońskiego II trafo 0305</t>
  </si>
  <si>
    <t>PL_ZEWD_1405001347_05</t>
  </si>
  <si>
    <t>Aksamitna dz. 126/6, 85/11, 116</t>
  </si>
  <si>
    <t>PL_ZEWD_1405001348_07</t>
  </si>
  <si>
    <t>G. Orlicz-Dreszera IV</t>
  </si>
  <si>
    <t>PL_ZEWD_1405001350_00</t>
  </si>
  <si>
    <t>Rusałki</t>
  </si>
  <si>
    <t>PL_ZEWD_1405001351_02</t>
  </si>
  <si>
    <t>Janinów trafo 0421</t>
  </si>
  <si>
    <t>PL_ZEWD_1405001352_04</t>
  </si>
  <si>
    <t>PL_ZEWD_1405001353_06</t>
  </si>
  <si>
    <t xml:space="preserve">Boczna dz. 11/7 </t>
  </si>
  <si>
    <t>PL_ZEWD_1405001355_00</t>
  </si>
  <si>
    <t>PL_ZEWD_1405001356_02</t>
  </si>
  <si>
    <t>PL_ZEWD_1405001358_06</t>
  </si>
  <si>
    <t>Radońska trafo 0119</t>
  </si>
  <si>
    <t>PL_ZEWD_1405001359_08</t>
  </si>
  <si>
    <t>Kłudno Nowe</t>
  </si>
  <si>
    <t>PL_ZEWD_1405001360_09</t>
  </si>
  <si>
    <t>J. Montwiłła</t>
  </si>
  <si>
    <t>PL_ZEWD_1405001362_03</t>
  </si>
  <si>
    <t>PL_ZEWD_1405001364_07</t>
  </si>
  <si>
    <t>Okrężna</t>
  </si>
  <si>
    <t>PL_ZEWD_1405001365_09</t>
  </si>
  <si>
    <t>PL_ZEWD_1405001366_01</t>
  </si>
  <si>
    <t>PL_ZEWD_1405001368_05</t>
  </si>
  <si>
    <t>PL_ZEWD_1405001369_07</t>
  </si>
  <si>
    <t>Kozery</t>
  </si>
  <si>
    <t>G. Orlicz-Dreszera III 753</t>
  </si>
  <si>
    <t>PL_ZEWD_1405001371_00</t>
  </si>
  <si>
    <t>Owocowa dz. 111/30</t>
  </si>
  <si>
    <t>PL_ZEWD_1405001372_02</t>
  </si>
  <si>
    <t>PL_ZEWD_1405001374_06</t>
  </si>
  <si>
    <t>D. Chłapowskiego</t>
  </si>
  <si>
    <t>PL_ZEWD_1405001375_08</t>
  </si>
  <si>
    <t>PL_ZEWD_1405001376_00</t>
  </si>
  <si>
    <t>PL_ZEWD_1405001377_02</t>
  </si>
  <si>
    <t>Żurawia</t>
  </si>
  <si>
    <t>PL_ZEWD_1405001378_04</t>
  </si>
  <si>
    <t>Okólna</t>
  </si>
  <si>
    <t>PL_ZEWD_1405001379_06</t>
  </si>
  <si>
    <t>Radońska</t>
  </si>
  <si>
    <t>PL_ZEWD_1405001380_07</t>
  </si>
  <si>
    <t>Żuków</t>
  </si>
  <si>
    <t>PL_ZEWD_1405001383_03</t>
  </si>
  <si>
    <t>PL_ZEWD_1405001384_05</t>
  </si>
  <si>
    <t>ks. J. Poniatowskiego</t>
  </si>
  <si>
    <t>PL_ZEWD_1405001386_09</t>
  </si>
  <si>
    <t>Mazowiecka 121a</t>
  </si>
  <si>
    <t>PL_ZEWD_1405001387_01</t>
  </si>
  <si>
    <t>Bankowa</t>
  </si>
  <si>
    <t>PL_ZEWD_1405001388_03</t>
  </si>
  <si>
    <t>PL_ZEWD_1405001389_05</t>
  </si>
  <si>
    <t>Pańska</t>
  </si>
  <si>
    <t>PL_ZEWD_1405001390_06</t>
  </si>
  <si>
    <t>J. Słowackiego</t>
  </si>
  <si>
    <t>PL_ZEWD_1405001391_08</t>
  </si>
  <si>
    <t>PL_ZEWD_1405001392_00</t>
  </si>
  <si>
    <t>S. Czarnieckiego</t>
  </si>
  <si>
    <t>PL_ZEWD_1405001393_02</t>
  </si>
  <si>
    <t>Dąbrówka 77</t>
  </si>
  <si>
    <t>PL_ZEWD_1405001394_04</t>
  </si>
  <si>
    <t>Tylna trafo 0537</t>
  </si>
  <si>
    <t>PL_ZEWD_1405001395_06</t>
  </si>
  <si>
    <t>B. Limanowskiego</t>
  </si>
  <si>
    <t>PL_ZEWD_1405001396_08</t>
  </si>
  <si>
    <t>Turecka</t>
  </si>
  <si>
    <t>PL_ZEWD_1405001397_00</t>
  </si>
  <si>
    <t>J. Chełmońskiego</t>
  </si>
  <si>
    <t>PL_ZEWD_1405001399_04</t>
  </si>
  <si>
    <t>Graniczna/Szeroka</t>
  </si>
  <si>
    <t>PL_ZEWD_1405001400_03</t>
  </si>
  <si>
    <t>Chrzanów Mały</t>
  </si>
  <si>
    <t>PL_ZEWD_1405001401_05</t>
  </si>
  <si>
    <t>PL_ZEWD_1405001403_09</t>
  </si>
  <si>
    <t>J. Kossaka dz. 219/15, 219/3</t>
  </si>
  <si>
    <t>PL_ZEWD_1405001404_01</t>
  </si>
  <si>
    <t>PL_ZEWD_1405001406_05</t>
  </si>
  <si>
    <t>M. Kopernika</t>
  </si>
  <si>
    <t>PL_ZEWD_1405001407_07</t>
  </si>
  <si>
    <t>W. Bartniaka</t>
  </si>
  <si>
    <t>PL_ZEWD_1405001408_09</t>
  </si>
  <si>
    <t>PL_ZEWD_1405001409_01</t>
  </si>
  <si>
    <t>PL_ZEWD_1405001410_02</t>
  </si>
  <si>
    <t>Żyrardowska</t>
  </si>
  <si>
    <t>PL_ZEWD_1405001411_04</t>
  </si>
  <si>
    <t>PL_ZEWD_1405001412_06</t>
  </si>
  <si>
    <t>Dworska</t>
  </si>
  <si>
    <t>PL_ZEWD_1405001413_08</t>
  </si>
  <si>
    <t>PL_ZEWD_1405001414_00</t>
  </si>
  <si>
    <t>PL_ZEWD_1405001415_02</t>
  </si>
  <si>
    <t>Makówka</t>
  </si>
  <si>
    <t>PL_ZEWD_1405001416_04</t>
  </si>
  <si>
    <t>Kozery Nowe trafo 0075</t>
  </si>
  <si>
    <t>PL_ZEWD_1405001417_06</t>
  </si>
  <si>
    <t>E. Plater</t>
  </si>
  <si>
    <t>PL_ZEWD_1405001418_08</t>
  </si>
  <si>
    <t>PL_ZEWD_1405001419_00</t>
  </si>
  <si>
    <t>Władków</t>
  </si>
  <si>
    <t>Władków trafo 0122</t>
  </si>
  <si>
    <t>PL_ZEWD_1405001420_01</t>
  </si>
  <si>
    <t>PL_ZEWD_1405001421_03</t>
  </si>
  <si>
    <t>Spółdziecza</t>
  </si>
  <si>
    <t>PL_ZEWD_1405001422_05</t>
  </si>
  <si>
    <t>H. Dąbrowskiego</t>
  </si>
  <si>
    <t>PL_ZEWD_1405001423_07</t>
  </si>
  <si>
    <t>Graniczna</t>
  </si>
  <si>
    <t>PL_ZEWD_1405001424_09</t>
  </si>
  <si>
    <t>Prosta</t>
  </si>
  <si>
    <t>PL_ZEWD_1405001425_01</t>
  </si>
  <si>
    <t>PL_ZEWD_1405001426_03</t>
  </si>
  <si>
    <t>Z. Gilewicza</t>
  </si>
  <si>
    <t>PL_ZEWD_1405001427_05</t>
  </si>
  <si>
    <t>G. Orlicz-Dreszera I 0747</t>
  </si>
  <si>
    <t>PL_ZEWD_1405001428_07</t>
  </si>
  <si>
    <t>PL_ZEWD_1405001429_09</t>
  </si>
  <si>
    <t>R. Traugutta</t>
  </si>
  <si>
    <t>PL_ZEWD_1405001430_00</t>
  </si>
  <si>
    <t>Zachodnia</t>
  </si>
  <si>
    <t>PL_ZEWD_1405001431_02</t>
  </si>
  <si>
    <t>Myśliwska</t>
  </si>
  <si>
    <t>PL_ZEWD_1405001432_04</t>
  </si>
  <si>
    <t>PL_ZEWD_1405001433_06</t>
  </si>
  <si>
    <t>J. Kilińskiego 14</t>
  </si>
  <si>
    <t>PL_ZEWD_1405001436_02</t>
  </si>
  <si>
    <t>PL_ZEWD_1405001437_04</t>
  </si>
  <si>
    <t>PL_ZEWD_1405001438_06</t>
  </si>
  <si>
    <t>PL_ZEWD_1405001439_08</t>
  </si>
  <si>
    <t>PL_ZEWD_1405001440_09</t>
  </si>
  <si>
    <t>Polnej Róży</t>
  </si>
  <si>
    <t>PL_ZEWD_1405001441_01</t>
  </si>
  <si>
    <t>PL_ZEWD_1405001443_05</t>
  </si>
  <si>
    <t>PL_ZEWD_1405001444_07</t>
  </si>
  <si>
    <t>PL_ZEWD_1405001445_09</t>
  </si>
  <si>
    <t>Nowa</t>
  </si>
  <si>
    <t>PL_ZEWD_1405001446_01</t>
  </si>
  <si>
    <t>PL_ZEWD_1405001447_03</t>
  </si>
  <si>
    <t>M. Kopernika T-21</t>
  </si>
  <si>
    <t>PL_ZEWD_1405001451_00</t>
  </si>
  <si>
    <t>PL_ZEWD_1405001452_02</t>
  </si>
  <si>
    <t>PL_ZEWD_1405001453_04</t>
  </si>
  <si>
    <t>PL_ZEWD_1405001454_06</t>
  </si>
  <si>
    <t>Izdebno Nowe trafo 0938</t>
  </si>
  <si>
    <t>PL_ZEWD_1405001455_08</t>
  </si>
  <si>
    <t>Armii Polskiej</t>
  </si>
  <si>
    <t>PL_ZEWD_1405001456_00</t>
  </si>
  <si>
    <t>PL_ZEWD_1405001457_02</t>
  </si>
  <si>
    <t>Izdebno Nowe trafo 0329</t>
  </si>
  <si>
    <t>PL_ZEWD_1405001459_06</t>
  </si>
  <si>
    <t>Królewska</t>
  </si>
  <si>
    <t>PL_ZEWD_1405001460_07</t>
  </si>
  <si>
    <t>PL_ZEWD_1405001463_03</t>
  </si>
  <si>
    <t>G. Orlicz-Dreszera</t>
  </si>
  <si>
    <t>PL_ZEWD_1405001465_07</t>
  </si>
  <si>
    <t>PL_ZEWD_1405001466_09</t>
  </si>
  <si>
    <t>Mała</t>
  </si>
  <si>
    <t>PL_ZEWD_1405001471_08</t>
  </si>
  <si>
    <t>Tłuste</t>
  </si>
  <si>
    <t>PL_ZEWD_1405001475_06</t>
  </si>
  <si>
    <t>PL_ZEWD_1405001476_08</t>
  </si>
  <si>
    <t>PL_ZEWD_1405001477_00</t>
  </si>
  <si>
    <t>Cytrynowa</t>
  </si>
  <si>
    <t>PL_ZEWD_1405001478_02</t>
  </si>
  <si>
    <t>PL_ZEWD_1405001479_04</t>
  </si>
  <si>
    <t>Spokojna</t>
  </si>
  <si>
    <t>PL_ZEWD_1405001481_07</t>
  </si>
  <si>
    <t>Janinów trafo 1431</t>
  </si>
  <si>
    <t>PL_ZEWD_1405001482_09</t>
  </si>
  <si>
    <t>PL_ZEWD_1405001483_01</t>
  </si>
  <si>
    <t>PL_ZEWD_1405001485_05</t>
  </si>
  <si>
    <t>M. Gogola</t>
  </si>
  <si>
    <t>PL_ZEWD_1405001486_07</t>
  </si>
  <si>
    <t>PL_ZEWD_1405001488_01</t>
  </si>
  <si>
    <t>Nowy Grodzisk</t>
  </si>
  <si>
    <t>PL_ZEWD_1405001492_08</t>
  </si>
  <si>
    <t>PL_ZEWD_1405001493_00</t>
  </si>
  <si>
    <t>PL_ZEWD_1405001494_02</t>
  </si>
  <si>
    <t>PL_ZEWD_1405001495_04</t>
  </si>
  <si>
    <t>PL_ZEWD_1405001496_06</t>
  </si>
  <si>
    <t>W. Sikorskiego</t>
  </si>
  <si>
    <t>PL_ZEWD_1405001498_00</t>
  </si>
  <si>
    <t>Kielecka</t>
  </si>
  <si>
    <t>PL_ZEWD_1405001500_01</t>
  </si>
  <si>
    <t>PL_ZEWD_1405001501_03</t>
  </si>
  <si>
    <t>Jelenia</t>
  </si>
  <si>
    <t>PL_ZEWD_1405001502_05</t>
  </si>
  <si>
    <t>Sportowa</t>
  </si>
  <si>
    <t>PL_ZEWD_1405001503_07</t>
  </si>
  <si>
    <t>PL_ZEWD_1405001504_09</t>
  </si>
  <si>
    <t>S. Żeromskiego</t>
  </si>
  <si>
    <t>PL_ZEWD_1405001506_03</t>
  </si>
  <si>
    <t>Błękitna</t>
  </si>
  <si>
    <t>PL_ZEWD_1405001507_05</t>
  </si>
  <si>
    <t>Limbowa trafo 1678</t>
  </si>
  <si>
    <t>PL_ZEWD_1405001508_07</t>
  </si>
  <si>
    <t>Nadrzeczna</t>
  </si>
  <si>
    <t>PL_ZEWD_1405001510_00</t>
  </si>
  <si>
    <t>Warszawska</t>
  </si>
  <si>
    <t>PL_ZEWD_1405001511_02</t>
  </si>
  <si>
    <t>PL_ZEWD_1405001512_04</t>
  </si>
  <si>
    <t>PL_ZEWD_1405001513_06</t>
  </si>
  <si>
    <t>Szwedzka</t>
  </si>
  <si>
    <t>PL_ZEWD_1405001514_08</t>
  </si>
  <si>
    <t>PL_ZEWD_1405001515_00</t>
  </si>
  <si>
    <t>Tęczowa dz. 76/20</t>
  </si>
  <si>
    <t>PL_ZEWD_1405001516_02</t>
  </si>
  <si>
    <t>Piaskowa</t>
  </si>
  <si>
    <t>PL_ZEWD_1405001517_04</t>
  </si>
  <si>
    <t>Roślinna</t>
  </si>
  <si>
    <t>PL_ZEWD_1405001518_06</t>
  </si>
  <si>
    <t>PL_ZEWD_1405001519_08</t>
  </si>
  <si>
    <t>Łagodna</t>
  </si>
  <si>
    <t>PL_ZEWD_1405001521_01</t>
  </si>
  <si>
    <t>Cicha</t>
  </si>
  <si>
    <t>PL_ZEWD_1405001522_03</t>
  </si>
  <si>
    <t>Szwedzka/S. Okrzei</t>
  </si>
  <si>
    <t>PL_ZEWD_1405001523_05</t>
  </si>
  <si>
    <t>PL_ZEWD_1405001525_09</t>
  </si>
  <si>
    <t>Daleka</t>
  </si>
  <si>
    <t>PL_ZEWD_1405001526_01</t>
  </si>
  <si>
    <t>PL_ZEWD_1405001527_03</t>
  </si>
  <si>
    <t>PL_ZEWD_1405001528_05</t>
  </si>
  <si>
    <t>F. Żwirki i S. Wigury</t>
  </si>
  <si>
    <t>PL_ZEWD_1405001530_08</t>
  </si>
  <si>
    <t>PL_ZEWD_1405001531_00</t>
  </si>
  <si>
    <t>PL_ZEWD_1405001532_02</t>
  </si>
  <si>
    <t>Klonowa</t>
  </si>
  <si>
    <t>PL_ZEWD_1405001533_04</t>
  </si>
  <si>
    <t>PL_ZEWD_1405001534_06</t>
  </si>
  <si>
    <t>Mazowiecka</t>
  </si>
  <si>
    <t>PL_ZEWD_1405001535_08</t>
  </si>
  <si>
    <t>PL_ZEWD_1405001536_00</t>
  </si>
  <si>
    <t>PL_ZEWD_1405001537_02</t>
  </si>
  <si>
    <t>Izdebno Kościelne nr 2</t>
  </si>
  <si>
    <t>PL_ZEWD_1405001538_04</t>
  </si>
  <si>
    <t>H. Szczerkowskiego trafo 0805</t>
  </si>
  <si>
    <t>PL_ZEWD_1405001539_06</t>
  </si>
  <si>
    <t>PL_ZEWD_1405001540_07</t>
  </si>
  <si>
    <t>PL_ZEWD_1405001541_09</t>
  </si>
  <si>
    <t>Baśniowa</t>
  </si>
  <si>
    <t>PL_ZEWD_1405001542_01</t>
  </si>
  <si>
    <t>J. Matejki</t>
  </si>
  <si>
    <t>PL_ZEWD_1405001543_03</t>
  </si>
  <si>
    <t>T. Bairda</t>
  </si>
  <si>
    <t>PL_ZEWD_1405001544_05</t>
  </si>
  <si>
    <t>PL_ZEWD_1405001545_07</t>
  </si>
  <si>
    <t>Kozery Nowe nr 2</t>
  </si>
  <si>
    <t>PL_ZEWD_1405001546_09</t>
  </si>
  <si>
    <t>PL_ZEWD_1405001548_03</t>
  </si>
  <si>
    <t>W. Orkana</t>
  </si>
  <si>
    <t>PL_ZEWD_1405001552_00</t>
  </si>
  <si>
    <t>PL_ZEWD_1405001553_02</t>
  </si>
  <si>
    <t>PL_ZEWD_1405001554_04</t>
  </si>
  <si>
    <t>PL_ZEWD_1405001556_08</t>
  </si>
  <si>
    <t>PL_ZEWD_1405001557_00</t>
  </si>
  <si>
    <t>PL_ZEWD_1405001558_02</t>
  </si>
  <si>
    <t>L. Teligi trafo 1623</t>
  </si>
  <si>
    <t>PL_ZEWD_1405001559_04</t>
  </si>
  <si>
    <t>Szyszkowa</t>
  </si>
  <si>
    <t>PL_ZEWD_1405001560_05</t>
  </si>
  <si>
    <t>PL_ZEWD_1405001561_07</t>
  </si>
  <si>
    <t>J. Chełmońskiego trafo 1020</t>
  </si>
  <si>
    <t>PL_ZEWD_1405001563_01</t>
  </si>
  <si>
    <t>PL_ZEWD_1405001564_03</t>
  </si>
  <si>
    <t>Lutniana trafo T-1</t>
  </si>
  <si>
    <t>PL_ZEWD_1405001565_05</t>
  </si>
  <si>
    <t>al. Mokronoskich</t>
  </si>
  <si>
    <t>PL_ZEWD_1405001566_07</t>
  </si>
  <si>
    <t>PL_ZEWD_1405001567_09</t>
  </si>
  <si>
    <t>Kołysanki</t>
  </si>
  <si>
    <t>PL_ZEWD_1405001568_01</t>
  </si>
  <si>
    <t>Paprociowa 57</t>
  </si>
  <si>
    <t>PL_ZEWD_1405001569_03</t>
  </si>
  <si>
    <t>T. Kościuszki</t>
  </si>
  <si>
    <t>PL_ZEWD_1405001570_04</t>
  </si>
  <si>
    <t>PL_ZEWD_1405001577_08</t>
  </si>
  <si>
    <t>Kłudno Stare nr 132</t>
  </si>
  <si>
    <t>PL_ZEWD_1405001578_00</t>
  </si>
  <si>
    <t>PL_ZEWD_1405001579_02</t>
  </si>
  <si>
    <t>PL_ZEWD_1405001580_03</t>
  </si>
  <si>
    <t>Gen. Orlicz-Dreszera</t>
  </si>
  <si>
    <t>PL_ZEWD_1405001581_05</t>
  </si>
  <si>
    <t>PL_ZEWD_1405001582_07</t>
  </si>
  <si>
    <t>PL_ZEWD_1405001583_09</t>
  </si>
  <si>
    <t>PL_ZEWD_1405001584_01</t>
  </si>
  <si>
    <t>Chrzanów Duży</t>
  </si>
  <si>
    <t>PL_ZEWD_1405001585_03</t>
  </si>
  <si>
    <t>Natolin nr 41</t>
  </si>
  <si>
    <t>PL_ZEWD_1405001586_05</t>
  </si>
  <si>
    <t>PL_ZEWD_1405001592_06</t>
  </si>
  <si>
    <t>PL_ZEWD_1405001593_08</t>
  </si>
  <si>
    <t>Radiowa</t>
  </si>
  <si>
    <t>PL_ZEWD_1405001594_00</t>
  </si>
  <si>
    <t>Szeroka</t>
  </si>
  <si>
    <t>PL_ZEWD_1405001596_04</t>
  </si>
  <si>
    <t>PL_ZEWD_1405001597_06</t>
  </si>
  <si>
    <t>Szkolna</t>
  </si>
  <si>
    <t>PL_ZEWD_1405001598_08</t>
  </si>
  <si>
    <t>Promienna</t>
  </si>
  <si>
    <t>PL_ZEWD_1405001599_00</t>
  </si>
  <si>
    <t>PL_ZEWD_1405001601_01</t>
  </si>
  <si>
    <t>Lubelska</t>
  </si>
  <si>
    <t>PL_ZEWD_1405001602_03</t>
  </si>
  <si>
    <t>Grunwaldzka</t>
  </si>
  <si>
    <t>PL_ZEWD_1405001603_05</t>
  </si>
  <si>
    <t>M. Kopernika trafo 1405</t>
  </si>
  <si>
    <t>PL_ZEWD_1405001606_01</t>
  </si>
  <si>
    <t>K. Pułaskiego dz. 7/4</t>
  </si>
  <si>
    <t>PL_ZEWD_1405001694_08</t>
  </si>
  <si>
    <t>Przytulna dz. 108/12</t>
  </si>
  <si>
    <t>PL_ZEWD_1405001716_08</t>
  </si>
  <si>
    <t>Krańcowa dz. 158/6, 1</t>
  </si>
  <si>
    <t>PL_ZEWD_1405001720_05</t>
  </si>
  <si>
    <t>Kwitnącej Wisni dz. 48/48</t>
  </si>
  <si>
    <t>PL_ZEWD_1405001727_09</t>
  </si>
  <si>
    <t>Spacerowa dz. 19/1</t>
  </si>
  <si>
    <t>PL_ZEWD_1405001728_01</t>
  </si>
  <si>
    <t>W. Reymonta dz. 13, 12/3</t>
  </si>
  <si>
    <t>PL_ZEWD_1405001730_04</t>
  </si>
  <si>
    <t>Skowronkowa</t>
  </si>
  <si>
    <t>PL_ZEWD_1405001731_06</t>
  </si>
  <si>
    <t>Zagaje</t>
  </si>
  <si>
    <t>PL_ZEWD_1405032585_08</t>
  </si>
  <si>
    <t>R. Traugutta dz. 35/4, 90</t>
  </si>
  <si>
    <t>PL_ZEWD_1405035204_01</t>
  </si>
  <si>
    <t>Sopranowa dz. 1/235</t>
  </si>
  <si>
    <t>PL_ZEWD_1405035215_02</t>
  </si>
  <si>
    <t>Lotnicza</t>
  </si>
  <si>
    <t>PL_ZEWD_1405036468_06</t>
  </si>
  <si>
    <t>Brzozowa dz. 20</t>
  </si>
  <si>
    <t>PL_ZEWD_1405036469_08</t>
  </si>
  <si>
    <t>Wężyk</t>
  </si>
  <si>
    <t>Wężyk dz. 30/20</t>
  </si>
  <si>
    <t>PL_ZELD_020044930193</t>
  </si>
  <si>
    <t>PL_ZELD_021258520108</t>
  </si>
  <si>
    <t>Kierlańczyków</t>
  </si>
  <si>
    <t>PL_ZEWD_1405001339_00</t>
  </si>
  <si>
    <t>Gajowa</t>
  </si>
  <si>
    <t>PL_ZEWD_1405001308_01</t>
  </si>
  <si>
    <t>Jordanowicka</t>
  </si>
  <si>
    <t>PL_ZEWD_1405001321_05</t>
  </si>
  <si>
    <t>Różana</t>
  </si>
  <si>
    <t>PL_ZEWD_1405001398_02</t>
  </si>
  <si>
    <t>Mazowiecka dz. 24</t>
  </si>
  <si>
    <t>PL_ZEWD_1405001402_07</t>
  </si>
  <si>
    <t>Jesionowa dz. 43</t>
  </si>
  <si>
    <t>PL_ZEWD_1405001434_08</t>
  </si>
  <si>
    <t>PL_ZEWD_1405001484_03</t>
  </si>
  <si>
    <t>Popławska dz. 66, 101</t>
  </si>
  <si>
    <t>PL_ZEWD_1405001487_09</t>
  </si>
  <si>
    <t>Dobra dz. 148/1</t>
  </si>
  <si>
    <t>PL_ZEWD_1405001491_06</t>
  </si>
  <si>
    <t>Marynin</t>
  </si>
  <si>
    <t>PL_ZEWD_1405001520_09</t>
  </si>
  <si>
    <t>Na Góry dz. 27/6</t>
  </si>
  <si>
    <t>PL_ZEWD_1405001604_07</t>
  </si>
  <si>
    <t>Wronia i Krucza dz. 101/2</t>
  </si>
  <si>
    <t>PL_ZEWD_1405037248_09</t>
  </si>
  <si>
    <t>Legionów dz. 8/6, 8/8, 8/11</t>
  </si>
  <si>
    <t>PL_ZEWD_1405037243_09</t>
  </si>
  <si>
    <t>Bobrowa dz. 195/7, 195/9</t>
  </si>
  <si>
    <t>PL_ZEWD_1405037242_07</t>
  </si>
  <si>
    <t>Grafitowa dz. 76/42, 76/41, 76/3</t>
  </si>
  <si>
    <t>PL_ZEWD_1405037285_09</t>
  </si>
  <si>
    <t>Argentyńska dz. 90/1</t>
  </si>
  <si>
    <t>PL_ZEWD_1405037286_01</t>
  </si>
  <si>
    <t>Puchacza dz. 112/6</t>
  </si>
  <si>
    <t>PL_ZEWD_1405037330_02</t>
  </si>
  <si>
    <t>dz. 7/1</t>
  </si>
  <si>
    <t>PL_ZEWD_1405037341_03</t>
  </si>
  <si>
    <t>Plac Wolności dz. 105/2</t>
  </si>
  <si>
    <t>PL_ZEWD_1405037253_08</t>
  </si>
  <si>
    <t>Zapole</t>
  </si>
  <si>
    <t>PL_ZEWD_1405037586_05</t>
  </si>
  <si>
    <t>Edukacyjna</t>
  </si>
  <si>
    <t>PL_ZEWD_1405037587_07</t>
  </si>
  <si>
    <t>Borsucza</t>
  </si>
  <si>
    <t>PL_ZEWD_1405037685_01</t>
  </si>
  <si>
    <t>Chrzanów Mały dz. 22/9</t>
  </si>
  <si>
    <t>PL_ZEWD_1405036205_00</t>
  </si>
  <si>
    <t>Willowa dz. 5/9</t>
  </si>
  <si>
    <t>PL_ZEWD_1405001794_06</t>
  </si>
  <si>
    <t>PL_ZEWD_1405001795_08</t>
  </si>
  <si>
    <t>G. Orlicz-Dreszera III</t>
  </si>
  <si>
    <t>PL_ZEWD_1405001480_05</t>
  </si>
  <si>
    <t>Chabrowa</t>
  </si>
  <si>
    <t>PL_ZEWD_1405001435_00</t>
  </si>
  <si>
    <t>Chmielna</t>
  </si>
  <si>
    <t>PL_ZEWD_1405037714_04</t>
  </si>
  <si>
    <t>Urszulin</t>
  </si>
  <si>
    <t>Urszulin trafo 0990</t>
  </si>
  <si>
    <t>PL_ZEWD_1405001385_07</t>
  </si>
  <si>
    <t>Marylskiego/Koncertowa</t>
  </si>
  <si>
    <t>PL_ZEWD_1405038010_07</t>
  </si>
  <si>
    <t>Dzięciołowa dz. 48/6</t>
  </si>
  <si>
    <t>PL_ZEWD_1405038657_05</t>
  </si>
  <si>
    <t>Chałubińskiego dz. 81/15</t>
  </si>
  <si>
    <t>PL_ZEWD_1405038658_07</t>
  </si>
  <si>
    <t>Radziejowicka rondo</t>
  </si>
  <si>
    <t>oświetlenie uliczne - obwodnica</t>
  </si>
  <si>
    <t>PL_ZEWD_1405038842_02</t>
  </si>
  <si>
    <t>Logistyczna rondo</t>
  </si>
  <si>
    <t>PL_ZEWD_1405038838_05</t>
  </si>
  <si>
    <t>PL_ZEWD_1405038839_07</t>
  </si>
  <si>
    <t>G. Orlicz-Dreszera rondo</t>
  </si>
  <si>
    <t>PL_ZEWD_1405038840_08</t>
  </si>
  <si>
    <t>Chlebnia rondo</t>
  </si>
  <si>
    <t>PL_ZEWD_1405038703_00</t>
  </si>
  <si>
    <t>boisko sportowe</t>
  </si>
  <si>
    <t>PL_ZEWD_1405001696_02</t>
  </si>
  <si>
    <t>T. Kościuszki 34</t>
  </si>
  <si>
    <t>budynek administracyjny (dawny Urząd Stanu Cywilnego)</t>
  </si>
  <si>
    <t>PL_ZEWD_1405001474_04</t>
  </si>
  <si>
    <t xml:space="preserve"> Książenice</t>
  </si>
  <si>
    <t>al. Olszowa 53</t>
  </si>
  <si>
    <t>PL_ZEWD_1405001529_07</t>
  </si>
  <si>
    <t>Żuków dz. 170</t>
  </si>
  <si>
    <t>świetlica wiejska przy kościele</t>
  </si>
  <si>
    <t>PL_ZEWD_1405001363_05</t>
  </si>
  <si>
    <t>świetlica wiejska przy Ochotniczej Straży Pożarnej</t>
  </si>
  <si>
    <t>PL_ZEWD_1405001381_09</t>
  </si>
  <si>
    <t>Kłudno Stare 48</t>
  </si>
  <si>
    <t>PL_ZEWD_1405001473_02</t>
  </si>
  <si>
    <t>C12b</t>
  </si>
  <si>
    <t>PL_ZEWD_1405001595_02</t>
  </si>
  <si>
    <t>T. Kościuszki 12a</t>
  </si>
  <si>
    <t>Ratusz</t>
  </si>
  <si>
    <t>PL_ZEWD_1405037479_04</t>
  </si>
  <si>
    <t>Sportowa dz. 57</t>
  </si>
  <si>
    <t>hala sportowo-widowiskowa</t>
  </si>
  <si>
    <t>PL_ZEWD_1405037218_02</t>
  </si>
  <si>
    <t>J. Montwiłła/Daleka</t>
  </si>
  <si>
    <t>lodowisko/hala sportowa</t>
  </si>
  <si>
    <t>PL_ZEWD_1405035014_04</t>
  </si>
  <si>
    <t>Park Skarbków - zasilanie imprez</t>
  </si>
  <si>
    <t>PL_ZEWD_1405001550_06</t>
  </si>
  <si>
    <t>Żydowska 11, dz. 47/4, 48/1,48/2</t>
  </si>
  <si>
    <t>parking wielopoziomowy</t>
  </si>
  <si>
    <t>PL_ZEWD_1405033023_07</t>
  </si>
  <si>
    <t>J. Montwiłła 38</t>
  </si>
  <si>
    <t>PL_ZEWD_1405001442_03</t>
  </si>
  <si>
    <t>M. Skłodowskiej-Curie 13/ 5</t>
  </si>
  <si>
    <t>lokal mieszkalny</t>
  </si>
  <si>
    <t>PL_ZEWD_1405003325_07</t>
  </si>
  <si>
    <t>budynek administracyjny (dawny USC - ewidencja ludności)</t>
  </si>
  <si>
    <t>PL_ZEWD_1405002331_01</t>
  </si>
  <si>
    <t>Orla</t>
  </si>
  <si>
    <t>Cmentarz komunalny w Szczęsnem</t>
  </si>
  <si>
    <t>PL_ZEWD_1405022953_03</t>
  </si>
  <si>
    <t>Szkoła Podstawowa w Szczęsnem</t>
  </si>
  <si>
    <t>PL_ZEWD_1405038132_07</t>
  </si>
  <si>
    <t>11 Listopada</t>
  </si>
  <si>
    <t>ryczałt</t>
  </si>
  <si>
    <t>PL_ZEWD_1405012004_02</t>
  </si>
  <si>
    <t>R</t>
  </si>
  <si>
    <t>Willowa</t>
  </si>
  <si>
    <t>PL_ZEWD_1405012008_00</t>
  </si>
  <si>
    <t>11 Listopada 26, dz. 110</t>
  </si>
  <si>
    <t>ryczałt - oświetlenie/monitoring</t>
  </si>
  <si>
    <t>PL_ZEWD_1405005652_06</t>
  </si>
  <si>
    <t>PL_ZEWD_1405005644_01</t>
  </si>
  <si>
    <t>ryczałt - oświetlenie</t>
  </si>
  <si>
    <t>PL_ZEWD_1405005642_07</t>
  </si>
  <si>
    <t>PL_ZEWD_1405005650_02</t>
  </si>
  <si>
    <t>PL_ZEWD_1405005647_07</t>
  </si>
  <si>
    <t>E. Orzeszkowej</t>
  </si>
  <si>
    <t>PL_ZEWD_1405005651_04</t>
  </si>
  <si>
    <t>PL_ZEWD_1405005636_06</t>
  </si>
  <si>
    <t>PL_ZEWD_1405005641_05</t>
  </si>
  <si>
    <t>PL_ZEWD_1405005643_09</t>
  </si>
  <si>
    <t>PL_ZEWD_1405005639_02</t>
  </si>
  <si>
    <t>PL_ZEWD_1405012009_02</t>
  </si>
  <si>
    <t>Diamentowa</t>
  </si>
  <si>
    <t>PL_ZEWD_1405011993_06</t>
  </si>
  <si>
    <t>PL_ZEWD_1405012002_08</t>
  </si>
  <si>
    <t>PL_ZEWD_1405012003_00</t>
  </si>
  <si>
    <t>PL_ZEWD_1405012005_04</t>
  </si>
  <si>
    <t>K. Szoslanda</t>
  </si>
  <si>
    <t>PL_ZEWD_1405012006_06</t>
  </si>
  <si>
    <t>PL_ZEWD_1405012007_08</t>
  </si>
  <si>
    <t>PL_ZEWD_1405011380_03</t>
  </si>
  <si>
    <t>Żołnierska dz. 13/19</t>
  </si>
  <si>
    <t>PL_ZEWD_1405007817_00</t>
  </si>
  <si>
    <t>PL_ZEWD_1405007706_01</t>
  </si>
  <si>
    <t>Paprociowa 279/8:195</t>
  </si>
  <si>
    <t>PL_ZEWD_1405006748_04</t>
  </si>
  <si>
    <t>C. Godebskiego</t>
  </si>
  <si>
    <t>PL_ZEWD_1405011268_03</t>
  </si>
  <si>
    <t>T. Chałubińskiego dz. 81/25, 81/27</t>
  </si>
  <si>
    <t>PL_ZEWD_1405007874_08</t>
  </si>
  <si>
    <t>PL_ZEWD_1405030021_02</t>
  </si>
  <si>
    <t>Okólna dz. 8/34</t>
  </si>
  <si>
    <t>PL_ZEWD_1405008164_00</t>
  </si>
  <si>
    <t>Okólna dz. 203/11</t>
  </si>
  <si>
    <t>PL_ZEWD_1405008163_08</t>
  </si>
  <si>
    <t>T. Chałubińskiego</t>
  </si>
  <si>
    <t>PL_ZEWD_1405008162_06</t>
  </si>
  <si>
    <t>Meksykańska</t>
  </si>
  <si>
    <t>PL_ZEWD_1405011269_05</t>
  </si>
  <si>
    <t>Żubrowa 173/20</t>
  </si>
  <si>
    <t>PL_ZEWD_1405008277_03</t>
  </si>
  <si>
    <t>Daniela 148/1</t>
  </si>
  <si>
    <t>PL_ZEWD_1405008275_09</t>
  </si>
  <si>
    <t>Tęczowa/Sympatyczna</t>
  </si>
  <si>
    <t>PL_ZEWD_1405008175_01</t>
  </si>
  <si>
    <t>Krańcowa</t>
  </si>
  <si>
    <t>PL_ZEWD_1405008177_05</t>
  </si>
  <si>
    <t>Cynamonowa dz. 76/20</t>
  </si>
  <si>
    <t>PL_ZEWD_1405008160_02</t>
  </si>
  <si>
    <t>Paprociowa dz. 247</t>
  </si>
  <si>
    <t>PL_ZEWD_1405008159_01</t>
  </si>
  <si>
    <t>K. Szoslanda dz. 163</t>
  </si>
  <si>
    <t>PL_ZEWD_1405008157_07</t>
  </si>
  <si>
    <t>Stokrotkowa dz. 108/13</t>
  </si>
  <si>
    <t>PL_ZEWD_1405008156_05</t>
  </si>
  <si>
    <t>Kraśnicza Wola dz. 53/3, 53</t>
  </si>
  <si>
    <t>PL_ZEWD_1405007877_04</t>
  </si>
  <si>
    <t>Kraśnicza Wola dz. 31/5</t>
  </si>
  <si>
    <t>PL_ZEWD_1405007875_00</t>
  </si>
  <si>
    <t>PGE usunąć</t>
  </si>
  <si>
    <t>PRZENIEŚĆ DO C11o</t>
  </si>
  <si>
    <t>VARIA</t>
  </si>
  <si>
    <t>PPE</t>
  </si>
  <si>
    <t>nr ew</t>
  </si>
  <si>
    <t>licznik</t>
  </si>
  <si>
    <t>adres</t>
  </si>
  <si>
    <t>zużycie</t>
  </si>
  <si>
    <t>weryfikacja: dane i wolumeny i przekroczenia i kompensacja; racjonalizacja: C11o, grupy, moce (17 PPE) i wakacje; ebok zgm (3 PPE+10 PPE)</t>
  </si>
  <si>
    <t>1405035014_04</t>
  </si>
  <si>
    <t>lodowisko</t>
  </si>
  <si>
    <t>Jesionowa</t>
  </si>
  <si>
    <t>CEEB</t>
  </si>
  <si>
    <t>Fortum</t>
  </si>
  <si>
    <t>Opypy Polnej Róży dz. 101/1</t>
  </si>
  <si>
    <t>przetarg</t>
  </si>
  <si>
    <t xml:space="preserve">KADY, NA GÓRY </t>
  </si>
  <si>
    <t>Audyt – zespół ds energii</t>
  </si>
  <si>
    <t>OPYPY, GAJOWA</t>
  </si>
  <si>
    <t>FEEL</t>
  </si>
  <si>
    <t xml:space="preserve">MARYNIN </t>
  </si>
  <si>
    <t>spotkanie z dyrekcją PGE i MAE</t>
  </si>
  <si>
    <t>OPYPY, Jabłoniowa</t>
  </si>
  <si>
    <t>--</t>
  </si>
  <si>
    <t>model finansowy EV</t>
  </si>
  <si>
    <t>Radonie Źródlana dz. 144/27</t>
  </si>
  <si>
    <t>czasowe: do marca oczyszczalnia Kłudzienko, do maja Bałtycka 18 i Biuro Oświaty, do sierpnia szkoła Szczęsne, na później: FritoLay</t>
  </si>
  <si>
    <t>JORDANOWICKA</t>
  </si>
  <si>
    <t>kompensacja: SP1, Szczęsne, ratusz, hala</t>
  </si>
  <si>
    <t>Zredukować 17 kW do 15, pozostałe do 16</t>
  </si>
  <si>
    <t>osobne nr ew: 15927220, 12214146, 12214105 oraz pustostan Kościuszki 41/30, Bairda 4/28 Fortum; gaz ZGK Bałtycka i Chrzanów</t>
  </si>
  <si>
    <t>świetlica Żuków</t>
  </si>
  <si>
    <t xml:space="preserve">KSIĄŻENICE, MAZOWIECKA </t>
  </si>
  <si>
    <t>świetlica OSP Izdebno</t>
  </si>
  <si>
    <t>Okulickiego</t>
  </si>
  <si>
    <t>OSP Izdebno</t>
  </si>
  <si>
    <t>OSP Kłudno</t>
  </si>
  <si>
    <t xml:space="preserve">KOZERY NOWE, POPŁAWSKA </t>
  </si>
  <si>
    <t>przepompownia Działkowa</t>
  </si>
  <si>
    <t>Kościuszki 32a</t>
  </si>
  <si>
    <t xml:space="preserve">ADAMOWIZNA, DOBRA </t>
  </si>
  <si>
    <t>park Mrowna</t>
  </si>
  <si>
    <t>kino Wolność</t>
  </si>
  <si>
    <t>OSiR</t>
  </si>
  <si>
    <t>parking Piaskowa dz. 25</t>
  </si>
  <si>
    <t xml:space="preserve">zaplecze </t>
  </si>
  <si>
    <t>Radogoszcz</t>
  </si>
  <si>
    <t>OK</t>
  </si>
  <si>
    <t>6x ZGM</t>
  </si>
  <si>
    <t>ZGM</t>
  </si>
  <si>
    <t>Kompensacja Qc</t>
  </si>
  <si>
    <t>X, kvarh</t>
  </si>
  <si>
    <t>drugie półrocze 2020</t>
  </si>
  <si>
    <t>średnomiesięczny koszt</t>
  </si>
  <si>
    <t>luty</t>
  </si>
  <si>
    <t>Żydowska</t>
  </si>
  <si>
    <t>Targowisko</t>
  </si>
  <si>
    <t>Urząd</t>
  </si>
  <si>
    <t>SP Książenice</t>
  </si>
  <si>
    <t>SP2</t>
  </si>
  <si>
    <t>P4</t>
  </si>
  <si>
    <t>SP5</t>
  </si>
  <si>
    <t>SP5 hala</t>
  </si>
  <si>
    <t>Mediateka</t>
  </si>
  <si>
    <t>Kłudno</t>
  </si>
  <si>
    <t>Montwiłła</t>
  </si>
  <si>
    <t>Hala Westfala</t>
  </si>
  <si>
    <t>PKP oba</t>
  </si>
  <si>
    <t>moc</t>
  </si>
  <si>
    <t>grudzień</t>
  </si>
  <si>
    <t xml:space="preserve">styczeń </t>
  </si>
  <si>
    <t>lipiec</t>
  </si>
  <si>
    <t>sierpień</t>
  </si>
  <si>
    <t>wrzesień</t>
  </si>
  <si>
    <t>październik</t>
  </si>
  <si>
    <t>moc umowna</t>
  </si>
  <si>
    <t>rok</t>
  </si>
  <si>
    <t>wakacje</t>
  </si>
  <si>
    <t>oszczędność w wakacje</t>
  </si>
  <si>
    <t>dyżur</t>
  </si>
  <si>
    <t>potencjalna oszcz</t>
  </si>
  <si>
    <t>kara</t>
  </si>
  <si>
    <t>1. mc</t>
  </si>
  <si>
    <t>2. mc</t>
  </si>
  <si>
    <t>TOTAL</t>
  </si>
  <si>
    <t>60/70</t>
  </si>
  <si>
    <t>70/162</t>
  </si>
  <si>
    <t>30/50</t>
  </si>
  <si>
    <t>ZS1</t>
  </si>
  <si>
    <t>50/100</t>
  </si>
  <si>
    <t>C21 do C11</t>
  </si>
  <si>
    <t>prąd</t>
  </si>
  <si>
    <t>nowy prąd</t>
  </si>
  <si>
    <t xml:space="preserve">Park Skarbków </t>
  </si>
  <si>
    <t>L. Zondka 6 hala</t>
  </si>
  <si>
    <t>Kod PPE</t>
  </si>
  <si>
    <t>Kod pocztowy</t>
  </si>
  <si>
    <t>Miejscowość</t>
  </si>
  <si>
    <t>Ulica</t>
  </si>
  <si>
    <t>Posesja</t>
  </si>
  <si>
    <t>Lokal</t>
  </si>
  <si>
    <t>Numer w bilingu</t>
  </si>
  <si>
    <t>Data rozpoczęcia</t>
  </si>
  <si>
    <t>05-825</t>
  </si>
  <si>
    <t>ZGM w eBOK poza listą PPE</t>
  </si>
  <si>
    <t>dz. nr 23</t>
  </si>
  <si>
    <t>ŻYRARDOWSKA 54/1</t>
  </si>
  <si>
    <t>PL_ZEWD_1405005232_06</t>
  </si>
  <si>
    <t>dz.114/3</t>
  </si>
  <si>
    <t>LIMANOWSKIEGO 30</t>
  </si>
  <si>
    <t>PL.KR.ZYG.STAREGO 14/2</t>
  </si>
  <si>
    <t>PL_ZEWD_1405010898_01</t>
  </si>
  <si>
    <t>dz.21/196</t>
  </si>
  <si>
    <t>SPORTOWA 29</t>
  </si>
  <si>
    <t>PL_ZEWD_1405001273_06</t>
  </si>
  <si>
    <t>CHLEBNIA 72K/4</t>
  </si>
  <si>
    <t>PL_ZEWD_1405005214_02</t>
  </si>
  <si>
    <t>CHLEBNIA 72 I/4</t>
  </si>
  <si>
    <t>PL_ZEWD_1405004805_06</t>
  </si>
  <si>
    <t>Poziomkowa</t>
  </si>
  <si>
    <t>dz.20/5</t>
  </si>
  <si>
    <t>KOŚCIUSZKI 41/30</t>
  </si>
  <si>
    <t>PL_ZEWD_1405020395_01</t>
  </si>
  <si>
    <t>dz. 107/1</t>
  </si>
  <si>
    <t>108</t>
  </si>
  <si>
    <t>NATOLIN 47/2</t>
  </si>
  <si>
    <t>PL_ZEWD_1405004814_03</t>
  </si>
  <si>
    <t>dz. 16/22</t>
  </si>
  <si>
    <t>SPÓŁDZIELCZA 10</t>
  </si>
  <si>
    <t>PL_ZEWD_1405003988_05</t>
  </si>
  <si>
    <t>ks. M. Bojanka</t>
  </si>
  <si>
    <t>dz. 46/2</t>
  </si>
  <si>
    <t>TRAUGUTTA 19/4</t>
  </si>
  <si>
    <t>PL_ZEWD_1405011312_04</t>
  </si>
  <si>
    <t>DZ. 13/14</t>
  </si>
  <si>
    <t>DZ. 13/17</t>
  </si>
  <si>
    <t>dz. 47/4</t>
  </si>
  <si>
    <t>48/1,48/2</t>
  </si>
  <si>
    <t>dz. 25</t>
  </si>
  <si>
    <t>PL_ZEWD_1421017371_08</t>
  </si>
  <si>
    <t>dz.70,77</t>
  </si>
  <si>
    <t>GRODZISK MAZOWIECKI</t>
  </si>
  <si>
    <t>MONTWIŁŁA</t>
  </si>
  <si>
    <t>41</t>
  </si>
  <si>
    <t>DZ. 55/2</t>
  </si>
  <si>
    <t>10606400</t>
  </si>
  <si>
    <t>dz.35/4,90</t>
  </si>
  <si>
    <t>Sopranowa</t>
  </si>
  <si>
    <t>1/235</t>
  </si>
  <si>
    <t>J. Kilińskiego</t>
  </si>
  <si>
    <t>dz nr 27/2</t>
  </si>
  <si>
    <t>dz.22/9</t>
  </si>
  <si>
    <t>Brzozowa</t>
  </si>
  <si>
    <t>dz 20</t>
  </si>
  <si>
    <t>Identyfikator</t>
  </si>
  <si>
    <t>Kod</t>
  </si>
  <si>
    <t>Nazwa</t>
  </si>
  <si>
    <t>Typ medium</t>
  </si>
  <si>
    <t>Taryfa (obowiązuje od)</t>
  </si>
  <si>
    <t>Nr domu</t>
  </si>
  <si>
    <t>Nr mieszkania</t>
  </si>
  <si>
    <t>18096006/1</t>
  </si>
  <si>
    <t>GMINA GRODZISK MAZOWIECKI  || Przyłącze nr 1</t>
  </si>
  <si>
    <t>energia elektryczna</t>
  </si>
  <si>
    <t>C11 (2018-12-04)</t>
  </si>
  <si>
    <t>RADZIEJOWICKA</t>
  </si>
  <si>
    <t>DZ.31/20</t>
  </si>
  <si>
    <t>JANINÓW</t>
  </si>
  <si>
    <t>018021018</t>
  </si>
  <si>
    <t>GMINA GRODZISK MAZOWIECKI  || Przyłącze nr 1 || PD 18-G1/S/02086 Z DNIA 26-06-2019</t>
  </si>
  <si>
    <t>G11 (2019-09-19)</t>
  </si>
  <si>
    <t>Czarny Las, WIĄZOWA</t>
  </si>
  <si>
    <t>DZ 43/15</t>
  </si>
  <si>
    <t>CZARNY LAS</t>
  </si>
  <si>
    <t>018021020</t>
  </si>
  <si>
    <t>PL_ZEWD_1405014861_08</t>
  </si>
  <si>
    <t>G11 (2020-01-31)</t>
  </si>
  <si>
    <t>PRZEMYSŁOWA</t>
  </si>
  <si>
    <t>2C</t>
  </si>
  <si>
    <t>6</t>
  </si>
  <si>
    <t>Chełmońskiego/ZYRARDOWSKA</t>
  </si>
  <si>
    <t>zlikwidowano w kwietniu 2020</t>
  </si>
  <si>
    <t>016911010</t>
  </si>
  <si>
    <t>R (2009-02-02)</t>
  </si>
  <si>
    <t>POLNEJ RÓŻY</t>
  </si>
  <si>
    <t>OPYPY</t>
  </si>
  <si>
    <t>016000009</t>
  </si>
  <si>
    <t>WILLOWA</t>
  </si>
  <si>
    <t>016911016</t>
  </si>
  <si>
    <t>TŁUSTE</t>
  </si>
  <si>
    <t>016911015</t>
  </si>
  <si>
    <t>K. SZOSLANDA</t>
  </si>
  <si>
    <t>ADAMOWIZNA</t>
  </si>
  <si>
    <t>016911014</t>
  </si>
  <si>
    <t>CHLEBNIA</t>
  </si>
  <si>
    <t>016000006</t>
  </si>
  <si>
    <t>11 LISTOPADA</t>
  </si>
  <si>
    <t>016911011</t>
  </si>
  <si>
    <t>DIAMENTOWA</t>
  </si>
  <si>
    <t>IZDEBNO KOŚCIELNE</t>
  </si>
  <si>
    <t>016911013</t>
  </si>
  <si>
    <t>ZAPOLE</t>
  </si>
  <si>
    <t>016911012</t>
  </si>
  <si>
    <t>016911017</t>
  </si>
  <si>
    <t>PL_ZEWD_1405012001_06</t>
  </si>
  <si>
    <t>BOBROWA</t>
  </si>
  <si>
    <t>016911018</t>
  </si>
  <si>
    <t>PL_ZEWD_1405012000_04</t>
  </si>
  <si>
    <t>016911019</t>
  </si>
  <si>
    <t>R (2009-09-22)</t>
  </si>
  <si>
    <t>MAŁA</t>
  </si>
  <si>
    <t>CHRZANÓW MAŁY</t>
  </si>
  <si>
    <t>016911039</t>
  </si>
  <si>
    <t>GMINA GRODZISK MAZOWIECKI  || Przyłącze nr 1 || 3XOUSb 70</t>
  </si>
  <si>
    <t>R (2013-06-24)</t>
  </si>
  <si>
    <t>ŻOŁNIERSKA dz. 13/19</t>
  </si>
  <si>
    <t>KADY</t>
  </si>
  <si>
    <t>016911040</t>
  </si>
  <si>
    <t>PL_ZEWD_1405007707_03</t>
  </si>
  <si>
    <t>GMINA GRODZISK MAZOWIECKI  || Przyłącze nr 1 || 1 LAMPA OSWIETL.</t>
  </si>
  <si>
    <t>R (2013-08-01)</t>
  </si>
  <si>
    <t>BŁĘKITNA dz. 76/3</t>
  </si>
  <si>
    <t>ODRANO-WOLA</t>
  </si>
  <si>
    <t>016911041</t>
  </si>
  <si>
    <t>GMINA GRODZISK MAZOWIECKI  || Przyłącze nr 1 || R 12 GOD./DOBĘ 1 LAMPA OSWIETLENIOWA</t>
  </si>
  <si>
    <t>R (2013-07-31)</t>
  </si>
  <si>
    <t>ŻUKÓW</t>
  </si>
  <si>
    <t>016911043</t>
  </si>
  <si>
    <t>R (2014-04-30)</t>
  </si>
  <si>
    <t>PAPROCIOWA 279/8:195</t>
  </si>
  <si>
    <t>279/8:195</t>
  </si>
  <si>
    <t>016000020</t>
  </si>
  <si>
    <t>R (2015-02-28)</t>
  </si>
  <si>
    <t>11 LISTOPADA 26, dz. 110</t>
  </si>
  <si>
    <t>26, dz. 110</t>
  </si>
  <si>
    <t>016000042</t>
  </si>
  <si>
    <t>ORZESZKOWEJ</t>
  </si>
  <si>
    <t>016000040</t>
  </si>
  <si>
    <t>SPOKOJNA</t>
  </si>
  <si>
    <t>016000021</t>
  </si>
  <si>
    <t>PL_ZEWD_1405005649_01</t>
  </si>
  <si>
    <t>KILIŃSKIEGO 12, dz. 40/2</t>
  </si>
  <si>
    <t>12, dz. 40/2</t>
  </si>
  <si>
    <t>016000041</t>
  </si>
  <si>
    <t>TRAUGUTTA</t>
  </si>
  <si>
    <t>016000047</t>
  </si>
  <si>
    <t>PL_ZEWD_1405005653_08</t>
  </si>
  <si>
    <t>CHEŁMOŃSKIEGO</t>
  </si>
  <si>
    <t>016000017</t>
  </si>
  <si>
    <t>PL_ZEWD_1405005678_06</t>
  </si>
  <si>
    <t>ŻYRARDOWSKA</t>
  </si>
  <si>
    <t>016000018</t>
  </si>
  <si>
    <t>PL_ZEWD_1405005646_05</t>
  </si>
  <si>
    <t>ZIELONY RYNEK</t>
  </si>
  <si>
    <t>016000019</t>
  </si>
  <si>
    <t>PL_ZEWD_1405005645_03</t>
  </si>
  <si>
    <t>NADARZYŃSKA 89, dz. 74</t>
  </si>
  <si>
    <t>89, dz. 74</t>
  </si>
  <si>
    <t>016000038</t>
  </si>
  <si>
    <t>PIASKOWA</t>
  </si>
  <si>
    <t>016000045</t>
  </si>
  <si>
    <t>016000039</t>
  </si>
  <si>
    <t>016000044</t>
  </si>
  <si>
    <t>016000046</t>
  </si>
  <si>
    <t>3 MAJA</t>
  </si>
  <si>
    <t>016000048</t>
  </si>
  <si>
    <t>PL_ZEWD_1405005638_00</t>
  </si>
  <si>
    <t>NADARZYŃSKA</t>
  </si>
  <si>
    <t>016000049</t>
  </si>
  <si>
    <t>PL_ZEWD_1405005637_08</t>
  </si>
  <si>
    <t>KOŚCIUSZKI</t>
  </si>
  <si>
    <t>016000043</t>
  </si>
  <si>
    <t>OKULICKIEGO</t>
  </si>
  <si>
    <t>016000036</t>
  </si>
  <si>
    <t>R (2002-09-01)</t>
  </si>
  <si>
    <t>ZAGAJE</t>
  </si>
  <si>
    <t>OŚW.UL</t>
  </si>
  <si>
    <t>016911020</t>
  </si>
  <si>
    <t>R (2009-11-09)</t>
  </si>
  <si>
    <t>MEKSYKAŃSKA</t>
  </si>
  <si>
    <t>016000010</t>
  </si>
  <si>
    <t>GODEBSKIEGO</t>
  </si>
  <si>
    <t>016911025</t>
  </si>
  <si>
    <t>R (2013-01-31)</t>
  </si>
  <si>
    <t>ŻUBROWA 173/20</t>
  </si>
  <si>
    <t>173/20</t>
  </si>
  <si>
    <t>016911026</t>
  </si>
  <si>
    <t>DANIELA 148/1</t>
  </si>
  <si>
    <t>148/1</t>
  </si>
  <si>
    <t>016911030</t>
  </si>
  <si>
    <t>PL_ZEWD_1405008178_07</t>
  </si>
  <si>
    <t>R (2013-02-28)</t>
  </si>
  <si>
    <t>PAWIA DZ.42/1</t>
  </si>
  <si>
    <t>DZ.42/1</t>
  </si>
  <si>
    <t>MOŚCISKA</t>
  </si>
  <si>
    <t>016911031</t>
  </si>
  <si>
    <t>KRAŃCOWA</t>
  </si>
  <si>
    <t>RADONIE</t>
  </si>
  <si>
    <t>016911027</t>
  </si>
  <si>
    <t>PL_ZEWD_1405008176_03</t>
  </si>
  <si>
    <t>BŁĘKITNA/GRAFITOWa</t>
  </si>
  <si>
    <t>016911028</t>
  </si>
  <si>
    <t>TĘCZOWa/SYMPATYCZNa</t>
  </si>
  <si>
    <t>SYMPATYCZN</t>
  </si>
  <si>
    <t>016900122</t>
  </si>
  <si>
    <t>OKÓLNA dz.nr 8/34</t>
  </si>
  <si>
    <t>dz.nr 8/34</t>
  </si>
  <si>
    <t>016900124</t>
  </si>
  <si>
    <t>CHAŁUBIŃSKIEGO</t>
  </si>
  <si>
    <t>016900123</t>
  </si>
  <si>
    <t>OKÓLNA DZ. 203/11</t>
  </si>
  <si>
    <t>DZ. 203/11</t>
  </si>
  <si>
    <t>016911032</t>
  </si>
  <si>
    <t>CYNAMONOWA DZ.76/20</t>
  </si>
  <si>
    <t>DZ.76/20</t>
  </si>
  <si>
    <t>MAKÓWKA</t>
  </si>
  <si>
    <t>016911033</t>
  </si>
  <si>
    <t>PAPROCIOWA DZ. 247</t>
  </si>
  <si>
    <t>DZ. 247</t>
  </si>
  <si>
    <t>016911034</t>
  </si>
  <si>
    <t>K. SZOSLANDA DZ.163</t>
  </si>
  <si>
    <t>DZ.163</t>
  </si>
  <si>
    <t>016911035</t>
  </si>
  <si>
    <t>STOKROTKOWA DZ.108/13</t>
  </si>
  <si>
    <t>DZ.108/13</t>
  </si>
  <si>
    <t>016911036</t>
  </si>
  <si>
    <t>PL_ZEWD_1405008155_03</t>
  </si>
  <si>
    <t>EDUKACYJNA DZ.136/6</t>
  </si>
  <si>
    <t>DZ.136/6</t>
  </si>
  <si>
    <t>KOZERY</t>
  </si>
  <si>
    <t>016911037</t>
  </si>
  <si>
    <t>R (2013-06-07)</t>
  </si>
  <si>
    <t>DZ.53/3;53</t>
  </si>
  <si>
    <t>KRAŚNICZA WOLA</t>
  </si>
  <si>
    <t>016911038</t>
  </si>
  <si>
    <t>DZ.NR31-5</t>
  </si>
  <si>
    <t>016000016</t>
  </si>
  <si>
    <t>CHAŁUBIŃSKIEGO dz. 81/25, 81/27</t>
  </si>
  <si>
    <t>dz. 81/25, 81/27</t>
  </si>
  <si>
    <t>Moce pobrane 2020/2021 [kW]</t>
  </si>
  <si>
    <t>nazwa</t>
  </si>
  <si>
    <t>kod PPE</t>
  </si>
  <si>
    <t>styczeń</t>
  </si>
  <si>
    <t>marzec</t>
  </si>
  <si>
    <t>kwiecień</t>
  </si>
  <si>
    <t>maj</t>
  </si>
  <si>
    <t>czerwiec</t>
  </si>
  <si>
    <t>listopad</t>
  </si>
  <si>
    <t>Żydowska 11</t>
  </si>
  <si>
    <t>hala sportowo-widowiskowa (B21)</t>
  </si>
  <si>
    <t>lodowisko/hala ul. Sportowa</t>
  </si>
  <si>
    <t>Szkoła nr 2</t>
  </si>
  <si>
    <t>60/40</t>
  </si>
  <si>
    <t>Szkoła nr 5</t>
  </si>
  <si>
    <t>30/15</t>
  </si>
  <si>
    <t>Szkoła nr 5 hala</t>
  </si>
  <si>
    <t>Szkoła Książenice</t>
  </si>
  <si>
    <t>Przedszkole nr 4</t>
  </si>
  <si>
    <t>70/42</t>
  </si>
  <si>
    <t>Zespół Szkolno-Przedszkolny nr 1</t>
  </si>
  <si>
    <t>50/30</t>
  </si>
  <si>
    <t>Szkoła Adamowizna</t>
  </si>
  <si>
    <t>Szkoła Adamowizna boisko</t>
  </si>
  <si>
    <t>Szkoła nr 1</t>
  </si>
  <si>
    <t>Przedszkole nr 7</t>
  </si>
  <si>
    <t>Moce umowne 2022 [kW]</t>
  </si>
  <si>
    <t>taryfa</t>
  </si>
  <si>
    <t>Punkt poboru</t>
  </si>
  <si>
    <t>moc umowna 2020 [kW]</t>
  </si>
  <si>
    <t>moc umowna 2021 [kW]</t>
  </si>
  <si>
    <t>moc umowna 2022 [kW]</t>
  </si>
  <si>
    <t>oszczędność 2022 względem 2021 [zł netto]</t>
  </si>
  <si>
    <t>oszczędność 2021 względem 2020 [zł netto]</t>
  </si>
  <si>
    <t>oszczędność 2022 względem 2020 [zł netto]</t>
  </si>
  <si>
    <t>cały rok</t>
  </si>
  <si>
    <t>rok szkolny</t>
  </si>
  <si>
    <t>Zespół Szkolno-Przedszkolny nr 1 Zielony Rynek</t>
  </si>
  <si>
    <t>Zespół Szkolno-Przedszkolny nr 2 Westfala</t>
  </si>
  <si>
    <t>Zespół Szkolno-Przedszkolny nr 3 Kilińskiego</t>
  </si>
  <si>
    <t>Zespół Szkolno-Przedszkolny nr 3 Bartniaka</t>
  </si>
  <si>
    <t>Przedszkole nr 4 Górna</t>
  </si>
  <si>
    <t>Przedszkole nr 7 Kopernika</t>
  </si>
  <si>
    <t>Szkoła nr 5 Zondka</t>
  </si>
  <si>
    <t>Szkoła nr 5 Zondka hala</t>
  </si>
  <si>
    <t>RAZEM</t>
  </si>
  <si>
    <t>refaktury</t>
  </si>
  <si>
    <t>lodowisko montwiłła licznik 11982440 od 1.02.2020 oraz B21</t>
  </si>
  <si>
    <t>ee</t>
  </si>
  <si>
    <t>Skanska</t>
  </si>
  <si>
    <t>Opłata za kompleksową dostawę energii elektrycznej i usług dystrybucji, budowa hali ul. Sportowa – maj 2022. Refaktura 100% na SKANSKA S.A.</t>
  </si>
  <si>
    <t>Tagowisko Montwiłła refaktura zgodnie z wyliczeniem, uwzględniającym telebim i infokiosk.</t>
  </si>
  <si>
    <t xml:space="preserve">Pleban </t>
  </si>
  <si>
    <t>1405001442_03</t>
  </si>
  <si>
    <t>Opłata za kompleksową dostawę energii elektrycznej i usług dystrybucji, Targowisko Miejskie – maj 2022. Refaktura na ZGK sp. z o.o. zgodnie z poniższym wyliczeniem. Średnia cena netto ogółem: 0,67623 zł/kWh. Wartość netto energii elektrycznej zużytej przez telebim i infomat: 1328,22 zł. Kwota do obciążenia ZGK: 3066,71-1328,22=1738,49 zł + VAT (5%).</t>
  </si>
  <si>
    <t>wartość netto FV</t>
  </si>
  <si>
    <t>cena jednostkowa</t>
  </si>
  <si>
    <t>długość okresu</t>
  </si>
  <si>
    <t>telebim kWh/d</t>
  </si>
  <si>
    <t>infokiosk kWh/d</t>
  </si>
  <si>
    <t>koszt telebim</t>
  </si>
  <si>
    <t>koszt infokiosk</t>
  </si>
  <si>
    <t>koszt razem</t>
  </si>
  <si>
    <t>reFV</t>
  </si>
  <si>
    <t>Targowisko gaz refaktura 100%</t>
  </si>
  <si>
    <t>gaz</t>
  </si>
  <si>
    <t xml:space="preserve">targowisko </t>
  </si>
  <si>
    <t>Opłata za kompleksową dostawę gazu ziemnego i usług dystrybucji, Targowisko Miejskie - okres 2.03-10.05.2022. Refaktura 100% na ZGK sp. z o.o.</t>
  </si>
  <si>
    <t>osiedle Bałtycka 18</t>
  </si>
  <si>
    <t>Opłata za kompleksową dostawę gazu ziemnego i usług dystrybucji, kotłownia wspólnoty mieszkaniowej ul. Bałtycka 18 - miesiąc maj 2022. Refaktura 100% na ZGK sp. z o.o. na podstawie umowy BR/WGN/28/1075/2020 z 28.12.2020.</t>
  </si>
  <si>
    <t>EV+</t>
  </si>
  <si>
    <t>Opłata za kompleksową dostawę energii elektrycznej i usług dystrybucji, parking wielopoziomowy ul. Żydowska – maj 2022. Refaktura na EVPlus sp. z o.o.: 0,73315 zł/kWh x 530,374 kWh = 388,84 zł + VAT (5%).</t>
  </si>
  <si>
    <t>-szkoła Szczęsne</t>
  </si>
  <si>
    <t>ee i gaz</t>
  </si>
  <si>
    <t>Lindner</t>
  </si>
  <si>
    <t>Opłata za kompleksową dostawę energii elektrycznej/gazu ziemnego i usług dystrybucji, budowa szkoły w Szczęsnem - kwiecień 2022. Refaktura 100% na LINDNER POLSKA sp. z o.o., na podstawie par. 3 ust. 4 pkt 2 umowy ZP.272.40.2020 z dnia 27 sierpnia 2020 r.</t>
  </si>
  <si>
    <t>my dostajemy</t>
  </si>
  <si>
    <t>PGNiG OD</t>
  </si>
  <si>
    <t>10 PPG</t>
  </si>
  <si>
    <t>Opłata za kompleksową dostawę gazu ziemnego i usług dystrybucji, Ochotnicza Straż Pożarna ul. Żwirki i Wigury – maj 2022.</t>
  </si>
  <si>
    <t>PGE Dystrybucja</t>
  </si>
  <si>
    <t>udostępnianie słupów 49,62/m-c</t>
  </si>
  <si>
    <t>Opłata abonamentowa za udostępnianie słupów elektroenergetycznych w celu zabudowy opraw oświetlenia ulicznego – czerwiec 2022. Na podstawie umowy z PGE Dystrybucja S.A. z dnia 9 kwietnia 2018 r. (umowa poza JobRouter).</t>
  </si>
  <si>
    <t>PKP Energetyka</t>
  </si>
  <si>
    <t>2 PPE</t>
  </si>
  <si>
    <t>Opłata za kompleksową dostawę energii elektrycznej i usług dystrybucji, lokal Poczekalni PKP i Biura Oświaty -  maj 2022. Na podstawie umów z PKP Energetyka S.A. nr EO/01192/K/EOO2/2021 i EO/01193/K/EOO2/2021 z dnia 12 lutego 2021 r.</t>
  </si>
  <si>
    <t>PGE Obrót</t>
  </si>
  <si>
    <t>370 PPE</t>
  </si>
  <si>
    <t>Opłata za kompleksową dostawę energii elektrycznej i usług dystrybucji, lokal x – maj 2022.</t>
  </si>
  <si>
    <t>Opłata za kompleksową dostawę energii elektrycznej i usług dystrybucji, oświetlenie uliczne, z wyjątkiem:</t>
  </si>
  <si>
    <t>ZGK</t>
  </si>
  <si>
    <t>targowisko: ee i ciepło lok. 6,7, telebim i infokiosk</t>
  </si>
  <si>
    <t>Opłata za energię cieplną, lokal 6 i 7 w pawilonie usługowym na Targowisku Miejskim - Wydział Gospodarki Odpadami. Miesiąc grudzień.</t>
  </si>
  <si>
    <t>umowa nr ZP.272.114.2020 z 2.01.2021</t>
  </si>
  <si>
    <t>Centrum Kultury</t>
  </si>
  <si>
    <t>latarnie</t>
  </si>
  <si>
    <t>Społem</t>
  </si>
  <si>
    <t>archiwum Sienkiewicza 33a, gaz i ee</t>
  </si>
  <si>
    <t>Opłata za kompleksową dostawę gazu ziemnego i usług dystrybucji, archiwum w lokalu użytkowym ul. H. Sienkiewicza 33a, administrowanym przez PSS Społem, okres 24.08-15.10.2021. Obciążenie na podstawie Aneksu nr 1 z 14.05.2020 do umowy nr 2/2017 (aneks obowiązuje do 31.05.2022).</t>
  </si>
  <si>
    <t>ITP Falenty</t>
  </si>
  <si>
    <t>Energia świetlica Kłudzienko i oczyszczalnia do marca</t>
  </si>
  <si>
    <t>umowa AT-278/2019</t>
  </si>
  <si>
    <t>Potwierdzam w zakresie punktu 1, tj. opłaty za kompleksową dostawę energii elektrycznej i usług dystrybucji na kwotę 64,94 zł, świetlica wiejska w Kłudzienku, administrowana przez Instytut Technologiczno-Przyrodniczy, październik 2021. Obciążenie na podstawie umowy z ITP (poza systemem JobRouter). Paweł Terlikowski</t>
  </si>
  <si>
    <t>proboszcz Łąki</t>
  </si>
  <si>
    <t>energia podlicznik i gaz 15% zużycia, co 6 miesięcy</t>
  </si>
  <si>
    <t>umowa BR/WGN/16/396/2021</t>
  </si>
  <si>
    <t>Energia i gaz świetlica Chrzanów</t>
  </si>
  <si>
    <t>WGN?</t>
  </si>
  <si>
    <t>Opłata za kompleksową dostawę energii elektrycznej i usług dystrybucji, świetlica wiejska w Chrzanowie Dużym, administrowana przez ZGK sp. z o.o., okres 22.09-16.10.2021. Obciążenie na podstawie umowy najmu z ZGK sp. z o.o. z dnia 1 grudnia 2014 r.</t>
  </si>
  <si>
    <t>City Living</t>
  </si>
  <si>
    <t>Bairda 38a ~2,5k</t>
  </si>
  <si>
    <t>Opłata za kompleksową dostawę energii elektrycznej, lokal użytkowy OPS, ul. T. Bairda 38a m. 2, administrowany przez CLPD sp. z o.o. S.K.A, styczeń 2022. Obciążenie na podstawie umowy najmu z CLPD z 10.06.2019.</t>
  </si>
  <si>
    <t>PKP</t>
  </si>
  <si>
    <t>Energia książkomat</t>
  </si>
  <si>
    <t>WGN</t>
  </si>
  <si>
    <t>Pl. Wolności 2</t>
  </si>
  <si>
    <t>WGN/OIT</t>
  </si>
  <si>
    <t>oświetlenie Traugutta</t>
  </si>
  <si>
    <t>OIT</t>
  </si>
  <si>
    <t>KOREKTY</t>
  </si>
  <si>
    <t>Opłata za kompleksową dostawę energii elektrycznej i usług dystrybucji, oświetlenie uliczne, Opypy, okres 30.06-30.08.2022. ZMNIEJSZENIE   - korekta danych pomiarowo-rozliczeniowych.</t>
  </si>
  <si>
    <t>Opłata za kompleksową dostawę energii elektrycznej i usług dystrybucji, oświetlenie ul. Turecka, Janinów, okres 30.06-30.07.2022. ZMNIEJSZENIE   - korekta danych pomiarowo-rozliczeniowych.</t>
  </si>
  <si>
    <t>Opłata za kompleksową dostawę energii elektrycznej i usług dystrybucji, oświetlenie uliczne (ryczałt), 17 punktów poboru, maj 2022.</t>
  </si>
  <si>
    <t>L.p.</t>
  </si>
  <si>
    <t>termin Multiply</t>
  </si>
  <si>
    <t>termin umowy PGE Obrót 1/1395/1/2021 z 26.05.2021</t>
  </si>
  <si>
    <t>temin zgłaszania mocy umownych PGE</t>
  </si>
  <si>
    <t>termin Operator EV ZP.2600.3.2021 z 12.03.2021</t>
  </si>
  <si>
    <t>termin gwarancji Lopi</t>
  </si>
  <si>
    <t>termin umowy PGNiG OD ZP.272.127.2020 z 29.03.2021</t>
  </si>
  <si>
    <t>termin oferty dla umowy PKP Energetyka  EO/01192/K/EOO2/2021, EO/01193/K/EOO2/2021 z 12.02.2021</t>
  </si>
  <si>
    <t>termin umowy ZGK ciepło dla wspólnot BR/WGN/28/1075/2020 z 28.12.2020</t>
  </si>
  <si>
    <t>termin umowy najmu Łąki BR/WGN/16/396/2021 z 15.03.2021</t>
  </si>
  <si>
    <t>termin trwałości CityEnGov i zarządzenia 18/2021</t>
  </si>
  <si>
    <t>uruchomienie CSIRE</t>
  </si>
  <si>
    <t>OPIS ZADAŃ</t>
  </si>
  <si>
    <t>§ 8 pkt 29 Regulaminu Organizacyjnego:</t>
  </si>
  <si>
    <t>-zakres (i rekrutacja)</t>
  </si>
  <si>
    <t>zadania</t>
  </si>
  <si>
    <t>29. SAMODZIELNE STANOWISKO DS. ZARZADZĄNIA ENERGIĄ</t>
  </si>
  <si>
    <t>-stare zarządzenie</t>
  </si>
  <si>
    <t>oczekiwania</t>
  </si>
  <si>
    <t>I. działania związane z zarządzaniem zużyciem energii w Gminie:</t>
  </si>
  <si>
    <t>-strategy</t>
  </si>
  <si>
    <t>zarządzenie (i bip) -&gt;</t>
  </si>
  <si>
    <t>a) monitorowanie, przygotowywanie i analiza umów na dostawę ciepła, energii elektrycznej i gazu,</t>
  </si>
  <si>
    <t>b) zbieranie i monitorowanie danych z zakresu energii w Gminie,</t>
  </si>
  <si>
    <t>c) przygotowywanie raportów z zakresu energii w Gminie,</t>
  </si>
  <si>
    <t>ZADANIA</t>
  </si>
  <si>
    <t>d) podejmowanie działań zmierzających do oszczędności zużycia energii w sektorze publicznym w Gminie,</t>
  </si>
  <si>
    <t>---PREZENTACJA---</t>
  </si>
  <si>
    <t>e) tworzenie i realizacja inicjatyw Gminy na rzecz oszczędności zużycia energii w sektorze prywatnym,</t>
  </si>
  <si>
    <t>PROCESY CIĄGŁE</t>
  </si>
  <si>
    <t>f) współpraca z podmiotami prywatnymi w zakresie rozwiązań z zakresu energii,</t>
  </si>
  <si>
    <t>cykliczne zakupy energii elektrycznej: przygotowywanie i obsługa przetargów na etapie przygotowania samego postępowania oraz doprowadzenia do zawarcia umów</t>
  </si>
  <si>
    <t>g) wdrażanie nowych sposobów oszczędzania energii w Gminie,</t>
  </si>
  <si>
    <t>cykliczne zakupy paliwa gazowego: przygotowywanie i obsługa przetargów na etapie przygotowania samego postępowania oraz doprowadzenia do zawarcia umów</t>
  </si>
  <si>
    <t>h) opiniowanie rozwiązań do miejscowych planów zagospodarowania przestrzennego w zakresie</t>
  </si>
  <si>
    <t>obsługa faktur związanych z energią: drukowanie e-faktur, weryfikowanie, opisywanie, reklamowanie błędów</t>
  </si>
  <si>
    <t>zaopatrzenia w ciepło, energię elektryczną i paliwa gazowe,</t>
  </si>
  <si>
    <t>cykliczne raportowanie kosztów zużycia energii w świetlicach gminnych i innych placówkach</t>
  </si>
  <si>
    <t>i) opiniowanie audytów energetycznych dla inwestycji miejskich,</t>
  </si>
  <si>
    <t>stała weryfikacja i aktualizacja baz danych o zużyciu energii</t>
  </si>
  <si>
    <t>j) monitorowanie zużycia energii przez oświetlenie uliczne w Gminie,</t>
  </si>
  <si>
    <t>upraszczanie procedur biurokratycznych: ograniczanie zbędnych dokumentów i umów</t>
  </si>
  <si>
    <t>k) monitorowanie i analiza umów na dostawę ciepła, energii elektrycznej i gazu,</t>
  </si>
  <si>
    <t>szukanie i wdrażanie oszczędności w obszarze redukcji opłat stałych za energię, w tym za oświetlenie uliczne</t>
  </si>
  <si>
    <t>l) współpraca z miastami partnerskimi Grodziska Mazowieckiego w zakresie energii,</t>
  </si>
  <si>
    <t>doradzanie IF w nowych budynkach, w projektach związanych z fotowoltaiką, pomiarami energii, termomodernizacją, elektromobilnością</t>
  </si>
  <si>
    <t>II. działania związane z edukacją i aktywizacją mieszkańców i lokalnych podmiotów w zakresie energii</t>
  </si>
  <si>
    <t>zaangażowanie wraz z PR w projekt MULTIPLY dot. współpracy międzygminnej w obszarach klimatu, urbanistyki, inwestycji</t>
  </si>
  <si>
    <t>a) aktywizacja lokalnych interesariuszy i współpraca z nimi w zakresie energii,</t>
  </si>
  <si>
    <t>współpraca z OK, OSiR, ZGM, ZWiK, Biurem Oświaty i Biblioteką w zakresie zarządzania energią i ograniczania jej kosztów</t>
  </si>
  <si>
    <t>b) propagowanie zrównoważonego zużycia energii, rozwiązań niskoemisyjnych i odnawialnych źródeł</t>
  </si>
  <si>
    <t>utrzymywanie dobrych relacji biznesowych ze sprzedawcami energii elektrycznej i gazu ziemnego</t>
  </si>
  <si>
    <t>energii wśród mieszkańców Gminy, instytucji publicznych i prywatnych,</t>
  </si>
  <si>
    <t>udzielanie mieszkańcom i klientom w trybie ad-hoc pomocy i informacji nt. zarządzania energią w Gminie</t>
  </si>
  <si>
    <t>III. współpraca z odpowiednimi komórkami gminy w zakresie funkcjonowania oświetlenia ulicznego na</t>
  </si>
  <si>
    <t>interweniowanie w bieżących sprawach związanych z energią</t>
  </si>
  <si>
    <t>terenie Gminy oraz oświetlenia w obiektach użyteczności publicznej, należących do Gminy.</t>
  </si>
  <si>
    <t>stałe podnoszenie swoich kompetencji</t>
  </si>
  <si>
    <t>BIEŻĄCE "PROJEKTY"</t>
  </si>
  <si>
    <t>OPIS</t>
  </si>
  <si>
    <t>DEADLINE</t>
  </si>
  <si>
    <t>BUDŻET</t>
  </si>
  <si>
    <t>przetarg i nowa umowa na zakup gazu ziemnego</t>
  </si>
  <si>
    <t>2,8 mln/2 lata</t>
  </si>
  <si>
    <t>przetarg i nowa umowa na zakup energii elektrycznej</t>
  </si>
  <si>
    <t>10,5 mln/rok</t>
  </si>
  <si>
    <t>zawarcie umowy kompleksowej dla lokali w dworcu PKP</t>
  </si>
  <si>
    <t>15 tys/rok</t>
  </si>
  <si>
    <t>wyłonienie operatora stacji ładowania samochodów elektrycznych</t>
  </si>
  <si>
    <t>120 tys/2 lata</t>
  </si>
  <si>
    <t>kompensacja mocy biernej w szkołach</t>
  </si>
  <si>
    <t>44 tys</t>
  </si>
  <si>
    <t>kompensacja mocy biernej w pozostałych obiektach Gminy</t>
  </si>
  <si>
    <t>38 tys</t>
  </si>
  <si>
    <t>POTENCJALNE DZIAŁANIA</t>
  </si>
  <si>
    <t>współpraca z PR w zakresie promowania wśród mieszkańców postaw proekologicznych</t>
  </si>
  <si>
    <t>program edukacyjny we współpracy z Pawłem Wasilewskim z Mediateki</t>
  </si>
  <si>
    <t>uchwała o dofinansowaniu prosumentów z magazynem</t>
  </si>
  <si>
    <t>modernizacja oświetlenia</t>
  </si>
  <si>
    <t>klaster z kogeneracją w szpitalu</t>
  </si>
  <si>
    <t>BezEl i DuoLingo</t>
  </si>
  <si>
    <t>Elektryka</t>
  </si>
  <si>
    <t>System elektroenergetyczny</t>
  </si>
  <si>
    <t>Ochrona przed porażeniem</t>
  </si>
  <si>
    <t>Bezpieczeństwo pracy</t>
  </si>
  <si>
    <t>Maszyny elektryczne</t>
  </si>
  <si>
    <t>Urządzenia energoelektroniczne</t>
  </si>
  <si>
    <t>Światło i oświetlenie</t>
  </si>
  <si>
    <t>Instalacje elektryczne</t>
  </si>
  <si>
    <t>Urządzenia różnicowoprądowe</t>
  </si>
  <si>
    <t>Pomiary elektryczne</t>
  </si>
  <si>
    <t>Ochrona przed przepięciami</t>
  </si>
  <si>
    <t>Urządzenia przeciwwybuchowe</t>
  </si>
  <si>
    <t>Załącznik do umowy 1/1395/1/2021 Wykaz PPE</t>
  </si>
  <si>
    <t>LP.</t>
  </si>
  <si>
    <t>Pl Nazwa Pelna/Nazwa</t>
  </si>
  <si>
    <t>Nr Ewid</t>
  </si>
  <si>
    <t>Płatnika</t>
  </si>
  <si>
    <t>Miejscowosc</t>
  </si>
  <si>
    <t>Kod Pocztowy</t>
  </si>
  <si>
    <t xml:space="preserve">Nr </t>
  </si>
  <si>
    <t>Moc Przyłączeniowa</t>
  </si>
  <si>
    <t>Moc Umowna</t>
  </si>
  <si>
    <t>Nap Zasil</t>
  </si>
  <si>
    <t>.Ile Faz</t>
  </si>
  <si>
    <t>zabezp.</t>
  </si>
  <si>
    <t xml:space="preserve">Miejsce dostarczania energii </t>
  </si>
  <si>
    <t>Nr Licznika</t>
  </si>
  <si>
    <t xml:space="preserve">Miejsce Insl Uk Pomiarowego </t>
  </si>
  <si>
    <t xml:space="preserve">Taryfa </t>
  </si>
  <si>
    <t>GMINA GRODZISK MAZOWIECKI</t>
  </si>
  <si>
    <t>WESTFALA</t>
  </si>
  <si>
    <t>3</t>
  </si>
  <si>
    <t>zaciski prądowe na wyjściu od zabezpieczeń głównych w złączu, w kierunku instalacji odbiorcy.</t>
  </si>
  <si>
    <t>00908381</t>
  </si>
  <si>
    <t>tablica pomiarowa wewnątrz budynku</t>
  </si>
  <si>
    <t>KS. M. OZIĘBŁOWSKIEGO</t>
  </si>
  <si>
    <t>9</t>
  </si>
  <si>
    <t>zaciski na listwie zaciskowej na wejściu do złącza od strony zasilania</t>
  </si>
  <si>
    <t>56408821</t>
  </si>
  <si>
    <t>sz.pom. pod zł.napow.-zewn.ściana bud.</t>
  </si>
  <si>
    <t>2</t>
  </si>
  <si>
    <t>00909139</t>
  </si>
  <si>
    <t>OSOWIECKA</t>
  </si>
  <si>
    <t>33</t>
  </si>
  <si>
    <t>zaciski prądowe przyłącza na słupie linii nn</t>
  </si>
  <si>
    <t>56408816</t>
  </si>
  <si>
    <t>sz. pom. nad zł.kablowym w linii ogr.</t>
  </si>
  <si>
    <t>GMINA GRODZISK MAZOWIECKI REPREZ. PRZEZ ZAKŁAD GOSPODARKI MIESZKANIOWEJ</t>
  </si>
  <si>
    <t>05-700</t>
  </si>
  <si>
    <t>PONIATOWSKIEGO</t>
  </si>
  <si>
    <t>17 dz. 45</t>
  </si>
  <si>
    <t>zaciski prądowe na wyjściu od zabezpieczeń głównych w złączu, w kierunku instalacji odbiorców - w budynkach z wieloma lokalami</t>
  </si>
  <si>
    <t>95797638</t>
  </si>
  <si>
    <t>sz.pom. na zewn.ścianie budynku</t>
  </si>
  <si>
    <t>zaciski prądowe przewodów przy izolatorach stojaka dachowego lub konstrukcji wsporczej w ścianie budynku na odejściu w kierunku instalacji Odbiorcy</t>
  </si>
  <si>
    <t>27096773</t>
  </si>
  <si>
    <t>zaciski prądowe na odejściu przewodów od zabezpieczenia w złączu w kierunku instalacji Odbiorcy</t>
  </si>
  <si>
    <t>90136283</t>
  </si>
  <si>
    <t>GÓRNA</t>
  </si>
  <si>
    <t>12</t>
  </si>
  <si>
    <t>zaciski przekładników prądowych w kierunku instalacji odbiorcy</t>
  </si>
  <si>
    <t>00907226</t>
  </si>
  <si>
    <t>19</t>
  </si>
  <si>
    <t>00036785</t>
  </si>
  <si>
    <t>tablica pomiarowa na klatce schodowej</t>
  </si>
  <si>
    <t>AL.E.MARYLSKIEGO</t>
  </si>
  <si>
    <t>21</t>
  </si>
  <si>
    <t>56400960</t>
  </si>
  <si>
    <t>4a</t>
  </si>
  <si>
    <t>8477982</t>
  </si>
  <si>
    <t>NARUTOWICZA</t>
  </si>
  <si>
    <t>15</t>
  </si>
  <si>
    <t>95797639</t>
  </si>
  <si>
    <t>2b</t>
  </si>
  <si>
    <t>8155571</t>
  </si>
  <si>
    <t>SIENKIEWICZA</t>
  </si>
  <si>
    <t>20</t>
  </si>
  <si>
    <t>83208306</t>
  </si>
  <si>
    <t>PLAC WOLNOŚCI</t>
  </si>
  <si>
    <t>14</t>
  </si>
  <si>
    <t>12282374</t>
  </si>
  <si>
    <t>tabl.pomiarowa w rozdizelnicy budowl.</t>
  </si>
  <si>
    <t>5</t>
  </si>
  <si>
    <t>28295392</t>
  </si>
  <si>
    <t>SPORTOWA</t>
  </si>
  <si>
    <t>29</t>
  </si>
  <si>
    <t>56317970</t>
  </si>
  <si>
    <t>56408815</t>
  </si>
  <si>
    <t>22</t>
  </si>
  <si>
    <t>93014698</t>
  </si>
  <si>
    <t>BARNIAKA</t>
  </si>
  <si>
    <t>13A</t>
  </si>
  <si>
    <t>56400973</t>
  </si>
  <si>
    <t>ZONDKA</t>
  </si>
  <si>
    <t>56317986</t>
  </si>
  <si>
    <t>56400966</t>
  </si>
  <si>
    <t>2c</t>
  </si>
  <si>
    <t>8480920</t>
  </si>
  <si>
    <t>35</t>
  </si>
  <si>
    <t>83330812</t>
  </si>
  <si>
    <t>27635422</t>
  </si>
  <si>
    <t>LIMANOWSKIEGO</t>
  </si>
  <si>
    <t>23</t>
  </si>
  <si>
    <t>92344618</t>
  </si>
  <si>
    <t>BAŁTYCKA</t>
  </si>
  <si>
    <t>31</t>
  </si>
  <si>
    <t>27778781</t>
  </si>
  <si>
    <t>2a</t>
  </si>
  <si>
    <t>90136351</t>
  </si>
  <si>
    <t>PL_ZEWD_1405001293_04</t>
  </si>
  <si>
    <t>26154407</t>
  </si>
  <si>
    <t>SKŁADOWA</t>
  </si>
  <si>
    <t>8</t>
  </si>
  <si>
    <t>26259243</t>
  </si>
  <si>
    <t>17080236</t>
  </si>
  <si>
    <t>ŻEROMSKIEGO</t>
  </si>
  <si>
    <t>25b</t>
  </si>
  <si>
    <t>32240131</t>
  </si>
  <si>
    <t>4</t>
  </si>
  <si>
    <t>90136253</t>
  </si>
  <si>
    <t>22 dz. 44</t>
  </si>
  <si>
    <t>zaciski prądowe przewodów przy uchwycie stojaka dachowego lub ściany budynku na odejściu w kierunku instalacji Odbiorcy</t>
  </si>
  <si>
    <t>95797629</t>
  </si>
  <si>
    <t>1 MAJA</t>
  </si>
  <si>
    <t>43</t>
  </si>
  <si>
    <t>27723987</t>
  </si>
  <si>
    <t>KRÓTKA</t>
  </si>
  <si>
    <t>83715753</t>
  </si>
  <si>
    <t>37</t>
  </si>
  <si>
    <t>23678273</t>
  </si>
  <si>
    <t>gen. M. Bołtucia</t>
  </si>
  <si>
    <t>1</t>
  </si>
  <si>
    <t>7349095</t>
  </si>
  <si>
    <t>GAJOWA</t>
  </si>
  <si>
    <t>zaciski prądowe na wejściu do zabezpieczenia w złączu</t>
  </si>
  <si>
    <t>92953982</t>
  </si>
  <si>
    <t>tabl.pomiarowa w skrzyni SON/SOK</t>
  </si>
  <si>
    <t>SŁUP 123</t>
  </si>
  <si>
    <t>00113131</t>
  </si>
  <si>
    <t>KAŁĘCZYN</t>
  </si>
  <si>
    <t>00118935</t>
  </si>
  <si>
    <t>9676596</t>
  </si>
  <si>
    <t>ORDANO-WOLA</t>
  </si>
  <si>
    <t>NIEDŹWIEDZIA</t>
  </si>
  <si>
    <t>83210551</t>
  </si>
  <si>
    <t>SADOWA</t>
  </si>
  <si>
    <t>9913532</t>
  </si>
  <si>
    <t>24891122</t>
  </si>
  <si>
    <t>ŻWIROWA</t>
  </si>
  <si>
    <t>12711395</t>
  </si>
  <si>
    <t>ŻYTNIA</t>
  </si>
  <si>
    <t>8247120</t>
  </si>
  <si>
    <t>szafka pomiarowa na słupie</t>
  </si>
  <si>
    <t>CEDROWA</t>
  </si>
  <si>
    <t>91178186</t>
  </si>
  <si>
    <t>sz. pom. przy stacji transformatorowej</t>
  </si>
  <si>
    <t>PL. KRÓLA ZYGMUNTA STAREGO</t>
  </si>
  <si>
    <t>90135504</t>
  </si>
  <si>
    <t>zaciski prądowe przewodów przyłącza na odejściu od linii zasilającej w kierunku odbiorcy</t>
  </si>
  <si>
    <t>92954571</t>
  </si>
  <si>
    <t>JAŚMINOWA</t>
  </si>
  <si>
    <t>12828588</t>
  </si>
  <si>
    <t>26219309</t>
  </si>
  <si>
    <t>NATOLIN</t>
  </si>
  <si>
    <t>BŁOŃSKA</t>
  </si>
  <si>
    <t>31699145</t>
  </si>
  <si>
    <t>STEFANA BATOREGO</t>
  </si>
  <si>
    <t>8571027</t>
  </si>
  <si>
    <t>11518637</t>
  </si>
  <si>
    <t>25361021</t>
  </si>
  <si>
    <t>00018179</t>
  </si>
  <si>
    <t>KOPERNIKA</t>
  </si>
  <si>
    <t>st.traf</t>
  </si>
  <si>
    <t>91233726</t>
  </si>
  <si>
    <t>22494275</t>
  </si>
  <si>
    <t>93892304</t>
  </si>
  <si>
    <t>LUTNIANA</t>
  </si>
  <si>
    <t>8462700</t>
  </si>
  <si>
    <t>KRESOWA</t>
  </si>
  <si>
    <t>00098010</t>
  </si>
  <si>
    <t>13304559</t>
  </si>
  <si>
    <t>10218187</t>
  </si>
  <si>
    <t>12162787</t>
  </si>
  <si>
    <t>DZIAŁKOWA</t>
  </si>
  <si>
    <t>56400987</t>
  </si>
  <si>
    <t>KIERLAŃCZYKÓW</t>
  </si>
  <si>
    <t>70845824</t>
  </si>
  <si>
    <t>93889833</t>
  </si>
  <si>
    <t>92141417</t>
  </si>
  <si>
    <t>KOZERY NOWE</t>
  </si>
  <si>
    <t>PRZYLEŚNA</t>
  </si>
  <si>
    <t>8478300</t>
  </si>
  <si>
    <t>05-826</t>
  </si>
  <si>
    <t>WÓLCZYŃSKA</t>
  </si>
  <si>
    <t>12250630</t>
  </si>
  <si>
    <t>WYLOTOWA</t>
  </si>
  <si>
    <t>dz.16/12</t>
  </si>
  <si>
    <t>83208057</t>
  </si>
  <si>
    <t>SUWALSKA</t>
  </si>
  <si>
    <t>90124342</t>
  </si>
  <si>
    <t>ZAJĘCZA</t>
  </si>
  <si>
    <t>90136588</t>
  </si>
  <si>
    <t>J. CHEŁMOŃSKIEGO</t>
  </si>
  <si>
    <t>trafo-0305</t>
  </si>
  <si>
    <t>7922031</t>
  </si>
  <si>
    <t>AKSAMITNA</t>
  </si>
  <si>
    <t>dz.126/6;8</t>
  </si>
  <si>
    <t>90093989</t>
  </si>
  <si>
    <t>dz.49/4/5</t>
  </si>
  <si>
    <t>zaciski prądowe na listwie zaciskowej licznika w kierunku instalacji odbiorcy</t>
  </si>
  <si>
    <t>56400913</t>
  </si>
  <si>
    <t>KOZERKI</t>
  </si>
  <si>
    <t>GEN.G.ORLICZ-DRESZERA</t>
  </si>
  <si>
    <t>12734568</t>
  </si>
  <si>
    <t>RUSAŁKI</t>
  </si>
  <si>
    <t>94353834</t>
  </si>
  <si>
    <t>90642740</t>
  </si>
  <si>
    <t>25466041</t>
  </si>
  <si>
    <t>BOCZNA</t>
  </si>
  <si>
    <t>DZ.11/7</t>
  </si>
  <si>
    <t>83208106</t>
  </si>
  <si>
    <t>zaciski prądowe przy podstawach bezpiecznikowych w kierunku obwodów odejściowych</t>
  </si>
  <si>
    <t>23047005</t>
  </si>
  <si>
    <t>PAPROCIOWA</t>
  </si>
  <si>
    <t>DZ.242</t>
  </si>
  <si>
    <t>93490135</t>
  </si>
  <si>
    <t>00047684</t>
  </si>
  <si>
    <t>RADOŃSKA</t>
  </si>
  <si>
    <t>TRAFO 0119</t>
  </si>
  <si>
    <t>12331225</t>
  </si>
  <si>
    <t>KŁUDNO NOWE</t>
  </si>
  <si>
    <t>91178401</t>
  </si>
  <si>
    <t>12261873</t>
  </si>
  <si>
    <t>dz.170</t>
  </si>
  <si>
    <t>56408761</t>
  </si>
  <si>
    <t>sz.pom. nad zł.kabl. na zewn.scianie bud</t>
  </si>
  <si>
    <t>8965534</t>
  </si>
  <si>
    <t>OKRĘŻNA</t>
  </si>
  <si>
    <t>93181322</t>
  </si>
  <si>
    <t>27726026</t>
  </si>
  <si>
    <t>7</t>
  </si>
  <si>
    <t>28016163</t>
  </si>
  <si>
    <t>71045397</t>
  </si>
  <si>
    <t>83330764</t>
  </si>
  <si>
    <t>56318028</t>
  </si>
  <si>
    <t>GEN.G. ORLICZ DRESZERA</t>
  </si>
  <si>
    <t>III-753</t>
  </si>
  <si>
    <t>25455130</t>
  </si>
  <si>
    <t>KSIĄŻENICE</t>
  </si>
  <si>
    <t>OWOCOWA</t>
  </si>
  <si>
    <t>DZ.111/30</t>
  </si>
  <si>
    <t>23153073</t>
  </si>
  <si>
    <t>DZ.40/25</t>
  </si>
  <si>
    <t>71020131</t>
  </si>
  <si>
    <t>8920235</t>
  </si>
  <si>
    <t>GEN. D. CHŁAPOWSKIEGO</t>
  </si>
  <si>
    <t>83424219</t>
  </si>
  <si>
    <t>10738605</t>
  </si>
  <si>
    <t>9408194</t>
  </si>
  <si>
    <t>ŻURAWIA</t>
  </si>
  <si>
    <t>01494557</t>
  </si>
  <si>
    <t>OKÓLNA</t>
  </si>
  <si>
    <t>8136692</t>
  </si>
  <si>
    <t>90211680</t>
  </si>
  <si>
    <t>56408745</t>
  </si>
  <si>
    <t>25739012</t>
  </si>
  <si>
    <t>70958955</t>
  </si>
  <si>
    <t>URSZULIN</t>
  </si>
  <si>
    <t>st.trafo</t>
  </si>
  <si>
    <t>25929004</t>
  </si>
  <si>
    <t>90143224</t>
  </si>
  <si>
    <t>MAZOWIECKA</t>
  </si>
  <si>
    <t>21665032</t>
  </si>
  <si>
    <t>BANKOWA</t>
  </si>
  <si>
    <t>8060568</t>
  </si>
  <si>
    <t>8260515</t>
  </si>
  <si>
    <t>PAŃSKA</t>
  </si>
  <si>
    <t>12712714</t>
  </si>
  <si>
    <t>SŁOWACKIEGO</t>
  </si>
  <si>
    <t>90137173</t>
  </si>
  <si>
    <t>25823956</t>
  </si>
  <si>
    <t>HET. S. CZARNIECKIEGO</t>
  </si>
  <si>
    <t>92954720</t>
  </si>
  <si>
    <t>DĄBRÓWKA</t>
  </si>
  <si>
    <t>77</t>
  </si>
  <si>
    <t>89093911</t>
  </si>
  <si>
    <t>TYLNA</t>
  </si>
  <si>
    <t>trafo 0537</t>
  </si>
  <si>
    <t>90926169</t>
  </si>
  <si>
    <t>12282320</t>
  </si>
  <si>
    <t>TURECKA</t>
  </si>
  <si>
    <t>22419958</t>
  </si>
  <si>
    <t>RÓŻANA</t>
  </si>
  <si>
    <t>95797596</t>
  </si>
  <si>
    <t>90211655</t>
  </si>
  <si>
    <t>GRANICZNA</t>
  </si>
  <si>
    <t>90103649</t>
  </si>
  <si>
    <t>27590839</t>
  </si>
  <si>
    <t>dz.24,18</t>
  </si>
  <si>
    <t>93134597</t>
  </si>
  <si>
    <t>WÓLKA GRODZISKA</t>
  </si>
  <si>
    <t>83330153</t>
  </si>
  <si>
    <t>KOSSAKA</t>
  </si>
  <si>
    <t>d. 219/15</t>
  </si>
  <si>
    <t>83208108</t>
  </si>
  <si>
    <t>10978995</t>
  </si>
  <si>
    <t>81493508</t>
  </si>
  <si>
    <t>7729405</t>
  </si>
  <si>
    <t>8363581</t>
  </si>
  <si>
    <t>ZABŁOTNIA</t>
  </si>
  <si>
    <t>92155692</t>
  </si>
  <si>
    <t>91041831</t>
  </si>
  <si>
    <t>56408766</t>
  </si>
  <si>
    <t>8986043</t>
  </si>
  <si>
    <t>DWORSKA</t>
  </si>
  <si>
    <t>90102143</t>
  </si>
  <si>
    <t>0009274</t>
  </si>
  <si>
    <t>21302409</t>
  </si>
  <si>
    <t>27912221</t>
  </si>
  <si>
    <t>00119700</t>
  </si>
  <si>
    <t>EMILII PLATER</t>
  </si>
  <si>
    <t>90136557</t>
  </si>
  <si>
    <t>56408748</t>
  </si>
  <si>
    <t>WŁADKÓW</t>
  </si>
  <si>
    <t>traf 0122</t>
  </si>
  <si>
    <t>26017891</t>
  </si>
  <si>
    <t>91178195</t>
  </si>
  <si>
    <t>SPÓŁDZIELCZA</t>
  </si>
  <si>
    <t>12355663</t>
  </si>
  <si>
    <t>GEN. J. DĄBROWSKIEGO</t>
  </si>
  <si>
    <t>9011537</t>
  </si>
  <si>
    <t>8229808</t>
  </si>
  <si>
    <t>SZCZĘSNE</t>
  </si>
  <si>
    <t>PROSTA</t>
  </si>
  <si>
    <t>22391596</t>
  </si>
  <si>
    <t>90120995</t>
  </si>
  <si>
    <t>GILEWICZA</t>
  </si>
  <si>
    <t>22092570</t>
  </si>
  <si>
    <t>I 0747</t>
  </si>
  <si>
    <t>83210642</t>
  </si>
  <si>
    <t>KŁUDNO STARE</t>
  </si>
  <si>
    <t>27972027</t>
  </si>
  <si>
    <t>56400985</t>
  </si>
  <si>
    <t>ZACHODNIA</t>
  </si>
  <si>
    <t>26370444</t>
  </si>
  <si>
    <t>MYŚLIWSKA</t>
  </si>
  <si>
    <t>90211676</t>
  </si>
  <si>
    <t>83113296</t>
  </si>
  <si>
    <t>JESIONOWA</t>
  </si>
  <si>
    <t>DZ./43</t>
  </si>
  <si>
    <t>83715602</t>
  </si>
  <si>
    <t>CHABROWA</t>
  </si>
  <si>
    <t>23934304</t>
  </si>
  <si>
    <t>KILIŃSKIEGO</t>
  </si>
  <si>
    <t>90116737</t>
  </si>
  <si>
    <t>13013494</t>
  </si>
  <si>
    <t>00109517</t>
  </si>
  <si>
    <t>27544092</t>
  </si>
  <si>
    <t>27912356</t>
  </si>
  <si>
    <t>26338499</t>
  </si>
  <si>
    <t>38</t>
  </si>
  <si>
    <t>50431048</t>
  </si>
  <si>
    <t>92344533</t>
  </si>
  <si>
    <t>DR M. CHEŁMOŃSKIEGO</t>
  </si>
  <si>
    <t>7564672</t>
  </si>
  <si>
    <t>25288098</t>
  </si>
  <si>
    <t>NOWA</t>
  </si>
  <si>
    <t>8460431</t>
  </si>
  <si>
    <t>83332120</t>
  </si>
  <si>
    <t>56408831</t>
  </si>
  <si>
    <t>02248407</t>
  </si>
  <si>
    <t>T-21</t>
  </si>
  <si>
    <t>90134789</t>
  </si>
  <si>
    <t>23781109</t>
  </si>
  <si>
    <t>CHRZANOWSKA</t>
  </si>
  <si>
    <t>8342552</t>
  </si>
  <si>
    <t>14460171</t>
  </si>
  <si>
    <t>IZDEBNO NOWE</t>
  </si>
  <si>
    <t>TRAFO 0938</t>
  </si>
  <si>
    <t>22912671</t>
  </si>
  <si>
    <t>ARMII POLSKIEJ</t>
  </si>
  <si>
    <t>7735039</t>
  </si>
  <si>
    <t>14282744</t>
  </si>
  <si>
    <t>JABŁONIOWA</t>
  </si>
  <si>
    <t>27971871</t>
  </si>
  <si>
    <t>TRAFO 0329</t>
  </si>
  <si>
    <t>83210954</t>
  </si>
  <si>
    <t>KRÓLEWSKA</t>
  </si>
  <si>
    <t>8058277</t>
  </si>
  <si>
    <t>56408740</t>
  </si>
  <si>
    <t>00094780</t>
  </si>
  <si>
    <t>12309160</t>
  </si>
  <si>
    <t>dz.14/3</t>
  </si>
  <si>
    <t>56393505</t>
  </si>
  <si>
    <t>MOKRONOWSKICH</t>
  </si>
  <si>
    <t>00908416</t>
  </si>
  <si>
    <t>tabl.pomiarowa w rozdzielni głównej</t>
  </si>
  <si>
    <t>90123123</t>
  </si>
  <si>
    <t>32a</t>
  </si>
  <si>
    <t>03516284</t>
  </si>
  <si>
    <t>56408727</t>
  </si>
  <si>
    <t>70909248</t>
  </si>
  <si>
    <t>27872744</t>
  </si>
  <si>
    <t>27958724</t>
  </si>
  <si>
    <t>14477949</t>
  </si>
  <si>
    <t>CYTRYNOWA</t>
  </si>
  <si>
    <t>27678794</t>
  </si>
  <si>
    <t>26265683</t>
  </si>
  <si>
    <t>8910412</t>
  </si>
  <si>
    <t>91233714</t>
  </si>
  <si>
    <t>trafo 1431</t>
  </si>
  <si>
    <t>12250335</t>
  </si>
  <si>
    <t>27511779</t>
  </si>
  <si>
    <t>92365416</t>
  </si>
  <si>
    <t>90109563</t>
  </si>
  <si>
    <t>GOGOLA</t>
  </si>
  <si>
    <t>26683569</t>
  </si>
  <si>
    <t>POPŁAWSKA</t>
  </si>
  <si>
    <t>dz.66</t>
  </si>
  <si>
    <t>92954159</t>
  </si>
  <si>
    <t>91178426</t>
  </si>
  <si>
    <t>SOKOLA</t>
  </si>
  <si>
    <t>83208089</t>
  </si>
  <si>
    <t>DOBRA</t>
  </si>
  <si>
    <t>dz.148/1</t>
  </si>
  <si>
    <t>11678198</t>
  </si>
  <si>
    <t>NOWY GRODZISK</t>
  </si>
  <si>
    <t>78241007</t>
  </si>
  <si>
    <t>121a</t>
  </si>
  <si>
    <t>92954005</t>
  </si>
  <si>
    <t>7445034</t>
  </si>
  <si>
    <t>05-827</t>
  </si>
  <si>
    <t>GEN. LEOPOLDA OKULICKIEGO</t>
  </si>
  <si>
    <t>11148652</t>
  </si>
  <si>
    <t>00070407</t>
  </si>
  <si>
    <t>SIKORSKIEGO</t>
  </si>
  <si>
    <t>12219614</t>
  </si>
  <si>
    <t>KIELECKA</t>
  </si>
  <si>
    <t>90136071</t>
  </si>
  <si>
    <t>12613095</t>
  </si>
  <si>
    <t>JELENIA</t>
  </si>
  <si>
    <t>8365748</t>
  </si>
  <si>
    <t>13302447</t>
  </si>
  <si>
    <t>90211035</t>
  </si>
  <si>
    <t>56427689</t>
  </si>
  <si>
    <t>90135867</t>
  </si>
  <si>
    <t>BŁĘKITNA</t>
  </si>
  <si>
    <t>20556406</t>
  </si>
  <si>
    <t>LIMBOWA</t>
  </si>
  <si>
    <t>7332000</t>
  </si>
  <si>
    <t>ŻWIRKI I WIGURY</t>
  </si>
  <si>
    <t>.</t>
  </si>
  <si>
    <t>90057889</t>
  </si>
  <si>
    <t>NADRZECZNA</t>
  </si>
  <si>
    <t>90103258</t>
  </si>
  <si>
    <t>WARSZAWSKA</t>
  </si>
  <si>
    <t>14262850</t>
  </si>
  <si>
    <t>10996159</t>
  </si>
  <si>
    <t>90105982</t>
  </si>
  <si>
    <t>SZWEDZKA</t>
  </si>
  <si>
    <t>83332283</t>
  </si>
  <si>
    <t>25959727</t>
  </si>
  <si>
    <t>TĘCZOWA</t>
  </si>
  <si>
    <t>83142449</t>
  </si>
  <si>
    <t>90137549</t>
  </si>
  <si>
    <t>ROŚLINNA</t>
  </si>
  <si>
    <t>10126397</t>
  </si>
  <si>
    <t>13301118</t>
  </si>
  <si>
    <t>MARYNIN</t>
  </si>
  <si>
    <t>93030890</t>
  </si>
  <si>
    <t>ŁAGODNA</t>
  </si>
  <si>
    <t>83113524</t>
  </si>
  <si>
    <t>CICHA</t>
  </si>
  <si>
    <t>90211674</t>
  </si>
  <si>
    <t>5087204</t>
  </si>
  <si>
    <t>8052254</t>
  </si>
  <si>
    <t>DALEKA</t>
  </si>
  <si>
    <t>22086075</t>
  </si>
  <si>
    <t>11023529</t>
  </si>
  <si>
    <t>00071092</t>
  </si>
  <si>
    <t>93014615</t>
  </si>
  <si>
    <t>90038020</t>
  </si>
  <si>
    <t>00119701</t>
  </si>
  <si>
    <t>12642895</t>
  </si>
  <si>
    <t>KLONOWA</t>
  </si>
  <si>
    <t>12351622</t>
  </si>
  <si>
    <t>00119014</t>
  </si>
  <si>
    <t>28015403</t>
  </si>
  <si>
    <t>90057274</t>
  </si>
  <si>
    <t>56408692</t>
  </si>
  <si>
    <t>27986450</t>
  </si>
  <si>
    <t>SZCZERKOWSKIEGO</t>
  </si>
  <si>
    <t>trafo 0805</t>
  </si>
  <si>
    <t>00094950</t>
  </si>
  <si>
    <t>00030440</t>
  </si>
  <si>
    <t>8934636</t>
  </si>
  <si>
    <t>BAŚNIOWA</t>
  </si>
  <si>
    <t>26258962</t>
  </si>
  <si>
    <t>MATEJKI</t>
  </si>
  <si>
    <t>56408847</t>
  </si>
  <si>
    <t>BAIRDA</t>
  </si>
  <si>
    <t>13303729</t>
  </si>
  <si>
    <t>10938082</t>
  </si>
  <si>
    <t>24988738</t>
  </si>
  <si>
    <t>90123156</t>
  </si>
  <si>
    <t>44300261</t>
  </si>
  <si>
    <t>ORKANA</t>
  </si>
  <si>
    <t>93013624</t>
  </si>
  <si>
    <t>9399297</t>
  </si>
  <si>
    <t>26268837</t>
  </si>
  <si>
    <t>9048867</t>
  </si>
  <si>
    <t>9028881</t>
  </si>
  <si>
    <t>27635513</t>
  </si>
  <si>
    <t>27625723</t>
  </si>
  <si>
    <t>TELIGI</t>
  </si>
  <si>
    <t>TRAFO 1623</t>
  </si>
  <si>
    <t>93886516</t>
  </si>
  <si>
    <t>SZYSZKOWA</t>
  </si>
  <si>
    <t>26894129</t>
  </si>
  <si>
    <t>OLIWKOWA</t>
  </si>
  <si>
    <t>20513236</t>
  </si>
  <si>
    <t>8460440</t>
  </si>
  <si>
    <t>27591516</t>
  </si>
  <si>
    <t>TRAFO T-1</t>
  </si>
  <si>
    <t>00080692</t>
  </si>
  <si>
    <t>8309524</t>
  </si>
  <si>
    <t>26220458</t>
  </si>
  <si>
    <t>KOŁYSANKI</t>
  </si>
  <si>
    <t>8353484</t>
  </si>
  <si>
    <t>23984666</t>
  </si>
  <si>
    <t>10669272</t>
  </si>
  <si>
    <t>04149000</t>
  </si>
  <si>
    <t>01100387</t>
  </si>
  <si>
    <t>8a</t>
  </si>
  <si>
    <t>93886483</t>
  </si>
  <si>
    <t>56400968</t>
  </si>
  <si>
    <t>70906573</t>
  </si>
  <si>
    <t>132</t>
  </si>
  <si>
    <t>96015372</t>
  </si>
  <si>
    <t>9686774</t>
  </si>
  <si>
    <t>00046702</t>
  </si>
  <si>
    <t>8361241</t>
  </si>
  <si>
    <t>91233860</t>
  </si>
  <si>
    <t>25859868</t>
  </si>
  <si>
    <t>11217966</t>
  </si>
  <si>
    <t>CHRZANÓW DUŻY</t>
  </si>
  <si>
    <t>12642870</t>
  </si>
  <si>
    <t>90642802</t>
  </si>
  <si>
    <t>25859577</t>
  </si>
  <si>
    <t>26685388</t>
  </si>
  <si>
    <t>RADIOWA</t>
  </si>
  <si>
    <t>93886529</t>
  </si>
  <si>
    <t>32</t>
  </si>
  <si>
    <t>04144166</t>
  </si>
  <si>
    <t>SZEROKA</t>
  </si>
  <si>
    <t>90137187</t>
  </si>
  <si>
    <t>8595606</t>
  </si>
  <si>
    <t>SZKOLNA</t>
  </si>
  <si>
    <t>8342590</t>
  </si>
  <si>
    <t>PROMIENNA</t>
  </si>
  <si>
    <t>83142607</t>
  </si>
  <si>
    <t>10218237</t>
  </si>
  <si>
    <t>12747967</t>
  </si>
  <si>
    <t>LUBELSKA</t>
  </si>
  <si>
    <t>56317987</t>
  </si>
  <si>
    <t>GRUNWALDZKA</t>
  </si>
  <si>
    <t>56408741</t>
  </si>
  <si>
    <t>NA GÓRY</t>
  </si>
  <si>
    <t>dz 27/6</t>
  </si>
  <si>
    <t>90377335</t>
  </si>
  <si>
    <t>92155567</t>
  </si>
  <si>
    <t>traf 1405</t>
  </si>
  <si>
    <t>70977914</t>
  </si>
  <si>
    <t>DZ.52/1</t>
  </si>
  <si>
    <t>56408843</t>
  </si>
  <si>
    <t>57 A</t>
  </si>
  <si>
    <t>11508815</t>
  </si>
  <si>
    <t>83330240</t>
  </si>
  <si>
    <t>45</t>
  </si>
  <si>
    <t>56408835</t>
  </si>
  <si>
    <t>48</t>
  </si>
  <si>
    <t>56393415</t>
  </si>
  <si>
    <t>00049603</t>
  </si>
  <si>
    <t>ŚRODKOWA</t>
  </si>
  <si>
    <t>72</t>
  </si>
  <si>
    <t>56431889</t>
  </si>
  <si>
    <t>PUŁASKIEGO</t>
  </si>
  <si>
    <t>dz.7/4</t>
  </si>
  <si>
    <t>83330768</t>
  </si>
  <si>
    <t>03516308</t>
  </si>
  <si>
    <t>83208194</t>
  </si>
  <si>
    <t>dz.108/12</t>
  </si>
  <si>
    <t>83330723</t>
  </si>
  <si>
    <t>dz.158/6</t>
  </si>
  <si>
    <t>83331609</t>
  </si>
  <si>
    <t>PL_ZEWD_1405001726_07</t>
  </si>
  <si>
    <t>MARYLSKIEGO</t>
  </si>
  <si>
    <t>dz.1/11</t>
  </si>
  <si>
    <t>83332782</t>
  </si>
  <si>
    <t>KWITNĄCEJ WIŚNI</t>
  </si>
  <si>
    <t>dz.48/48</t>
  </si>
  <si>
    <t>90211078</t>
  </si>
  <si>
    <t>SPACEROWA</t>
  </si>
  <si>
    <t>dz.19/1</t>
  </si>
  <si>
    <t>90210214</t>
  </si>
  <si>
    <t>PLEBAŃSKICH</t>
  </si>
  <si>
    <t>dz.160/8</t>
  </si>
  <si>
    <t>zaciski na listwie zaciskowej za układem pomiarowo rozliczeniowym w kierunku instalacji odbiorcy</t>
  </si>
  <si>
    <t>56408820</t>
  </si>
  <si>
    <t>WŁ. REYMONTA</t>
  </si>
  <si>
    <t>dz.13,12/3</t>
  </si>
  <si>
    <t>90210549</t>
  </si>
  <si>
    <t>SKOWRONKOWA</t>
  </si>
  <si>
    <t>83113642</t>
  </si>
  <si>
    <t>ŹRÓDLANA</t>
  </si>
  <si>
    <t>dz.144/27</t>
  </si>
  <si>
    <t>83697434</t>
  </si>
  <si>
    <t>8399116</t>
  </si>
  <si>
    <t>83427580</t>
  </si>
  <si>
    <t>8A</t>
  </si>
  <si>
    <t>83991711</t>
  </si>
  <si>
    <t>83991706</t>
  </si>
  <si>
    <t>8b</t>
  </si>
  <si>
    <t>83951136</t>
  </si>
  <si>
    <t>83995050</t>
  </si>
  <si>
    <t>dz.101/1</t>
  </si>
  <si>
    <t>83991776</t>
  </si>
  <si>
    <t>dz.5/9</t>
  </si>
  <si>
    <t>83992651</t>
  </si>
  <si>
    <t>83991273</t>
  </si>
  <si>
    <t>M. SKŁODOWSKIEJ CURIE</t>
  </si>
  <si>
    <t>13</t>
  </si>
  <si>
    <t>27678484</t>
  </si>
  <si>
    <t>GMINA GRODZISK MAZ.</t>
  </si>
  <si>
    <t>89</t>
  </si>
  <si>
    <t>26</t>
  </si>
  <si>
    <t>ŻOŁNIERSKA</t>
  </si>
  <si>
    <t>DZ.13/19</t>
  </si>
  <si>
    <t xml:space="preserve">GMINA GRODZISK MAZOWIECKI
</t>
  </si>
  <si>
    <t>DZ.81/25</t>
  </si>
  <si>
    <t>EDUKACYJNA</t>
  </si>
  <si>
    <t>STOKROTKOWA</t>
  </si>
  <si>
    <t>CYNAMONOWA</t>
  </si>
  <si>
    <t>PAWIA</t>
  </si>
  <si>
    <t>DANIELA</t>
  </si>
  <si>
    <t>ŻUBROWA</t>
  </si>
  <si>
    <t>PL_ZEWD_1405027766_07</t>
  </si>
  <si>
    <t>83991581</t>
  </si>
  <si>
    <t>57B</t>
  </si>
  <si>
    <t>56408842</t>
  </si>
  <si>
    <t>83991722</t>
  </si>
  <si>
    <t>83839589</t>
  </si>
  <si>
    <t>24</t>
  </si>
  <si>
    <t>93028406</t>
  </si>
  <si>
    <t>ŻYDOWSKA</t>
  </si>
  <si>
    <t>dz.47/4</t>
  </si>
  <si>
    <t>03540134</t>
  </si>
  <si>
    <t>56317980</t>
  </si>
  <si>
    <t>DZ.106/1</t>
  </si>
  <si>
    <t>93587518</t>
  </si>
  <si>
    <t>BOLESŁAWA KRZYWOUSTEGO</t>
  </si>
  <si>
    <t>DZ.3/13</t>
  </si>
  <si>
    <t>93885320</t>
  </si>
  <si>
    <t>ORLA</t>
  </si>
  <si>
    <t>93886601</t>
  </si>
  <si>
    <t>92365450</t>
  </si>
  <si>
    <t>92365455</t>
  </si>
  <si>
    <t>94462337</t>
  </si>
  <si>
    <t>93011920</t>
  </si>
  <si>
    <t>dz.114/1</t>
  </si>
  <si>
    <t>56408728</t>
  </si>
  <si>
    <t>94633542</t>
  </si>
  <si>
    <t>dz 25</t>
  </si>
  <si>
    <t>93084904</t>
  </si>
  <si>
    <t>POZIOMKOWA</t>
  </si>
  <si>
    <t>94634496</t>
  </si>
  <si>
    <t>10</t>
  </si>
  <si>
    <t>92623843</t>
  </si>
  <si>
    <t>ORDONA</t>
  </si>
  <si>
    <t>dz.60</t>
  </si>
  <si>
    <t>56408884</t>
  </si>
  <si>
    <t>94634490</t>
  </si>
  <si>
    <t>94634502</t>
  </si>
  <si>
    <t>94799628</t>
  </si>
  <si>
    <t>dz.16/22</t>
  </si>
  <si>
    <t>94633541</t>
  </si>
  <si>
    <t>KS. M. BOJANKA</t>
  </si>
  <si>
    <t>dz.46/2</t>
  </si>
  <si>
    <t>92954129</t>
  </si>
  <si>
    <t>dz 13/14</t>
  </si>
  <si>
    <t>94712458</t>
  </si>
  <si>
    <t>04141569</t>
  </si>
  <si>
    <t>dz 35/4,90</t>
  </si>
  <si>
    <t>92955841</t>
  </si>
  <si>
    <t>SOPRANOWA</t>
  </si>
  <si>
    <t>94881375</t>
  </si>
  <si>
    <t>WIOŚLARSKA</t>
  </si>
  <si>
    <t>DZ 15/2</t>
  </si>
  <si>
    <t>56136773</t>
  </si>
  <si>
    <t>WIĄZOWA</t>
  </si>
  <si>
    <t>12058955</t>
  </si>
  <si>
    <t>sz.pom. w linii ogrodzenia</t>
  </si>
  <si>
    <t>44299853</t>
  </si>
  <si>
    <t>dz. 27/2</t>
  </si>
  <si>
    <t>95797592</t>
  </si>
  <si>
    <t>dz. 22/9</t>
  </si>
  <si>
    <t>95797591</t>
  </si>
  <si>
    <t>LOTNICZA</t>
  </si>
  <si>
    <t>92105989</t>
  </si>
  <si>
    <t>BRZOZOWA</t>
  </si>
  <si>
    <t>dz.20</t>
  </si>
  <si>
    <t>92105964</t>
  </si>
  <si>
    <t>ŻYRARDOWSK</t>
  </si>
  <si>
    <t>72435056</t>
  </si>
  <si>
    <t>28</t>
  </si>
  <si>
    <t>27871913</t>
  </si>
  <si>
    <t>DZ.107/2</t>
  </si>
  <si>
    <t>91476174</t>
  </si>
  <si>
    <t>zaciski prądowe na wyjściu przewodów od zabezpieczeń w złączu kablowym w kierunku instalacji odbiorcy</t>
  </si>
  <si>
    <t>56317910</t>
  </si>
  <si>
    <t>KRÓLICZA</t>
  </si>
  <si>
    <t>DZ.137/4,</t>
  </si>
  <si>
    <t>94712172</t>
  </si>
  <si>
    <t>DROZDA</t>
  </si>
  <si>
    <t>94458250</t>
  </si>
  <si>
    <t>DZ.195/7</t>
  </si>
  <si>
    <t>97625729</t>
  </si>
  <si>
    <t>LEGIONÓW</t>
  </si>
  <si>
    <t>DZ.8/6,8/8</t>
  </si>
  <si>
    <t>97625796</t>
  </si>
  <si>
    <t>WRONIA I KRUCZA</t>
  </si>
  <si>
    <t>DZ.101/2</t>
  </si>
  <si>
    <t>93267446</t>
  </si>
  <si>
    <t xml:space="preserve">SPORTOWA   </t>
  </si>
  <si>
    <t>DZ.57</t>
  </si>
  <si>
    <t>zaciski prądowe głowicy kablowej w polu liniowym w kierunku instalacji odbiorcy</t>
  </si>
  <si>
    <t>stacja transformatorowa SN/nN odbiorcy po stronie SN</t>
  </si>
  <si>
    <t>WĘŻYK</t>
  </si>
  <si>
    <t>dz.30/20</t>
  </si>
  <si>
    <t>zaciski prądowe łączące przewody zasilajace poszczególne oprawy oświetleniowe z linią zasilającą</t>
  </si>
  <si>
    <t>skrzynka przy stacji trafo</t>
  </si>
  <si>
    <t>dz. 30/20</t>
  </si>
  <si>
    <t>GRAFITOWA</t>
  </si>
  <si>
    <t>dz.76/42,</t>
  </si>
  <si>
    <t>ARGENTYŃSKA</t>
  </si>
  <si>
    <t>dz.90/1,</t>
  </si>
  <si>
    <t xml:space="preserve"> PUCHACZA </t>
  </si>
  <si>
    <t>DZ.112/6</t>
  </si>
  <si>
    <t>DZ,.7/1</t>
  </si>
  <si>
    <t>DZ.105/2</t>
  </si>
  <si>
    <t>12a</t>
  </si>
  <si>
    <t>Spółdzielcza 9</t>
  </si>
  <si>
    <t>Sportowa 29</t>
  </si>
  <si>
    <t>nazwa jednostki</t>
  </si>
  <si>
    <t>NIP</t>
  </si>
  <si>
    <t>kod pocztowy</t>
  </si>
  <si>
    <t>miejscowość</t>
  </si>
  <si>
    <t>ulica i numer</t>
  </si>
  <si>
    <t>529-174-59-01</t>
  </si>
  <si>
    <t>Zespół Szkolno-Przedszkolny nr 2</t>
  </si>
  <si>
    <t>Przedszkole nr 1 im. Krasnala Hałabały</t>
  </si>
  <si>
    <t>Przedszkole nr 4 z Oddziałami Integracyjnymi im. Króla Maciusia I</t>
  </si>
  <si>
    <t>Przedszkole nr 7 im. Wróbelka Elemelka</t>
  </si>
  <si>
    <t>Zespół Szkolno-Przedszkolny nr 3</t>
  </si>
  <si>
    <t>Szkoła Podstawowa nr 5 im. Leonida Teligi</t>
  </si>
  <si>
    <t>Szkoła Podstawowa z Oddziałami Integracyjnymi nr 6 im. Szarych Szeregów</t>
  </si>
  <si>
    <t>Szkoła Podstawowa im. Doktora Mateusza Chełmońskiego w Adamowiźnie</t>
  </si>
  <si>
    <t>Szkoła Podstawowa im. Klementyny z Tańskich Hoffmanowej</t>
  </si>
  <si>
    <t>ks. M. Oziębłowskiego 9</t>
  </si>
  <si>
    <t>Zespół Szkolno-Przedszkolny w Książenicach</t>
  </si>
  <si>
    <t>Ośrodek Sportu i Rekreacji Gminy Grodzisk Mazowiecki</t>
  </si>
  <si>
    <t>J. Montwiłła 41</t>
  </si>
  <si>
    <t>529-170-37-59</t>
  </si>
  <si>
    <t>3 Maja 57</t>
  </si>
  <si>
    <t>529-117-64-26</t>
  </si>
  <si>
    <t xml:space="preserve">
Stacja ładowania autobusów</t>
  </si>
  <si>
    <t>PL_ZEWD_1405039133_06</t>
  </si>
  <si>
    <t>TRAUGUTTA dz. 36/2</t>
  </si>
  <si>
    <t>z</t>
  </si>
  <si>
    <t>Natolin DW 579/skrz. 1509</t>
  </si>
  <si>
    <t xml:space="preserve">oświetlenie uliczne </t>
  </si>
  <si>
    <t>CHRZANÓW MAŁY. Ul. Deserowa</t>
  </si>
  <si>
    <t>PL_ZEWD_1405038819_09</t>
  </si>
  <si>
    <t>PL_ZEWD_1405038820_00</t>
  </si>
  <si>
    <t>PL_ZEWD_1405039262_09</t>
  </si>
  <si>
    <t>Szczęsne Orla 56</t>
  </si>
  <si>
    <t>1. Nabywca – Gmina Grodzisk Mazowiecki                             2. Odbiorca i płatnik – Szkoła Podstawowa w Szczęsnem
ul. Orla 56, 05-825 Szczęsne</t>
  </si>
  <si>
    <t xml:space="preserve">05-825 </t>
  </si>
  <si>
    <t>Szczęsne, ul. Orla 56</t>
  </si>
  <si>
    <t>Grodzisk Mazowiecki, Sportowa dz. 57</t>
  </si>
  <si>
    <t>XV</t>
  </si>
  <si>
    <t>Zakład Gospodarki Mieszkaniowej</t>
  </si>
  <si>
    <t>Zakład Gospodarki Komunalnej  w Grodzisku Mazowieckim</t>
  </si>
  <si>
    <t>529-180-05-40</t>
  </si>
  <si>
    <t>Chrzanów Duży ul. Ekologiczna 1</t>
  </si>
  <si>
    <t>1. Nabywca – Gmina Grodzisk Mazowiecki                             2. Odbiorca i płatnik – Zakład Gospodarki Komunalnej  w Grodzisku Mazowieckim</t>
  </si>
  <si>
    <t>XVIII</t>
  </si>
  <si>
    <t>Targowisko Miejskie</t>
  </si>
  <si>
    <t>Kotłownia</t>
  </si>
  <si>
    <t>ul. Montwiłła 22</t>
  </si>
  <si>
    <t>ul. Bałtycka 18</t>
  </si>
  <si>
    <t>Dom Sołecki</t>
  </si>
  <si>
    <t>Chrzanów Duży nr 5</t>
  </si>
  <si>
    <t>Targowisko miejskie</t>
  </si>
  <si>
    <t>CHRZANÓW DUŻY 43A</t>
  </si>
  <si>
    <t>PL_ZEWD_1405029310_02</t>
  </si>
  <si>
    <t>Grodzisk Mazowiecki, Parking przy kościele za bramą</t>
  </si>
  <si>
    <t>PL_ZEWD_1405039675_06</t>
  </si>
  <si>
    <t>Ochotnicza Straż Pożarna Nowy budynek</t>
  </si>
  <si>
    <t>F. Żwirki i S. Wigury 14</t>
  </si>
  <si>
    <t>PL_ZEWD_1405012928_00</t>
  </si>
  <si>
    <t>PL_ZEWD_1405012925_04</t>
  </si>
  <si>
    <t>PL_ZEWD_1405015624_09</t>
  </si>
  <si>
    <t>PL_ZEWD_1405008717_09</t>
  </si>
  <si>
    <t>Przedszkole, żlobek</t>
  </si>
  <si>
    <t>PL_ZEWD_1405039883_07</t>
  </si>
  <si>
    <t>Natolin 47A</t>
  </si>
  <si>
    <t>PL_ZEWD_1405040216_05</t>
  </si>
  <si>
    <t>ul. Ekologiczna 1</t>
  </si>
  <si>
    <t xml:space="preserve">gruopa taryfowa </t>
  </si>
  <si>
    <t xml:space="preserve">mnożna </t>
  </si>
  <si>
    <t>Piłsudskiego dz. 157, 149</t>
  </si>
  <si>
    <t>Moc przyłączeniowa  [kW]</t>
  </si>
  <si>
    <t>szacowane zużycie roczne strefa I [MWh]</t>
  </si>
  <si>
    <t>Moc umowna [kW]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</si>
</sst>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z_ł_-;\-* #,##0.00\ _z_ł_-;_-* \-??\ _z_ł_-;_-@_-"/>
    <numFmt numFmtId="165" formatCode="_-* #,##0\ _z_ł_-;\-* #,##0\ _z_ł_-;_-* \-??\ _z_ł_-;_-@_-"/>
    <numFmt numFmtId="166" formatCode="_-* #,##0.000\ _z_ł_-;\-* #,##0.000\ _z_ł_-;_-* \-??\ _z_ł_-;_-@_-"/>
    <numFmt numFmtId="167" formatCode="0.000"/>
    <numFmt numFmtId="168" formatCode="[$-415]yyyy\-mm\-dd"/>
    <numFmt numFmtId="169" formatCode="_-* #,##0.000\ _z_ł_-;\-* #,##0.000\ _z_ł_-;_-* &quot;-&quot;???\ _z_ł_-;_-@_-"/>
  </numFmts>
  <fonts count="23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1"/>
      <color rgb="FF3F3F3F"/>
      <name val="Calibri"/>
      <family val="2"/>
      <charset val="238"/>
    </font>
    <font>
      <b/>
      <sz val="8"/>
      <color rgb="FF000000"/>
      <name val="Arial"/>
      <family val="2"/>
      <charset val="238"/>
    </font>
    <font>
      <sz val="10"/>
      <name val="Times New Roman"/>
      <family val="1"/>
      <charset val="238"/>
    </font>
    <font>
      <i/>
      <sz val="11"/>
      <color rgb="FF000000"/>
      <name val="Calibri"/>
      <family val="2"/>
      <charset val="238"/>
    </font>
    <font>
      <sz val="11"/>
      <color rgb="FF1F497D"/>
      <name val="Calibri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0"/>
      <name val="Arial"/>
      <family val="2"/>
      <charset val="1"/>
    </font>
    <font>
      <sz val="11"/>
      <color rgb="FF808080"/>
      <name val="Calibri"/>
      <family val="2"/>
      <charset val="238"/>
    </font>
    <font>
      <b/>
      <sz val="9"/>
      <color rgb="FFFFFFFF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rgb="FF000000"/>
      <name val="Calibri"/>
      <family val="2"/>
      <charset val="238"/>
    </font>
    <font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u/>
      <sz val="11"/>
      <color rgb="FF000000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2F2F2"/>
        <bgColor rgb="FFF0F0F4"/>
      </patternFill>
    </fill>
    <fill>
      <patternFill patternType="solid">
        <fgColor rgb="FFC0C0C0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2F2F2"/>
      </patternFill>
    </fill>
    <fill>
      <patternFill patternType="solid">
        <fgColor rgb="FF92D050"/>
        <bgColor rgb="FFBFBFBF"/>
      </patternFill>
    </fill>
    <fill>
      <patternFill patternType="solid">
        <fgColor rgb="FFFFC000"/>
        <bgColor rgb="FFFF9900"/>
      </patternFill>
    </fill>
    <fill>
      <patternFill patternType="solid">
        <fgColor rgb="FFD9D9D9"/>
        <bgColor rgb="FFCACAD9"/>
      </patternFill>
    </fill>
    <fill>
      <patternFill patternType="solid">
        <fgColor rgb="FFBFBFBF"/>
        <bgColor rgb="FFC0C0C0"/>
      </patternFill>
    </fill>
    <fill>
      <patternFill patternType="solid">
        <fgColor rgb="FFFF0000"/>
        <bgColor rgb="FFC00000"/>
      </patternFill>
    </fill>
    <fill>
      <patternFill patternType="solid">
        <fgColor rgb="FF5175B9"/>
        <bgColor rgb="FF3366FF"/>
      </patternFill>
    </fill>
    <fill>
      <patternFill patternType="solid">
        <fgColor rgb="FFF0F0F4"/>
        <bgColor rgb="FFF2F2F2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164" fontId="19" fillId="0" borderId="0" applyBorder="0" applyProtection="0"/>
    <xf numFmtId="164" fontId="19" fillId="0" borderId="0" applyBorder="0" applyProtection="0"/>
    <xf numFmtId="0" fontId="19" fillId="0" borderId="0"/>
    <xf numFmtId="0" fontId="1" fillId="0" borderId="0"/>
    <xf numFmtId="0" fontId="2" fillId="0" borderId="0"/>
    <xf numFmtId="0" fontId="2" fillId="0" borderId="0"/>
    <xf numFmtId="0" fontId="19" fillId="0" borderId="0"/>
    <xf numFmtId="0" fontId="3" fillId="2" borderId="1" applyProtection="0"/>
  </cellStyleXfs>
  <cellXfs count="120">
    <xf numFmtId="0" fontId="0" fillId="0" borderId="0" xfId="0"/>
    <xf numFmtId="0" fontId="11" fillId="0" borderId="2" xfId="0" applyFont="1" applyBorder="1" applyAlignment="1">
      <alignment horizontal="center"/>
    </xf>
    <xf numFmtId="165" fontId="5" fillId="0" borderId="2" xfId="2" applyNumberFormat="1" applyFont="1" applyBorder="1" applyAlignment="1" applyProtection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66" fontId="2" fillId="0" borderId="2" xfId="1" applyNumberFormat="1" applyFont="1" applyBorder="1" applyAlignment="1" applyProtection="1">
      <alignment horizontal="center" vertical="center" wrapText="1"/>
    </xf>
    <xf numFmtId="0" fontId="6" fillId="0" borderId="0" xfId="0" applyFont="1"/>
    <xf numFmtId="0" fontId="7" fillId="0" borderId="0" xfId="0" applyFont="1"/>
    <xf numFmtId="166" fontId="2" fillId="0" borderId="0" xfId="1" applyNumberFormat="1" applyFont="1" applyBorder="1" applyAlignment="1" applyProtection="1">
      <alignment horizontal="center" vertical="center" wrapText="1"/>
    </xf>
    <xf numFmtId="166" fontId="2" fillId="0" borderId="2" xfId="1" applyNumberFormat="1" applyFont="1" applyBorder="1" applyAlignment="1" applyProtection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4" borderId="0" xfId="0" applyFill="1"/>
    <xf numFmtId="0" fontId="0" fillId="0" borderId="0" xfId="0" applyAlignment="1">
      <alignment horizontal="center"/>
    </xf>
    <xf numFmtId="0" fontId="10" fillId="0" borderId="0" xfId="0" applyFont="1"/>
    <xf numFmtId="0" fontId="2" fillId="5" borderId="2" xfId="0" applyFont="1" applyFill="1" applyBorder="1" applyAlignment="1">
      <alignment horizontal="center" vertical="center" wrapText="1"/>
    </xf>
    <xf numFmtId="166" fontId="2" fillId="0" borderId="5" xfId="1" applyNumberFormat="1" applyFont="1" applyBorder="1" applyAlignment="1" applyProtection="1">
      <alignment vertical="center" wrapText="1"/>
    </xf>
    <xf numFmtId="0" fontId="0" fillId="0" borderId="4" xfId="0" applyBorder="1"/>
    <xf numFmtId="166" fontId="2" fillId="0" borderId="4" xfId="1" applyNumberFormat="1" applyFont="1" applyBorder="1" applyAlignment="1" applyProtection="1">
      <alignment vertical="center" wrapText="1"/>
    </xf>
    <xf numFmtId="166" fontId="2" fillId="0" borderId="0" xfId="1" applyNumberFormat="1" applyFont="1" applyBorder="1" applyAlignment="1" applyProtection="1">
      <alignment vertical="center" wrapText="1"/>
    </xf>
    <xf numFmtId="0" fontId="2" fillId="0" borderId="5" xfId="0" applyFont="1" applyBorder="1" applyAlignment="1">
      <alignment horizontal="center" vertical="center" wrapText="1"/>
    </xf>
    <xf numFmtId="166" fontId="2" fillId="5" borderId="2" xfId="1" applyNumberFormat="1" applyFont="1" applyFill="1" applyBorder="1" applyAlignment="1" applyProtection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1" applyNumberFormat="1" applyFont="1" applyBorder="1" applyAlignment="1" applyProtection="1">
      <alignment vertical="center" wrapText="1"/>
    </xf>
    <xf numFmtId="165" fontId="2" fillId="0" borderId="0" xfId="1" applyNumberFormat="1" applyFont="1" applyBorder="1" applyAlignment="1" applyProtection="1">
      <alignment vertical="center" wrapText="1"/>
    </xf>
    <xf numFmtId="164" fontId="2" fillId="0" borderId="0" xfId="1" applyFont="1" applyBorder="1" applyAlignment="1" applyProtection="1">
      <alignment vertical="center" wrapText="1"/>
    </xf>
    <xf numFmtId="0" fontId="11" fillId="0" borderId="0" xfId="0" applyFont="1"/>
    <xf numFmtId="0" fontId="0" fillId="6" borderId="0" xfId="0" applyFill="1"/>
    <xf numFmtId="0" fontId="0" fillId="0" borderId="0" xfId="0" applyAlignment="1">
      <alignment horizontal="right"/>
    </xf>
    <xf numFmtId="0" fontId="0" fillId="7" borderId="0" xfId="0" applyFill="1"/>
    <xf numFmtId="0" fontId="12" fillId="0" borderId="0" xfId="0" applyFont="1"/>
    <xf numFmtId="0" fontId="0" fillId="8" borderId="0" xfId="0" applyFill="1"/>
    <xf numFmtId="0" fontId="0" fillId="8" borderId="0" xfId="0" applyFill="1" applyAlignment="1">
      <alignment horizontal="center"/>
    </xf>
    <xf numFmtId="1" fontId="0" fillId="0" borderId="0" xfId="0" applyNumberFormat="1"/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9" borderId="2" xfId="0" applyFill="1" applyBorder="1"/>
    <xf numFmtId="0" fontId="13" fillId="9" borderId="2" xfId="0" applyFont="1" applyFill="1" applyBorder="1"/>
    <xf numFmtId="49" fontId="13" fillId="9" borderId="2" xfId="0" applyNumberFormat="1" applyFont="1" applyFill="1" applyBorder="1"/>
    <xf numFmtId="0" fontId="0" fillId="0" borderId="2" xfId="0" applyBorder="1" applyAlignment="1">
      <alignment horizontal="center"/>
    </xf>
    <xf numFmtId="0" fontId="0" fillId="0" borderId="2" xfId="0" applyBorder="1"/>
    <xf numFmtId="49" fontId="0" fillId="0" borderId="2" xfId="0" applyNumberFormat="1" applyBorder="1"/>
    <xf numFmtId="168" fontId="0" fillId="0" borderId="2" xfId="0" applyNumberFormat="1" applyBorder="1"/>
    <xf numFmtId="0" fontId="19" fillId="0" borderId="0" xfId="3"/>
    <xf numFmtId="0" fontId="0" fillId="4" borderId="0" xfId="3" applyFont="1" applyFill="1"/>
    <xf numFmtId="0" fontId="19" fillId="0" borderId="0" xfId="3" applyAlignment="1">
      <alignment horizontal="left"/>
    </xf>
    <xf numFmtId="0" fontId="0" fillId="10" borderId="0" xfId="0" applyFill="1"/>
    <xf numFmtId="0" fontId="6" fillId="0" borderId="2" xfId="0" applyFont="1" applyBorder="1"/>
    <xf numFmtId="1" fontId="0" fillId="0" borderId="2" xfId="0" applyNumberForma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4" fontId="0" fillId="0" borderId="7" xfId="0" applyNumberFormat="1" applyBorder="1"/>
    <xf numFmtId="0" fontId="0" fillId="0" borderId="8" xfId="0" applyBorder="1"/>
    <xf numFmtId="0" fontId="0" fillId="0" borderId="9" xfId="0" applyBorder="1"/>
    <xf numFmtId="2" fontId="0" fillId="2" borderId="0" xfId="0" applyNumberFormat="1" applyFill="1"/>
    <xf numFmtId="2" fontId="0" fillId="2" borderId="10" xfId="0" applyNumberFormat="1" applyFill="1" applyBorder="1"/>
    <xf numFmtId="4" fontId="0" fillId="0" borderId="0" xfId="0" applyNumberFormat="1"/>
    <xf numFmtId="164" fontId="0" fillId="0" borderId="0" xfId="1" applyFont="1" applyBorder="1" applyProtection="1"/>
    <xf numFmtId="0" fontId="0" fillId="5" borderId="0" xfId="0" applyFill="1"/>
    <xf numFmtId="168" fontId="0" fillId="0" borderId="0" xfId="0" applyNumberFormat="1"/>
    <xf numFmtId="0" fontId="0" fillId="0" borderId="0" xfId="0" applyAlignment="1">
      <alignment wrapText="1"/>
    </xf>
    <xf numFmtId="0" fontId="14" fillId="0" borderId="0" xfId="0" applyFont="1"/>
    <xf numFmtId="0" fontId="1" fillId="0" borderId="0" xfId="4"/>
    <xf numFmtId="0" fontId="1" fillId="0" borderId="0" xfId="4" applyAlignment="1">
      <alignment wrapText="1"/>
    </xf>
    <xf numFmtId="0" fontId="1" fillId="5" borderId="0" xfId="4" applyFill="1"/>
    <xf numFmtId="49" fontId="15" fillId="11" borderId="11" xfId="4" applyNumberFormat="1" applyFont="1" applyFill="1" applyBorder="1" applyAlignment="1">
      <alignment horizontal="left"/>
    </xf>
    <xf numFmtId="49" fontId="15" fillId="11" borderId="11" xfId="4" applyNumberFormat="1" applyFont="1" applyFill="1" applyBorder="1" applyAlignment="1">
      <alignment horizontal="left" wrapText="1"/>
    </xf>
    <xf numFmtId="49" fontId="16" fillId="12" borderId="12" xfId="4" applyNumberFormat="1" applyFont="1" applyFill="1" applyBorder="1" applyAlignment="1">
      <alignment horizontal="left"/>
    </xf>
    <xf numFmtId="0" fontId="16" fillId="12" borderId="12" xfId="4" applyFont="1" applyFill="1" applyBorder="1" applyAlignment="1">
      <alignment horizontal="right"/>
    </xf>
    <xf numFmtId="49" fontId="16" fillId="12" borderId="12" xfId="4" applyNumberFormat="1" applyFont="1" applyFill="1" applyBorder="1" applyAlignment="1">
      <alignment horizontal="left" wrapText="1"/>
    </xf>
    <xf numFmtId="49" fontId="16" fillId="12" borderId="12" xfId="4" applyNumberFormat="1" applyFont="1" applyFill="1" applyBorder="1" applyAlignment="1">
      <alignment horizontal="right"/>
    </xf>
    <xf numFmtId="49" fontId="16" fillId="5" borderId="12" xfId="4" applyNumberFormat="1" applyFont="1" applyFill="1" applyBorder="1" applyAlignment="1">
      <alignment horizontal="left"/>
    </xf>
    <xf numFmtId="0" fontId="16" fillId="5" borderId="12" xfId="4" applyFont="1" applyFill="1" applyBorder="1" applyAlignment="1">
      <alignment horizontal="right"/>
    </xf>
    <xf numFmtId="49" fontId="16" fillId="5" borderId="12" xfId="4" applyNumberFormat="1" applyFont="1" applyFill="1" applyBorder="1" applyAlignment="1">
      <alignment horizontal="left" wrapText="1"/>
    </xf>
    <xf numFmtId="49" fontId="16" fillId="5" borderId="12" xfId="4" applyNumberFormat="1" applyFont="1" applyFill="1" applyBorder="1" applyAlignment="1">
      <alignment horizontal="right"/>
    </xf>
    <xf numFmtId="0" fontId="16" fillId="5" borderId="12" xfId="4" applyFont="1" applyFill="1" applyBorder="1" applyAlignment="1">
      <alignment horizontal="left" wrapText="1"/>
    </xf>
    <xf numFmtId="0" fontId="16" fillId="12" borderId="12" xfId="4" applyFont="1" applyFill="1" applyBorder="1" applyAlignment="1">
      <alignment horizontal="left" wrapText="1"/>
    </xf>
    <xf numFmtId="49" fontId="16" fillId="12" borderId="13" xfId="4" applyNumberFormat="1" applyFont="1" applyFill="1" applyBorder="1" applyAlignment="1">
      <alignment horizontal="left"/>
    </xf>
    <xf numFmtId="0" fontId="16" fillId="12" borderId="13" xfId="4" applyFont="1" applyFill="1" applyBorder="1" applyAlignment="1">
      <alignment horizontal="right"/>
    </xf>
    <xf numFmtId="49" fontId="16" fillId="12" borderId="13" xfId="4" applyNumberFormat="1" applyFont="1" applyFill="1" applyBorder="1" applyAlignment="1">
      <alignment horizontal="left" wrapText="1"/>
    </xf>
    <xf numFmtId="49" fontId="16" fillId="12" borderId="13" xfId="4" applyNumberFormat="1" applyFont="1" applyFill="1" applyBorder="1" applyAlignment="1">
      <alignment horizontal="right"/>
    </xf>
    <xf numFmtId="0" fontId="16" fillId="5" borderId="0" xfId="4" applyFont="1" applyFill="1"/>
    <xf numFmtId="0" fontId="16" fillId="0" borderId="0" xfId="0" applyFont="1" applyAlignment="1">
      <alignment horizontal="left" vertical="center" wrapText="1"/>
    </xf>
    <xf numFmtId="49" fontId="16" fillId="12" borderId="0" xfId="4" applyNumberFormat="1" applyFont="1" applyFill="1" applyAlignment="1">
      <alignment horizontal="left"/>
    </xf>
    <xf numFmtId="0" fontId="16" fillId="5" borderId="0" xfId="4" applyFont="1" applyFill="1" applyAlignment="1">
      <alignment wrapText="1"/>
    </xf>
    <xf numFmtId="0" fontId="16" fillId="0" borderId="0" xfId="4" applyFont="1"/>
    <xf numFmtId="0" fontId="17" fillId="0" borderId="0" xfId="0" applyFont="1" applyAlignment="1">
      <alignment horizontal="center" vertical="center" wrapText="1"/>
    </xf>
    <xf numFmtId="0" fontId="10" fillId="5" borderId="0" xfId="4" applyFont="1" applyFill="1"/>
    <xf numFmtId="0" fontId="18" fillId="0" borderId="14" xfId="0" applyFont="1" applyBorder="1" applyAlignment="1">
      <alignment horizontal="center" vertical="center" wrapText="1"/>
    </xf>
    <xf numFmtId="0" fontId="10" fillId="0" borderId="0" xfId="4" applyFont="1"/>
    <xf numFmtId="49" fontId="18" fillId="12" borderId="0" xfId="4" applyNumberFormat="1" applyFont="1" applyFill="1" applyAlignment="1">
      <alignment horizontal="left"/>
    </xf>
    <xf numFmtId="0" fontId="10" fillId="0" borderId="0" xfId="4" applyFont="1" applyAlignment="1">
      <alignment wrapText="1"/>
    </xf>
    <xf numFmtId="0" fontId="18" fillId="0" borderId="0" xfId="0" applyFont="1" applyAlignment="1">
      <alignment horizontal="left" vertical="center" indent="1"/>
    </xf>
    <xf numFmtId="0" fontId="18" fillId="0" borderId="0" xfId="0" applyFont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2" fillId="13" borderId="2" xfId="0" applyFont="1" applyFill="1" applyBorder="1" applyAlignment="1">
      <alignment horizontal="center" vertical="center" wrapText="1"/>
    </xf>
    <xf numFmtId="166" fontId="0" fillId="0" borderId="0" xfId="0" applyNumberFormat="1"/>
    <xf numFmtId="169" fontId="0" fillId="0" borderId="0" xfId="0" applyNumberFormat="1"/>
    <xf numFmtId="0" fontId="2" fillId="14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14" borderId="0" xfId="0" applyFill="1"/>
    <xf numFmtId="1" fontId="10" fillId="0" borderId="0" xfId="0" applyNumberFormat="1" applyFont="1"/>
    <xf numFmtId="2" fontId="10" fillId="0" borderId="0" xfId="0" applyNumberFormat="1" applyFont="1"/>
    <xf numFmtId="167" fontId="2" fillId="0" borderId="0" xfId="1" applyNumberFormat="1" applyFont="1" applyBorder="1" applyAlignment="1" applyProtection="1">
      <alignment vertical="center" wrapText="1"/>
    </xf>
    <xf numFmtId="166" fontId="2" fillId="14" borderId="2" xfId="1" applyNumberFormat="1" applyFont="1" applyFill="1" applyBorder="1" applyAlignment="1" applyProtection="1">
      <alignment horizontal="center" vertical="center" wrapText="1"/>
    </xf>
    <xf numFmtId="0" fontId="6" fillId="14" borderId="0" xfId="0" applyFont="1" applyFill="1"/>
    <xf numFmtId="166" fontId="2" fillId="14" borderId="2" xfId="1" applyNumberFormat="1" applyFont="1" applyFill="1" applyBorder="1" applyAlignment="1" applyProtection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165" fontId="5" fillId="0" borderId="2" xfId="2" applyNumberFormat="1" applyFont="1" applyBorder="1" applyAlignment="1" applyProtection="1">
      <alignment horizontal="center" vertical="center" wrapText="1"/>
    </xf>
    <xf numFmtId="165" fontId="5" fillId="0" borderId="3" xfId="2" applyNumberFormat="1" applyFont="1" applyBorder="1" applyAlignment="1" applyProtection="1">
      <alignment horizontal="center" vertical="center" wrapText="1"/>
    </xf>
    <xf numFmtId="165" fontId="5" fillId="0" borderId="6" xfId="2" applyNumberFormat="1" applyFont="1" applyBorder="1" applyAlignment="1" applyProtection="1">
      <alignment horizontal="center" vertical="center" wrapText="1"/>
    </xf>
    <xf numFmtId="165" fontId="5" fillId="0" borderId="14" xfId="2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22" fillId="0" borderId="0" xfId="0" applyFont="1"/>
  </cellXfs>
  <cellStyles count="9">
    <cellStyle name="Dziesiętny" xfId="1" builtinId="3"/>
    <cellStyle name="Dziesiętny 2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 3" xfId="5" xr:uid="{00000000-0005-0000-0000-000005000000}"/>
    <cellStyle name="Normalny 4" xfId="6" xr:uid="{00000000-0005-0000-0000-000006000000}"/>
    <cellStyle name="TableStyleLight1" xfId="7" xr:uid="{00000000-0005-0000-0000-000007000000}"/>
    <cellStyle name="Tekst objaśnienia 2" xfId="8" xr:uid="{00000000-0005-0000-0000-000008000000}"/>
  </cellStyles>
  <dxfs count="7"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alignment horizontal="general" vertical="bottom" textRotation="0" wrapText="0" indent="0" shrinkToFit="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F0F0F4"/>
      <rgbColor rgb="FF660066"/>
      <rgbColor rgb="FFFF8080"/>
      <rgbColor rgb="FF0066CC"/>
      <rgbColor rgb="FFCACA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D9D9D9"/>
      <rgbColor rgb="FFFFFF99"/>
      <rgbColor rgb="FFCAC9D9"/>
      <rgbColor rgb="FFFF99CC"/>
      <rgbColor rgb="FFBFBFBF"/>
      <rgbColor rgb="FFFFCC99"/>
      <rgbColor rgb="FF3366FF"/>
      <rgbColor rgb="FF33CCCC"/>
      <rgbColor rgb="FF92D050"/>
      <rgbColor rgb="FFFFC000"/>
      <rgbColor rgb="FFFF9900"/>
      <rgbColor rgb="FFFF6600"/>
      <rgbColor rgb="FF5175B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1036" name="_x0000_t202" hidden="1">
          <a:extLst>
            <a:ext uri="{FF2B5EF4-FFF2-40B4-BE49-F238E27FC236}">
              <a16:creationId xmlns:a16="http://schemas.microsoft.com/office/drawing/2014/main" id="{BFA2BDBA-238B-EC8C-89F7-2B96335A0DE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1034" name="_x0000_t202" hidden="1">
          <a:extLst>
            <a:ext uri="{FF2B5EF4-FFF2-40B4-BE49-F238E27FC236}">
              <a16:creationId xmlns:a16="http://schemas.microsoft.com/office/drawing/2014/main" id="{DEB57447-2A26-2552-B76B-C763F1ED033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1032" name="_x0000_t202" hidden="1">
          <a:extLst>
            <a:ext uri="{FF2B5EF4-FFF2-40B4-BE49-F238E27FC236}">
              <a16:creationId xmlns:a16="http://schemas.microsoft.com/office/drawing/2014/main" id="{50B02560-25BD-165B-0DFD-C8C4C4CCDAD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1030" name="_x0000_t202" hidden="1">
          <a:extLst>
            <a:ext uri="{FF2B5EF4-FFF2-40B4-BE49-F238E27FC236}">
              <a16:creationId xmlns:a16="http://schemas.microsoft.com/office/drawing/2014/main" id="{1139F114-5260-32CB-A4CD-C27EE8E08F8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1028" name="_x0000_t202" hidden="1">
          <a:extLst>
            <a:ext uri="{FF2B5EF4-FFF2-40B4-BE49-F238E27FC236}">
              <a16:creationId xmlns:a16="http://schemas.microsoft.com/office/drawing/2014/main" id="{50412C2D-662B-3E8E-C6D6-37A46FC7883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1026" name="_x0000_t202" hidden="1">
          <a:extLst>
            <a:ext uri="{FF2B5EF4-FFF2-40B4-BE49-F238E27FC236}">
              <a16:creationId xmlns:a16="http://schemas.microsoft.com/office/drawing/2014/main" id="{B4AA5BF1-C79B-5E7B-AFAD-DCAA248CA15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2" name="AutoShape 12">
          <a:extLst>
            <a:ext uri="{FF2B5EF4-FFF2-40B4-BE49-F238E27FC236}">
              <a16:creationId xmlns:a16="http://schemas.microsoft.com/office/drawing/2014/main" id="{9FA147B3-3E5D-B514-F210-F0D1795AACC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3" name="AutoShape 10">
          <a:extLst>
            <a:ext uri="{FF2B5EF4-FFF2-40B4-BE49-F238E27FC236}">
              <a16:creationId xmlns:a16="http://schemas.microsoft.com/office/drawing/2014/main" id="{85E9E906-6A3D-5FBD-D128-90F8C771BD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4" name="AutoShape 8">
          <a:extLst>
            <a:ext uri="{FF2B5EF4-FFF2-40B4-BE49-F238E27FC236}">
              <a16:creationId xmlns:a16="http://schemas.microsoft.com/office/drawing/2014/main" id="{ED6AFED1-9195-0647-A943-58C1AFA5CCD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9F514652-CE49-4B0A-F844-1A6A0C6824A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512A536-B4F8-8440-D219-CCB61416F01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E686305D-0E07-5BEB-7B06-C05A3B5AA26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8" name="AutoShape 12">
          <a:extLst>
            <a:ext uri="{FF2B5EF4-FFF2-40B4-BE49-F238E27FC236}">
              <a16:creationId xmlns:a16="http://schemas.microsoft.com/office/drawing/2014/main" id="{A4EB2B0D-AAA8-E9E5-66C8-7F0F69A09C2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9" name="AutoShape 10">
          <a:extLst>
            <a:ext uri="{FF2B5EF4-FFF2-40B4-BE49-F238E27FC236}">
              <a16:creationId xmlns:a16="http://schemas.microsoft.com/office/drawing/2014/main" id="{1A1F03D4-0F5F-90D3-1EE5-FB1A6138BC5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10" name="AutoShape 8">
          <a:extLst>
            <a:ext uri="{FF2B5EF4-FFF2-40B4-BE49-F238E27FC236}">
              <a16:creationId xmlns:a16="http://schemas.microsoft.com/office/drawing/2014/main" id="{C9F72802-B3ED-A9E7-DA7E-BA9AC13088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11" name="AutoShape 6">
          <a:extLst>
            <a:ext uri="{FF2B5EF4-FFF2-40B4-BE49-F238E27FC236}">
              <a16:creationId xmlns:a16="http://schemas.microsoft.com/office/drawing/2014/main" id="{0539892B-8F5A-0CF8-EFA4-1BB2EB5E050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2E0AD90E-9730-A359-0974-62B09278C3A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117DC943-F31B-D2CC-4C85-684D1847711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14" name="AutoShape 12">
          <a:extLst>
            <a:ext uri="{FF2B5EF4-FFF2-40B4-BE49-F238E27FC236}">
              <a16:creationId xmlns:a16="http://schemas.microsoft.com/office/drawing/2014/main" id="{DBD9D273-6250-4101-6AC3-66E92CC290C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15" name="AutoShape 10">
          <a:extLst>
            <a:ext uri="{FF2B5EF4-FFF2-40B4-BE49-F238E27FC236}">
              <a16:creationId xmlns:a16="http://schemas.microsoft.com/office/drawing/2014/main" id="{E0013AFD-EB0B-4AA3-1891-485BEE9C33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16" name="AutoShape 8">
          <a:extLst>
            <a:ext uri="{FF2B5EF4-FFF2-40B4-BE49-F238E27FC236}">
              <a16:creationId xmlns:a16="http://schemas.microsoft.com/office/drawing/2014/main" id="{B33E9179-7521-9EF7-F3CA-9971A2E0937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17" name="AutoShape 6">
          <a:extLst>
            <a:ext uri="{FF2B5EF4-FFF2-40B4-BE49-F238E27FC236}">
              <a16:creationId xmlns:a16="http://schemas.microsoft.com/office/drawing/2014/main" id="{1285659A-CDFA-92D8-427F-869221F08D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F48E8DAB-C4C3-C501-BF9A-21CCCFF64BF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7A4CFFCD-4BC5-C473-3AAC-D1A6D1A54C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20" name="AutoShape 12">
          <a:extLst>
            <a:ext uri="{FF2B5EF4-FFF2-40B4-BE49-F238E27FC236}">
              <a16:creationId xmlns:a16="http://schemas.microsoft.com/office/drawing/2014/main" id="{507AEFA3-255F-DC02-EBD4-32016F3C07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21" name="AutoShape 10">
          <a:extLst>
            <a:ext uri="{FF2B5EF4-FFF2-40B4-BE49-F238E27FC236}">
              <a16:creationId xmlns:a16="http://schemas.microsoft.com/office/drawing/2014/main" id="{711873B4-43F7-4BE1-C24E-F89161434A8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22" name="AutoShape 8">
          <a:extLst>
            <a:ext uri="{FF2B5EF4-FFF2-40B4-BE49-F238E27FC236}">
              <a16:creationId xmlns:a16="http://schemas.microsoft.com/office/drawing/2014/main" id="{3E262881-4D4F-93DF-2868-A02E5073948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23" name="AutoShape 6">
          <a:extLst>
            <a:ext uri="{FF2B5EF4-FFF2-40B4-BE49-F238E27FC236}">
              <a16:creationId xmlns:a16="http://schemas.microsoft.com/office/drawing/2014/main" id="{A78EFCF6-504F-7A98-4E65-50AB5BDAF0E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24" name="AutoShape 4">
          <a:extLst>
            <a:ext uri="{FF2B5EF4-FFF2-40B4-BE49-F238E27FC236}">
              <a16:creationId xmlns:a16="http://schemas.microsoft.com/office/drawing/2014/main" id="{150E4363-C3A4-D495-0E0E-DFD310B6F1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682E70DF-4FDB-A2FD-B57C-C4614CEB857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26" name="AutoShape 12">
          <a:extLst>
            <a:ext uri="{FF2B5EF4-FFF2-40B4-BE49-F238E27FC236}">
              <a16:creationId xmlns:a16="http://schemas.microsoft.com/office/drawing/2014/main" id="{C038F860-81F4-729E-2B95-6B0D25FA6F1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27" name="AutoShape 10">
          <a:extLst>
            <a:ext uri="{FF2B5EF4-FFF2-40B4-BE49-F238E27FC236}">
              <a16:creationId xmlns:a16="http://schemas.microsoft.com/office/drawing/2014/main" id="{93AB98CC-FCFB-A242-05F1-9DC1A45FF03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28" name="AutoShape 8">
          <a:extLst>
            <a:ext uri="{FF2B5EF4-FFF2-40B4-BE49-F238E27FC236}">
              <a16:creationId xmlns:a16="http://schemas.microsoft.com/office/drawing/2014/main" id="{95EA9157-8E7D-C456-05E2-6B6A3C019FA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29" name="AutoShape 6">
          <a:extLst>
            <a:ext uri="{FF2B5EF4-FFF2-40B4-BE49-F238E27FC236}">
              <a16:creationId xmlns:a16="http://schemas.microsoft.com/office/drawing/2014/main" id="{1C916761-50F8-2FAD-06FE-36F1B8F86DE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30" name="AutoShape 4">
          <a:extLst>
            <a:ext uri="{FF2B5EF4-FFF2-40B4-BE49-F238E27FC236}">
              <a16:creationId xmlns:a16="http://schemas.microsoft.com/office/drawing/2014/main" id="{A7C4E08C-AA5B-00D4-0B5B-15B8B44FCCE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6E42ECC4-3371-D9B2-FC46-5AFC01653BA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32" name="AutoShape 12">
          <a:extLst>
            <a:ext uri="{FF2B5EF4-FFF2-40B4-BE49-F238E27FC236}">
              <a16:creationId xmlns:a16="http://schemas.microsoft.com/office/drawing/2014/main" id="{AE9BCB01-C271-5E7B-C44C-B5D5581609B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33" name="AutoShape 10">
          <a:extLst>
            <a:ext uri="{FF2B5EF4-FFF2-40B4-BE49-F238E27FC236}">
              <a16:creationId xmlns:a16="http://schemas.microsoft.com/office/drawing/2014/main" id="{77CB45B5-8409-E428-A35F-9516A151A8A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34" name="AutoShape 8">
          <a:extLst>
            <a:ext uri="{FF2B5EF4-FFF2-40B4-BE49-F238E27FC236}">
              <a16:creationId xmlns:a16="http://schemas.microsoft.com/office/drawing/2014/main" id="{8529F1DE-9A66-153B-0904-EA04024D95C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35" name="AutoShape 6">
          <a:extLst>
            <a:ext uri="{FF2B5EF4-FFF2-40B4-BE49-F238E27FC236}">
              <a16:creationId xmlns:a16="http://schemas.microsoft.com/office/drawing/2014/main" id="{5CEACD7F-28C4-327E-1BE6-B4AAC440A5A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36" name="AutoShape 4">
          <a:extLst>
            <a:ext uri="{FF2B5EF4-FFF2-40B4-BE49-F238E27FC236}">
              <a16:creationId xmlns:a16="http://schemas.microsoft.com/office/drawing/2014/main" id="{C0895F85-7341-251E-1346-430353C03F5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4A448043-2800-E36D-5CB7-496BA5A1EFE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38" name="AutoShape 12">
          <a:extLst>
            <a:ext uri="{FF2B5EF4-FFF2-40B4-BE49-F238E27FC236}">
              <a16:creationId xmlns:a16="http://schemas.microsoft.com/office/drawing/2014/main" id="{B48B54AE-511E-A670-8FC3-4FFD349464A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39" name="AutoShape 10">
          <a:extLst>
            <a:ext uri="{FF2B5EF4-FFF2-40B4-BE49-F238E27FC236}">
              <a16:creationId xmlns:a16="http://schemas.microsoft.com/office/drawing/2014/main" id="{F881BA55-A0B2-577A-5D47-88EDE837B78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40" name="AutoShape 8">
          <a:extLst>
            <a:ext uri="{FF2B5EF4-FFF2-40B4-BE49-F238E27FC236}">
              <a16:creationId xmlns:a16="http://schemas.microsoft.com/office/drawing/2014/main" id="{78DFA427-3FCC-3A88-9126-47D5AEFC8CA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41" name="AutoShape 6">
          <a:extLst>
            <a:ext uri="{FF2B5EF4-FFF2-40B4-BE49-F238E27FC236}">
              <a16:creationId xmlns:a16="http://schemas.microsoft.com/office/drawing/2014/main" id="{6B6D91F4-EA0F-290E-9514-C8DEFDCD25C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42" name="AutoShape 4">
          <a:extLst>
            <a:ext uri="{FF2B5EF4-FFF2-40B4-BE49-F238E27FC236}">
              <a16:creationId xmlns:a16="http://schemas.microsoft.com/office/drawing/2014/main" id="{6E6CE12C-4B7E-6DB0-3BDC-4CD759B5EFA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705B3338-20AD-2B73-70D1-64FA41431ED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44" name="AutoShape 12">
          <a:extLst>
            <a:ext uri="{FF2B5EF4-FFF2-40B4-BE49-F238E27FC236}">
              <a16:creationId xmlns:a16="http://schemas.microsoft.com/office/drawing/2014/main" id="{BA5FFB28-B959-541E-266D-01928095BFB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45" name="AutoShape 10">
          <a:extLst>
            <a:ext uri="{FF2B5EF4-FFF2-40B4-BE49-F238E27FC236}">
              <a16:creationId xmlns:a16="http://schemas.microsoft.com/office/drawing/2014/main" id="{EA752861-7ED8-C1F2-6C77-5DAAE0AD4FB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46" name="AutoShape 8">
          <a:extLst>
            <a:ext uri="{FF2B5EF4-FFF2-40B4-BE49-F238E27FC236}">
              <a16:creationId xmlns:a16="http://schemas.microsoft.com/office/drawing/2014/main" id="{44A994DE-7F39-8F40-3866-F98EFF66DB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47" name="AutoShape 6">
          <a:extLst>
            <a:ext uri="{FF2B5EF4-FFF2-40B4-BE49-F238E27FC236}">
              <a16:creationId xmlns:a16="http://schemas.microsoft.com/office/drawing/2014/main" id="{77D491DB-F4BB-136F-7E67-0A2790D98F3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48" name="AutoShape 4">
          <a:extLst>
            <a:ext uri="{FF2B5EF4-FFF2-40B4-BE49-F238E27FC236}">
              <a16:creationId xmlns:a16="http://schemas.microsoft.com/office/drawing/2014/main" id="{2B1378CF-511B-72B0-4A2D-08A3C3456C5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E1C8738C-687A-4F7E-C4D9-08A5F946222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50" name="AutoShape 12">
          <a:extLst>
            <a:ext uri="{FF2B5EF4-FFF2-40B4-BE49-F238E27FC236}">
              <a16:creationId xmlns:a16="http://schemas.microsoft.com/office/drawing/2014/main" id="{9E2ABAEE-31B7-329F-3384-78F42104202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51" name="AutoShape 10">
          <a:extLst>
            <a:ext uri="{FF2B5EF4-FFF2-40B4-BE49-F238E27FC236}">
              <a16:creationId xmlns:a16="http://schemas.microsoft.com/office/drawing/2014/main" id="{DC9EE209-C391-9D5C-7A43-61946C13D7D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52" name="AutoShape 8">
          <a:extLst>
            <a:ext uri="{FF2B5EF4-FFF2-40B4-BE49-F238E27FC236}">
              <a16:creationId xmlns:a16="http://schemas.microsoft.com/office/drawing/2014/main" id="{C1D83F42-CF8C-08AF-C358-BBA1B476DC5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53" name="AutoShape 6">
          <a:extLst>
            <a:ext uri="{FF2B5EF4-FFF2-40B4-BE49-F238E27FC236}">
              <a16:creationId xmlns:a16="http://schemas.microsoft.com/office/drawing/2014/main" id="{2B649239-F7F3-AE84-32A9-DAD85EAA15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54" name="AutoShape 4">
          <a:extLst>
            <a:ext uri="{FF2B5EF4-FFF2-40B4-BE49-F238E27FC236}">
              <a16:creationId xmlns:a16="http://schemas.microsoft.com/office/drawing/2014/main" id="{090B17C4-D1B1-2D12-70D9-C3A506DC915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D72BC4CB-EA24-A68B-50E4-07BCA86CC1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56" name="AutoShape 12">
          <a:extLst>
            <a:ext uri="{FF2B5EF4-FFF2-40B4-BE49-F238E27FC236}">
              <a16:creationId xmlns:a16="http://schemas.microsoft.com/office/drawing/2014/main" id="{F78C11B8-6530-D15B-21D6-7E167B5ABFC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57" name="AutoShape 10">
          <a:extLst>
            <a:ext uri="{FF2B5EF4-FFF2-40B4-BE49-F238E27FC236}">
              <a16:creationId xmlns:a16="http://schemas.microsoft.com/office/drawing/2014/main" id="{B0B70461-7F1E-DBBB-F300-7EEAF79E8BB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58" name="AutoShape 8">
          <a:extLst>
            <a:ext uri="{FF2B5EF4-FFF2-40B4-BE49-F238E27FC236}">
              <a16:creationId xmlns:a16="http://schemas.microsoft.com/office/drawing/2014/main" id="{A315AC46-1BEE-DC85-7548-2804D68069E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59" name="AutoShape 6">
          <a:extLst>
            <a:ext uri="{FF2B5EF4-FFF2-40B4-BE49-F238E27FC236}">
              <a16:creationId xmlns:a16="http://schemas.microsoft.com/office/drawing/2014/main" id="{CA0AC749-2114-87B3-8110-8B3E3C7FA7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60" name="AutoShape 4">
          <a:extLst>
            <a:ext uri="{FF2B5EF4-FFF2-40B4-BE49-F238E27FC236}">
              <a16:creationId xmlns:a16="http://schemas.microsoft.com/office/drawing/2014/main" id="{DCA5F81C-F35C-79D1-42CC-FBFE29A011B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7978074B-060E-2242-E119-200F580965D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62" name="AutoShape 12">
          <a:extLst>
            <a:ext uri="{FF2B5EF4-FFF2-40B4-BE49-F238E27FC236}">
              <a16:creationId xmlns:a16="http://schemas.microsoft.com/office/drawing/2014/main" id="{25C14959-D405-355D-E3EF-B06F5796E03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63" name="AutoShape 10">
          <a:extLst>
            <a:ext uri="{FF2B5EF4-FFF2-40B4-BE49-F238E27FC236}">
              <a16:creationId xmlns:a16="http://schemas.microsoft.com/office/drawing/2014/main" id="{971E50B3-F918-343B-5676-6D09C69307E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1024" name="AutoShape 8">
          <a:extLst>
            <a:ext uri="{FF2B5EF4-FFF2-40B4-BE49-F238E27FC236}">
              <a16:creationId xmlns:a16="http://schemas.microsoft.com/office/drawing/2014/main" id="{386725DC-5B1A-E504-46F1-42C8E53B8AE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1025" name="AutoShape 6">
          <a:extLst>
            <a:ext uri="{FF2B5EF4-FFF2-40B4-BE49-F238E27FC236}">
              <a16:creationId xmlns:a16="http://schemas.microsoft.com/office/drawing/2014/main" id="{B127FA69-0421-E2E5-CC37-2944A3E0EA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1027" name="AutoShape 4">
          <a:extLst>
            <a:ext uri="{FF2B5EF4-FFF2-40B4-BE49-F238E27FC236}">
              <a16:creationId xmlns:a16="http://schemas.microsoft.com/office/drawing/2014/main" id="{3CEB52DD-7B57-5F93-1F0C-56547A5BF97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1029" name="AutoShape 2">
          <a:extLst>
            <a:ext uri="{FF2B5EF4-FFF2-40B4-BE49-F238E27FC236}">
              <a16:creationId xmlns:a16="http://schemas.microsoft.com/office/drawing/2014/main" id="{C3C06904-EE2C-A64C-260E-46318361425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3080" name="_x0000_t202" hidden="1">
          <a:extLst>
            <a:ext uri="{FF2B5EF4-FFF2-40B4-BE49-F238E27FC236}">
              <a16:creationId xmlns:a16="http://schemas.microsoft.com/office/drawing/2014/main" id="{30716AB2-D168-F316-D8EE-291C0F556A2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3078" name="_x0000_t202" hidden="1">
          <a:extLst>
            <a:ext uri="{FF2B5EF4-FFF2-40B4-BE49-F238E27FC236}">
              <a16:creationId xmlns:a16="http://schemas.microsoft.com/office/drawing/2014/main" id="{6F3B4933-008A-F432-7B90-6CEA0AE1618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3076" name="_x0000_t202" hidden="1">
          <a:extLst>
            <a:ext uri="{FF2B5EF4-FFF2-40B4-BE49-F238E27FC236}">
              <a16:creationId xmlns:a16="http://schemas.microsoft.com/office/drawing/2014/main" id="{11C0B08B-FAFD-175C-C069-865B7BB3460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3074" name="_x0000_t202" hidden="1">
          <a:extLst>
            <a:ext uri="{FF2B5EF4-FFF2-40B4-BE49-F238E27FC236}">
              <a16:creationId xmlns:a16="http://schemas.microsoft.com/office/drawing/2014/main" id="{83CD5C1C-030B-3FF1-B2CC-442091CBFF6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3095A76E-62CB-1676-7727-C6362FAE223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id="{E4C76CD7-245E-AAB6-125C-22151E6A9FD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C466ABD-9422-38FD-2944-889500CD82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41B222AA-C1CA-EF2B-505A-B9928BF1E8C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77767A17-88B5-46CA-15DE-047788BC81B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4A974FD7-4C73-6668-957C-BCA4FE4CC8E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2DF9AF8C-534B-EAB5-26DD-0182386FA0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39A00AE1-898B-74F0-35E3-514E58D7AB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10" name="AutoShape 8">
          <a:extLst>
            <a:ext uri="{FF2B5EF4-FFF2-40B4-BE49-F238E27FC236}">
              <a16:creationId xmlns:a16="http://schemas.microsoft.com/office/drawing/2014/main" id="{4F6663B0-5879-D327-B64F-EEAB92EFB6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11" name="AutoShape 6">
          <a:extLst>
            <a:ext uri="{FF2B5EF4-FFF2-40B4-BE49-F238E27FC236}">
              <a16:creationId xmlns:a16="http://schemas.microsoft.com/office/drawing/2014/main" id="{8E0F4052-8761-DCBB-F34B-25A4D476AA7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D42ED70F-CC81-EC5A-C971-8C753B48E59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342CFCEB-BE15-7BF8-16A7-6C644307F0B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14" name="AutoShape 8">
          <a:extLst>
            <a:ext uri="{FF2B5EF4-FFF2-40B4-BE49-F238E27FC236}">
              <a16:creationId xmlns:a16="http://schemas.microsoft.com/office/drawing/2014/main" id="{BB2D2226-BE0B-85C3-C136-2DDAF7A8697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15" name="AutoShape 6">
          <a:extLst>
            <a:ext uri="{FF2B5EF4-FFF2-40B4-BE49-F238E27FC236}">
              <a16:creationId xmlns:a16="http://schemas.microsoft.com/office/drawing/2014/main" id="{02A58213-EDA7-0A77-1551-718B459772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16" name="AutoShape 4">
          <a:extLst>
            <a:ext uri="{FF2B5EF4-FFF2-40B4-BE49-F238E27FC236}">
              <a16:creationId xmlns:a16="http://schemas.microsoft.com/office/drawing/2014/main" id="{2F500E1D-7259-4A7D-494F-A63BBDD8CF3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03B8C3D0-E614-61DA-450D-67AD925BFAC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18" name="AutoShape 8">
          <a:extLst>
            <a:ext uri="{FF2B5EF4-FFF2-40B4-BE49-F238E27FC236}">
              <a16:creationId xmlns:a16="http://schemas.microsoft.com/office/drawing/2014/main" id="{EA3C85BC-FF21-A7AE-6F2F-E95298B4CEC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19" name="AutoShape 6">
          <a:extLst>
            <a:ext uri="{FF2B5EF4-FFF2-40B4-BE49-F238E27FC236}">
              <a16:creationId xmlns:a16="http://schemas.microsoft.com/office/drawing/2014/main" id="{D3090D2A-6844-91DA-D8FC-97CCFC73B01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20" name="AutoShape 4">
          <a:extLst>
            <a:ext uri="{FF2B5EF4-FFF2-40B4-BE49-F238E27FC236}">
              <a16:creationId xmlns:a16="http://schemas.microsoft.com/office/drawing/2014/main" id="{423D674D-2A12-0C22-A3A7-C75C9D8300E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73B9E66A-F1F8-9E94-0043-F6AA65978D0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22" name="AutoShape 8">
          <a:extLst>
            <a:ext uri="{FF2B5EF4-FFF2-40B4-BE49-F238E27FC236}">
              <a16:creationId xmlns:a16="http://schemas.microsoft.com/office/drawing/2014/main" id="{265431AD-58F2-4D2C-CB4D-4CD0987C61C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23" name="AutoShape 6">
          <a:extLst>
            <a:ext uri="{FF2B5EF4-FFF2-40B4-BE49-F238E27FC236}">
              <a16:creationId xmlns:a16="http://schemas.microsoft.com/office/drawing/2014/main" id="{6F1F5B12-4652-0666-7B8B-1A871B680EF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24" name="AutoShape 4">
          <a:extLst>
            <a:ext uri="{FF2B5EF4-FFF2-40B4-BE49-F238E27FC236}">
              <a16:creationId xmlns:a16="http://schemas.microsoft.com/office/drawing/2014/main" id="{7BA40628-BA4C-4759-74AF-C288475BEE2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208E097E-83CE-F855-C6C6-B7B39BAE619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26" name="AutoShape 8">
          <a:extLst>
            <a:ext uri="{FF2B5EF4-FFF2-40B4-BE49-F238E27FC236}">
              <a16:creationId xmlns:a16="http://schemas.microsoft.com/office/drawing/2014/main" id="{B24144F1-C497-0D6E-6DB1-AC3CD58AAA9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27" name="AutoShape 6">
          <a:extLst>
            <a:ext uri="{FF2B5EF4-FFF2-40B4-BE49-F238E27FC236}">
              <a16:creationId xmlns:a16="http://schemas.microsoft.com/office/drawing/2014/main" id="{79690BCE-1FF1-AF59-B73F-1A36CF9D619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28" name="AutoShape 4">
          <a:extLst>
            <a:ext uri="{FF2B5EF4-FFF2-40B4-BE49-F238E27FC236}">
              <a16:creationId xmlns:a16="http://schemas.microsoft.com/office/drawing/2014/main" id="{D96E0C2C-1B11-AED4-FE8D-BF855ABE629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E7B91BA0-135E-D94A-FC6A-3CB7506E9B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30" name="AutoShape 8">
          <a:extLst>
            <a:ext uri="{FF2B5EF4-FFF2-40B4-BE49-F238E27FC236}">
              <a16:creationId xmlns:a16="http://schemas.microsoft.com/office/drawing/2014/main" id="{F82006CC-1C90-FD2B-9EA5-2926CF70A6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31" name="AutoShape 6">
          <a:extLst>
            <a:ext uri="{FF2B5EF4-FFF2-40B4-BE49-F238E27FC236}">
              <a16:creationId xmlns:a16="http://schemas.microsoft.com/office/drawing/2014/main" id="{73E5BB68-6896-6D09-19A2-A13C0A8C37F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32" name="AutoShape 4">
          <a:extLst>
            <a:ext uri="{FF2B5EF4-FFF2-40B4-BE49-F238E27FC236}">
              <a16:creationId xmlns:a16="http://schemas.microsoft.com/office/drawing/2014/main" id="{C03E8E86-2944-88CC-202B-DEC534C7951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EBE84773-A457-A558-B501-75A683C5D2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34" name="AutoShape 8">
          <a:extLst>
            <a:ext uri="{FF2B5EF4-FFF2-40B4-BE49-F238E27FC236}">
              <a16:creationId xmlns:a16="http://schemas.microsoft.com/office/drawing/2014/main" id="{7D04FA1C-FCE4-4739-47ED-7C12891E5D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35" name="AutoShape 6">
          <a:extLst>
            <a:ext uri="{FF2B5EF4-FFF2-40B4-BE49-F238E27FC236}">
              <a16:creationId xmlns:a16="http://schemas.microsoft.com/office/drawing/2014/main" id="{BDC6BF4F-785C-F267-6D7A-DDF6F597C35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36" name="AutoShape 4">
          <a:extLst>
            <a:ext uri="{FF2B5EF4-FFF2-40B4-BE49-F238E27FC236}">
              <a16:creationId xmlns:a16="http://schemas.microsoft.com/office/drawing/2014/main" id="{1B63D5DE-8C1A-E074-0227-2820730891C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484C0572-1E92-AC0C-11E6-2A36755E60D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38" name="AutoShape 8">
          <a:extLst>
            <a:ext uri="{FF2B5EF4-FFF2-40B4-BE49-F238E27FC236}">
              <a16:creationId xmlns:a16="http://schemas.microsoft.com/office/drawing/2014/main" id="{96001ABF-8F13-3AD3-4D8E-2F7988057C1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39" name="AutoShape 6">
          <a:extLst>
            <a:ext uri="{FF2B5EF4-FFF2-40B4-BE49-F238E27FC236}">
              <a16:creationId xmlns:a16="http://schemas.microsoft.com/office/drawing/2014/main" id="{17732BC9-68C6-1FA8-6DC1-F369AE53CC9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40" name="AutoShape 4">
          <a:extLst>
            <a:ext uri="{FF2B5EF4-FFF2-40B4-BE49-F238E27FC236}">
              <a16:creationId xmlns:a16="http://schemas.microsoft.com/office/drawing/2014/main" id="{428899CC-0650-2BE1-3683-1B341D292AE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F67500D1-E764-C483-8A2F-03350BE6129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42" name="AutoShape 8">
          <a:extLst>
            <a:ext uri="{FF2B5EF4-FFF2-40B4-BE49-F238E27FC236}">
              <a16:creationId xmlns:a16="http://schemas.microsoft.com/office/drawing/2014/main" id="{812F164D-BA13-0289-4462-52441796448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43" name="AutoShape 6">
          <a:extLst>
            <a:ext uri="{FF2B5EF4-FFF2-40B4-BE49-F238E27FC236}">
              <a16:creationId xmlns:a16="http://schemas.microsoft.com/office/drawing/2014/main" id="{08146863-4651-178B-9300-679FCAEA51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44" name="AutoShape 4">
          <a:extLst>
            <a:ext uri="{FF2B5EF4-FFF2-40B4-BE49-F238E27FC236}">
              <a16:creationId xmlns:a16="http://schemas.microsoft.com/office/drawing/2014/main" id="{59EB2D14-84CE-662C-5D14-957359B3B0B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D00428A3-F44A-8E7D-EB22-4D739285CB4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4100" name="_x0000_t202" hidden="1">
          <a:extLst>
            <a:ext uri="{FF2B5EF4-FFF2-40B4-BE49-F238E27FC236}">
              <a16:creationId xmlns:a16="http://schemas.microsoft.com/office/drawing/2014/main" id="{B0568D0E-FD11-2FB6-D708-D291C1827E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4098" name="_x0000_t202" hidden="1">
          <a:extLst>
            <a:ext uri="{FF2B5EF4-FFF2-40B4-BE49-F238E27FC236}">
              <a16:creationId xmlns:a16="http://schemas.microsoft.com/office/drawing/2014/main" id="{87954731-A1E1-9434-3835-2EDCB8445E9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95162DA7-2819-2B8F-7E48-5813C5EC648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E8B90255-2643-9A5E-BA98-4167B54C54E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DBEDFACD-A997-C1E3-8452-7D7DBC268F6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934EE656-4909-E46A-0171-5A94BFC3188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39A1CD53-FEDA-1F7C-387A-1A8BD423E32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E11C923F-34CF-834C-7483-8A8A507C63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56D7D9A8-A40A-4AF4-E84B-B98A0BE164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E637F32D-68AE-0285-4A5F-77F500A0CB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827AF838-18BA-7492-2D4D-E4C078A0DF3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11CDB429-7EC7-85F0-0543-C4D7B1D918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04E70C1B-8B88-9FAB-E97C-23134C6D324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7DF33EB5-EC5F-2168-F1FE-A6D45A35E6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14" name="AutoShape 4">
          <a:extLst>
            <a:ext uri="{FF2B5EF4-FFF2-40B4-BE49-F238E27FC236}">
              <a16:creationId xmlns:a16="http://schemas.microsoft.com/office/drawing/2014/main" id="{B9B737FA-71A8-156A-E611-D44FBA3244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D6F65F4C-930F-10C2-D965-C220E6ADB9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16" name="AutoShape 4">
          <a:extLst>
            <a:ext uri="{FF2B5EF4-FFF2-40B4-BE49-F238E27FC236}">
              <a16:creationId xmlns:a16="http://schemas.microsoft.com/office/drawing/2014/main" id="{5804A6BE-E59D-2563-6BD6-D12506E3FFC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D6664172-E2B2-D88F-236C-23E4DED31A8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50654722-DCC4-38DC-D8CE-B160D745860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9E65F1D9-3E50-F776-C414-3719D06A93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20" name="AutoShape 4">
          <a:extLst>
            <a:ext uri="{FF2B5EF4-FFF2-40B4-BE49-F238E27FC236}">
              <a16:creationId xmlns:a16="http://schemas.microsoft.com/office/drawing/2014/main" id="{14A3CB8F-6906-9C33-84BD-A0F9FFA624F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4099C1F7-5FBB-944A-38F4-2C6505EC44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22" name="AutoShape 4">
          <a:extLst>
            <a:ext uri="{FF2B5EF4-FFF2-40B4-BE49-F238E27FC236}">
              <a16:creationId xmlns:a16="http://schemas.microsoft.com/office/drawing/2014/main" id="{75778E6F-B48C-EA5C-274E-2A5066A990C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6FFB2BC0-839F-BB1F-F51E-A57D0D50389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1247775</xdr:colOff>
      <xdr:row>50</xdr:row>
      <xdr:rowOff>0</xdr:rowOff>
    </xdr:to>
    <xdr:sp macro="" textlink="">
      <xdr:nvSpPr>
        <xdr:cNvPr id="5122" name="_x0000_t202" hidden="1">
          <a:extLst>
            <a:ext uri="{FF2B5EF4-FFF2-40B4-BE49-F238E27FC236}">
              <a16:creationId xmlns:a16="http://schemas.microsoft.com/office/drawing/2014/main" id="{48444A11-D9E0-2B46-46E5-896E86E1E38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1247775</xdr:colOff>
      <xdr:row>50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C868B671-38BF-76FB-26D2-FF6C4ED76E9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1247775</xdr:colOff>
      <xdr:row>50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286C5348-520E-5B1A-51AF-5B804ED0869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1247775</xdr:colOff>
      <xdr:row>50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4696D80A-C4BF-107E-4351-514614009FC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1247775</xdr:colOff>
      <xdr:row>50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4EA93D12-B071-E4D3-49C3-5C60F126054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1247775</xdr:colOff>
      <xdr:row>50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357725CC-D057-A028-4864-8C9913A2BF4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1247775</xdr:colOff>
      <xdr:row>50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A5172C5B-CC3F-B8B4-8531-0715BC6C860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1247775</xdr:colOff>
      <xdr:row>50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5CE5BA2F-512D-3E63-72B6-8C42D4148D1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1247775</xdr:colOff>
      <xdr:row>50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F2ECF813-D72F-89CC-5411-6B55806B62E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1247775</xdr:colOff>
      <xdr:row>50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89FA7719-37EE-E20D-AA73-56C8B3921AA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1247775</xdr:colOff>
      <xdr:row>50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12529278-39E8-3E6B-BC01-BC45EBFB5D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1247775</xdr:colOff>
      <xdr:row>50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C262973E-FC04-B78B-9D87-938103F7A6B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2"/>
  <sheetViews>
    <sheetView zoomScale="106" zoomScaleNormal="106" workbookViewId="0">
      <pane ySplit="2" topLeftCell="A3" activePane="bottomLeft" state="frozen"/>
      <selection pane="bottomLeft" activeCell="F5" sqref="F5"/>
    </sheetView>
  </sheetViews>
  <sheetFormatPr defaultColWidth="8.7109375" defaultRowHeight="15" x14ac:dyDescent="0.25"/>
  <cols>
    <col min="1" max="2" width="5.7109375" customWidth="1"/>
    <col min="3" max="3" width="47.7109375" customWidth="1"/>
    <col min="4" max="5" width="20.140625" customWidth="1"/>
    <col min="6" max="6" width="23.85546875" customWidth="1"/>
    <col min="7" max="7" width="13.28515625" customWidth="1"/>
    <col min="8" max="9" width="9.7109375" customWidth="1"/>
    <col min="11" max="11" width="14.28515625" customWidth="1"/>
    <col min="12" max="12" width="13.7109375" customWidth="1"/>
    <col min="13" max="13" width="14" bestFit="1" customWidth="1"/>
    <col min="14" max="14" width="15.140625" customWidth="1"/>
    <col min="15" max="15" width="13.28515625" customWidth="1"/>
    <col min="16" max="16" width="14" customWidth="1"/>
    <col min="19" max="19" width="14.140625" customWidth="1"/>
    <col min="20" max="20" width="10.85546875" customWidth="1"/>
    <col min="21" max="21" width="15.140625" customWidth="1"/>
  </cols>
  <sheetData>
    <row r="1" spans="1:19" ht="63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11" t="s">
        <v>6</v>
      </c>
      <c r="H1" s="3" t="s">
        <v>7</v>
      </c>
      <c r="I1" s="3" t="s">
        <v>2282</v>
      </c>
      <c r="J1" s="3" t="s">
        <v>8</v>
      </c>
      <c r="K1" s="3" t="s">
        <v>9</v>
      </c>
      <c r="L1" s="3" t="s">
        <v>2284</v>
      </c>
      <c r="M1" s="3" t="s">
        <v>2286</v>
      </c>
      <c r="N1" s="3" t="s">
        <v>2285</v>
      </c>
      <c r="O1" s="3" t="s">
        <v>12</v>
      </c>
    </row>
    <row r="2" spans="1:19" ht="50.1" customHeight="1" x14ac:dyDescent="0.25">
      <c r="A2" s="2">
        <v>1</v>
      </c>
      <c r="B2" s="2" t="s">
        <v>13</v>
      </c>
      <c r="C2" s="4" t="s">
        <v>14</v>
      </c>
      <c r="D2" s="5" t="s">
        <v>15</v>
      </c>
      <c r="E2" s="5" t="s">
        <v>16</v>
      </c>
      <c r="F2" s="5" t="s">
        <v>17</v>
      </c>
      <c r="G2" s="5">
        <v>16203092</v>
      </c>
      <c r="H2" s="5">
        <v>909139</v>
      </c>
      <c r="I2" s="100">
        <v>50</v>
      </c>
      <c r="J2" s="100" t="s">
        <v>18</v>
      </c>
      <c r="K2" s="100">
        <v>200</v>
      </c>
      <c r="L2" s="100">
        <v>100</v>
      </c>
      <c r="M2" s="97">
        <v>30</v>
      </c>
      <c r="N2" s="106">
        <v>69.834000000000003</v>
      </c>
    </row>
    <row r="3" spans="1:19" ht="50.1" customHeight="1" x14ac:dyDescent="0.25">
      <c r="A3" s="2">
        <v>2</v>
      </c>
      <c r="B3" s="2" t="s">
        <v>19</v>
      </c>
      <c r="C3" s="4" t="s">
        <v>20</v>
      </c>
      <c r="D3" s="5" t="s">
        <v>15</v>
      </c>
      <c r="E3" s="5" t="s">
        <v>21</v>
      </c>
      <c r="F3" s="5" t="s">
        <v>22</v>
      </c>
      <c r="G3" s="5">
        <v>14300051</v>
      </c>
      <c r="H3" s="5">
        <v>908381</v>
      </c>
      <c r="I3" s="100">
        <v>30</v>
      </c>
      <c r="J3" s="100" t="s">
        <v>18</v>
      </c>
      <c r="K3" s="100">
        <v>125</v>
      </c>
      <c r="L3" s="100">
        <v>100</v>
      </c>
      <c r="M3" s="97">
        <v>60</v>
      </c>
      <c r="N3" s="106">
        <v>209.779</v>
      </c>
      <c r="P3" s="7"/>
    </row>
    <row r="4" spans="1:19" ht="50.1" customHeight="1" x14ac:dyDescent="0.25">
      <c r="A4" s="2">
        <v>3</v>
      </c>
      <c r="B4" s="2" t="s">
        <v>23</v>
      </c>
      <c r="C4" s="4" t="s">
        <v>24</v>
      </c>
      <c r="D4" s="5" t="s">
        <v>15</v>
      </c>
      <c r="E4" s="5" t="s">
        <v>25</v>
      </c>
      <c r="F4" s="5" t="s">
        <v>26</v>
      </c>
      <c r="G4" s="5">
        <v>18010023</v>
      </c>
      <c r="H4" s="5">
        <v>56317986</v>
      </c>
      <c r="I4" s="100" t="s">
        <v>27</v>
      </c>
      <c r="J4" s="100" t="s">
        <v>28</v>
      </c>
      <c r="K4" s="100">
        <v>50</v>
      </c>
      <c r="L4" s="100">
        <v>25</v>
      </c>
      <c r="M4" s="100">
        <v>25</v>
      </c>
      <c r="N4" s="106">
        <v>18.831</v>
      </c>
    </row>
    <row r="5" spans="1:19" ht="50.1" customHeight="1" x14ac:dyDescent="0.25">
      <c r="A5" s="2">
        <v>4</v>
      </c>
      <c r="B5" s="2" t="s">
        <v>29</v>
      </c>
      <c r="C5" s="4" t="s">
        <v>30</v>
      </c>
      <c r="D5" s="5" t="s">
        <v>15</v>
      </c>
      <c r="E5" s="5" t="s">
        <v>31</v>
      </c>
      <c r="F5" s="5" t="s">
        <v>32</v>
      </c>
      <c r="G5" s="5">
        <v>14300054</v>
      </c>
      <c r="H5" s="5">
        <v>907226</v>
      </c>
      <c r="I5" s="100">
        <v>60</v>
      </c>
      <c r="J5" s="100" t="s">
        <v>18</v>
      </c>
      <c r="K5" s="100">
        <v>315</v>
      </c>
      <c r="L5" s="100">
        <v>162</v>
      </c>
      <c r="M5" s="97">
        <v>70</v>
      </c>
      <c r="N5" s="106">
        <v>166.48500000000001</v>
      </c>
    </row>
    <row r="6" spans="1:19" ht="50.1" customHeight="1" x14ac:dyDescent="0.25">
      <c r="A6" s="2">
        <v>5</v>
      </c>
      <c r="B6" s="2" t="s">
        <v>33</v>
      </c>
      <c r="C6" s="4" t="s">
        <v>34</v>
      </c>
      <c r="D6" s="5" t="s">
        <v>15</v>
      </c>
      <c r="E6" s="5" t="s">
        <v>35</v>
      </c>
      <c r="F6" s="5" t="s">
        <v>36</v>
      </c>
      <c r="G6" s="5">
        <v>16201338</v>
      </c>
      <c r="H6" s="5">
        <v>56318028</v>
      </c>
      <c r="I6" s="5" t="s">
        <v>27</v>
      </c>
      <c r="J6" s="5" t="s">
        <v>28</v>
      </c>
      <c r="K6" s="5">
        <v>63</v>
      </c>
      <c r="L6" s="5">
        <v>39</v>
      </c>
      <c r="M6" s="5">
        <v>33</v>
      </c>
      <c r="N6" s="6">
        <v>24.948</v>
      </c>
    </row>
    <row r="7" spans="1:19" ht="50.1" customHeight="1" x14ac:dyDescent="0.25">
      <c r="A7" s="2">
        <v>6</v>
      </c>
      <c r="B7" s="112" t="s">
        <v>37</v>
      </c>
      <c r="C7" s="4" t="s">
        <v>38</v>
      </c>
      <c r="D7" s="5" t="s">
        <v>15</v>
      </c>
      <c r="E7" s="5" t="s">
        <v>39</v>
      </c>
      <c r="F7" s="5" t="s">
        <v>40</v>
      </c>
      <c r="G7" s="5">
        <v>18030017</v>
      </c>
      <c r="H7" s="5">
        <v>56400973</v>
      </c>
      <c r="I7" s="5" t="s">
        <v>27</v>
      </c>
      <c r="J7" s="5" t="s">
        <v>28</v>
      </c>
      <c r="K7" s="5">
        <v>63</v>
      </c>
      <c r="L7" s="5">
        <v>40</v>
      </c>
      <c r="M7" s="5">
        <v>33</v>
      </c>
      <c r="N7" s="6">
        <v>85</v>
      </c>
    </row>
    <row r="8" spans="1:19" ht="50.1" customHeight="1" x14ac:dyDescent="0.25">
      <c r="A8" s="2">
        <v>7</v>
      </c>
      <c r="B8" s="112"/>
      <c r="C8" s="4" t="s">
        <v>38</v>
      </c>
      <c r="D8" s="5" t="s">
        <v>15</v>
      </c>
      <c r="E8" s="5" t="s">
        <v>41</v>
      </c>
      <c r="F8" s="5" t="s">
        <v>42</v>
      </c>
      <c r="G8" s="5">
        <v>14300090</v>
      </c>
      <c r="H8" s="5">
        <v>56400966</v>
      </c>
      <c r="I8" s="5">
        <v>24</v>
      </c>
      <c r="J8" s="5" t="s">
        <v>18</v>
      </c>
      <c r="K8" s="5">
        <v>63</v>
      </c>
      <c r="L8" s="100">
        <v>86</v>
      </c>
      <c r="M8" s="97">
        <v>20</v>
      </c>
      <c r="N8" s="106">
        <v>50</v>
      </c>
    </row>
    <row r="9" spans="1:19" ht="50.1" customHeight="1" x14ac:dyDescent="0.25">
      <c r="A9" s="2">
        <v>8</v>
      </c>
      <c r="B9" s="112" t="s">
        <v>43</v>
      </c>
      <c r="C9" s="4" t="s">
        <v>44</v>
      </c>
      <c r="D9" s="5" t="s">
        <v>15</v>
      </c>
      <c r="E9" s="5" t="s">
        <v>45</v>
      </c>
      <c r="F9" s="5" t="s">
        <v>46</v>
      </c>
      <c r="G9" s="5">
        <v>14300052</v>
      </c>
      <c r="H9" s="5">
        <v>2248407</v>
      </c>
      <c r="I9" s="5">
        <v>20</v>
      </c>
      <c r="J9" s="5" t="s">
        <v>28</v>
      </c>
      <c r="K9" s="5">
        <v>63</v>
      </c>
      <c r="L9" s="100">
        <v>50</v>
      </c>
      <c r="M9" s="97">
        <v>30</v>
      </c>
      <c r="N9" s="106">
        <v>95.591999999999999</v>
      </c>
      <c r="P9" s="7"/>
    </row>
    <row r="10" spans="1:19" ht="50.1" customHeight="1" x14ac:dyDescent="0.25">
      <c r="A10" s="2">
        <v>9</v>
      </c>
      <c r="B10" s="112"/>
      <c r="C10" s="4" t="s">
        <v>44</v>
      </c>
      <c r="D10" s="5" t="s">
        <v>15</v>
      </c>
      <c r="E10" s="5" t="s">
        <v>47</v>
      </c>
      <c r="F10" s="5" t="s">
        <v>48</v>
      </c>
      <c r="G10" s="5">
        <v>14300053</v>
      </c>
      <c r="H10" s="5">
        <v>44299853</v>
      </c>
      <c r="I10" s="5">
        <v>1</v>
      </c>
      <c r="J10" s="5" t="s">
        <v>28</v>
      </c>
      <c r="K10" s="5">
        <v>63</v>
      </c>
      <c r="L10" s="100">
        <v>60</v>
      </c>
      <c r="M10" s="97">
        <v>33</v>
      </c>
      <c r="N10" s="106">
        <v>56</v>
      </c>
      <c r="P10" s="7"/>
    </row>
    <row r="11" spans="1:19" ht="50.1" customHeight="1" x14ac:dyDescent="0.25">
      <c r="A11" s="2">
        <v>10</v>
      </c>
      <c r="B11" s="2" t="s">
        <v>49</v>
      </c>
      <c r="C11" s="4" t="s">
        <v>50</v>
      </c>
      <c r="D11" s="5" t="s">
        <v>15</v>
      </c>
      <c r="E11" s="5" t="s">
        <v>51</v>
      </c>
      <c r="F11" s="5" t="s">
        <v>52</v>
      </c>
      <c r="G11" s="5">
        <v>16802312</v>
      </c>
      <c r="H11" s="5">
        <v>90136370</v>
      </c>
      <c r="I11" s="5" t="s">
        <v>27</v>
      </c>
      <c r="J11" s="5" t="s">
        <v>28</v>
      </c>
      <c r="K11" s="5">
        <v>35</v>
      </c>
      <c r="L11" s="100">
        <v>19</v>
      </c>
      <c r="M11" s="100">
        <v>19</v>
      </c>
      <c r="N11" s="106">
        <v>66.292000000000002</v>
      </c>
    </row>
    <row r="12" spans="1:19" ht="50.1" customHeight="1" x14ac:dyDescent="0.25">
      <c r="A12" s="2">
        <v>11</v>
      </c>
      <c r="B12" s="112" t="s">
        <v>53</v>
      </c>
      <c r="C12" s="4" t="s">
        <v>54</v>
      </c>
      <c r="D12" s="5" t="s">
        <v>55</v>
      </c>
      <c r="E12" s="5" t="s">
        <v>56</v>
      </c>
      <c r="F12" s="5" t="s">
        <v>57</v>
      </c>
      <c r="G12" s="5">
        <v>18075058</v>
      </c>
      <c r="H12" s="5">
        <v>93025110</v>
      </c>
      <c r="I12" s="5" t="s">
        <v>27</v>
      </c>
      <c r="J12" s="5" t="s">
        <v>28</v>
      </c>
      <c r="K12" s="5">
        <v>63</v>
      </c>
      <c r="L12" s="5">
        <v>38</v>
      </c>
      <c r="M12" s="5">
        <v>33</v>
      </c>
      <c r="N12" s="6">
        <v>7.03</v>
      </c>
    </row>
    <row r="13" spans="1:19" ht="50.1" customHeight="1" x14ac:dyDescent="0.25">
      <c r="A13" s="2">
        <v>12</v>
      </c>
      <c r="B13" s="112"/>
      <c r="C13" s="4" t="s">
        <v>54</v>
      </c>
      <c r="D13" s="5" t="s">
        <v>55</v>
      </c>
      <c r="E13" s="5" t="s">
        <v>58</v>
      </c>
      <c r="F13" s="5" t="s">
        <v>59</v>
      </c>
      <c r="G13" s="5">
        <v>18075059</v>
      </c>
      <c r="H13" s="5">
        <v>94353766</v>
      </c>
      <c r="I13" s="5" t="s">
        <v>27</v>
      </c>
      <c r="J13" s="5" t="s">
        <v>28</v>
      </c>
      <c r="K13" s="5">
        <v>40</v>
      </c>
      <c r="L13" s="5">
        <v>20</v>
      </c>
      <c r="M13" s="5">
        <v>20</v>
      </c>
      <c r="N13" s="6">
        <v>45.97</v>
      </c>
    </row>
    <row r="14" spans="1:19" ht="50.1" customHeight="1" x14ac:dyDescent="0.25">
      <c r="A14" s="2">
        <v>13</v>
      </c>
      <c r="B14" s="2" t="s">
        <v>60</v>
      </c>
      <c r="C14" s="4" t="s">
        <v>61</v>
      </c>
      <c r="D14" s="5" t="s">
        <v>62</v>
      </c>
      <c r="E14" s="5" t="s">
        <v>63</v>
      </c>
      <c r="F14" s="5" t="s">
        <v>64</v>
      </c>
      <c r="G14" s="5">
        <v>16903336</v>
      </c>
      <c r="H14" s="5">
        <v>56408821</v>
      </c>
      <c r="I14" s="5" t="s">
        <v>27</v>
      </c>
      <c r="J14" s="5" t="s">
        <v>28</v>
      </c>
      <c r="K14" s="5">
        <v>32</v>
      </c>
      <c r="L14" s="5">
        <v>20</v>
      </c>
      <c r="M14" s="5">
        <v>20</v>
      </c>
      <c r="N14" s="6">
        <v>24.37</v>
      </c>
      <c r="P14" s="8"/>
    </row>
    <row r="15" spans="1:19" ht="50.1" customHeight="1" x14ac:dyDescent="0.25">
      <c r="A15" s="2">
        <v>14</v>
      </c>
      <c r="B15" s="2" t="s">
        <v>65</v>
      </c>
      <c r="C15" s="4" t="s">
        <v>66</v>
      </c>
      <c r="D15" s="5" t="s">
        <v>67</v>
      </c>
      <c r="E15" s="5" t="s">
        <v>68</v>
      </c>
      <c r="F15" s="5" t="s">
        <v>69</v>
      </c>
      <c r="G15" s="5">
        <v>14300050</v>
      </c>
      <c r="H15" s="5" t="s">
        <v>70</v>
      </c>
      <c r="I15" s="100">
        <v>50</v>
      </c>
      <c r="J15" s="100" t="s">
        <v>18</v>
      </c>
      <c r="K15" s="100">
        <v>125</v>
      </c>
      <c r="L15" s="100">
        <v>161</v>
      </c>
      <c r="M15" s="97">
        <v>30</v>
      </c>
      <c r="N15" s="106">
        <v>139.80500000000001</v>
      </c>
      <c r="O15" s="102"/>
      <c r="P15" s="107"/>
    </row>
    <row r="16" spans="1:19" ht="50.1" customHeight="1" x14ac:dyDescent="0.25">
      <c r="A16" s="2">
        <v>15</v>
      </c>
      <c r="B16" s="5" t="s">
        <v>71</v>
      </c>
      <c r="C16" s="4" t="s">
        <v>2248</v>
      </c>
      <c r="D16" s="17" t="s">
        <v>2247</v>
      </c>
      <c r="E16" s="17" t="s">
        <v>849</v>
      </c>
      <c r="F16" s="5" t="s">
        <v>850</v>
      </c>
      <c r="G16" s="5">
        <v>14300084</v>
      </c>
      <c r="H16" s="5">
        <v>1661727</v>
      </c>
      <c r="I16" s="100">
        <v>80</v>
      </c>
      <c r="J16" s="100" t="s">
        <v>18</v>
      </c>
      <c r="K16" s="100">
        <v>400</v>
      </c>
      <c r="L16" s="100">
        <v>250</v>
      </c>
      <c r="M16" s="97">
        <v>40</v>
      </c>
      <c r="N16" s="108">
        <v>200</v>
      </c>
      <c r="O16" s="102"/>
      <c r="P16" s="102"/>
      <c r="Q16" s="25"/>
      <c r="R16" s="26"/>
      <c r="S16" s="27"/>
    </row>
    <row r="17" spans="1:19" ht="50.1" customHeight="1" x14ac:dyDescent="0.25">
      <c r="A17" s="2">
        <v>16</v>
      </c>
      <c r="B17" s="112" t="s">
        <v>91</v>
      </c>
      <c r="C17" s="4" t="s">
        <v>72</v>
      </c>
      <c r="D17" s="5" t="s">
        <v>15</v>
      </c>
      <c r="E17" s="5" t="s">
        <v>73</v>
      </c>
      <c r="F17" s="5" t="s">
        <v>74</v>
      </c>
      <c r="G17" s="5">
        <v>14300045</v>
      </c>
      <c r="H17" s="5">
        <v>1100387</v>
      </c>
      <c r="I17" s="100">
        <v>60</v>
      </c>
      <c r="J17" s="100" t="s">
        <v>18</v>
      </c>
      <c r="K17" s="100">
        <v>315</v>
      </c>
      <c r="L17" s="100">
        <v>155</v>
      </c>
      <c r="M17" s="97">
        <v>155</v>
      </c>
      <c r="N17" s="106">
        <v>807.68200000000002</v>
      </c>
      <c r="O17" s="102"/>
      <c r="P17" s="102"/>
    </row>
    <row r="18" spans="1:19" ht="50.1" customHeight="1" x14ac:dyDescent="0.25">
      <c r="A18" s="2">
        <v>17</v>
      </c>
      <c r="B18" s="112"/>
      <c r="C18" s="4" t="s">
        <v>72</v>
      </c>
      <c r="D18" s="5" t="s">
        <v>15</v>
      </c>
      <c r="E18" s="5" t="s">
        <v>75</v>
      </c>
      <c r="F18" s="5" t="s">
        <v>76</v>
      </c>
      <c r="G18" s="5">
        <v>14300046</v>
      </c>
      <c r="H18" s="5">
        <v>908416</v>
      </c>
      <c r="I18" s="100">
        <v>40</v>
      </c>
      <c r="J18" s="100" t="s">
        <v>28</v>
      </c>
      <c r="K18" s="100">
        <v>200</v>
      </c>
      <c r="L18" s="100">
        <v>115</v>
      </c>
      <c r="M18" s="100">
        <v>40</v>
      </c>
      <c r="N18" s="106">
        <v>38.744999999999997</v>
      </c>
      <c r="O18" s="102"/>
      <c r="P18" s="102"/>
    </row>
    <row r="19" spans="1:19" ht="50.1" customHeight="1" x14ac:dyDescent="0.25">
      <c r="A19" s="2">
        <v>18</v>
      </c>
      <c r="B19" s="112"/>
      <c r="C19" s="4" t="s">
        <v>72</v>
      </c>
      <c r="D19" s="5" t="s">
        <v>15</v>
      </c>
      <c r="E19" s="5" t="s">
        <v>77</v>
      </c>
      <c r="F19" s="5" t="s">
        <v>78</v>
      </c>
      <c r="G19" s="5">
        <v>12159210</v>
      </c>
      <c r="H19" s="5">
        <v>56317910</v>
      </c>
      <c r="I19" s="5" t="s">
        <v>27</v>
      </c>
      <c r="J19" s="5" t="s">
        <v>28</v>
      </c>
      <c r="K19" s="5">
        <v>32</v>
      </c>
      <c r="L19" s="5">
        <v>17</v>
      </c>
      <c r="M19" s="5">
        <v>17</v>
      </c>
      <c r="N19" s="6">
        <v>2.4</v>
      </c>
    </row>
    <row r="20" spans="1:19" ht="50.1" customHeight="1" x14ac:dyDescent="0.25">
      <c r="A20" s="2">
        <v>19</v>
      </c>
      <c r="B20" s="112"/>
      <c r="C20" s="4" t="s">
        <v>72</v>
      </c>
      <c r="D20" s="5" t="s">
        <v>15</v>
      </c>
      <c r="E20" s="5" t="s">
        <v>79</v>
      </c>
      <c r="F20" s="5" t="s">
        <v>80</v>
      </c>
      <c r="G20" s="5">
        <v>14300047</v>
      </c>
      <c r="H20" s="5">
        <v>4149000</v>
      </c>
      <c r="I20" s="5">
        <v>50</v>
      </c>
      <c r="J20" s="100" t="s">
        <v>18</v>
      </c>
      <c r="K20" s="100">
        <v>250</v>
      </c>
      <c r="L20" s="100">
        <v>145</v>
      </c>
      <c r="M20" s="97">
        <v>60</v>
      </c>
      <c r="N20" s="106">
        <v>179.834</v>
      </c>
      <c r="O20" s="102"/>
    </row>
    <row r="21" spans="1:19" ht="50.1" customHeight="1" x14ac:dyDescent="0.25">
      <c r="A21" s="2">
        <v>20</v>
      </c>
      <c r="B21" s="112"/>
      <c r="C21" s="4" t="s">
        <v>72</v>
      </c>
      <c r="D21" s="5" t="s">
        <v>81</v>
      </c>
      <c r="E21" s="5" t="s">
        <v>82</v>
      </c>
      <c r="F21" s="5" t="s">
        <v>83</v>
      </c>
      <c r="G21" s="5">
        <v>15945141</v>
      </c>
      <c r="H21" s="5">
        <v>102956</v>
      </c>
      <c r="I21" s="5" t="s">
        <v>27</v>
      </c>
      <c r="J21" s="5" t="s">
        <v>28</v>
      </c>
      <c r="K21" s="5">
        <v>32</v>
      </c>
      <c r="L21" s="5">
        <v>18</v>
      </c>
      <c r="M21" s="5">
        <v>18</v>
      </c>
      <c r="N21" s="6">
        <v>19.72</v>
      </c>
    </row>
    <row r="22" spans="1:19" ht="50.1" customHeight="1" x14ac:dyDescent="0.25">
      <c r="A22" s="2">
        <v>23</v>
      </c>
      <c r="B22" s="112"/>
      <c r="C22" s="4" t="s">
        <v>72</v>
      </c>
      <c r="D22" s="5" t="s">
        <v>15</v>
      </c>
      <c r="E22" s="5" t="s">
        <v>87</v>
      </c>
      <c r="F22" s="5" t="s">
        <v>88</v>
      </c>
      <c r="G22" s="5">
        <v>11845009</v>
      </c>
      <c r="H22" s="5">
        <v>56393505</v>
      </c>
      <c r="I22" s="5" t="s">
        <v>27</v>
      </c>
      <c r="J22" s="5" t="s">
        <v>86</v>
      </c>
      <c r="K22" s="5">
        <v>63</v>
      </c>
      <c r="L22" s="5">
        <v>55</v>
      </c>
      <c r="M22" s="5">
        <v>20</v>
      </c>
      <c r="N22" s="6">
        <v>4.9059999999999997</v>
      </c>
      <c r="O22" s="6">
        <v>6.6559999999999997</v>
      </c>
    </row>
    <row r="23" spans="1:19" ht="50.1" customHeight="1" x14ac:dyDescent="0.25">
      <c r="A23" s="2">
        <v>24</v>
      </c>
      <c r="B23" s="112"/>
      <c r="C23" s="4" t="s">
        <v>72</v>
      </c>
      <c r="D23" s="5" t="s">
        <v>15</v>
      </c>
      <c r="E23" s="5" t="s">
        <v>89</v>
      </c>
      <c r="F23" s="5" t="s">
        <v>90</v>
      </c>
      <c r="G23" s="5">
        <v>18038045</v>
      </c>
      <c r="H23" s="5">
        <v>56136773</v>
      </c>
      <c r="I23" s="5" t="s">
        <v>27</v>
      </c>
      <c r="J23" s="5" t="s">
        <v>28</v>
      </c>
      <c r="K23" s="5">
        <v>63</v>
      </c>
      <c r="L23" s="5">
        <v>33</v>
      </c>
      <c r="M23" s="5">
        <v>33</v>
      </c>
      <c r="N23" s="6">
        <v>5</v>
      </c>
      <c r="O23" s="9"/>
    </row>
    <row r="24" spans="1:19" ht="50.1" customHeight="1" x14ac:dyDescent="0.25">
      <c r="A24" s="2">
        <v>25</v>
      </c>
      <c r="B24" s="5"/>
      <c r="C24" s="4" t="s">
        <v>72</v>
      </c>
      <c r="D24" s="5" t="s">
        <v>2251</v>
      </c>
      <c r="E24" s="5" t="s">
        <v>829</v>
      </c>
      <c r="F24" s="5" t="s">
        <v>830</v>
      </c>
      <c r="G24" s="5">
        <v>148000030</v>
      </c>
      <c r="H24" s="5">
        <v>55843829</v>
      </c>
      <c r="I24" s="5">
        <v>50</v>
      </c>
      <c r="J24" s="100" t="s">
        <v>118</v>
      </c>
      <c r="K24" s="100" t="s">
        <v>174</v>
      </c>
      <c r="L24" s="100">
        <v>800</v>
      </c>
      <c r="M24" s="97">
        <v>200</v>
      </c>
      <c r="N24" s="108">
        <v>600</v>
      </c>
      <c r="Q24" s="25"/>
      <c r="R24" s="26"/>
      <c r="S24" s="27"/>
    </row>
    <row r="25" spans="1:19" ht="50.1" customHeight="1" x14ac:dyDescent="0.25">
      <c r="A25" s="2">
        <v>26</v>
      </c>
      <c r="B25" s="5"/>
      <c r="C25" s="4" t="s">
        <v>72</v>
      </c>
      <c r="D25" s="5" t="s">
        <v>831</v>
      </c>
      <c r="E25" s="5" t="s">
        <v>832</v>
      </c>
      <c r="F25" s="5" t="s">
        <v>833</v>
      </c>
      <c r="G25" s="5">
        <v>14500042</v>
      </c>
      <c r="H25" s="5">
        <v>4141569</v>
      </c>
      <c r="I25" s="5">
        <v>50</v>
      </c>
      <c r="J25" s="100" t="s">
        <v>28</v>
      </c>
      <c r="K25" s="100">
        <v>200</v>
      </c>
      <c r="L25" s="100">
        <v>110</v>
      </c>
      <c r="M25" s="97">
        <v>20</v>
      </c>
      <c r="N25" s="108">
        <v>3</v>
      </c>
      <c r="Q25" s="25"/>
      <c r="R25" s="26"/>
      <c r="S25" s="27"/>
    </row>
    <row r="26" spans="1:19" ht="50.1" customHeight="1" x14ac:dyDescent="0.25">
      <c r="A26" s="2">
        <v>27</v>
      </c>
      <c r="B26" s="2" t="s">
        <v>95</v>
      </c>
      <c r="C26" s="4" t="s">
        <v>92</v>
      </c>
      <c r="D26" s="5" t="s">
        <v>15</v>
      </c>
      <c r="E26" s="5" t="s">
        <v>93</v>
      </c>
      <c r="F26" s="5" t="s">
        <v>94</v>
      </c>
      <c r="G26" s="5">
        <v>16201337</v>
      </c>
      <c r="H26" s="5">
        <v>56318020</v>
      </c>
      <c r="I26" s="5" t="s">
        <v>27</v>
      </c>
      <c r="J26" s="100" t="s">
        <v>28</v>
      </c>
      <c r="K26" s="100">
        <v>63</v>
      </c>
      <c r="L26" s="100">
        <v>35</v>
      </c>
      <c r="M26" s="100">
        <v>35</v>
      </c>
      <c r="N26" s="106">
        <v>18.446000000000002</v>
      </c>
    </row>
    <row r="27" spans="1:19" ht="50.1" customHeight="1" x14ac:dyDescent="0.25">
      <c r="A27" s="2">
        <v>28</v>
      </c>
      <c r="B27" s="112" t="s">
        <v>2252</v>
      </c>
      <c r="C27" s="4" t="s">
        <v>96</v>
      </c>
      <c r="D27" s="5" t="s">
        <v>15</v>
      </c>
      <c r="E27" s="5" t="s">
        <v>97</v>
      </c>
      <c r="F27" s="5" t="s">
        <v>98</v>
      </c>
      <c r="G27" s="5">
        <v>14300048</v>
      </c>
      <c r="H27" s="5">
        <v>2248304</v>
      </c>
      <c r="I27" s="5">
        <v>120</v>
      </c>
      <c r="J27" s="100" t="s">
        <v>18</v>
      </c>
      <c r="K27" s="100">
        <v>500</v>
      </c>
      <c r="L27" s="100">
        <v>400</v>
      </c>
      <c r="M27" s="97">
        <v>100</v>
      </c>
      <c r="N27" s="106">
        <v>396</v>
      </c>
    </row>
    <row r="28" spans="1:19" ht="50.1" customHeight="1" x14ac:dyDescent="0.25">
      <c r="A28" s="2">
        <v>29</v>
      </c>
      <c r="B28" s="112"/>
      <c r="C28" s="4" t="s">
        <v>96</v>
      </c>
      <c r="D28" s="5" t="s">
        <v>15</v>
      </c>
      <c r="E28" s="5" t="s">
        <v>99</v>
      </c>
      <c r="F28" s="5" t="s">
        <v>100</v>
      </c>
      <c r="G28" s="5">
        <v>14300049</v>
      </c>
      <c r="H28" s="5">
        <v>3540109</v>
      </c>
      <c r="I28" s="5">
        <v>60</v>
      </c>
      <c r="J28" s="100" t="s">
        <v>18</v>
      </c>
      <c r="K28" s="100">
        <v>315</v>
      </c>
      <c r="L28" s="100">
        <v>180</v>
      </c>
      <c r="M28" s="97">
        <v>60</v>
      </c>
      <c r="N28" s="106">
        <v>200</v>
      </c>
      <c r="P28" s="7"/>
    </row>
    <row r="29" spans="1:19" ht="50.1" customHeight="1" x14ac:dyDescent="0.25">
      <c r="A29" s="2">
        <v>30</v>
      </c>
      <c r="B29" s="112"/>
      <c r="C29" s="4" t="s">
        <v>96</v>
      </c>
      <c r="D29" s="5" t="s">
        <v>15</v>
      </c>
      <c r="E29" s="5" t="s">
        <v>101</v>
      </c>
      <c r="F29" s="5" t="s">
        <v>102</v>
      </c>
      <c r="G29" s="5">
        <v>16202320</v>
      </c>
      <c r="H29" s="5" t="s">
        <v>103</v>
      </c>
      <c r="I29" s="5" t="s">
        <v>27</v>
      </c>
      <c r="J29" s="100" t="s">
        <v>86</v>
      </c>
      <c r="K29" s="100">
        <v>35</v>
      </c>
      <c r="L29" s="100">
        <v>17</v>
      </c>
      <c r="M29" s="100">
        <v>17</v>
      </c>
      <c r="N29" s="106">
        <v>14</v>
      </c>
      <c r="O29" s="6">
        <v>12.811</v>
      </c>
    </row>
    <row r="30" spans="1:19" ht="50.1" customHeight="1" x14ac:dyDescent="0.25">
      <c r="A30" s="2">
        <v>31</v>
      </c>
      <c r="B30" s="112"/>
      <c r="C30" s="4" t="s">
        <v>96</v>
      </c>
      <c r="D30" s="5" t="s">
        <v>104</v>
      </c>
      <c r="E30" s="5" t="s">
        <v>105</v>
      </c>
      <c r="F30" s="5" t="s">
        <v>106</v>
      </c>
      <c r="G30" s="5">
        <v>18096019</v>
      </c>
      <c r="H30" s="5">
        <v>239517</v>
      </c>
      <c r="I30" s="5" t="s">
        <v>27</v>
      </c>
      <c r="J30" s="5" t="s">
        <v>28</v>
      </c>
      <c r="K30" s="5">
        <v>40</v>
      </c>
      <c r="L30" s="5">
        <v>22</v>
      </c>
      <c r="M30" s="5">
        <v>22</v>
      </c>
      <c r="N30" s="6">
        <v>3.1</v>
      </c>
    </row>
    <row r="31" spans="1:19" ht="50.1" customHeight="1" x14ac:dyDescent="0.25">
      <c r="A31" s="2">
        <v>32</v>
      </c>
      <c r="B31" s="112"/>
      <c r="C31" s="4" t="s">
        <v>96</v>
      </c>
      <c r="D31" s="5" t="s">
        <v>55</v>
      </c>
      <c r="E31" s="5" t="s">
        <v>107</v>
      </c>
      <c r="F31" s="5" t="s">
        <v>108</v>
      </c>
      <c r="G31" s="5">
        <v>14300073</v>
      </c>
      <c r="H31" s="5">
        <v>3540115</v>
      </c>
      <c r="I31" s="5">
        <v>25</v>
      </c>
      <c r="J31" s="5" t="s">
        <v>28</v>
      </c>
      <c r="K31" s="5">
        <v>32</v>
      </c>
      <c r="L31" s="5">
        <v>67</v>
      </c>
      <c r="M31" s="5">
        <v>20</v>
      </c>
      <c r="N31" s="10">
        <v>25</v>
      </c>
      <c r="P31" s="7"/>
    </row>
    <row r="32" spans="1:19" ht="50.1" customHeight="1" x14ac:dyDescent="0.25">
      <c r="A32" s="2">
        <v>33</v>
      </c>
      <c r="B32" s="112"/>
      <c r="C32" s="4" t="s">
        <v>96</v>
      </c>
      <c r="D32" s="5" t="s">
        <v>15</v>
      </c>
      <c r="E32" s="5" t="s">
        <v>109</v>
      </c>
      <c r="F32" s="5" t="s">
        <v>110</v>
      </c>
      <c r="G32" s="5">
        <v>18030050</v>
      </c>
      <c r="H32" s="5">
        <v>93015302</v>
      </c>
      <c r="I32" s="5" t="s">
        <v>27</v>
      </c>
      <c r="J32" s="5" t="s">
        <v>28</v>
      </c>
      <c r="K32" s="5">
        <v>25</v>
      </c>
      <c r="L32" s="5">
        <v>13</v>
      </c>
      <c r="M32" s="5">
        <v>13</v>
      </c>
      <c r="N32" s="10">
        <v>25</v>
      </c>
    </row>
    <row r="33" spans="13:16" x14ac:dyDescent="0.25">
      <c r="N33" s="98">
        <f>SUM(N2:N32)</f>
        <v>3602.7689999999998</v>
      </c>
      <c r="O33" s="98"/>
      <c r="P33" s="99"/>
    </row>
    <row r="34" spans="13:16" x14ac:dyDescent="0.25">
      <c r="N34" s="98"/>
    </row>
    <row r="37" spans="13:16" x14ac:dyDescent="0.25">
      <c r="M37" s="99"/>
      <c r="N37" s="98"/>
    </row>
    <row r="40" spans="13:16" x14ac:dyDescent="0.25">
      <c r="N40" s="98"/>
      <c r="O40" s="98"/>
    </row>
    <row r="42" spans="13:16" x14ac:dyDescent="0.25">
      <c r="N42" s="99"/>
    </row>
  </sheetData>
  <autoFilter ref="A1:O33" xr:uid="{00000000-0001-0000-0000-000000000000}"/>
  <mergeCells count="5">
    <mergeCell ref="B7:B8"/>
    <mergeCell ref="B9:B10"/>
    <mergeCell ref="B12:B13"/>
    <mergeCell ref="B17:B23"/>
    <mergeCell ref="B27:B32"/>
  </mergeCells>
  <conditionalFormatting sqref="S16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24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25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9"/>
  <sheetViews>
    <sheetView tabSelected="1" zoomScaleNormal="100" workbookViewId="0">
      <selection activeCell="C26" sqref="C26"/>
    </sheetView>
  </sheetViews>
  <sheetFormatPr defaultColWidth="8.7109375" defaultRowHeight="15" x14ac:dyDescent="0.25"/>
  <cols>
    <col min="1" max="1" width="5.42578125" customWidth="1"/>
    <col min="2" max="2" width="61.28515625" customWidth="1"/>
    <col min="3" max="3" width="13.5703125" customWidth="1"/>
    <col min="4" max="4" width="8.42578125" customWidth="1"/>
    <col min="5" max="5" width="19.7109375" customWidth="1"/>
    <col min="6" max="6" width="20.28515625" customWidth="1"/>
  </cols>
  <sheetData>
    <row r="1" spans="1:6" ht="30" customHeight="1" x14ac:dyDescent="0.25">
      <c r="A1" s="3" t="s">
        <v>1381</v>
      </c>
      <c r="B1" s="3" t="s">
        <v>2215</v>
      </c>
      <c r="C1" s="3" t="s">
        <v>2216</v>
      </c>
      <c r="D1" s="3" t="s">
        <v>2217</v>
      </c>
      <c r="E1" s="3" t="s">
        <v>2218</v>
      </c>
      <c r="F1" s="3" t="s">
        <v>2219</v>
      </c>
    </row>
    <row r="2" spans="1:6" ht="30" customHeight="1" x14ac:dyDescent="0.25">
      <c r="A2" s="95">
        <v>1</v>
      </c>
      <c r="B2" s="96" t="s">
        <v>1278</v>
      </c>
      <c r="C2" s="95" t="s">
        <v>2220</v>
      </c>
      <c r="D2" s="95" t="s">
        <v>1022</v>
      </c>
      <c r="E2" s="95" t="s">
        <v>15</v>
      </c>
      <c r="F2" s="95" t="s">
        <v>16</v>
      </c>
    </row>
    <row r="3" spans="1:6" ht="30" customHeight="1" x14ac:dyDescent="0.25">
      <c r="A3" s="95">
        <v>2</v>
      </c>
      <c r="B3" s="96" t="s">
        <v>2221</v>
      </c>
      <c r="C3" s="95" t="s">
        <v>2220</v>
      </c>
      <c r="D3" s="95" t="s">
        <v>1022</v>
      </c>
      <c r="E3" s="95" t="s">
        <v>15</v>
      </c>
      <c r="F3" s="95" t="s">
        <v>21</v>
      </c>
    </row>
    <row r="4" spans="1:6" ht="30" customHeight="1" x14ac:dyDescent="0.25">
      <c r="A4" s="95">
        <v>3</v>
      </c>
      <c r="B4" s="96" t="s">
        <v>2222</v>
      </c>
      <c r="C4" s="95" t="s">
        <v>2220</v>
      </c>
      <c r="D4" s="95" t="s">
        <v>1022</v>
      </c>
      <c r="E4" s="95" t="s">
        <v>15</v>
      </c>
      <c r="F4" s="95" t="s">
        <v>25</v>
      </c>
    </row>
    <row r="5" spans="1:6" ht="30" customHeight="1" x14ac:dyDescent="0.25">
      <c r="A5" s="95">
        <v>4</v>
      </c>
      <c r="B5" s="96" t="s">
        <v>2223</v>
      </c>
      <c r="C5" s="95" t="s">
        <v>2220</v>
      </c>
      <c r="D5" s="95" t="s">
        <v>1022</v>
      </c>
      <c r="E5" s="95" t="s">
        <v>15</v>
      </c>
      <c r="F5" s="95" t="s">
        <v>31</v>
      </c>
    </row>
    <row r="6" spans="1:6" ht="30" customHeight="1" x14ac:dyDescent="0.25">
      <c r="A6" s="95">
        <v>5</v>
      </c>
      <c r="B6" s="96" t="s">
        <v>2224</v>
      </c>
      <c r="C6" s="95" t="s">
        <v>2220</v>
      </c>
      <c r="D6" s="95" t="s">
        <v>1022</v>
      </c>
      <c r="E6" s="95" t="s">
        <v>15</v>
      </c>
      <c r="F6" s="95" t="s">
        <v>35</v>
      </c>
    </row>
    <row r="7" spans="1:6" ht="30" customHeight="1" x14ac:dyDescent="0.25">
      <c r="A7" s="95">
        <v>6</v>
      </c>
      <c r="B7" s="96" t="s">
        <v>2225</v>
      </c>
      <c r="C7" s="95" t="s">
        <v>2220</v>
      </c>
      <c r="D7" s="95" t="s">
        <v>1022</v>
      </c>
      <c r="E7" s="95" t="s">
        <v>15</v>
      </c>
      <c r="F7" s="95" t="s">
        <v>41</v>
      </c>
    </row>
    <row r="8" spans="1:6" ht="30" customHeight="1" x14ac:dyDescent="0.25">
      <c r="A8" s="95">
        <v>7</v>
      </c>
      <c r="B8" s="96" t="s">
        <v>2226</v>
      </c>
      <c r="C8" s="95" t="s">
        <v>2220</v>
      </c>
      <c r="D8" s="95" t="s">
        <v>1022</v>
      </c>
      <c r="E8" s="95" t="s">
        <v>15</v>
      </c>
      <c r="F8" s="95" t="s">
        <v>45</v>
      </c>
    </row>
    <row r="9" spans="1:6" ht="30" customHeight="1" x14ac:dyDescent="0.25">
      <c r="A9" s="95">
        <v>8</v>
      </c>
      <c r="B9" s="96" t="s">
        <v>2227</v>
      </c>
      <c r="C9" s="95" t="s">
        <v>2220</v>
      </c>
      <c r="D9" s="95" t="s">
        <v>1022</v>
      </c>
      <c r="E9" s="95" t="s">
        <v>15</v>
      </c>
      <c r="F9" s="95" t="s">
        <v>51</v>
      </c>
    </row>
    <row r="10" spans="1:6" ht="30" customHeight="1" x14ac:dyDescent="0.25">
      <c r="A10" s="95">
        <v>9</v>
      </c>
      <c r="B10" s="96" t="s">
        <v>2228</v>
      </c>
      <c r="C10" s="95" t="s">
        <v>2220</v>
      </c>
      <c r="D10" s="95" t="s">
        <v>1022</v>
      </c>
      <c r="E10" s="95" t="s">
        <v>15</v>
      </c>
      <c r="F10" s="95" t="s">
        <v>58</v>
      </c>
    </row>
    <row r="11" spans="1:6" ht="30" customHeight="1" x14ac:dyDescent="0.25">
      <c r="A11" s="95">
        <v>10</v>
      </c>
      <c r="B11" s="96" t="s">
        <v>2229</v>
      </c>
      <c r="C11" s="95" t="s">
        <v>2220</v>
      </c>
      <c r="D11" s="95" t="s">
        <v>1022</v>
      </c>
      <c r="E11" s="95" t="s">
        <v>15</v>
      </c>
      <c r="F11" s="95" t="s">
        <v>2230</v>
      </c>
    </row>
    <row r="12" spans="1:6" ht="30" customHeight="1" x14ac:dyDescent="0.25">
      <c r="A12" s="95">
        <v>11</v>
      </c>
      <c r="B12" s="96" t="s">
        <v>2231</v>
      </c>
      <c r="C12" s="95" t="s">
        <v>2220</v>
      </c>
      <c r="D12" s="95" t="s">
        <v>1022</v>
      </c>
      <c r="E12" s="95" t="s">
        <v>15</v>
      </c>
      <c r="F12" s="95" t="s">
        <v>68</v>
      </c>
    </row>
    <row r="13" spans="1:6" ht="30" customHeight="1" x14ac:dyDescent="0.25">
      <c r="A13" s="95">
        <v>12</v>
      </c>
      <c r="B13" s="96" t="s">
        <v>849</v>
      </c>
      <c r="C13" s="95" t="s">
        <v>2220</v>
      </c>
      <c r="D13" s="95" t="s">
        <v>2249</v>
      </c>
      <c r="E13" s="95" t="s">
        <v>15</v>
      </c>
      <c r="F13" s="95" t="s">
        <v>2250</v>
      </c>
    </row>
    <row r="14" spans="1:6" ht="30" customHeight="1" x14ac:dyDescent="0.25">
      <c r="A14" s="95">
        <v>13</v>
      </c>
      <c r="B14" s="96" t="s">
        <v>2232</v>
      </c>
      <c r="C14" s="95" t="s">
        <v>2220</v>
      </c>
      <c r="D14" s="95" t="s">
        <v>1022</v>
      </c>
      <c r="E14" s="95" t="s">
        <v>15</v>
      </c>
      <c r="F14" s="95" t="s">
        <v>2233</v>
      </c>
    </row>
    <row r="15" spans="1:6" ht="30" customHeight="1" x14ac:dyDescent="0.25">
      <c r="A15" s="95">
        <v>14</v>
      </c>
      <c r="B15" s="96" t="s">
        <v>92</v>
      </c>
      <c r="C15" s="95" t="s">
        <v>2234</v>
      </c>
      <c r="D15" s="95" t="s">
        <v>1022</v>
      </c>
      <c r="E15" s="95" t="s">
        <v>15</v>
      </c>
      <c r="F15" s="95" t="s">
        <v>2235</v>
      </c>
    </row>
    <row r="16" spans="1:6" ht="30" customHeight="1" x14ac:dyDescent="0.25">
      <c r="A16" s="95">
        <v>15</v>
      </c>
      <c r="B16" s="96" t="s">
        <v>96</v>
      </c>
      <c r="C16" s="95" t="s">
        <v>2236</v>
      </c>
      <c r="D16" s="95" t="s">
        <v>1022</v>
      </c>
      <c r="E16" s="95" t="s">
        <v>15</v>
      </c>
      <c r="F16" s="95" t="s">
        <v>2213</v>
      </c>
    </row>
    <row r="17" spans="1:6" ht="30" customHeight="1" x14ac:dyDescent="0.25">
      <c r="A17" s="95">
        <v>16</v>
      </c>
      <c r="B17" s="96" t="s">
        <v>2253</v>
      </c>
      <c r="C17" s="95" t="s">
        <v>2220</v>
      </c>
      <c r="D17" s="95" t="s">
        <v>1022</v>
      </c>
      <c r="E17" s="95" t="s">
        <v>15</v>
      </c>
      <c r="F17" s="95" t="s">
        <v>2214</v>
      </c>
    </row>
    <row r="18" spans="1:6" ht="30" customHeight="1" x14ac:dyDescent="0.25">
      <c r="A18" s="95">
        <v>18</v>
      </c>
      <c r="B18" s="96" t="s">
        <v>2254</v>
      </c>
      <c r="C18" s="95" t="s">
        <v>2255</v>
      </c>
      <c r="D18" s="95" t="s">
        <v>1022</v>
      </c>
      <c r="E18" s="95" t="s">
        <v>15</v>
      </c>
      <c r="F18" s="95" t="s">
        <v>2256</v>
      </c>
    </row>
    <row r="19" spans="1:6" ht="30" customHeight="1" x14ac:dyDescent="0.25">
      <c r="A19" s="95">
        <v>19</v>
      </c>
      <c r="B19" s="96" t="s">
        <v>248</v>
      </c>
      <c r="C19" s="95" t="s">
        <v>2220</v>
      </c>
      <c r="D19" s="95" t="s">
        <v>1022</v>
      </c>
      <c r="E19" s="95" t="s">
        <v>15</v>
      </c>
      <c r="F19" s="95" t="s">
        <v>825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048576"/>
  <sheetViews>
    <sheetView zoomScale="85" zoomScaleNormal="85" workbookViewId="0">
      <pane ySplit="1" topLeftCell="A293" activePane="bottomLeft" state="frozen"/>
      <selection pane="bottomLeft" activeCell="T372" sqref="T372:T374"/>
    </sheetView>
  </sheetViews>
  <sheetFormatPr defaultColWidth="9.28515625" defaultRowHeight="15" x14ac:dyDescent="0.25"/>
  <cols>
    <col min="1" max="1" width="7.7109375" style="15" customWidth="1"/>
    <col min="2" max="2" width="24.42578125" style="15" customWidth="1"/>
    <col min="3" max="3" width="20.42578125" style="15" customWidth="1"/>
    <col min="4" max="5" width="21" style="15" customWidth="1"/>
    <col min="6" max="6" width="25.42578125" style="15" customWidth="1"/>
    <col min="7" max="7" width="12.85546875" style="15" customWidth="1"/>
    <col min="8" max="9" width="10.28515625" style="15" customWidth="1"/>
    <col min="10" max="10" width="9.140625" style="15" customWidth="1"/>
    <col min="11" max="11" width="12.7109375" style="15" customWidth="1"/>
    <col min="12" max="12" width="12.85546875" style="15" customWidth="1"/>
    <col min="13" max="13" width="12.7109375" style="15" bestFit="1" customWidth="1"/>
    <col min="14" max="14" width="13.28515625" style="15" customWidth="1"/>
    <col min="15" max="15" width="11.5703125" customWidth="1"/>
    <col min="16" max="16" width="16.28515625" style="16" customWidth="1"/>
    <col min="17" max="17" width="12.42578125" style="16" customWidth="1"/>
    <col min="18" max="18" width="10.42578125" style="16" customWidth="1"/>
    <col min="19" max="19" width="5" customWidth="1"/>
    <col min="21" max="21" width="8.7109375" customWidth="1"/>
  </cols>
  <sheetData>
    <row r="1" spans="1:18" ht="50.1" customHeight="1" x14ac:dyDescent="0.25">
      <c r="A1" s="3" t="s">
        <v>0</v>
      </c>
      <c r="B1" s="3" t="s">
        <v>2</v>
      </c>
      <c r="C1" s="3" t="s">
        <v>3</v>
      </c>
      <c r="D1" s="3" t="s">
        <v>4</v>
      </c>
      <c r="E1" s="3" t="s">
        <v>111</v>
      </c>
      <c r="F1" s="3" t="s">
        <v>5</v>
      </c>
      <c r="G1" s="11" t="s">
        <v>6</v>
      </c>
      <c r="H1" s="3" t="s">
        <v>7</v>
      </c>
      <c r="I1" s="3" t="s">
        <v>2282</v>
      </c>
      <c r="J1" s="3" t="s">
        <v>8</v>
      </c>
      <c r="K1" s="3" t="s">
        <v>9</v>
      </c>
      <c r="L1" s="3" t="s">
        <v>10</v>
      </c>
      <c r="M1" s="3" t="s">
        <v>12</v>
      </c>
      <c r="N1"/>
      <c r="P1"/>
      <c r="Q1"/>
      <c r="R1"/>
    </row>
    <row r="2" spans="1:18" ht="50.1" customHeight="1" x14ac:dyDescent="0.25">
      <c r="A2" s="2">
        <v>0</v>
      </c>
      <c r="B2" s="5" t="s">
        <v>248</v>
      </c>
      <c r="C2" s="5" t="s">
        <v>15</v>
      </c>
      <c r="D2" s="17" t="s">
        <v>249</v>
      </c>
      <c r="E2" s="5" t="s">
        <v>250</v>
      </c>
      <c r="F2" s="5" t="s">
        <v>251</v>
      </c>
      <c r="G2" s="5" t="s">
        <v>27</v>
      </c>
      <c r="H2" s="5">
        <v>56112768</v>
      </c>
      <c r="I2" s="5" t="s">
        <v>27</v>
      </c>
      <c r="J2" s="5" t="s">
        <v>28</v>
      </c>
      <c r="K2" s="5">
        <v>16</v>
      </c>
      <c r="L2" s="5">
        <v>7</v>
      </c>
      <c r="M2" s="10">
        <v>3.532</v>
      </c>
      <c r="P2" s="21"/>
      <c r="Q2" s="103"/>
      <c r="R2" s="104"/>
    </row>
    <row r="3" spans="1:18" ht="50.1" customHeight="1" x14ac:dyDescent="0.25">
      <c r="A3" s="2">
        <v>0</v>
      </c>
      <c r="B3" s="5" t="s">
        <v>248</v>
      </c>
      <c r="C3" s="5" t="s">
        <v>15</v>
      </c>
      <c r="D3" s="17" t="s">
        <v>249</v>
      </c>
      <c r="E3" s="5" t="s">
        <v>252</v>
      </c>
      <c r="F3" s="5" t="s">
        <v>253</v>
      </c>
      <c r="G3" s="5" t="s">
        <v>27</v>
      </c>
      <c r="H3" s="5">
        <v>56115590</v>
      </c>
      <c r="I3" s="5" t="s">
        <v>27</v>
      </c>
      <c r="J3" s="5" t="s">
        <v>28</v>
      </c>
      <c r="K3" s="5">
        <v>16</v>
      </c>
      <c r="L3" s="5">
        <v>10</v>
      </c>
      <c r="M3" s="10">
        <v>20.091999999999999</v>
      </c>
      <c r="P3" s="21"/>
      <c r="Q3" s="103"/>
      <c r="R3" s="104"/>
    </row>
    <row r="4" spans="1:18" ht="50.1" customHeight="1" x14ac:dyDescent="0.25">
      <c r="A4" s="2">
        <v>1</v>
      </c>
      <c r="B4" s="5" t="s">
        <v>248</v>
      </c>
      <c r="C4" s="5" t="s">
        <v>254</v>
      </c>
      <c r="D4" s="17" t="s">
        <v>255</v>
      </c>
      <c r="E4" s="5" t="s">
        <v>256</v>
      </c>
      <c r="F4" s="5" t="s">
        <v>257</v>
      </c>
      <c r="G4" s="5">
        <v>18079054</v>
      </c>
      <c r="H4" s="5">
        <v>93011920</v>
      </c>
      <c r="I4" s="5" t="s">
        <v>27</v>
      </c>
      <c r="J4" s="5" t="s">
        <v>28</v>
      </c>
      <c r="K4" s="5">
        <v>32</v>
      </c>
      <c r="L4" s="5">
        <v>20</v>
      </c>
      <c r="M4" s="18">
        <v>0.84</v>
      </c>
      <c r="N4" s="19"/>
      <c r="P4" s="25"/>
      <c r="Q4" s="26"/>
      <c r="R4" s="27"/>
    </row>
    <row r="5" spans="1:18" ht="50.1" customHeight="1" x14ac:dyDescent="0.25">
      <c r="A5" s="2">
        <v>2</v>
      </c>
      <c r="B5" s="5" t="s">
        <v>248</v>
      </c>
      <c r="C5" s="5" t="s">
        <v>120</v>
      </c>
      <c r="D5" s="5" t="s">
        <v>258</v>
      </c>
      <c r="E5" s="5" t="s">
        <v>259</v>
      </c>
      <c r="F5" s="5" t="s">
        <v>260</v>
      </c>
      <c r="G5" s="5">
        <v>18096027</v>
      </c>
      <c r="H5" s="5">
        <v>93490135</v>
      </c>
      <c r="I5" s="5" t="s">
        <v>27</v>
      </c>
      <c r="J5" s="5" t="s">
        <v>28</v>
      </c>
      <c r="K5" s="5">
        <v>25</v>
      </c>
      <c r="L5" s="5">
        <v>14</v>
      </c>
      <c r="M5" s="18">
        <v>0.01</v>
      </c>
      <c r="N5" s="19"/>
      <c r="P5" s="25"/>
      <c r="Q5" s="26"/>
      <c r="R5" s="27"/>
    </row>
    <row r="6" spans="1:18" ht="50.1" customHeight="1" x14ac:dyDescent="0.25">
      <c r="A6" s="2">
        <v>3</v>
      </c>
      <c r="B6" s="5" t="s">
        <v>248</v>
      </c>
      <c r="C6" s="5" t="s">
        <v>122</v>
      </c>
      <c r="D6" s="5" t="s">
        <v>261</v>
      </c>
      <c r="E6" s="5" t="s">
        <v>259</v>
      </c>
      <c r="F6" s="5" t="s">
        <v>262</v>
      </c>
      <c r="G6" s="5">
        <v>18096040</v>
      </c>
      <c r="H6" s="5">
        <v>94799628</v>
      </c>
      <c r="I6" s="5" t="s">
        <v>27</v>
      </c>
      <c r="J6" s="5" t="s">
        <v>28</v>
      </c>
      <c r="K6" s="5">
        <v>20</v>
      </c>
      <c r="L6" s="5">
        <v>11</v>
      </c>
      <c r="M6" s="18">
        <v>1</v>
      </c>
      <c r="N6" s="19"/>
      <c r="P6" s="25"/>
      <c r="Q6" s="26"/>
      <c r="R6" s="27"/>
    </row>
    <row r="7" spans="1:18" ht="50.1" customHeight="1" x14ac:dyDescent="0.25">
      <c r="A7" s="2">
        <v>4</v>
      </c>
      <c r="B7" s="5" t="s">
        <v>248</v>
      </c>
      <c r="C7" s="5" t="s">
        <v>269</v>
      </c>
      <c r="D7" s="5" t="s">
        <v>270</v>
      </c>
      <c r="E7" s="5" t="s">
        <v>271</v>
      </c>
      <c r="F7" s="5" t="s">
        <v>272</v>
      </c>
      <c r="G7" s="5">
        <v>18079063</v>
      </c>
      <c r="H7" s="5">
        <v>91476174</v>
      </c>
      <c r="I7" s="5" t="s">
        <v>27</v>
      </c>
      <c r="J7" s="5" t="s">
        <v>28</v>
      </c>
      <c r="K7" s="5">
        <v>25</v>
      </c>
      <c r="L7" s="5">
        <v>14</v>
      </c>
      <c r="M7" s="18">
        <v>3.5</v>
      </c>
      <c r="N7" s="19"/>
      <c r="P7" s="25"/>
      <c r="Q7" s="26"/>
      <c r="R7" s="27"/>
    </row>
    <row r="8" spans="1:18" ht="50.1" customHeight="1" x14ac:dyDescent="0.25">
      <c r="A8" s="2">
        <v>5</v>
      </c>
      <c r="B8" s="5" t="s">
        <v>248</v>
      </c>
      <c r="C8" s="5" t="s">
        <v>15</v>
      </c>
      <c r="D8" s="5" t="s">
        <v>273</v>
      </c>
      <c r="E8" s="5" t="s">
        <v>274</v>
      </c>
      <c r="F8" s="5" t="s">
        <v>275</v>
      </c>
      <c r="G8" s="5">
        <v>18002047</v>
      </c>
      <c r="H8" s="5">
        <v>26219309</v>
      </c>
      <c r="I8" s="5" t="s">
        <v>27</v>
      </c>
      <c r="J8" s="5" t="s">
        <v>28</v>
      </c>
      <c r="K8" s="5">
        <v>20</v>
      </c>
      <c r="L8" s="5">
        <v>4</v>
      </c>
      <c r="M8" s="18">
        <v>1.089</v>
      </c>
      <c r="N8" s="19"/>
      <c r="P8" s="25"/>
      <c r="Q8" s="26"/>
      <c r="R8" s="27"/>
    </row>
    <row r="9" spans="1:18" ht="50.1" customHeight="1" x14ac:dyDescent="0.25">
      <c r="A9" s="2">
        <v>6</v>
      </c>
      <c r="B9" s="5" t="s">
        <v>248</v>
      </c>
      <c r="C9" s="5" t="s">
        <v>15</v>
      </c>
      <c r="D9" s="5" t="s">
        <v>276</v>
      </c>
      <c r="E9" s="5" t="s">
        <v>277</v>
      </c>
      <c r="F9" s="5" t="s">
        <v>278</v>
      </c>
      <c r="G9" s="5">
        <v>18009043</v>
      </c>
      <c r="H9" s="5">
        <v>90057889</v>
      </c>
      <c r="I9" s="5" t="s">
        <v>27</v>
      </c>
      <c r="J9" s="5" t="s">
        <v>28</v>
      </c>
      <c r="K9" s="5">
        <v>25</v>
      </c>
      <c r="L9" s="5">
        <v>15</v>
      </c>
      <c r="M9" s="18">
        <v>13.042999999999999</v>
      </c>
      <c r="N9" s="19"/>
      <c r="P9" s="25"/>
      <c r="Q9" s="26"/>
      <c r="R9" s="27"/>
    </row>
    <row r="10" spans="1:18" ht="50.1" customHeight="1" x14ac:dyDescent="0.25">
      <c r="A10" s="2">
        <v>7</v>
      </c>
      <c r="B10" s="5" t="s">
        <v>248</v>
      </c>
      <c r="C10" s="5" t="s">
        <v>15</v>
      </c>
      <c r="D10" s="5" t="s">
        <v>2271</v>
      </c>
      <c r="E10" s="5" t="s">
        <v>2270</v>
      </c>
      <c r="F10" s="5" t="s">
        <v>2269</v>
      </c>
      <c r="G10" s="5">
        <v>14500041</v>
      </c>
      <c r="H10" s="5">
        <v>13898449</v>
      </c>
      <c r="I10" s="5" t="s">
        <v>27</v>
      </c>
      <c r="J10" s="5" t="s">
        <v>18</v>
      </c>
      <c r="K10" s="5">
        <v>80</v>
      </c>
      <c r="L10" s="5">
        <v>45</v>
      </c>
      <c r="M10" s="18">
        <v>10</v>
      </c>
      <c r="N10" s="19"/>
      <c r="P10" s="25"/>
      <c r="Q10" s="26"/>
      <c r="R10" s="27"/>
    </row>
    <row r="11" spans="1:18" ht="50.1" customHeight="1" x14ac:dyDescent="0.25">
      <c r="A11" s="2">
        <v>8</v>
      </c>
      <c r="B11" s="5" t="s">
        <v>248</v>
      </c>
      <c r="C11" s="5" t="s">
        <v>62</v>
      </c>
      <c r="D11" s="5" t="s">
        <v>279</v>
      </c>
      <c r="E11" s="5" t="s">
        <v>277</v>
      </c>
      <c r="F11" s="5" t="s">
        <v>280</v>
      </c>
      <c r="G11" s="5">
        <v>18079052</v>
      </c>
      <c r="H11" s="5">
        <v>56408820</v>
      </c>
      <c r="I11" s="5" t="s">
        <v>27</v>
      </c>
      <c r="J11" s="5" t="s">
        <v>28</v>
      </c>
      <c r="K11" s="5">
        <v>32</v>
      </c>
      <c r="L11" s="5">
        <v>17</v>
      </c>
      <c r="M11" s="18">
        <v>0.80900000000000005</v>
      </c>
      <c r="N11" s="19"/>
      <c r="P11" s="25"/>
      <c r="Q11" s="26"/>
      <c r="R11" s="27"/>
    </row>
    <row r="12" spans="1:18" ht="50.1" customHeight="1" x14ac:dyDescent="0.25">
      <c r="A12" s="2">
        <v>9</v>
      </c>
      <c r="B12" s="5" t="s">
        <v>248</v>
      </c>
      <c r="C12" s="5" t="s">
        <v>124</v>
      </c>
      <c r="D12" s="5" t="s">
        <v>281</v>
      </c>
      <c r="E12" s="5" t="s">
        <v>282</v>
      </c>
      <c r="F12" s="5" t="s">
        <v>283</v>
      </c>
      <c r="G12" s="5">
        <v>18075095</v>
      </c>
      <c r="H12" s="5">
        <v>94458250</v>
      </c>
      <c r="I12" s="5" t="s">
        <v>27</v>
      </c>
      <c r="J12" s="5" t="s">
        <v>28</v>
      </c>
      <c r="K12" s="5">
        <v>10</v>
      </c>
      <c r="L12" s="5">
        <v>5</v>
      </c>
      <c r="M12" s="18">
        <v>3</v>
      </c>
      <c r="N12" s="19"/>
      <c r="P12" s="25"/>
      <c r="Q12" s="26"/>
      <c r="R12" s="27"/>
    </row>
    <row r="13" spans="1:18" ht="50.1" customHeight="1" x14ac:dyDescent="0.25">
      <c r="A13" s="2">
        <v>10</v>
      </c>
      <c r="B13" s="5" t="s">
        <v>248</v>
      </c>
      <c r="C13" s="5" t="s">
        <v>15</v>
      </c>
      <c r="D13" s="5" t="s">
        <v>284</v>
      </c>
      <c r="E13" s="5" t="s">
        <v>285</v>
      </c>
      <c r="F13" s="5" t="s">
        <v>286</v>
      </c>
      <c r="G13" s="5">
        <v>18010024</v>
      </c>
      <c r="H13" s="5">
        <v>71020131</v>
      </c>
      <c r="I13" s="5" t="s">
        <v>27</v>
      </c>
      <c r="J13" s="5" t="s">
        <v>28</v>
      </c>
      <c r="K13" s="5">
        <v>32</v>
      </c>
      <c r="L13" s="5">
        <v>16</v>
      </c>
      <c r="M13" s="18">
        <v>65.281999999999996</v>
      </c>
      <c r="N13" s="19"/>
      <c r="P13" s="25"/>
      <c r="Q13" s="26"/>
      <c r="R13" s="27"/>
    </row>
    <row r="14" spans="1:18" ht="50.1" customHeight="1" x14ac:dyDescent="0.25">
      <c r="A14" s="2">
        <v>11</v>
      </c>
      <c r="B14" s="5" t="s">
        <v>248</v>
      </c>
      <c r="C14" s="5" t="s">
        <v>15</v>
      </c>
      <c r="D14" s="5" t="s">
        <v>287</v>
      </c>
      <c r="E14" s="5" t="s">
        <v>288</v>
      </c>
      <c r="F14" s="5" t="s">
        <v>289</v>
      </c>
      <c r="G14" s="5">
        <v>16202333</v>
      </c>
      <c r="H14" s="5">
        <v>56400987</v>
      </c>
      <c r="I14" s="5" t="s">
        <v>27</v>
      </c>
      <c r="J14" s="5" t="s">
        <v>28</v>
      </c>
      <c r="K14" s="5">
        <v>32</v>
      </c>
      <c r="L14" s="5">
        <v>19</v>
      </c>
      <c r="M14" s="18">
        <v>0.28799999999999998</v>
      </c>
      <c r="N14" s="19"/>
      <c r="P14" s="25"/>
      <c r="Q14" s="26"/>
      <c r="R14" s="27"/>
    </row>
    <row r="15" spans="1:18" ht="50.1" customHeight="1" x14ac:dyDescent="0.25">
      <c r="A15" s="2">
        <v>12</v>
      </c>
      <c r="B15" s="5" t="s">
        <v>248</v>
      </c>
      <c r="C15" s="5" t="s">
        <v>15</v>
      </c>
      <c r="D15" s="5" t="s">
        <v>290</v>
      </c>
      <c r="E15" s="5" t="s">
        <v>288</v>
      </c>
      <c r="F15" s="5" t="s">
        <v>291</v>
      </c>
      <c r="G15" s="5">
        <v>18038055</v>
      </c>
      <c r="H15" s="5">
        <v>93885320</v>
      </c>
      <c r="I15" s="5" t="s">
        <v>27</v>
      </c>
      <c r="J15" s="5" t="s">
        <v>28</v>
      </c>
      <c r="K15" s="5">
        <v>20</v>
      </c>
      <c r="L15" s="5">
        <v>13</v>
      </c>
      <c r="M15" s="18">
        <v>1.5</v>
      </c>
      <c r="N15" s="19"/>
      <c r="P15" s="25"/>
      <c r="Q15" s="26"/>
      <c r="R15" s="27"/>
    </row>
    <row r="16" spans="1:18" ht="50.1" customHeight="1" x14ac:dyDescent="0.25">
      <c r="A16" s="2">
        <v>13</v>
      </c>
      <c r="B16" s="5" t="s">
        <v>248</v>
      </c>
      <c r="C16" s="5" t="s">
        <v>15</v>
      </c>
      <c r="D16" s="5" t="s">
        <v>292</v>
      </c>
      <c r="E16" s="5" t="s">
        <v>288</v>
      </c>
      <c r="F16" s="5" t="s">
        <v>293</v>
      </c>
      <c r="G16" s="5">
        <v>18003080</v>
      </c>
      <c r="H16" s="5">
        <v>94634496</v>
      </c>
      <c r="I16" s="5" t="s">
        <v>27</v>
      </c>
      <c r="J16" s="5" t="s">
        <v>28</v>
      </c>
      <c r="K16" s="5">
        <v>16</v>
      </c>
      <c r="L16" s="5">
        <v>10</v>
      </c>
      <c r="M16" s="18">
        <v>1.2</v>
      </c>
      <c r="N16" s="19"/>
      <c r="P16" s="25"/>
      <c r="Q16" s="26"/>
      <c r="R16" s="27"/>
    </row>
    <row r="17" spans="1:18" ht="50.1" customHeight="1" x14ac:dyDescent="0.25">
      <c r="A17" s="2">
        <v>14</v>
      </c>
      <c r="B17" s="5" t="s">
        <v>248</v>
      </c>
      <c r="C17" s="5" t="s">
        <v>55</v>
      </c>
      <c r="D17" s="5" t="s">
        <v>294</v>
      </c>
      <c r="E17" s="5" t="s">
        <v>288</v>
      </c>
      <c r="F17" s="5" t="s">
        <v>295</v>
      </c>
      <c r="G17" s="5">
        <v>18066020</v>
      </c>
      <c r="H17" s="5">
        <v>94712172</v>
      </c>
      <c r="I17" s="5" t="s">
        <v>27</v>
      </c>
      <c r="J17" s="5" t="s">
        <v>28</v>
      </c>
      <c r="K17" s="5">
        <v>10</v>
      </c>
      <c r="L17" s="5">
        <v>5</v>
      </c>
      <c r="M17" s="18">
        <v>3</v>
      </c>
      <c r="N17" s="19"/>
      <c r="P17" s="25"/>
      <c r="Q17" s="26"/>
      <c r="R17" s="27"/>
    </row>
    <row r="18" spans="1:18" ht="50.1" customHeight="1" x14ac:dyDescent="0.25">
      <c r="A18" s="2">
        <v>15</v>
      </c>
      <c r="B18" s="5" t="s">
        <v>248</v>
      </c>
      <c r="C18" s="5" t="s">
        <v>15</v>
      </c>
      <c r="D18" s="5" t="s">
        <v>296</v>
      </c>
      <c r="E18" s="5" t="s">
        <v>297</v>
      </c>
      <c r="F18" s="5" t="s">
        <v>298</v>
      </c>
      <c r="G18" s="5">
        <v>18009036</v>
      </c>
      <c r="H18" s="5">
        <v>56400913</v>
      </c>
      <c r="I18" s="5" t="s">
        <v>27</v>
      </c>
      <c r="J18" s="5" t="s">
        <v>28</v>
      </c>
      <c r="K18" s="5">
        <v>63</v>
      </c>
      <c r="L18" s="5">
        <v>38</v>
      </c>
      <c r="M18" s="18">
        <v>63.061</v>
      </c>
      <c r="N18" s="19"/>
      <c r="P18" s="25"/>
      <c r="Q18" s="26"/>
      <c r="R18" s="27"/>
    </row>
    <row r="19" spans="1:18" ht="50.1" customHeight="1" x14ac:dyDescent="0.25">
      <c r="A19" s="2">
        <v>16</v>
      </c>
      <c r="B19" s="5" t="s">
        <v>248</v>
      </c>
      <c r="C19" s="5" t="s">
        <v>15</v>
      </c>
      <c r="D19" s="5" t="s">
        <v>299</v>
      </c>
      <c r="E19" s="5" t="s">
        <v>300</v>
      </c>
      <c r="F19" s="5" t="s">
        <v>301</v>
      </c>
      <c r="G19" s="5">
        <v>18002064</v>
      </c>
      <c r="H19" s="5">
        <v>56408728</v>
      </c>
      <c r="I19" s="5" t="s">
        <v>27</v>
      </c>
      <c r="J19" s="5" t="s">
        <v>28</v>
      </c>
      <c r="K19" s="5">
        <v>63</v>
      </c>
      <c r="L19" s="5">
        <v>36</v>
      </c>
      <c r="M19" s="18">
        <v>30</v>
      </c>
      <c r="N19" s="19"/>
      <c r="P19" s="25"/>
      <c r="Q19" s="26"/>
      <c r="R19" s="27"/>
    </row>
    <row r="20" spans="1:18" ht="50.1" customHeight="1" x14ac:dyDescent="0.25">
      <c r="A20" s="2">
        <v>17</v>
      </c>
      <c r="B20" s="5" t="s">
        <v>248</v>
      </c>
      <c r="C20" s="5" t="s">
        <v>15</v>
      </c>
      <c r="D20" s="5" t="s">
        <v>302</v>
      </c>
      <c r="E20" s="5" t="s">
        <v>303</v>
      </c>
      <c r="F20" s="5" t="s">
        <v>304</v>
      </c>
      <c r="G20" s="5">
        <v>18003066</v>
      </c>
      <c r="H20" s="5">
        <v>8247120</v>
      </c>
      <c r="I20" s="5" t="s">
        <v>27</v>
      </c>
      <c r="J20" s="5" t="s">
        <v>28</v>
      </c>
      <c r="K20" s="5">
        <v>10</v>
      </c>
      <c r="L20" s="5">
        <v>5</v>
      </c>
      <c r="M20" s="18">
        <v>2.1539999999999999</v>
      </c>
      <c r="N20" s="19"/>
      <c r="P20" s="25"/>
      <c r="Q20" s="26"/>
      <c r="R20" s="27"/>
    </row>
    <row r="21" spans="1:18" ht="50.1" customHeight="1" x14ac:dyDescent="0.25">
      <c r="A21" s="2">
        <v>18</v>
      </c>
      <c r="B21" s="5" t="s">
        <v>248</v>
      </c>
      <c r="C21" s="5" t="s">
        <v>15</v>
      </c>
      <c r="D21" s="5" t="s">
        <v>305</v>
      </c>
      <c r="E21" s="5" t="s">
        <v>303</v>
      </c>
      <c r="F21" s="5" t="s">
        <v>306</v>
      </c>
      <c r="G21" s="5">
        <v>18001130</v>
      </c>
      <c r="H21" s="5">
        <v>95797592</v>
      </c>
      <c r="I21" s="5" t="s">
        <v>27</v>
      </c>
      <c r="J21" s="5" t="s">
        <v>28</v>
      </c>
      <c r="K21" s="5">
        <v>230</v>
      </c>
      <c r="L21" s="5">
        <v>2</v>
      </c>
      <c r="M21" s="18">
        <v>1.5</v>
      </c>
      <c r="N21" s="19"/>
      <c r="P21" s="25"/>
      <c r="Q21" s="26"/>
      <c r="R21" s="27"/>
    </row>
    <row r="22" spans="1:18" ht="50.1" customHeight="1" x14ac:dyDescent="0.25">
      <c r="A22" s="2">
        <v>19</v>
      </c>
      <c r="B22" s="5" t="s">
        <v>248</v>
      </c>
      <c r="C22" s="2" t="s">
        <v>15</v>
      </c>
      <c r="D22" s="5" t="s">
        <v>307</v>
      </c>
      <c r="E22" s="5" t="s">
        <v>303</v>
      </c>
      <c r="F22" s="5" t="s">
        <v>308</v>
      </c>
      <c r="G22" s="5">
        <v>15945140</v>
      </c>
      <c r="H22" s="5">
        <v>72435056</v>
      </c>
      <c r="I22" s="5" t="s">
        <v>27</v>
      </c>
      <c r="J22" s="5" t="s">
        <v>28</v>
      </c>
      <c r="K22" s="5">
        <v>6</v>
      </c>
      <c r="L22" s="5">
        <v>2</v>
      </c>
      <c r="M22" s="18">
        <v>1.5</v>
      </c>
      <c r="N22" s="19"/>
      <c r="P22" s="25"/>
      <c r="Q22" s="26"/>
      <c r="R22" s="27"/>
    </row>
    <row r="23" spans="1:18" ht="50.1" customHeight="1" x14ac:dyDescent="0.25">
      <c r="A23" s="2">
        <v>20</v>
      </c>
      <c r="B23" s="5" t="s">
        <v>248</v>
      </c>
      <c r="C23" s="5" t="s">
        <v>15</v>
      </c>
      <c r="D23" s="5" t="s">
        <v>309</v>
      </c>
      <c r="E23" s="5" t="s">
        <v>310</v>
      </c>
      <c r="F23" s="5" t="s">
        <v>311</v>
      </c>
      <c r="G23" s="5">
        <v>18002067</v>
      </c>
      <c r="H23" s="5">
        <v>94712458</v>
      </c>
      <c r="I23" s="5" t="s">
        <v>27</v>
      </c>
      <c r="J23" s="5" t="s">
        <v>28</v>
      </c>
      <c r="K23" s="5">
        <v>25</v>
      </c>
      <c r="L23" s="5">
        <v>14</v>
      </c>
      <c r="M23" s="18">
        <v>1.9</v>
      </c>
      <c r="N23" s="19" t="s">
        <v>2240</v>
      </c>
      <c r="P23" s="25"/>
      <c r="Q23" s="26"/>
      <c r="R23" s="27"/>
    </row>
    <row r="24" spans="1:18" ht="50.1" customHeight="1" x14ac:dyDescent="0.25">
      <c r="A24" s="2">
        <v>21</v>
      </c>
      <c r="B24" s="5" t="s">
        <v>248</v>
      </c>
      <c r="C24" s="5" t="s">
        <v>15</v>
      </c>
      <c r="D24" s="5" t="s">
        <v>312</v>
      </c>
      <c r="E24" s="5" t="s">
        <v>313</v>
      </c>
      <c r="F24" s="5" t="s">
        <v>314</v>
      </c>
      <c r="G24" s="5">
        <v>18038050</v>
      </c>
      <c r="H24" s="5">
        <v>56317980</v>
      </c>
      <c r="I24" s="5" t="s">
        <v>27</v>
      </c>
      <c r="J24" s="5" t="s">
        <v>28</v>
      </c>
      <c r="K24" s="5">
        <v>63</v>
      </c>
      <c r="L24" s="5">
        <v>35</v>
      </c>
      <c r="M24" s="18">
        <v>25</v>
      </c>
      <c r="N24" s="19"/>
      <c r="P24" s="25"/>
      <c r="Q24" s="26"/>
      <c r="R24" s="27"/>
    </row>
    <row r="25" spans="1:18" ht="50.1" customHeight="1" x14ac:dyDescent="0.25">
      <c r="A25" s="2">
        <v>22</v>
      </c>
      <c r="B25" s="5" t="s">
        <v>248</v>
      </c>
      <c r="C25" s="5" t="s">
        <v>315</v>
      </c>
      <c r="D25" s="5" t="s">
        <v>316</v>
      </c>
      <c r="E25" s="5" t="s">
        <v>317</v>
      </c>
      <c r="F25" s="5" t="s">
        <v>318</v>
      </c>
      <c r="G25" s="5">
        <v>18066019</v>
      </c>
      <c r="H25" s="5">
        <v>83697434</v>
      </c>
      <c r="I25" s="5" t="s">
        <v>27</v>
      </c>
      <c r="J25" s="5" t="s">
        <v>319</v>
      </c>
      <c r="K25" s="5">
        <v>20</v>
      </c>
      <c r="L25" s="5">
        <v>4</v>
      </c>
      <c r="M25" s="18">
        <v>0.08</v>
      </c>
      <c r="N25" s="19"/>
      <c r="P25" s="25"/>
      <c r="Q25" s="26"/>
      <c r="R25" s="27"/>
    </row>
    <row r="26" spans="1:18" ht="50.1" customHeight="1" x14ac:dyDescent="0.25">
      <c r="A26" s="2">
        <v>23</v>
      </c>
      <c r="B26" s="5" t="s">
        <v>248</v>
      </c>
      <c r="C26" s="5" t="s">
        <v>124</v>
      </c>
      <c r="D26" s="5" t="s">
        <v>124</v>
      </c>
      <c r="E26" s="5" t="s">
        <v>320</v>
      </c>
      <c r="F26" s="5" t="s">
        <v>321</v>
      </c>
      <c r="G26" s="5">
        <v>18075073</v>
      </c>
      <c r="H26" s="5">
        <v>92155567</v>
      </c>
      <c r="I26" s="5" t="s">
        <v>27</v>
      </c>
      <c r="J26" s="5" t="s">
        <v>319</v>
      </c>
      <c r="K26" s="5">
        <v>25</v>
      </c>
      <c r="L26" s="5">
        <v>4</v>
      </c>
      <c r="M26" s="18">
        <v>11.994</v>
      </c>
      <c r="N26" s="19"/>
      <c r="P26" s="25"/>
      <c r="Q26" s="26"/>
      <c r="R26" s="27"/>
    </row>
    <row r="27" spans="1:18" ht="50.1" customHeight="1" x14ac:dyDescent="0.25">
      <c r="A27" s="2">
        <v>24</v>
      </c>
      <c r="B27" s="5" t="s">
        <v>248</v>
      </c>
      <c r="C27" s="5" t="s">
        <v>15</v>
      </c>
      <c r="D27" s="5" t="s">
        <v>322</v>
      </c>
      <c r="E27" s="5" t="s">
        <v>320</v>
      </c>
      <c r="F27" s="5" t="s">
        <v>323</v>
      </c>
      <c r="G27" s="5">
        <v>18009046</v>
      </c>
      <c r="H27" s="5">
        <v>83208194</v>
      </c>
      <c r="I27" s="5" t="s">
        <v>27</v>
      </c>
      <c r="J27" s="5" t="s">
        <v>319</v>
      </c>
      <c r="K27" s="5">
        <v>20</v>
      </c>
      <c r="L27" s="5">
        <v>11</v>
      </c>
      <c r="M27" s="18">
        <v>0.28799999999999998</v>
      </c>
      <c r="N27" s="19"/>
      <c r="P27" s="25"/>
      <c r="Q27" s="26"/>
      <c r="R27" s="27"/>
    </row>
    <row r="28" spans="1:18" ht="50.1" customHeight="1" x14ac:dyDescent="0.25">
      <c r="A28" s="2">
        <v>25</v>
      </c>
      <c r="B28" s="5" t="s">
        <v>248</v>
      </c>
      <c r="C28" s="5" t="s">
        <v>15</v>
      </c>
      <c r="D28" s="5" t="s">
        <v>324</v>
      </c>
      <c r="E28" s="5" t="s">
        <v>325</v>
      </c>
      <c r="F28" s="5" t="s">
        <v>326</v>
      </c>
      <c r="G28" s="5">
        <v>18006074</v>
      </c>
      <c r="H28" s="5">
        <v>93084904</v>
      </c>
      <c r="I28" s="5" t="s">
        <v>27</v>
      </c>
      <c r="J28" s="5" t="s">
        <v>319</v>
      </c>
      <c r="K28" s="5">
        <v>25</v>
      </c>
      <c r="L28" s="5">
        <v>14</v>
      </c>
      <c r="M28" s="18">
        <v>12</v>
      </c>
      <c r="N28" s="19"/>
      <c r="P28" s="25"/>
      <c r="Q28" s="26"/>
      <c r="R28" s="27"/>
    </row>
    <row r="29" spans="1:18" ht="50.1" customHeight="1" x14ac:dyDescent="0.25">
      <c r="A29" s="2">
        <v>26</v>
      </c>
      <c r="B29" s="5" t="s">
        <v>248</v>
      </c>
      <c r="C29" s="5" t="s">
        <v>15</v>
      </c>
      <c r="D29" s="5" t="s">
        <v>327</v>
      </c>
      <c r="E29" s="5" t="s">
        <v>325</v>
      </c>
      <c r="F29" s="5" t="s">
        <v>328</v>
      </c>
      <c r="G29" s="5">
        <v>18010033</v>
      </c>
      <c r="H29" s="5">
        <v>83839589</v>
      </c>
      <c r="I29" s="5" t="s">
        <v>27</v>
      </c>
      <c r="J29" s="5" t="s">
        <v>319</v>
      </c>
      <c r="K29" s="5">
        <v>16</v>
      </c>
      <c r="L29" s="5">
        <v>3</v>
      </c>
      <c r="M29" s="18">
        <v>2.4</v>
      </c>
      <c r="N29" s="19"/>
      <c r="P29" s="25"/>
      <c r="Q29" s="26"/>
      <c r="R29" s="27"/>
    </row>
    <row r="30" spans="1:18" ht="50.1" customHeight="1" x14ac:dyDescent="0.25">
      <c r="A30" s="2">
        <v>27</v>
      </c>
      <c r="B30" s="5" t="s">
        <v>248</v>
      </c>
      <c r="C30" s="5" t="s">
        <v>15</v>
      </c>
      <c r="D30" s="5" t="s">
        <v>329</v>
      </c>
      <c r="E30" s="5" t="s">
        <v>330</v>
      </c>
      <c r="F30" s="5" t="s">
        <v>331</v>
      </c>
      <c r="G30" s="5">
        <v>18006073</v>
      </c>
      <c r="H30" s="5">
        <v>94462337</v>
      </c>
      <c r="I30" s="5" t="s">
        <v>27</v>
      </c>
      <c r="J30" s="5" t="s">
        <v>319</v>
      </c>
      <c r="K30" s="5">
        <v>20</v>
      </c>
      <c r="L30" s="5">
        <v>10</v>
      </c>
      <c r="M30" s="18">
        <v>7.2</v>
      </c>
      <c r="N30" s="19"/>
      <c r="P30" s="25"/>
      <c r="Q30" s="26"/>
      <c r="R30" s="27"/>
    </row>
    <row r="31" spans="1:18" ht="50.1" customHeight="1" x14ac:dyDescent="0.25">
      <c r="A31" s="2">
        <v>28</v>
      </c>
      <c r="B31" s="5" t="s">
        <v>248</v>
      </c>
      <c r="C31" s="5" t="s">
        <v>15</v>
      </c>
      <c r="D31" s="5" t="s">
        <v>332</v>
      </c>
      <c r="E31" s="5" t="s">
        <v>333</v>
      </c>
      <c r="F31" s="5" t="s">
        <v>334</v>
      </c>
      <c r="G31" s="5">
        <v>18006072</v>
      </c>
      <c r="H31" s="5">
        <v>92365455</v>
      </c>
      <c r="I31" s="5" t="s">
        <v>27</v>
      </c>
      <c r="J31" s="5" t="s">
        <v>319</v>
      </c>
      <c r="K31" s="5">
        <v>6</v>
      </c>
      <c r="L31" s="5">
        <v>1</v>
      </c>
      <c r="M31" s="18">
        <v>1.8</v>
      </c>
      <c r="N31" s="19"/>
      <c r="P31" s="25"/>
      <c r="Q31" s="26"/>
      <c r="R31" s="27"/>
    </row>
    <row r="32" spans="1:18" ht="50.1" customHeight="1" x14ac:dyDescent="0.25">
      <c r="A32" s="2">
        <v>29</v>
      </c>
      <c r="B32" s="5" t="s">
        <v>248</v>
      </c>
      <c r="C32" s="5" t="s">
        <v>15</v>
      </c>
      <c r="D32" s="5" t="s">
        <v>335</v>
      </c>
      <c r="E32" s="5" t="s">
        <v>336</v>
      </c>
      <c r="F32" s="5" t="s">
        <v>337</v>
      </c>
      <c r="G32" s="5">
        <v>18002065</v>
      </c>
      <c r="H32" s="5">
        <v>92365450</v>
      </c>
      <c r="I32" s="5" t="s">
        <v>27</v>
      </c>
      <c r="J32" s="5" t="s">
        <v>319</v>
      </c>
      <c r="K32" s="5">
        <v>16</v>
      </c>
      <c r="L32" s="5">
        <v>3.5</v>
      </c>
      <c r="M32" s="18">
        <v>4.8</v>
      </c>
      <c r="N32" s="19"/>
      <c r="P32" s="25"/>
      <c r="Q32" s="26"/>
      <c r="R32" s="27"/>
    </row>
    <row r="33" spans="1:18" ht="50.1" customHeight="1" x14ac:dyDescent="0.25">
      <c r="A33" s="2">
        <v>30</v>
      </c>
      <c r="B33" s="5" t="s">
        <v>248</v>
      </c>
      <c r="C33" s="5" t="s">
        <v>15</v>
      </c>
      <c r="D33" s="5" t="s">
        <v>338</v>
      </c>
      <c r="E33" s="5" t="s">
        <v>339</v>
      </c>
      <c r="F33" s="5" t="s">
        <v>340</v>
      </c>
      <c r="G33" s="5">
        <v>18002066</v>
      </c>
      <c r="H33" s="5">
        <v>94633541</v>
      </c>
      <c r="I33" s="5" t="s">
        <v>27</v>
      </c>
      <c r="J33" s="5" t="s">
        <v>319</v>
      </c>
      <c r="K33" s="5">
        <v>10</v>
      </c>
      <c r="L33" s="5">
        <v>5</v>
      </c>
      <c r="M33" s="18">
        <v>4.8</v>
      </c>
      <c r="N33" s="19"/>
      <c r="P33" s="25"/>
      <c r="Q33" s="26"/>
      <c r="R33" s="27"/>
    </row>
    <row r="34" spans="1:18" ht="50.1" customHeight="1" x14ac:dyDescent="0.25">
      <c r="A34" s="2">
        <v>31</v>
      </c>
      <c r="B34" s="5" t="s">
        <v>248</v>
      </c>
      <c r="C34" s="5" t="s">
        <v>15</v>
      </c>
      <c r="D34" s="5" t="s">
        <v>341</v>
      </c>
      <c r="E34" s="5" t="s">
        <v>320</v>
      </c>
      <c r="F34" s="5" t="s">
        <v>342</v>
      </c>
      <c r="G34" s="5">
        <v>18096029</v>
      </c>
      <c r="H34" s="5">
        <v>10978995</v>
      </c>
      <c r="I34" s="5" t="s">
        <v>27</v>
      </c>
      <c r="J34" s="5" t="s">
        <v>319</v>
      </c>
      <c r="K34" s="5">
        <v>32</v>
      </c>
      <c r="L34" s="5">
        <v>13</v>
      </c>
      <c r="M34" s="18">
        <v>9.0960000000000001</v>
      </c>
      <c r="N34" s="19"/>
      <c r="P34" s="25"/>
      <c r="Q34" s="26"/>
      <c r="R34" s="27"/>
    </row>
    <row r="35" spans="1:18" ht="50.1" customHeight="1" x14ac:dyDescent="0.25">
      <c r="A35" s="2">
        <v>32</v>
      </c>
      <c r="B35" s="5" t="s">
        <v>248</v>
      </c>
      <c r="C35" s="5" t="s">
        <v>120</v>
      </c>
      <c r="D35" s="5" t="s">
        <v>343</v>
      </c>
      <c r="E35" s="5" t="s">
        <v>320</v>
      </c>
      <c r="F35" s="5" t="s">
        <v>344</v>
      </c>
      <c r="G35" s="5">
        <v>18064015</v>
      </c>
      <c r="H35" s="5">
        <v>27971871</v>
      </c>
      <c r="I35" s="5" t="s">
        <v>27</v>
      </c>
      <c r="J35" s="5" t="s">
        <v>319</v>
      </c>
      <c r="K35" s="5">
        <v>10</v>
      </c>
      <c r="L35" s="5">
        <v>1</v>
      </c>
      <c r="M35" s="18">
        <v>3.323</v>
      </c>
      <c r="N35" s="19"/>
      <c r="P35" s="25"/>
      <c r="Q35" s="26"/>
      <c r="R35" s="27"/>
    </row>
    <row r="36" spans="1:18" ht="50.1" customHeight="1" x14ac:dyDescent="0.25">
      <c r="A36" s="2">
        <v>33</v>
      </c>
      <c r="B36" s="5" t="s">
        <v>248</v>
      </c>
      <c r="C36" s="5" t="s">
        <v>15</v>
      </c>
      <c r="D36" s="5" t="s">
        <v>345</v>
      </c>
      <c r="E36" s="5" t="s">
        <v>320</v>
      </c>
      <c r="F36" s="5" t="s">
        <v>346</v>
      </c>
      <c r="G36" s="5">
        <v>18014045</v>
      </c>
      <c r="H36" s="5">
        <v>83208089</v>
      </c>
      <c r="I36" s="5" t="s">
        <v>27</v>
      </c>
      <c r="J36" s="5" t="s">
        <v>319</v>
      </c>
      <c r="K36" s="5">
        <v>10</v>
      </c>
      <c r="L36" s="5">
        <v>0.5</v>
      </c>
      <c r="M36" s="18">
        <v>0.996</v>
      </c>
      <c r="N36" s="19"/>
      <c r="P36" s="25"/>
      <c r="Q36" s="26"/>
      <c r="R36" s="27"/>
    </row>
    <row r="37" spans="1:18" ht="50.1" customHeight="1" x14ac:dyDescent="0.25">
      <c r="A37" s="2">
        <v>34</v>
      </c>
      <c r="B37" s="5" t="s">
        <v>248</v>
      </c>
      <c r="C37" s="5" t="s">
        <v>15</v>
      </c>
      <c r="D37" s="5" t="s">
        <v>112</v>
      </c>
      <c r="E37" s="5" t="s">
        <v>320</v>
      </c>
      <c r="F37" s="5" t="s">
        <v>347</v>
      </c>
      <c r="G37" s="5">
        <v>18010032</v>
      </c>
      <c r="H37" s="5">
        <v>83330240</v>
      </c>
      <c r="I37" s="5" t="s">
        <v>27</v>
      </c>
      <c r="J37" s="5" t="s">
        <v>319</v>
      </c>
      <c r="K37" s="5">
        <v>10</v>
      </c>
      <c r="L37" s="5">
        <v>2</v>
      </c>
      <c r="M37" s="18">
        <v>1.2490000000000001</v>
      </c>
      <c r="N37" s="19"/>
      <c r="P37" s="25"/>
      <c r="Q37" s="26"/>
      <c r="R37" s="27"/>
    </row>
    <row r="38" spans="1:18" ht="50.1" customHeight="1" x14ac:dyDescent="0.25">
      <c r="A38" s="2">
        <v>35</v>
      </c>
      <c r="B38" s="5" t="s">
        <v>248</v>
      </c>
      <c r="C38" s="5" t="s">
        <v>120</v>
      </c>
      <c r="D38" s="5" t="s">
        <v>348</v>
      </c>
      <c r="E38" s="5" t="s">
        <v>320</v>
      </c>
      <c r="F38" s="5" t="s">
        <v>349</v>
      </c>
      <c r="G38" s="5">
        <v>18064017</v>
      </c>
      <c r="H38" s="5">
        <v>83991776</v>
      </c>
      <c r="I38" s="5" t="s">
        <v>27</v>
      </c>
      <c r="J38" s="5" t="s">
        <v>319</v>
      </c>
      <c r="K38" s="5">
        <v>25</v>
      </c>
      <c r="L38" s="5">
        <v>5</v>
      </c>
      <c r="M38" s="18">
        <v>0.216</v>
      </c>
      <c r="N38" s="19"/>
      <c r="P38" s="25"/>
      <c r="Q38" s="26"/>
      <c r="R38" s="27"/>
    </row>
    <row r="39" spans="1:18" ht="50.1" customHeight="1" x14ac:dyDescent="0.25">
      <c r="A39" s="2">
        <v>36</v>
      </c>
      <c r="B39" s="5" t="s">
        <v>248</v>
      </c>
      <c r="C39" s="5" t="s">
        <v>15</v>
      </c>
      <c r="D39" s="5" t="s">
        <v>350</v>
      </c>
      <c r="E39" s="5" t="s">
        <v>320</v>
      </c>
      <c r="F39" s="5" t="s">
        <v>351</v>
      </c>
      <c r="G39" s="5">
        <v>18009047</v>
      </c>
      <c r="H39" s="5">
        <v>92954129</v>
      </c>
      <c r="I39" s="5" t="s">
        <v>27</v>
      </c>
      <c r="J39" s="5" t="s">
        <v>319</v>
      </c>
      <c r="K39" s="5">
        <v>6</v>
      </c>
      <c r="L39" s="5">
        <v>2</v>
      </c>
      <c r="M39" s="18">
        <v>3</v>
      </c>
      <c r="N39" s="19"/>
      <c r="P39" s="25"/>
      <c r="Q39" s="26"/>
      <c r="R39" s="27"/>
    </row>
    <row r="40" spans="1:18" ht="50.1" customHeight="1" x14ac:dyDescent="0.25">
      <c r="A40" s="2">
        <v>37</v>
      </c>
      <c r="B40" s="5" t="s">
        <v>248</v>
      </c>
      <c r="C40" s="5" t="s">
        <v>15</v>
      </c>
      <c r="D40" s="5" t="s">
        <v>352</v>
      </c>
      <c r="E40" s="5" t="s">
        <v>320</v>
      </c>
      <c r="F40" s="5" t="s">
        <v>353</v>
      </c>
      <c r="G40" s="5">
        <v>18064006</v>
      </c>
      <c r="H40" s="5">
        <v>113131</v>
      </c>
      <c r="I40" s="5" t="s">
        <v>27</v>
      </c>
      <c r="J40" s="5" t="s">
        <v>319</v>
      </c>
      <c r="K40" s="5">
        <v>16</v>
      </c>
      <c r="L40" s="5">
        <v>3</v>
      </c>
      <c r="M40" s="18">
        <v>10.654999999999999</v>
      </c>
      <c r="N40" s="19"/>
      <c r="P40" s="25"/>
      <c r="Q40" s="26"/>
      <c r="R40" s="27"/>
    </row>
    <row r="41" spans="1:18" ht="50.1" customHeight="1" x14ac:dyDescent="0.25">
      <c r="A41" s="2">
        <v>38</v>
      </c>
      <c r="B41" s="5" t="s">
        <v>248</v>
      </c>
      <c r="C41" s="5" t="s">
        <v>15</v>
      </c>
      <c r="D41" s="5" t="s">
        <v>117</v>
      </c>
      <c r="E41" s="5" t="s">
        <v>320</v>
      </c>
      <c r="F41" s="5" t="s">
        <v>354</v>
      </c>
      <c r="G41" s="5">
        <v>18096020</v>
      </c>
      <c r="H41" s="5">
        <v>118935</v>
      </c>
      <c r="I41" s="5" t="s">
        <v>27</v>
      </c>
      <c r="J41" s="5" t="s">
        <v>319</v>
      </c>
      <c r="K41" s="5">
        <v>25</v>
      </c>
      <c r="L41" s="5">
        <v>4</v>
      </c>
      <c r="M41" s="18">
        <v>8.0579999999999998</v>
      </c>
      <c r="N41" s="19"/>
      <c r="P41" s="25"/>
      <c r="Q41" s="26"/>
      <c r="R41" s="27"/>
    </row>
    <row r="42" spans="1:18" ht="50.1" customHeight="1" x14ac:dyDescent="0.25">
      <c r="A42" s="2">
        <v>39</v>
      </c>
      <c r="B42" s="5" t="s">
        <v>248</v>
      </c>
      <c r="C42" s="5" t="s">
        <v>15</v>
      </c>
      <c r="D42" s="5" t="s">
        <v>112</v>
      </c>
      <c r="E42" s="5" t="s">
        <v>320</v>
      </c>
      <c r="F42" s="5" t="s">
        <v>355</v>
      </c>
      <c r="G42" s="5">
        <v>16201339</v>
      </c>
      <c r="H42" s="5">
        <v>9676596</v>
      </c>
      <c r="I42" s="5" t="s">
        <v>27</v>
      </c>
      <c r="J42" s="5" t="s">
        <v>319</v>
      </c>
      <c r="K42" s="5">
        <v>16</v>
      </c>
      <c r="L42" s="5">
        <v>3</v>
      </c>
      <c r="M42" s="18">
        <v>17.213999999999999</v>
      </c>
      <c r="N42" s="19"/>
      <c r="P42" s="25"/>
      <c r="Q42" s="26"/>
      <c r="R42" s="27"/>
    </row>
    <row r="43" spans="1:18" ht="50.1" customHeight="1" x14ac:dyDescent="0.25">
      <c r="A43" s="2">
        <v>40</v>
      </c>
      <c r="B43" s="5" t="s">
        <v>248</v>
      </c>
      <c r="C43" s="5" t="s">
        <v>356</v>
      </c>
      <c r="D43" s="5" t="s">
        <v>357</v>
      </c>
      <c r="E43" s="5" t="s">
        <v>320</v>
      </c>
      <c r="F43" s="5" t="s">
        <v>358</v>
      </c>
      <c r="G43" s="5">
        <v>16201340</v>
      </c>
      <c r="H43" s="5">
        <v>83210551</v>
      </c>
      <c r="I43" s="5" t="s">
        <v>27</v>
      </c>
      <c r="J43" s="5" t="s">
        <v>319</v>
      </c>
      <c r="K43" s="5">
        <v>20</v>
      </c>
      <c r="L43" s="5">
        <v>3.2</v>
      </c>
      <c r="M43" s="18">
        <v>13.061</v>
      </c>
      <c r="N43" s="19"/>
      <c r="P43" s="25"/>
      <c r="Q43" s="26"/>
      <c r="R43" s="27"/>
    </row>
    <row r="44" spans="1:18" ht="50.1" customHeight="1" x14ac:dyDescent="0.25">
      <c r="A44" s="2">
        <v>41</v>
      </c>
      <c r="B44" s="5" t="s">
        <v>248</v>
      </c>
      <c r="C44" s="5" t="s">
        <v>15</v>
      </c>
      <c r="D44" s="5" t="s">
        <v>359</v>
      </c>
      <c r="E44" s="5" t="s">
        <v>320</v>
      </c>
      <c r="F44" s="5" t="s">
        <v>360</v>
      </c>
      <c r="G44" s="5">
        <v>16201341</v>
      </c>
      <c r="H44" s="5">
        <v>9913532</v>
      </c>
      <c r="I44" s="5" t="s">
        <v>27</v>
      </c>
      <c r="J44" s="5" t="s">
        <v>319</v>
      </c>
      <c r="K44" s="5">
        <v>20</v>
      </c>
      <c r="L44" s="5">
        <v>9</v>
      </c>
      <c r="M44" s="18">
        <v>6.1859999999999999</v>
      </c>
      <c r="N44" s="19"/>
      <c r="P44" s="25"/>
      <c r="Q44" s="26"/>
      <c r="R44" s="27"/>
    </row>
    <row r="45" spans="1:18" ht="50.1" customHeight="1" x14ac:dyDescent="0.25">
      <c r="A45" s="2">
        <v>42</v>
      </c>
      <c r="B45" s="5" t="s">
        <v>248</v>
      </c>
      <c r="C45" s="5" t="s">
        <v>122</v>
      </c>
      <c r="D45" s="5" t="s">
        <v>122</v>
      </c>
      <c r="E45" s="5" t="s">
        <v>320</v>
      </c>
      <c r="F45" s="5" t="s">
        <v>361</v>
      </c>
      <c r="G45" s="5">
        <v>18021030</v>
      </c>
      <c r="H45" s="5">
        <v>24891122</v>
      </c>
      <c r="I45" s="5" t="s">
        <v>27</v>
      </c>
      <c r="J45" s="5" t="s">
        <v>319</v>
      </c>
      <c r="K45" s="5">
        <v>20</v>
      </c>
      <c r="L45" s="5">
        <v>1</v>
      </c>
      <c r="M45" s="18">
        <v>1.9730000000000001</v>
      </c>
      <c r="N45" s="19"/>
      <c r="P45" s="25"/>
      <c r="Q45" s="26"/>
      <c r="R45" s="27"/>
    </row>
    <row r="46" spans="1:18" ht="50.1" customHeight="1" x14ac:dyDescent="0.25">
      <c r="A46" s="2">
        <v>43</v>
      </c>
      <c r="B46" s="5" t="s">
        <v>248</v>
      </c>
      <c r="C46" s="5" t="s">
        <v>15</v>
      </c>
      <c r="D46" s="5" t="s">
        <v>362</v>
      </c>
      <c r="E46" s="5" t="s">
        <v>320</v>
      </c>
      <c r="F46" s="5" t="s">
        <v>363</v>
      </c>
      <c r="G46" s="5">
        <v>12159205</v>
      </c>
      <c r="H46" s="5">
        <v>12711395</v>
      </c>
      <c r="I46" s="5" t="s">
        <v>27</v>
      </c>
      <c r="J46" s="5" t="s">
        <v>319</v>
      </c>
      <c r="K46" s="5">
        <v>16</v>
      </c>
      <c r="L46" s="5">
        <v>2</v>
      </c>
      <c r="M46" s="18">
        <v>4.6260000000000003</v>
      </c>
      <c r="N46" s="19"/>
      <c r="P46" s="25"/>
      <c r="Q46" s="26"/>
      <c r="R46" s="27"/>
    </row>
    <row r="47" spans="1:18" ht="50.1" customHeight="1" x14ac:dyDescent="0.25">
      <c r="A47" s="2">
        <v>44</v>
      </c>
      <c r="B47" s="5" t="s">
        <v>248</v>
      </c>
      <c r="C47" s="5" t="s">
        <v>123</v>
      </c>
      <c r="D47" s="5" t="s">
        <v>364</v>
      </c>
      <c r="E47" s="5" t="s">
        <v>320</v>
      </c>
      <c r="F47" s="5" t="s">
        <v>365</v>
      </c>
      <c r="G47" s="5">
        <v>18021031</v>
      </c>
      <c r="H47" s="5">
        <v>91178186</v>
      </c>
      <c r="I47" s="5" t="s">
        <v>27</v>
      </c>
      <c r="J47" s="5" t="s">
        <v>319</v>
      </c>
      <c r="K47" s="5">
        <v>16</v>
      </c>
      <c r="L47" s="5">
        <v>8</v>
      </c>
      <c r="M47" s="18">
        <v>7.92</v>
      </c>
      <c r="N47" s="19"/>
      <c r="P47" s="25"/>
      <c r="Q47" s="26"/>
      <c r="R47" s="27"/>
    </row>
    <row r="48" spans="1:18" ht="50.1" customHeight="1" x14ac:dyDescent="0.25">
      <c r="A48" s="2">
        <v>45</v>
      </c>
      <c r="B48" s="5" t="s">
        <v>248</v>
      </c>
      <c r="C48" s="5" t="s">
        <v>15</v>
      </c>
      <c r="D48" s="5" t="s">
        <v>273</v>
      </c>
      <c r="E48" s="5" t="s">
        <v>320</v>
      </c>
      <c r="F48" s="5" t="s">
        <v>366</v>
      </c>
      <c r="G48" s="5">
        <v>12067104</v>
      </c>
      <c r="H48" s="5">
        <v>90135504</v>
      </c>
      <c r="I48" s="5" t="s">
        <v>27</v>
      </c>
      <c r="J48" s="5" t="s">
        <v>319</v>
      </c>
      <c r="K48" s="5">
        <v>20</v>
      </c>
      <c r="L48" s="5">
        <v>9</v>
      </c>
      <c r="M48" s="18">
        <v>2.9609999999999999</v>
      </c>
      <c r="N48" s="19"/>
      <c r="P48" s="25"/>
      <c r="Q48" s="26"/>
      <c r="R48" s="27"/>
    </row>
    <row r="49" spans="1:18" ht="50.1" customHeight="1" x14ac:dyDescent="0.25">
      <c r="A49" s="2">
        <v>46</v>
      </c>
      <c r="B49" s="5" t="s">
        <v>248</v>
      </c>
      <c r="C49" s="5" t="s">
        <v>15</v>
      </c>
      <c r="D49" s="5" t="s">
        <v>367</v>
      </c>
      <c r="E49" s="5" t="s">
        <v>320</v>
      </c>
      <c r="F49" s="5" t="s">
        <v>368</v>
      </c>
      <c r="G49" s="5">
        <v>18002046</v>
      </c>
      <c r="H49" s="5">
        <v>12828588</v>
      </c>
      <c r="I49" s="5" t="s">
        <v>27</v>
      </c>
      <c r="J49" s="5" t="s">
        <v>319</v>
      </c>
      <c r="K49" s="5">
        <v>16</v>
      </c>
      <c r="L49" s="5">
        <v>5</v>
      </c>
      <c r="M49" s="18">
        <v>15.571</v>
      </c>
      <c r="N49" s="19"/>
      <c r="P49" s="25"/>
      <c r="Q49" s="26"/>
      <c r="R49" s="27"/>
    </row>
    <row r="50" spans="1:18" ht="50.1" customHeight="1" x14ac:dyDescent="0.25">
      <c r="A50" s="2">
        <v>47</v>
      </c>
      <c r="B50" s="5" t="s">
        <v>248</v>
      </c>
      <c r="C50" s="5" t="s">
        <v>15</v>
      </c>
      <c r="D50" s="5" t="s">
        <v>369</v>
      </c>
      <c r="E50" s="5" t="s">
        <v>320</v>
      </c>
      <c r="F50" s="5" t="s">
        <v>370</v>
      </c>
      <c r="G50" s="5">
        <v>12159204</v>
      </c>
      <c r="H50" s="5">
        <v>8571027</v>
      </c>
      <c r="I50" s="5" t="s">
        <v>27</v>
      </c>
      <c r="J50" s="5" t="s">
        <v>319</v>
      </c>
      <c r="K50" s="5">
        <v>25</v>
      </c>
      <c r="L50" s="5">
        <v>11</v>
      </c>
      <c r="M50" s="18">
        <v>15.811</v>
      </c>
      <c r="N50" s="19"/>
      <c r="P50" s="25"/>
      <c r="Q50" s="26"/>
      <c r="R50" s="27"/>
    </row>
    <row r="51" spans="1:18" ht="50.1" customHeight="1" x14ac:dyDescent="0.25">
      <c r="A51" s="2">
        <v>48</v>
      </c>
      <c r="B51" s="5" t="s">
        <v>248</v>
      </c>
      <c r="C51" s="5" t="s">
        <v>114</v>
      </c>
      <c r="D51" s="5" t="s">
        <v>114</v>
      </c>
      <c r="E51" s="5" t="s">
        <v>320</v>
      </c>
      <c r="F51" s="5" t="s">
        <v>371</v>
      </c>
      <c r="G51" s="5">
        <v>18079037</v>
      </c>
      <c r="H51" s="5">
        <v>11518637</v>
      </c>
      <c r="I51" s="5" t="s">
        <v>27</v>
      </c>
      <c r="J51" s="5" t="s">
        <v>319</v>
      </c>
      <c r="K51" s="5">
        <v>25</v>
      </c>
      <c r="L51" s="5">
        <v>10</v>
      </c>
      <c r="M51" s="18">
        <v>20.277000000000001</v>
      </c>
      <c r="N51" s="19"/>
      <c r="P51" s="25"/>
      <c r="Q51" s="26"/>
      <c r="R51" s="27"/>
    </row>
    <row r="52" spans="1:18" ht="50.1" customHeight="1" x14ac:dyDescent="0.25">
      <c r="A52" s="2">
        <v>49</v>
      </c>
      <c r="B52" s="5" t="s">
        <v>248</v>
      </c>
      <c r="C52" s="5" t="s">
        <v>55</v>
      </c>
      <c r="D52" s="5" t="s">
        <v>55</v>
      </c>
      <c r="E52" s="5" t="s">
        <v>320</v>
      </c>
      <c r="F52" s="5" t="s">
        <v>372</v>
      </c>
      <c r="G52" s="5">
        <v>18075060</v>
      </c>
      <c r="H52" s="5">
        <v>25361021</v>
      </c>
      <c r="I52" s="5" t="s">
        <v>27</v>
      </c>
      <c r="J52" s="5" t="s">
        <v>319</v>
      </c>
      <c r="K52" s="5">
        <v>20</v>
      </c>
      <c r="L52" s="5">
        <v>7</v>
      </c>
      <c r="M52" s="18">
        <v>10.516</v>
      </c>
      <c r="N52" s="19"/>
      <c r="P52" s="25"/>
      <c r="Q52" s="26"/>
      <c r="R52" s="27"/>
    </row>
    <row r="53" spans="1:18" ht="50.1" customHeight="1" x14ac:dyDescent="0.25">
      <c r="A53" s="2">
        <v>50</v>
      </c>
      <c r="B53" s="5" t="s">
        <v>248</v>
      </c>
      <c r="C53" s="5" t="s">
        <v>120</v>
      </c>
      <c r="D53" s="5" t="s">
        <v>120</v>
      </c>
      <c r="E53" s="5" t="s">
        <v>320</v>
      </c>
      <c r="F53" s="5" t="s">
        <v>373</v>
      </c>
      <c r="G53" s="5">
        <v>18064007</v>
      </c>
      <c r="H53" s="5">
        <v>18179</v>
      </c>
      <c r="I53" s="5" t="s">
        <v>27</v>
      </c>
      <c r="J53" s="5" t="s">
        <v>319</v>
      </c>
      <c r="K53" s="5">
        <v>32</v>
      </c>
      <c r="L53" s="5">
        <v>5</v>
      </c>
      <c r="M53" s="18">
        <v>9.7279999999999998</v>
      </c>
      <c r="N53" s="19"/>
      <c r="P53" s="25"/>
      <c r="Q53" s="26"/>
      <c r="R53" s="27"/>
    </row>
    <row r="54" spans="1:18" ht="50.1" customHeight="1" x14ac:dyDescent="0.25">
      <c r="A54" s="2">
        <v>51</v>
      </c>
      <c r="B54" s="5" t="s">
        <v>248</v>
      </c>
      <c r="C54" s="5" t="s">
        <v>15</v>
      </c>
      <c r="D54" s="5" t="s">
        <v>374</v>
      </c>
      <c r="E54" s="5" t="s">
        <v>320</v>
      </c>
      <c r="F54" s="5" t="s">
        <v>375</v>
      </c>
      <c r="G54" s="5">
        <v>16201342</v>
      </c>
      <c r="H54" s="5">
        <v>91233726</v>
      </c>
      <c r="I54" s="5" t="s">
        <v>27</v>
      </c>
      <c r="J54" s="5" t="s">
        <v>319</v>
      </c>
      <c r="K54" s="5">
        <v>32</v>
      </c>
      <c r="L54" s="5">
        <v>14</v>
      </c>
      <c r="M54" s="18">
        <v>15.127000000000001</v>
      </c>
      <c r="N54" s="19"/>
      <c r="P54" s="25"/>
      <c r="Q54" s="26"/>
      <c r="R54" s="27"/>
    </row>
    <row r="55" spans="1:18" ht="50.1" customHeight="1" x14ac:dyDescent="0.25">
      <c r="A55" s="2">
        <v>52</v>
      </c>
      <c r="B55" s="5" t="s">
        <v>248</v>
      </c>
      <c r="C55" s="5" t="s">
        <v>15</v>
      </c>
      <c r="D55" s="5" t="s">
        <v>15</v>
      </c>
      <c r="E55" s="5" t="s">
        <v>320</v>
      </c>
      <c r="F55" s="5" t="s">
        <v>376</v>
      </c>
      <c r="G55" s="5">
        <v>16201343</v>
      </c>
      <c r="H55" s="5">
        <v>22494275</v>
      </c>
      <c r="I55" s="5" t="s">
        <v>27</v>
      </c>
      <c r="J55" s="5" t="s">
        <v>319</v>
      </c>
      <c r="K55" s="5">
        <v>25</v>
      </c>
      <c r="L55" s="5">
        <v>4</v>
      </c>
      <c r="M55" s="18">
        <v>14.932</v>
      </c>
      <c r="N55" s="19"/>
      <c r="P55" s="25"/>
      <c r="Q55" s="26"/>
      <c r="R55" s="27"/>
    </row>
    <row r="56" spans="1:18" ht="50.1" customHeight="1" x14ac:dyDescent="0.25">
      <c r="A56" s="2">
        <v>53</v>
      </c>
      <c r="B56" s="5" t="s">
        <v>248</v>
      </c>
      <c r="C56" s="5" t="s">
        <v>15</v>
      </c>
      <c r="D56" s="5" t="s">
        <v>377</v>
      </c>
      <c r="E56" s="5" t="s">
        <v>320</v>
      </c>
      <c r="F56" s="5" t="s">
        <v>378</v>
      </c>
      <c r="G56" s="5">
        <v>16201344</v>
      </c>
      <c r="H56" s="5">
        <v>93892304</v>
      </c>
      <c r="I56" s="5" t="s">
        <v>27</v>
      </c>
      <c r="J56" s="5" t="s">
        <v>319</v>
      </c>
      <c r="K56" s="5">
        <v>16</v>
      </c>
      <c r="L56" s="5">
        <v>2</v>
      </c>
      <c r="M56" s="18">
        <v>20.141999999999999</v>
      </c>
      <c r="N56" s="19"/>
      <c r="P56" s="25"/>
      <c r="Q56" s="26"/>
      <c r="R56" s="27"/>
    </row>
    <row r="57" spans="1:18" ht="50.1" customHeight="1" x14ac:dyDescent="0.25">
      <c r="A57" s="2">
        <v>54</v>
      </c>
      <c r="B57" s="5" t="s">
        <v>248</v>
      </c>
      <c r="C57" s="5" t="s">
        <v>15</v>
      </c>
      <c r="D57" s="5" t="s">
        <v>379</v>
      </c>
      <c r="E57" s="5" t="s">
        <v>320</v>
      </c>
      <c r="F57" s="5" t="s">
        <v>380</v>
      </c>
      <c r="G57" s="5">
        <v>16201345</v>
      </c>
      <c r="H57" s="5">
        <v>8462700</v>
      </c>
      <c r="I57" s="5" t="s">
        <v>27</v>
      </c>
      <c r="J57" s="5" t="s">
        <v>319</v>
      </c>
      <c r="K57" s="5">
        <v>16</v>
      </c>
      <c r="L57" s="5">
        <v>3</v>
      </c>
      <c r="M57" s="18">
        <v>12.813000000000001</v>
      </c>
      <c r="N57" s="19"/>
      <c r="P57" s="25"/>
      <c r="Q57" s="26"/>
      <c r="R57" s="27"/>
    </row>
    <row r="58" spans="1:18" ht="50.1" customHeight="1" x14ac:dyDescent="0.25">
      <c r="A58" s="2">
        <v>55</v>
      </c>
      <c r="B58" s="5" t="s">
        <v>248</v>
      </c>
      <c r="C58" s="5" t="s">
        <v>15</v>
      </c>
      <c r="D58" s="5" t="s">
        <v>115</v>
      </c>
      <c r="E58" s="5" t="s">
        <v>320</v>
      </c>
      <c r="F58" s="5" t="s">
        <v>381</v>
      </c>
      <c r="G58" s="5">
        <v>16201346</v>
      </c>
      <c r="H58" s="5">
        <v>98010</v>
      </c>
      <c r="I58" s="5" t="s">
        <v>27</v>
      </c>
      <c r="J58" s="5" t="s">
        <v>319</v>
      </c>
      <c r="K58" s="5">
        <v>16</v>
      </c>
      <c r="L58" s="5">
        <v>5</v>
      </c>
      <c r="M58" s="18">
        <v>4.1900000000000004</v>
      </c>
      <c r="N58" s="19"/>
      <c r="P58" s="25"/>
      <c r="Q58" s="26"/>
      <c r="R58" s="27"/>
    </row>
    <row r="59" spans="1:18" ht="50.1" customHeight="1" x14ac:dyDescent="0.25">
      <c r="A59" s="2">
        <v>56</v>
      </c>
      <c r="B59" s="5" t="s">
        <v>248</v>
      </c>
      <c r="C59" s="5" t="s">
        <v>15</v>
      </c>
      <c r="D59" s="5" t="s">
        <v>382</v>
      </c>
      <c r="E59" s="5" t="s">
        <v>320</v>
      </c>
      <c r="F59" s="5" t="s">
        <v>383</v>
      </c>
      <c r="G59" s="5">
        <v>16201347</v>
      </c>
      <c r="H59" s="5">
        <v>13304559</v>
      </c>
      <c r="I59" s="5" t="s">
        <v>27</v>
      </c>
      <c r="J59" s="5" t="s">
        <v>319</v>
      </c>
      <c r="K59" s="5">
        <v>16</v>
      </c>
      <c r="L59" s="5">
        <v>4</v>
      </c>
      <c r="M59" s="18">
        <v>5.9779999999999998</v>
      </c>
      <c r="N59" s="19"/>
      <c r="P59" s="25"/>
      <c r="Q59" s="26"/>
      <c r="R59" s="27"/>
    </row>
    <row r="60" spans="1:18" ht="50.1" customHeight="1" x14ac:dyDescent="0.25">
      <c r="A60" s="2">
        <v>57</v>
      </c>
      <c r="B60" s="5" t="s">
        <v>248</v>
      </c>
      <c r="C60" s="5" t="s">
        <v>155</v>
      </c>
      <c r="D60" s="5" t="s">
        <v>155</v>
      </c>
      <c r="E60" s="5" t="s">
        <v>320</v>
      </c>
      <c r="F60" s="5" t="s">
        <v>384</v>
      </c>
      <c r="G60" s="5">
        <v>18075061</v>
      </c>
      <c r="H60" s="5">
        <v>10218187</v>
      </c>
      <c r="I60" s="5" t="s">
        <v>27</v>
      </c>
      <c r="J60" s="5" t="s">
        <v>319</v>
      </c>
      <c r="K60" s="5">
        <v>25</v>
      </c>
      <c r="L60" s="5">
        <v>10</v>
      </c>
      <c r="M60" s="18">
        <v>6.7380000000000004</v>
      </c>
      <c r="N60" s="19"/>
      <c r="P60" s="25"/>
      <c r="Q60" s="26"/>
      <c r="R60" s="27"/>
    </row>
    <row r="61" spans="1:18" ht="50.1" customHeight="1" x14ac:dyDescent="0.25">
      <c r="A61" s="2">
        <v>58</v>
      </c>
      <c r="B61" s="5" t="s">
        <v>248</v>
      </c>
      <c r="C61" s="5" t="s">
        <v>62</v>
      </c>
      <c r="D61" s="5" t="s">
        <v>62</v>
      </c>
      <c r="E61" s="5" t="s">
        <v>320</v>
      </c>
      <c r="F61" s="5" t="s">
        <v>385</v>
      </c>
      <c r="G61" s="5">
        <v>18079038</v>
      </c>
      <c r="H61" s="5">
        <v>12162787</v>
      </c>
      <c r="I61" s="5" t="s">
        <v>27</v>
      </c>
      <c r="J61" s="5" t="s">
        <v>319</v>
      </c>
      <c r="K61" s="5">
        <v>25</v>
      </c>
      <c r="L61" s="5">
        <v>4</v>
      </c>
      <c r="M61" s="18">
        <v>13.295</v>
      </c>
      <c r="N61" s="19"/>
      <c r="P61" s="25"/>
      <c r="Q61" s="26"/>
      <c r="R61" s="27"/>
    </row>
    <row r="62" spans="1:18" ht="50.1" customHeight="1" x14ac:dyDescent="0.25">
      <c r="A62" s="2">
        <v>59</v>
      </c>
      <c r="B62" s="5" t="s">
        <v>248</v>
      </c>
      <c r="C62" s="5" t="s">
        <v>15</v>
      </c>
      <c r="D62" s="5" t="s">
        <v>386</v>
      </c>
      <c r="E62" s="5" t="s">
        <v>320</v>
      </c>
      <c r="F62" s="5" t="s">
        <v>387</v>
      </c>
      <c r="G62" s="5">
        <v>16202335</v>
      </c>
      <c r="H62" s="5">
        <v>93889833</v>
      </c>
      <c r="I62" s="5" t="s">
        <v>27</v>
      </c>
      <c r="J62" s="5" t="s">
        <v>319</v>
      </c>
      <c r="K62" s="5">
        <v>16</v>
      </c>
      <c r="L62" s="5">
        <v>3</v>
      </c>
      <c r="M62" s="18">
        <v>28.74</v>
      </c>
      <c r="N62" s="19"/>
      <c r="P62" s="25"/>
      <c r="Q62" s="26"/>
      <c r="R62" s="27"/>
    </row>
    <row r="63" spans="1:18" ht="50.1" customHeight="1" x14ac:dyDescent="0.25">
      <c r="A63" s="2">
        <v>60</v>
      </c>
      <c r="B63" s="5" t="s">
        <v>248</v>
      </c>
      <c r="C63" s="5" t="s">
        <v>62</v>
      </c>
      <c r="D63" s="5" t="s">
        <v>62</v>
      </c>
      <c r="E63" s="5" t="s">
        <v>320</v>
      </c>
      <c r="F63" s="5" t="s">
        <v>388</v>
      </c>
      <c r="G63" s="5">
        <v>18079039</v>
      </c>
      <c r="H63" s="5">
        <v>92141417</v>
      </c>
      <c r="I63" s="5" t="s">
        <v>27</v>
      </c>
      <c r="J63" s="5" t="s">
        <v>319</v>
      </c>
      <c r="K63" s="5">
        <v>25</v>
      </c>
      <c r="L63" s="5">
        <v>5</v>
      </c>
      <c r="M63" s="18">
        <v>12.045</v>
      </c>
      <c r="N63" s="19"/>
      <c r="P63" s="25"/>
      <c r="Q63" s="26"/>
      <c r="R63" s="27"/>
    </row>
    <row r="64" spans="1:18" ht="50.1" customHeight="1" x14ac:dyDescent="0.25">
      <c r="A64" s="2">
        <v>61</v>
      </c>
      <c r="B64" s="5" t="s">
        <v>248</v>
      </c>
      <c r="C64" s="5" t="s">
        <v>389</v>
      </c>
      <c r="D64" s="5" t="s">
        <v>390</v>
      </c>
      <c r="E64" s="5" t="s">
        <v>320</v>
      </c>
      <c r="F64" s="5" t="s">
        <v>391</v>
      </c>
      <c r="G64" s="5">
        <v>18096021</v>
      </c>
      <c r="H64" s="5">
        <v>8478300</v>
      </c>
      <c r="I64" s="5" t="s">
        <v>27</v>
      </c>
      <c r="J64" s="5" t="s">
        <v>319</v>
      </c>
      <c r="K64" s="5">
        <v>32</v>
      </c>
      <c r="L64" s="5">
        <v>11</v>
      </c>
      <c r="M64" s="18">
        <v>7.9710000000000001</v>
      </c>
      <c r="N64" s="19"/>
      <c r="P64" s="25"/>
      <c r="Q64" s="26"/>
      <c r="R64" s="27"/>
    </row>
    <row r="65" spans="1:18" ht="50.1" customHeight="1" x14ac:dyDescent="0.25">
      <c r="A65" s="2">
        <v>62</v>
      </c>
      <c r="B65" s="5" t="s">
        <v>248</v>
      </c>
      <c r="C65" s="5" t="s">
        <v>15</v>
      </c>
      <c r="D65" s="5" t="s">
        <v>392</v>
      </c>
      <c r="E65" s="5" t="s">
        <v>320</v>
      </c>
      <c r="F65" s="5" t="s">
        <v>393</v>
      </c>
      <c r="G65" s="5">
        <v>16802341</v>
      </c>
      <c r="H65" s="5">
        <v>12250630</v>
      </c>
      <c r="I65" s="5" t="s">
        <v>27</v>
      </c>
      <c r="J65" s="5" t="s">
        <v>319</v>
      </c>
      <c r="K65" s="5">
        <v>16</v>
      </c>
      <c r="L65" s="5">
        <v>5</v>
      </c>
      <c r="M65" s="18">
        <v>9.5649999999999995</v>
      </c>
      <c r="N65" s="19"/>
      <c r="P65" s="25"/>
      <c r="Q65" s="26"/>
      <c r="R65" s="27"/>
    </row>
    <row r="66" spans="1:18" ht="50.1" customHeight="1" x14ac:dyDescent="0.25">
      <c r="A66" s="2">
        <v>63</v>
      </c>
      <c r="B66" s="5" t="s">
        <v>248</v>
      </c>
      <c r="C66" s="5" t="s">
        <v>117</v>
      </c>
      <c r="D66" s="5" t="s">
        <v>394</v>
      </c>
      <c r="E66" s="5" t="s">
        <v>320</v>
      </c>
      <c r="F66" s="5" t="s">
        <v>395</v>
      </c>
      <c r="G66" s="5">
        <v>18096022</v>
      </c>
      <c r="H66" s="5">
        <v>83208057</v>
      </c>
      <c r="I66" s="5" t="s">
        <v>27</v>
      </c>
      <c r="J66" s="5" t="s">
        <v>319</v>
      </c>
      <c r="K66" s="5">
        <v>10</v>
      </c>
      <c r="L66" s="5">
        <v>1</v>
      </c>
      <c r="M66" s="18">
        <v>2.9</v>
      </c>
      <c r="N66" s="19"/>
      <c r="P66" s="25"/>
      <c r="Q66" s="26"/>
      <c r="R66" s="27"/>
    </row>
    <row r="67" spans="1:18" ht="50.1" customHeight="1" x14ac:dyDescent="0.25">
      <c r="A67" s="2">
        <v>64</v>
      </c>
      <c r="B67" s="5" t="s">
        <v>248</v>
      </c>
      <c r="C67" s="5" t="s">
        <v>15</v>
      </c>
      <c r="D67" s="5" t="s">
        <v>396</v>
      </c>
      <c r="E67" s="5" t="s">
        <v>320</v>
      </c>
      <c r="F67" s="5" t="s">
        <v>397</v>
      </c>
      <c r="G67" s="5">
        <v>18005030</v>
      </c>
      <c r="H67" s="5">
        <v>90124342</v>
      </c>
      <c r="I67" s="5" t="s">
        <v>27</v>
      </c>
      <c r="J67" s="5" t="s">
        <v>319</v>
      </c>
      <c r="K67" s="5">
        <v>16</v>
      </c>
      <c r="L67" s="5">
        <v>2</v>
      </c>
      <c r="M67" s="18">
        <v>10.654999999999999</v>
      </c>
      <c r="N67" s="19"/>
      <c r="P67" s="25"/>
      <c r="Q67" s="26"/>
      <c r="R67" s="27"/>
    </row>
    <row r="68" spans="1:18" ht="50.1" customHeight="1" x14ac:dyDescent="0.25">
      <c r="A68" s="2">
        <v>65</v>
      </c>
      <c r="B68" s="5" t="s">
        <v>248</v>
      </c>
      <c r="C68" s="5" t="s">
        <v>15</v>
      </c>
      <c r="D68" s="5" t="s">
        <v>398</v>
      </c>
      <c r="E68" s="5" t="s">
        <v>320</v>
      </c>
      <c r="F68" s="5" t="s">
        <v>399</v>
      </c>
      <c r="G68" s="5">
        <v>18005031</v>
      </c>
      <c r="H68" s="5">
        <v>90136588</v>
      </c>
      <c r="I68" s="5" t="s">
        <v>27</v>
      </c>
      <c r="J68" s="5" t="s">
        <v>319</v>
      </c>
      <c r="K68" s="5">
        <v>16</v>
      </c>
      <c r="L68" s="5">
        <v>3</v>
      </c>
      <c r="M68" s="18">
        <v>9.5630000000000006</v>
      </c>
      <c r="N68" s="19"/>
      <c r="P68" s="25"/>
      <c r="Q68" s="26"/>
      <c r="R68" s="27"/>
    </row>
    <row r="69" spans="1:18" ht="50.1" customHeight="1" x14ac:dyDescent="0.25">
      <c r="A69" s="2">
        <v>66</v>
      </c>
      <c r="B69" s="5" t="s">
        <v>248</v>
      </c>
      <c r="C69" s="5" t="s">
        <v>15</v>
      </c>
      <c r="D69" s="5" t="s">
        <v>400</v>
      </c>
      <c r="E69" s="5" t="s">
        <v>320</v>
      </c>
      <c r="F69" s="5" t="s">
        <v>401</v>
      </c>
      <c r="G69" s="5">
        <v>16802342</v>
      </c>
      <c r="H69" s="5">
        <v>7922031</v>
      </c>
      <c r="I69" s="5" t="s">
        <v>27</v>
      </c>
      <c r="J69" s="5" t="s">
        <v>319</v>
      </c>
      <c r="K69" s="5">
        <v>16</v>
      </c>
      <c r="L69" s="5">
        <v>5</v>
      </c>
      <c r="M69" s="18">
        <v>9.3239999999999998</v>
      </c>
      <c r="N69" s="19"/>
      <c r="P69" s="25"/>
      <c r="Q69" s="26"/>
      <c r="R69" s="27"/>
    </row>
    <row r="70" spans="1:18" ht="50.1" customHeight="1" x14ac:dyDescent="0.25">
      <c r="A70" s="2">
        <v>67</v>
      </c>
      <c r="B70" s="5" t="s">
        <v>248</v>
      </c>
      <c r="C70" s="5" t="s">
        <v>356</v>
      </c>
      <c r="D70" s="5" t="s">
        <v>402</v>
      </c>
      <c r="E70" s="5" t="s">
        <v>320</v>
      </c>
      <c r="F70" s="5" t="s">
        <v>403</v>
      </c>
      <c r="G70" s="5">
        <v>18075062</v>
      </c>
      <c r="H70" s="5">
        <v>90093989</v>
      </c>
      <c r="I70" s="5" t="s">
        <v>27</v>
      </c>
      <c r="J70" s="5" t="s">
        <v>319</v>
      </c>
      <c r="K70" s="5">
        <v>16</v>
      </c>
      <c r="L70" s="5">
        <v>7</v>
      </c>
      <c r="M70" s="18">
        <v>3.0819999999999999</v>
      </c>
      <c r="N70" s="19"/>
      <c r="P70" s="25"/>
      <c r="Q70" s="26"/>
      <c r="R70" s="27"/>
    </row>
    <row r="71" spans="1:18" ht="50.1" customHeight="1" x14ac:dyDescent="0.25">
      <c r="A71" s="2">
        <v>68</v>
      </c>
      <c r="B71" s="5" t="s">
        <v>248</v>
      </c>
      <c r="C71" s="5" t="s">
        <v>104</v>
      </c>
      <c r="D71" s="5" t="s">
        <v>404</v>
      </c>
      <c r="E71" s="5" t="s">
        <v>320</v>
      </c>
      <c r="F71" s="5" t="s">
        <v>405</v>
      </c>
      <c r="G71" s="5">
        <v>18096023</v>
      </c>
      <c r="H71" s="5">
        <v>12734568</v>
      </c>
      <c r="I71" s="5" t="s">
        <v>27</v>
      </c>
      <c r="J71" s="5" t="s">
        <v>319</v>
      </c>
      <c r="K71" s="5">
        <v>20</v>
      </c>
      <c r="L71" s="5">
        <v>7</v>
      </c>
      <c r="M71" s="18">
        <v>1.6259999999999999</v>
      </c>
      <c r="N71" s="19"/>
      <c r="P71" s="25"/>
      <c r="Q71" s="26"/>
      <c r="R71" s="27"/>
    </row>
    <row r="72" spans="1:18" ht="50.1" customHeight="1" x14ac:dyDescent="0.25">
      <c r="A72" s="2">
        <v>69</v>
      </c>
      <c r="B72" s="5" t="s">
        <v>248</v>
      </c>
      <c r="C72" s="5" t="s">
        <v>15</v>
      </c>
      <c r="D72" s="5" t="s">
        <v>406</v>
      </c>
      <c r="E72" s="5" t="s">
        <v>320</v>
      </c>
      <c r="F72" s="5" t="s">
        <v>407</v>
      </c>
      <c r="G72" s="5">
        <v>18048015</v>
      </c>
      <c r="H72" s="5">
        <v>94353834</v>
      </c>
      <c r="I72" s="5" t="s">
        <v>27</v>
      </c>
      <c r="J72" s="5" t="s">
        <v>319</v>
      </c>
      <c r="K72" s="5">
        <v>25</v>
      </c>
      <c r="L72" s="5">
        <v>13</v>
      </c>
      <c r="M72" s="18">
        <v>22.344999999999999</v>
      </c>
      <c r="N72" s="19"/>
      <c r="P72" s="25"/>
      <c r="Q72" s="26"/>
      <c r="R72" s="27"/>
    </row>
    <row r="73" spans="1:18" ht="50.1" customHeight="1" x14ac:dyDescent="0.25">
      <c r="A73" s="2">
        <v>70</v>
      </c>
      <c r="B73" s="5" t="s">
        <v>248</v>
      </c>
      <c r="C73" s="5" t="s">
        <v>122</v>
      </c>
      <c r="D73" s="5" t="s">
        <v>408</v>
      </c>
      <c r="E73" s="5" t="s">
        <v>320</v>
      </c>
      <c r="F73" s="5" t="s">
        <v>409</v>
      </c>
      <c r="G73" s="5">
        <v>16812025</v>
      </c>
      <c r="H73" s="5">
        <v>90642740</v>
      </c>
      <c r="I73" s="5" t="s">
        <v>27</v>
      </c>
      <c r="J73" s="5" t="s">
        <v>319</v>
      </c>
      <c r="K73" s="5">
        <v>16</v>
      </c>
      <c r="L73" s="5">
        <v>6</v>
      </c>
      <c r="M73" s="18">
        <v>24.207999999999998</v>
      </c>
      <c r="N73" s="19"/>
      <c r="P73" s="25"/>
      <c r="Q73" s="26"/>
      <c r="R73" s="27"/>
    </row>
    <row r="74" spans="1:18" ht="50.1" customHeight="1" x14ac:dyDescent="0.25">
      <c r="A74" s="2">
        <v>71</v>
      </c>
      <c r="B74" s="5" t="s">
        <v>248</v>
      </c>
      <c r="C74" s="5" t="s">
        <v>123</v>
      </c>
      <c r="D74" s="5" t="s">
        <v>123</v>
      </c>
      <c r="E74" s="5" t="s">
        <v>320</v>
      </c>
      <c r="F74" s="5" t="s">
        <v>410</v>
      </c>
      <c r="G74" s="5">
        <v>18005032</v>
      </c>
      <c r="H74" s="5">
        <v>25466041</v>
      </c>
      <c r="I74" s="5" t="s">
        <v>27</v>
      </c>
      <c r="J74" s="5" t="s">
        <v>319</v>
      </c>
      <c r="K74" s="5">
        <v>25</v>
      </c>
      <c r="L74" s="5">
        <v>4</v>
      </c>
      <c r="M74" s="18">
        <v>12.917999999999999</v>
      </c>
      <c r="N74" s="19"/>
      <c r="P74" s="25"/>
      <c r="Q74" s="26"/>
      <c r="R74" s="27"/>
    </row>
    <row r="75" spans="1:18" ht="50.1" customHeight="1" x14ac:dyDescent="0.25">
      <c r="A75" s="2">
        <v>72</v>
      </c>
      <c r="B75" s="5" t="s">
        <v>248</v>
      </c>
      <c r="C75" s="5" t="s">
        <v>15</v>
      </c>
      <c r="D75" s="5" t="s">
        <v>411</v>
      </c>
      <c r="E75" s="5" t="s">
        <v>320</v>
      </c>
      <c r="F75" s="5" t="s">
        <v>412</v>
      </c>
      <c r="G75" s="5">
        <v>18096025</v>
      </c>
      <c r="H75" s="5">
        <v>83208106</v>
      </c>
      <c r="I75" s="5" t="s">
        <v>27</v>
      </c>
      <c r="J75" s="5" t="s">
        <v>319</v>
      </c>
      <c r="K75" s="5">
        <v>10</v>
      </c>
      <c r="L75" s="5">
        <v>2</v>
      </c>
      <c r="M75" s="18">
        <v>0.81899999999999995</v>
      </c>
      <c r="N75" s="19"/>
      <c r="P75" s="25"/>
      <c r="Q75" s="26"/>
      <c r="R75" s="27"/>
    </row>
    <row r="76" spans="1:18" ht="50.1" customHeight="1" x14ac:dyDescent="0.25">
      <c r="A76" s="2">
        <v>73</v>
      </c>
      <c r="B76" s="5" t="s">
        <v>248</v>
      </c>
      <c r="C76" s="5" t="s">
        <v>114</v>
      </c>
      <c r="D76" s="5" t="s">
        <v>114</v>
      </c>
      <c r="E76" s="5" t="s">
        <v>320</v>
      </c>
      <c r="F76" s="5" t="s">
        <v>413</v>
      </c>
      <c r="G76" s="5">
        <v>18096026</v>
      </c>
      <c r="H76" s="5">
        <v>23047005</v>
      </c>
      <c r="I76" s="5" t="s">
        <v>27</v>
      </c>
      <c r="J76" s="5" t="s">
        <v>319</v>
      </c>
      <c r="K76" s="5">
        <v>16</v>
      </c>
      <c r="L76" s="5">
        <v>3</v>
      </c>
      <c r="M76" s="18">
        <v>6.56</v>
      </c>
      <c r="N76" s="19"/>
      <c r="P76" s="25"/>
      <c r="Q76" s="26"/>
      <c r="R76" s="27"/>
    </row>
    <row r="77" spans="1:18" ht="50.1" customHeight="1" x14ac:dyDescent="0.25">
      <c r="A77" s="2">
        <v>74</v>
      </c>
      <c r="B77" s="5" t="s">
        <v>248</v>
      </c>
      <c r="C77" s="5" t="s">
        <v>15</v>
      </c>
      <c r="D77" s="5" t="s">
        <v>386</v>
      </c>
      <c r="E77" s="5" t="s">
        <v>320</v>
      </c>
      <c r="F77" s="5" t="s">
        <v>414</v>
      </c>
      <c r="G77" s="5">
        <v>18009037</v>
      </c>
      <c r="H77" s="5">
        <v>47684</v>
      </c>
      <c r="I77" s="5" t="s">
        <v>27</v>
      </c>
      <c r="J77" s="5" t="s">
        <v>319</v>
      </c>
      <c r="K77" s="5">
        <v>25</v>
      </c>
      <c r="L77" s="5">
        <v>10</v>
      </c>
      <c r="M77" s="18">
        <v>33.856999999999999</v>
      </c>
      <c r="N77" s="19"/>
      <c r="P77" s="25"/>
      <c r="Q77" s="26"/>
      <c r="R77" s="27"/>
    </row>
    <row r="78" spans="1:18" ht="50.1" customHeight="1" x14ac:dyDescent="0.25">
      <c r="A78" s="2">
        <v>75</v>
      </c>
      <c r="B78" s="5" t="s">
        <v>248</v>
      </c>
      <c r="C78" s="5" t="s">
        <v>15</v>
      </c>
      <c r="D78" s="5" t="s">
        <v>415</v>
      </c>
      <c r="E78" s="5" t="s">
        <v>320</v>
      </c>
      <c r="F78" s="5" t="s">
        <v>416</v>
      </c>
      <c r="G78" s="5">
        <v>18009038</v>
      </c>
      <c r="H78" s="5">
        <v>12331225</v>
      </c>
      <c r="I78" s="5" t="s">
        <v>27</v>
      </c>
      <c r="J78" s="5" t="s">
        <v>319</v>
      </c>
      <c r="K78" s="5">
        <v>25</v>
      </c>
      <c r="L78" s="5">
        <v>12</v>
      </c>
      <c r="M78" s="18">
        <v>10.087</v>
      </c>
      <c r="N78" s="19"/>
      <c r="P78" s="25"/>
      <c r="Q78" s="26"/>
      <c r="R78" s="27"/>
    </row>
    <row r="79" spans="1:18" ht="50.1" customHeight="1" x14ac:dyDescent="0.25">
      <c r="A79" s="2">
        <v>76</v>
      </c>
      <c r="B79" s="5" t="s">
        <v>248</v>
      </c>
      <c r="C79" s="5" t="s">
        <v>417</v>
      </c>
      <c r="D79" s="5" t="s">
        <v>417</v>
      </c>
      <c r="E79" s="5" t="s">
        <v>320</v>
      </c>
      <c r="F79" s="5" t="s">
        <v>418</v>
      </c>
      <c r="G79" s="5">
        <v>18079040</v>
      </c>
      <c r="H79" s="5">
        <v>91178401</v>
      </c>
      <c r="I79" s="5" t="s">
        <v>27</v>
      </c>
      <c r="J79" s="5" t="s">
        <v>319</v>
      </c>
      <c r="K79" s="5">
        <v>20</v>
      </c>
      <c r="L79" s="5">
        <v>7</v>
      </c>
      <c r="M79" s="18">
        <v>4.0439999999999996</v>
      </c>
      <c r="N79" s="19"/>
      <c r="P79" s="25"/>
      <c r="Q79" s="26"/>
      <c r="R79" s="27"/>
    </row>
    <row r="80" spans="1:18" ht="50.1" customHeight="1" x14ac:dyDescent="0.25">
      <c r="A80" s="2">
        <v>77</v>
      </c>
      <c r="B80" s="5" t="s">
        <v>248</v>
      </c>
      <c r="C80" s="5" t="s">
        <v>15</v>
      </c>
      <c r="D80" s="5" t="s">
        <v>419</v>
      </c>
      <c r="E80" s="5" t="s">
        <v>320</v>
      </c>
      <c r="F80" s="5" t="s">
        <v>420</v>
      </c>
      <c r="G80" s="5">
        <v>18009040</v>
      </c>
      <c r="H80" s="5">
        <v>12261873</v>
      </c>
      <c r="I80" s="5" t="s">
        <v>27</v>
      </c>
      <c r="J80" s="5" t="s">
        <v>319</v>
      </c>
      <c r="K80" s="5">
        <v>16</v>
      </c>
      <c r="L80" s="5">
        <v>2</v>
      </c>
      <c r="M80" s="18">
        <v>21.780999999999999</v>
      </c>
      <c r="N80" s="19"/>
      <c r="P80" s="25"/>
      <c r="Q80" s="26"/>
      <c r="R80" s="27"/>
    </row>
    <row r="81" spans="1:18" ht="50.1" customHeight="1" x14ac:dyDescent="0.25">
      <c r="A81" s="2">
        <v>78</v>
      </c>
      <c r="B81" s="5" t="s">
        <v>248</v>
      </c>
      <c r="C81" s="5" t="s">
        <v>15</v>
      </c>
      <c r="D81" s="5" t="s">
        <v>386</v>
      </c>
      <c r="E81" s="5" t="s">
        <v>320</v>
      </c>
      <c r="F81" s="5" t="s">
        <v>421</v>
      </c>
      <c r="G81" s="5">
        <v>18009041</v>
      </c>
      <c r="H81" s="5">
        <v>8965534</v>
      </c>
      <c r="I81" s="5" t="s">
        <v>27</v>
      </c>
      <c r="J81" s="5" t="s">
        <v>319</v>
      </c>
      <c r="K81" s="5">
        <v>25</v>
      </c>
      <c r="L81" s="5">
        <v>10</v>
      </c>
      <c r="M81" s="18">
        <v>14.788</v>
      </c>
      <c r="N81" s="19"/>
      <c r="P81" s="25"/>
      <c r="Q81" s="26"/>
      <c r="R81" s="27"/>
    </row>
    <row r="82" spans="1:18" ht="50.1" customHeight="1" x14ac:dyDescent="0.25">
      <c r="A82" s="2">
        <v>79</v>
      </c>
      <c r="B82" s="5" t="s">
        <v>248</v>
      </c>
      <c r="C82" s="5" t="s">
        <v>15</v>
      </c>
      <c r="D82" s="5" t="s">
        <v>422</v>
      </c>
      <c r="E82" s="5" t="s">
        <v>320</v>
      </c>
      <c r="F82" s="5" t="s">
        <v>423</v>
      </c>
      <c r="G82" s="5">
        <v>18009042</v>
      </c>
      <c r="H82" s="5">
        <v>93181322</v>
      </c>
      <c r="I82" s="5" t="s">
        <v>27</v>
      </c>
      <c r="J82" s="5" t="s">
        <v>319</v>
      </c>
      <c r="K82" s="5">
        <v>16</v>
      </c>
      <c r="L82" s="5">
        <v>5</v>
      </c>
      <c r="M82" s="18">
        <v>17.148</v>
      </c>
      <c r="N82" s="19"/>
      <c r="P82" s="25"/>
      <c r="Q82" s="26"/>
      <c r="R82" s="27"/>
    </row>
    <row r="83" spans="1:18" ht="50.1" customHeight="1" x14ac:dyDescent="0.25">
      <c r="A83" s="2">
        <v>80</v>
      </c>
      <c r="B83" s="5" t="s">
        <v>248</v>
      </c>
      <c r="C83" s="5" t="s">
        <v>151</v>
      </c>
      <c r="D83" s="5" t="s">
        <v>151</v>
      </c>
      <c r="E83" s="5" t="s">
        <v>320</v>
      </c>
      <c r="F83" s="5" t="s">
        <v>424</v>
      </c>
      <c r="G83" s="5">
        <v>18008104</v>
      </c>
      <c r="H83" s="5">
        <v>27726026</v>
      </c>
      <c r="I83" s="5" t="s">
        <v>27</v>
      </c>
      <c r="J83" s="5" t="s">
        <v>319</v>
      </c>
      <c r="K83" s="5">
        <v>25</v>
      </c>
      <c r="L83" s="5">
        <v>4</v>
      </c>
      <c r="M83" s="18">
        <v>6.9290000000000003</v>
      </c>
      <c r="N83" s="19"/>
      <c r="P83" s="25"/>
      <c r="Q83" s="26"/>
      <c r="R83" s="27"/>
    </row>
    <row r="84" spans="1:18" ht="50.1" customHeight="1" x14ac:dyDescent="0.25">
      <c r="A84" s="2">
        <v>81</v>
      </c>
      <c r="B84" s="5" t="s">
        <v>248</v>
      </c>
      <c r="C84" s="5" t="s">
        <v>81</v>
      </c>
      <c r="D84" s="5" t="s">
        <v>81</v>
      </c>
      <c r="E84" s="5" t="s">
        <v>320</v>
      </c>
      <c r="F84" s="5" t="s">
        <v>425</v>
      </c>
      <c r="G84" s="5">
        <v>18079041</v>
      </c>
      <c r="H84" s="5">
        <v>71045397</v>
      </c>
      <c r="I84" s="5" t="s">
        <v>27</v>
      </c>
      <c r="J84" s="5" t="s">
        <v>319</v>
      </c>
      <c r="K84" s="5">
        <v>25</v>
      </c>
      <c r="L84" s="5">
        <v>10</v>
      </c>
      <c r="M84" s="18">
        <v>19.773</v>
      </c>
      <c r="N84" s="19"/>
      <c r="P84" s="25"/>
      <c r="Q84" s="26"/>
      <c r="R84" s="27"/>
    </row>
    <row r="85" spans="1:18" ht="50.1" customHeight="1" x14ac:dyDescent="0.25">
      <c r="A85" s="2">
        <v>82</v>
      </c>
      <c r="B85" s="5" t="s">
        <v>248</v>
      </c>
      <c r="C85" s="5" t="s">
        <v>113</v>
      </c>
      <c r="D85" s="5" t="s">
        <v>113</v>
      </c>
      <c r="E85" s="5" t="s">
        <v>320</v>
      </c>
      <c r="F85" s="5" t="s">
        <v>426</v>
      </c>
      <c r="G85" s="5">
        <v>18006058</v>
      </c>
      <c r="H85" s="5">
        <v>83330764</v>
      </c>
      <c r="I85" s="5" t="s">
        <v>27</v>
      </c>
      <c r="J85" s="5" t="s">
        <v>319</v>
      </c>
      <c r="K85" s="5">
        <v>25</v>
      </c>
      <c r="L85" s="5">
        <v>4</v>
      </c>
      <c r="M85" s="18">
        <v>4.2969999999999997</v>
      </c>
      <c r="N85" s="19"/>
      <c r="P85" s="25"/>
      <c r="Q85" s="26"/>
      <c r="R85" s="27"/>
    </row>
    <row r="86" spans="1:18" ht="50.1" customHeight="1" x14ac:dyDescent="0.25">
      <c r="A86" s="2">
        <v>83</v>
      </c>
      <c r="B86" s="5" t="s">
        <v>248</v>
      </c>
      <c r="C86" s="5" t="s">
        <v>427</v>
      </c>
      <c r="D86" s="5" t="s">
        <v>428</v>
      </c>
      <c r="E86" s="5" t="s">
        <v>320</v>
      </c>
      <c r="F86" s="5" t="s">
        <v>429</v>
      </c>
      <c r="G86" s="5">
        <v>18021032</v>
      </c>
      <c r="H86" s="5">
        <v>25455130</v>
      </c>
      <c r="I86" s="5" t="s">
        <v>27</v>
      </c>
      <c r="J86" s="5" t="s">
        <v>319</v>
      </c>
      <c r="K86" s="5">
        <v>25</v>
      </c>
      <c r="L86" s="5">
        <v>4</v>
      </c>
      <c r="M86" s="18">
        <v>4.82</v>
      </c>
      <c r="N86" s="19"/>
      <c r="P86" s="25"/>
      <c r="Q86" s="26"/>
      <c r="R86" s="27"/>
    </row>
    <row r="87" spans="1:18" ht="50.1" customHeight="1" x14ac:dyDescent="0.25">
      <c r="A87" s="2">
        <v>84</v>
      </c>
      <c r="B87" s="5" t="s">
        <v>248</v>
      </c>
      <c r="C87" s="5" t="s">
        <v>67</v>
      </c>
      <c r="D87" s="5" t="s">
        <v>430</v>
      </c>
      <c r="E87" s="5" t="s">
        <v>320</v>
      </c>
      <c r="F87" s="5" t="s">
        <v>431</v>
      </c>
      <c r="G87" s="5">
        <v>18021033</v>
      </c>
      <c r="H87" s="5">
        <v>23153073</v>
      </c>
      <c r="I87" s="5" t="s">
        <v>27</v>
      </c>
      <c r="J87" s="5" t="s">
        <v>319</v>
      </c>
      <c r="K87" s="5">
        <v>20</v>
      </c>
      <c r="L87" s="5">
        <v>4</v>
      </c>
      <c r="M87" s="18">
        <v>8.2509999999999994</v>
      </c>
      <c r="N87" s="19"/>
      <c r="P87" s="25"/>
      <c r="Q87" s="26"/>
      <c r="R87" s="27"/>
    </row>
    <row r="88" spans="1:18" ht="50.1" customHeight="1" x14ac:dyDescent="0.25">
      <c r="A88" s="2">
        <v>85</v>
      </c>
      <c r="B88" s="5" t="s">
        <v>248</v>
      </c>
      <c r="C88" s="5" t="s">
        <v>15</v>
      </c>
      <c r="D88" s="5" t="s">
        <v>112</v>
      </c>
      <c r="E88" s="5" t="s">
        <v>320</v>
      </c>
      <c r="F88" s="5" t="s">
        <v>432</v>
      </c>
      <c r="G88" s="5">
        <v>18010025</v>
      </c>
      <c r="H88" s="5">
        <v>8920235</v>
      </c>
      <c r="I88" s="5" t="s">
        <v>27</v>
      </c>
      <c r="J88" s="5" t="s">
        <v>319</v>
      </c>
      <c r="K88" s="5">
        <v>16</v>
      </c>
      <c r="L88" s="5">
        <v>4</v>
      </c>
      <c r="M88" s="18">
        <v>9.702</v>
      </c>
      <c r="N88" s="19"/>
      <c r="P88" s="25"/>
      <c r="Q88" s="26"/>
      <c r="R88" s="27"/>
    </row>
    <row r="89" spans="1:18" ht="50.1" customHeight="1" x14ac:dyDescent="0.25">
      <c r="A89" s="2">
        <v>86</v>
      </c>
      <c r="B89" s="5" t="s">
        <v>248</v>
      </c>
      <c r="C89" s="5" t="s">
        <v>15</v>
      </c>
      <c r="D89" s="5" t="s">
        <v>433</v>
      </c>
      <c r="E89" s="5" t="s">
        <v>320</v>
      </c>
      <c r="F89" s="5" t="s">
        <v>434</v>
      </c>
      <c r="G89" s="5">
        <v>18006059</v>
      </c>
      <c r="H89" s="5">
        <v>83424219</v>
      </c>
      <c r="I89" s="5" t="s">
        <v>27</v>
      </c>
      <c r="J89" s="5" t="s">
        <v>319</v>
      </c>
      <c r="K89" s="5">
        <v>10</v>
      </c>
      <c r="L89" s="5">
        <v>1.6</v>
      </c>
      <c r="M89" s="18">
        <v>8.093</v>
      </c>
      <c r="N89" s="19"/>
      <c r="P89" s="25"/>
      <c r="Q89" s="26"/>
      <c r="R89" s="27"/>
    </row>
    <row r="90" spans="1:18" ht="50.1" customHeight="1" x14ac:dyDescent="0.25">
      <c r="A90" s="2">
        <v>87</v>
      </c>
      <c r="B90" s="5" t="s">
        <v>248</v>
      </c>
      <c r="C90" s="5" t="s">
        <v>120</v>
      </c>
      <c r="D90" s="5" t="s">
        <v>120</v>
      </c>
      <c r="E90" s="5" t="s">
        <v>320</v>
      </c>
      <c r="F90" s="5" t="s">
        <v>435</v>
      </c>
      <c r="G90" s="5">
        <v>18064008</v>
      </c>
      <c r="H90" s="5">
        <v>10738605</v>
      </c>
      <c r="I90" s="5" t="s">
        <v>27</v>
      </c>
      <c r="J90" s="5" t="s">
        <v>319</v>
      </c>
      <c r="K90" s="5">
        <v>20</v>
      </c>
      <c r="L90" s="5">
        <v>1</v>
      </c>
      <c r="M90" s="18">
        <v>3.8010000000000002</v>
      </c>
      <c r="N90" s="19"/>
      <c r="P90" s="25"/>
      <c r="Q90" s="26"/>
      <c r="R90" s="27"/>
    </row>
    <row r="91" spans="1:18" ht="50.1" customHeight="1" x14ac:dyDescent="0.25">
      <c r="A91" s="2">
        <v>88</v>
      </c>
      <c r="B91" s="5" t="s">
        <v>248</v>
      </c>
      <c r="C91" s="5" t="s">
        <v>15</v>
      </c>
      <c r="D91" s="5" t="s">
        <v>112</v>
      </c>
      <c r="E91" s="5" t="s">
        <v>320</v>
      </c>
      <c r="F91" s="5" t="s">
        <v>436</v>
      </c>
      <c r="G91" s="5">
        <v>18010026</v>
      </c>
      <c r="H91" s="5">
        <v>9408194</v>
      </c>
      <c r="I91" s="5" t="s">
        <v>27</v>
      </c>
      <c r="J91" s="5" t="s">
        <v>319</v>
      </c>
      <c r="K91" s="5">
        <v>16</v>
      </c>
      <c r="L91" s="5">
        <v>5</v>
      </c>
      <c r="M91" s="18">
        <v>19.957999999999998</v>
      </c>
      <c r="N91" s="19"/>
      <c r="P91" s="25"/>
      <c r="Q91" s="26"/>
      <c r="R91" s="27"/>
    </row>
    <row r="92" spans="1:18" ht="50.1" customHeight="1" x14ac:dyDescent="0.25">
      <c r="A92" s="2">
        <v>89</v>
      </c>
      <c r="B92" s="5" t="s">
        <v>248</v>
      </c>
      <c r="C92" s="5" t="s">
        <v>15</v>
      </c>
      <c r="D92" s="5" t="s">
        <v>437</v>
      </c>
      <c r="E92" s="5" t="s">
        <v>320</v>
      </c>
      <c r="F92" s="5" t="s">
        <v>438</v>
      </c>
      <c r="G92" s="5">
        <v>18010027</v>
      </c>
      <c r="H92" s="5">
        <v>1494557</v>
      </c>
      <c r="I92" s="5" t="s">
        <v>27</v>
      </c>
      <c r="J92" s="5" t="s">
        <v>319</v>
      </c>
      <c r="K92" s="5">
        <v>10</v>
      </c>
      <c r="L92" s="5">
        <v>2</v>
      </c>
      <c r="M92" s="18">
        <v>3.105</v>
      </c>
      <c r="N92" s="19"/>
      <c r="P92" s="25"/>
      <c r="Q92" s="26"/>
      <c r="R92" s="27"/>
    </row>
    <row r="93" spans="1:18" ht="50.1" customHeight="1" x14ac:dyDescent="0.25">
      <c r="A93" s="2">
        <v>90</v>
      </c>
      <c r="B93" s="5" t="s">
        <v>248</v>
      </c>
      <c r="C93" s="5" t="s">
        <v>15</v>
      </c>
      <c r="D93" s="5" t="s">
        <v>439</v>
      </c>
      <c r="E93" s="5" t="s">
        <v>320</v>
      </c>
      <c r="F93" s="5" t="s">
        <v>440</v>
      </c>
      <c r="G93" s="5">
        <v>18010028</v>
      </c>
      <c r="H93" s="5">
        <v>8136692</v>
      </c>
      <c r="I93" s="5" t="s">
        <v>27</v>
      </c>
      <c r="J93" s="5" t="s">
        <v>319</v>
      </c>
      <c r="K93" s="5">
        <v>16</v>
      </c>
      <c r="L93" s="5">
        <v>5</v>
      </c>
      <c r="M93" s="18">
        <v>16.39</v>
      </c>
      <c r="N93" s="19"/>
      <c r="P93" s="25"/>
      <c r="Q93" s="26"/>
      <c r="R93" s="27"/>
    </row>
    <row r="94" spans="1:18" ht="50.1" customHeight="1" x14ac:dyDescent="0.25">
      <c r="A94" s="2">
        <v>91</v>
      </c>
      <c r="B94" s="5" t="s">
        <v>248</v>
      </c>
      <c r="C94" s="5" t="s">
        <v>15</v>
      </c>
      <c r="D94" s="5" t="s">
        <v>441</v>
      </c>
      <c r="E94" s="5" t="s">
        <v>320</v>
      </c>
      <c r="F94" s="5" t="s">
        <v>442</v>
      </c>
      <c r="G94" s="5">
        <v>18010029</v>
      </c>
      <c r="H94" s="5">
        <v>90211680</v>
      </c>
      <c r="I94" s="5" t="s">
        <v>27</v>
      </c>
      <c r="J94" s="5" t="s">
        <v>319</v>
      </c>
      <c r="K94" s="5">
        <v>20</v>
      </c>
      <c r="L94" s="5">
        <v>7</v>
      </c>
      <c r="M94" s="18">
        <v>11.058</v>
      </c>
      <c r="N94" s="19"/>
      <c r="P94" s="25"/>
      <c r="Q94" s="26"/>
      <c r="R94" s="27"/>
    </row>
    <row r="95" spans="1:18" ht="50.1" customHeight="1" x14ac:dyDescent="0.25">
      <c r="A95" s="2">
        <v>92</v>
      </c>
      <c r="B95" s="5" t="s">
        <v>248</v>
      </c>
      <c r="C95" s="5" t="s">
        <v>443</v>
      </c>
      <c r="D95" s="5" t="s">
        <v>443</v>
      </c>
      <c r="E95" s="5" t="s">
        <v>320</v>
      </c>
      <c r="F95" s="5" t="s">
        <v>444</v>
      </c>
      <c r="G95" s="5">
        <v>18016014</v>
      </c>
      <c r="H95" s="5">
        <v>25739012</v>
      </c>
      <c r="I95" s="5" t="s">
        <v>27</v>
      </c>
      <c r="J95" s="5" t="s">
        <v>319</v>
      </c>
      <c r="K95" s="5">
        <v>25</v>
      </c>
      <c r="L95" s="5">
        <v>4</v>
      </c>
      <c r="M95" s="18">
        <v>19.195</v>
      </c>
      <c r="N95" s="19"/>
      <c r="P95" s="25"/>
      <c r="Q95" s="26"/>
      <c r="R95" s="27"/>
    </row>
    <row r="96" spans="1:18" ht="50.1" customHeight="1" x14ac:dyDescent="0.25">
      <c r="A96" s="2">
        <v>93</v>
      </c>
      <c r="B96" s="5" t="s">
        <v>248</v>
      </c>
      <c r="C96" s="5" t="s">
        <v>315</v>
      </c>
      <c r="D96" s="5" t="s">
        <v>315</v>
      </c>
      <c r="E96" s="5" t="s">
        <v>320</v>
      </c>
      <c r="F96" s="5" t="s">
        <v>445</v>
      </c>
      <c r="G96" s="5">
        <v>18075063</v>
      </c>
      <c r="H96" s="5">
        <v>70958955</v>
      </c>
      <c r="I96" s="5" t="s">
        <v>27</v>
      </c>
      <c r="J96" s="5" t="s">
        <v>319</v>
      </c>
      <c r="K96" s="5">
        <v>20</v>
      </c>
      <c r="L96" s="5">
        <v>4</v>
      </c>
      <c r="M96" s="18">
        <v>12.821</v>
      </c>
      <c r="N96" s="19"/>
      <c r="P96" s="25"/>
      <c r="Q96" s="26"/>
      <c r="R96" s="27"/>
    </row>
    <row r="97" spans="1:18" ht="50.1" customHeight="1" x14ac:dyDescent="0.25">
      <c r="A97" s="2">
        <v>94</v>
      </c>
      <c r="B97" s="5" t="s">
        <v>248</v>
      </c>
      <c r="C97" s="5" t="s">
        <v>15</v>
      </c>
      <c r="D97" s="5" t="s">
        <v>446</v>
      </c>
      <c r="E97" s="5" t="s">
        <v>320</v>
      </c>
      <c r="F97" s="5" t="s">
        <v>447</v>
      </c>
      <c r="G97" s="5">
        <v>18013187</v>
      </c>
      <c r="H97" s="5">
        <v>90143224</v>
      </c>
      <c r="I97" s="5" t="s">
        <v>27</v>
      </c>
      <c r="J97" s="5" t="s">
        <v>319</v>
      </c>
      <c r="K97" s="5">
        <v>16</v>
      </c>
      <c r="L97" s="5">
        <v>4</v>
      </c>
      <c r="M97" s="18">
        <v>11.042999999999999</v>
      </c>
      <c r="N97" s="19"/>
      <c r="P97" s="25"/>
      <c r="Q97" s="26"/>
      <c r="R97" s="27"/>
    </row>
    <row r="98" spans="1:18" ht="50.1" customHeight="1" x14ac:dyDescent="0.25">
      <c r="A98" s="2">
        <v>95</v>
      </c>
      <c r="B98" s="5" t="s">
        <v>248</v>
      </c>
      <c r="C98" s="5" t="s">
        <v>120</v>
      </c>
      <c r="D98" s="5" t="s">
        <v>448</v>
      </c>
      <c r="E98" s="5" t="s">
        <v>320</v>
      </c>
      <c r="F98" s="5" t="s">
        <v>449</v>
      </c>
      <c r="G98" s="5">
        <v>18012022</v>
      </c>
      <c r="H98" s="5">
        <v>21665032</v>
      </c>
      <c r="I98" s="5" t="s">
        <v>27</v>
      </c>
      <c r="J98" s="5" t="s">
        <v>319</v>
      </c>
      <c r="K98" s="5">
        <v>25</v>
      </c>
      <c r="L98" s="5">
        <v>4</v>
      </c>
      <c r="M98" s="18">
        <v>3.91</v>
      </c>
      <c r="N98" s="19"/>
      <c r="P98" s="25"/>
      <c r="Q98" s="26"/>
      <c r="R98" s="27"/>
    </row>
    <row r="99" spans="1:18" ht="50.1" customHeight="1" x14ac:dyDescent="0.25">
      <c r="A99" s="2">
        <v>96</v>
      </c>
      <c r="B99" s="5" t="s">
        <v>248</v>
      </c>
      <c r="C99" s="5" t="s">
        <v>15</v>
      </c>
      <c r="D99" s="5" t="s">
        <v>450</v>
      </c>
      <c r="E99" s="5" t="s">
        <v>320</v>
      </c>
      <c r="F99" s="5" t="s">
        <v>451</v>
      </c>
      <c r="G99" s="5">
        <v>18013188</v>
      </c>
      <c r="H99" s="5">
        <v>8060568</v>
      </c>
      <c r="I99" s="5" t="s">
        <v>27</v>
      </c>
      <c r="J99" s="5" t="s">
        <v>319</v>
      </c>
      <c r="K99" s="5">
        <v>25</v>
      </c>
      <c r="L99" s="5">
        <v>12</v>
      </c>
      <c r="M99" s="18">
        <v>10.441000000000001</v>
      </c>
      <c r="N99" s="19"/>
      <c r="P99" s="25"/>
      <c r="Q99" s="26"/>
      <c r="R99" s="27"/>
    </row>
    <row r="100" spans="1:18" ht="50.1" customHeight="1" x14ac:dyDescent="0.25">
      <c r="A100" s="2">
        <v>97</v>
      </c>
      <c r="B100" s="5" t="s">
        <v>248</v>
      </c>
      <c r="C100" s="5" t="s">
        <v>356</v>
      </c>
      <c r="D100" s="5" t="s">
        <v>356</v>
      </c>
      <c r="E100" s="5" t="s">
        <v>320</v>
      </c>
      <c r="F100" s="5" t="s">
        <v>452</v>
      </c>
      <c r="G100" s="5">
        <v>18013189</v>
      </c>
      <c r="H100" s="5">
        <v>8260515</v>
      </c>
      <c r="I100" s="5" t="s">
        <v>27</v>
      </c>
      <c r="J100" s="5" t="s">
        <v>319</v>
      </c>
      <c r="K100" s="5">
        <v>20</v>
      </c>
      <c r="L100" s="5">
        <v>7</v>
      </c>
      <c r="M100" s="18">
        <v>5.8540000000000001</v>
      </c>
      <c r="N100" s="19"/>
      <c r="P100" s="25"/>
      <c r="Q100" s="26"/>
      <c r="R100" s="27"/>
    </row>
    <row r="101" spans="1:18" ht="50.1" customHeight="1" x14ac:dyDescent="0.25">
      <c r="A101" s="2">
        <v>98</v>
      </c>
      <c r="B101" s="5" t="s">
        <v>248</v>
      </c>
      <c r="C101" s="5" t="s">
        <v>15</v>
      </c>
      <c r="D101" s="5" t="s">
        <v>453</v>
      </c>
      <c r="E101" s="5" t="s">
        <v>320</v>
      </c>
      <c r="F101" s="5" t="s">
        <v>454</v>
      </c>
      <c r="G101" s="5">
        <v>18008105</v>
      </c>
      <c r="H101" s="5">
        <v>12712714</v>
      </c>
      <c r="I101" s="5" t="s">
        <v>27</v>
      </c>
      <c r="J101" s="5" t="s">
        <v>319</v>
      </c>
      <c r="K101" s="5">
        <v>16</v>
      </c>
      <c r="L101" s="5">
        <v>3</v>
      </c>
      <c r="M101" s="18">
        <v>5.444</v>
      </c>
      <c r="N101" s="19"/>
      <c r="P101" s="25"/>
      <c r="Q101" s="26"/>
      <c r="R101" s="27"/>
    </row>
    <row r="102" spans="1:18" ht="50.1" customHeight="1" x14ac:dyDescent="0.25">
      <c r="A102" s="2">
        <v>99</v>
      </c>
      <c r="B102" s="5" t="s">
        <v>248</v>
      </c>
      <c r="C102" s="5" t="s">
        <v>15</v>
      </c>
      <c r="D102" s="5" t="s">
        <v>455</v>
      </c>
      <c r="E102" s="5" t="s">
        <v>320</v>
      </c>
      <c r="F102" s="5" t="s">
        <v>456</v>
      </c>
      <c r="G102" s="5">
        <v>18016015</v>
      </c>
      <c r="H102" s="5">
        <v>90137173</v>
      </c>
      <c r="I102" s="5" t="s">
        <v>27</v>
      </c>
      <c r="J102" s="5" t="s">
        <v>319</v>
      </c>
      <c r="K102" s="5">
        <v>16</v>
      </c>
      <c r="L102" s="5">
        <v>4</v>
      </c>
      <c r="M102" s="18">
        <v>1.885</v>
      </c>
      <c r="N102" s="19"/>
      <c r="P102" s="25"/>
      <c r="Q102" s="26"/>
      <c r="R102" s="27"/>
    </row>
    <row r="103" spans="1:18" ht="50.1" customHeight="1" x14ac:dyDescent="0.25">
      <c r="A103" s="2">
        <v>100</v>
      </c>
      <c r="B103" s="5" t="s">
        <v>248</v>
      </c>
      <c r="C103" s="5" t="s">
        <v>315</v>
      </c>
      <c r="D103" s="5" t="s">
        <v>315</v>
      </c>
      <c r="E103" s="5" t="s">
        <v>320</v>
      </c>
      <c r="F103" s="5" t="s">
        <v>457</v>
      </c>
      <c r="G103" s="5">
        <v>18066009</v>
      </c>
      <c r="H103" s="5">
        <v>25823956</v>
      </c>
      <c r="I103" s="5" t="s">
        <v>27</v>
      </c>
      <c r="J103" s="5" t="s">
        <v>319</v>
      </c>
      <c r="K103" s="5">
        <v>25</v>
      </c>
      <c r="L103" s="5">
        <v>4</v>
      </c>
      <c r="M103" s="18">
        <v>3.7320000000000002</v>
      </c>
      <c r="N103" s="19"/>
      <c r="P103" s="25"/>
      <c r="Q103" s="26"/>
      <c r="R103" s="27"/>
    </row>
    <row r="104" spans="1:18" ht="50.1" customHeight="1" x14ac:dyDescent="0.25">
      <c r="A104" s="2">
        <v>101</v>
      </c>
      <c r="B104" s="5" t="s">
        <v>248</v>
      </c>
      <c r="C104" s="5" t="s">
        <v>15</v>
      </c>
      <c r="D104" s="5" t="s">
        <v>458</v>
      </c>
      <c r="E104" s="5" t="s">
        <v>320</v>
      </c>
      <c r="F104" s="5" t="s">
        <v>459</v>
      </c>
      <c r="G104" s="5">
        <v>18066010</v>
      </c>
      <c r="H104" s="5">
        <v>92954720</v>
      </c>
      <c r="I104" s="5" t="s">
        <v>27</v>
      </c>
      <c r="J104" s="5" t="s">
        <v>319</v>
      </c>
      <c r="K104" s="5">
        <v>10</v>
      </c>
      <c r="L104" s="5">
        <v>1.3</v>
      </c>
      <c r="M104" s="18">
        <v>6.165</v>
      </c>
      <c r="N104" s="19"/>
      <c r="P104" s="25"/>
      <c r="Q104" s="26"/>
      <c r="R104" s="27"/>
    </row>
    <row r="105" spans="1:18" ht="50.1" customHeight="1" x14ac:dyDescent="0.25">
      <c r="A105" s="2">
        <v>102</v>
      </c>
      <c r="B105" s="5" t="s">
        <v>248</v>
      </c>
      <c r="C105" s="5" t="s">
        <v>81</v>
      </c>
      <c r="D105" s="5" t="s">
        <v>460</v>
      </c>
      <c r="E105" s="5" t="s">
        <v>320</v>
      </c>
      <c r="F105" s="5" t="s">
        <v>461</v>
      </c>
      <c r="G105" s="5">
        <v>15945143</v>
      </c>
      <c r="H105" s="5">
        <v>89093911</v>
      </c>
      <c r="I105" s="5" t="s">
        <v>27</v>
      </c>
      <c r="J105" s="5" t="s">
        <v>319</v>
      </c>
      <c r="K105" s="5">
        <v>16</v>
      </c>
      <c r="L105" s="5">
        <v>1.5</v>
      </c>
      <c r="M105" s="18">
        <v>6.0570000000000004</v>
      </c>
      <c r="N105" s="19"/>
      <c r="P105" s="25"/>
      <c r="Q105" s="26"/>
      <c r="R105" s="27"/>
    </row>
    <row r="106" spans="1:18" ht="50.1" customHeight="1" x14ac:dyDescent="0.25">
      <c r="A106" s="2">
        <v>103</v>
      </c>
      <c r="B106" s="5" t="s">
        <v>248</v>
      </c>
      <c r="C106" s="5" t="s">
        <v>15</v>
      </c>
      <c r="D106" s="5" t="s">
        <v>462</v>
      </c>
      <c r="E106" s="5" t="s">
        <v>320</v>
      </c>
      <c r="F106" s="5" t="s">
        <v>463</v>
      </c>
      <c r="G106" s="5">
        <v>18038046</v>
      </c>
      <c r="H106" s="5">
        <v>90926169</v>
      </c>
      <c r="I106" s="5" t="s">
        <v>27</v>
      </c>
      <c r="J106" s="5" t="s">
        <v>319</v>
      </c>
      <c r="K106" s="5">
        <v>16</v>
      </c>
      <c r="L106" s="5">
        <v>4</v>
      </c>
      <c r="M106" s="18">
        <v>11.631</v>
      </c>
      <c r="N106" s="19"/>
      <c r="P106" s="25"/>
      <c r="Q106" s="26"/>
      <c r="R106" s="27"/>
    </row>
    <row r="107" spans="1:18" ht="50.1" customHeight="1" x14ac:dyDescent="0.25">
      <c r="A107" s="2">
        <v>104</v>
      </c>
      <c r="B107" s="5" t="s">
        <v>248</v>
      </c>
      <c r="C107" s="5" t="s">
        <v>15</v>
      </c>
      <c r="D107" s="5" t="s">
        <v>464</v>
      </c>
      <c r="E107" s="5" t="s">
        <v>320</v>
      </c>
      <c r="F107" s="5" t="s">
        <v>465</v>
      </c>
      <c r="G107" s="5">
        <v>18038047</v>
      </c>
      <c r="H107" s="5">
        <v>12282320</v>
      </c>
      <c r="I107" s="5" t="s">
        <v>27</v>
      </c>
      <c r="J107" s="5" t="s">
        <v>319</v>
      </c>
      <c r="K107" s="5">
        <v>16</v>
      </c>
      <c r="L107" s="5">
        <v>4</v>
      </c>
      <c r="M107" s="18">
        <v>14.734999999999999</v>
      </c>
      <c r="N107" s="19"/>
      <c r="P107" s="25"/>
      <c r="Q107" s="26"/>
      <c r="R107" s="27"/>
    </row>
    <row r="108" spans="1:18" ht="50.1" customHeight="1" x14ac:dyDescent="0.25">
      <c r="A108" s="2">
        <v>105</v>
      </c>
      <c r="B108" s="5" t="s">
        <v>248</v>
      </c>
      <c r="C108" s="5" t="s">
        <v>122</v>
      </c>
      <c r="D108" s="5" t="s">
        <v>466</v>
      </c>
      <c r="E108" s="5" t="s">
        <v>320</v>
      </c>
      <c r="F108" s="5" t="s">
        <v>467</v>
      </c>
      <c r="G108" s="5">
        <v>18075064</v>
      </c>
      <c r="H108" s="5">
        <v>22419958</v>
      </c>
      <c r="I108" s="5" t="s">
        <v>27</v>
      </c>
      <c r="J108" s="5" t="s">
        <v>319</v>
      </c>
      <c r="K108" s="5">
        <v>6</v>
      </c>
      <c r="L108" s="5">
        <v>1</v>
      </c>
      <c r="M108" s="18">
        <v>4.8</v>
      </c>
      <c r="N108" s="19"/>
      <c r="P108" s="25"/>
      <c r="Q108" s="26"/>
      <c r="R108" s="27"/>
    </row>
    <row r="109" spans="1:18" ht="50.1" customHeight="1" x14ac:dyDescent="0.25">
      <c r="A109" s="2">
        <v>106</v>
      </c>
      <c r="B109" s="5" t="s">
        <v>248</v>
      </c>
      <c r="C109" s="5" t="s">
        <v>15</v>
      </c>
      <c r="D109" s="5" t="s">
        <v>468</v>
      </c>
      <c r="E109" s="5" t="s">
        <v>320</v>
      </c>
      <c r="F109" s="5" t="s">
        <v>469</v>
      </c>
      <c r="G109" s="5">
        <v>18013191</v>
      </c>
      <c r="H109" s="5">
        <v>90211655</v>
      </c>
      <c r="I109" s="5" t="s">
        <v>27</v>
      </c>
      <c r="J109" s="5" t="s">
        <v>319</v>
      </c>
      <c r="K109" s="5">
        <v>20</v>
      </c>
      <c r="L109" s="5">
        <v>7</v>
      </c>
      <c r="M109" s="18">
        <v>18.103000000000002</v>
      </c>
      <c r="N109" s="19"/>
      <c r="P109" s="25"/>
      <c r="Q109" s="26"/>
      <c r="R109" s="27"/>
    </row>
    <row r="110" spans="1:18" ht="50.1" customHeight="1" x14ac:dyDescent="0.25">
      <c r="A110" s="2">
        <v>107</v>
      </c>
      <c r="B110" s="5" t="s">
        <v>248</v>
      </c>
      <c r="C110" s="5" t="s">
        <v>15</v>
      </c>
      <c r="D110" s="5" t="s">
        <v>470</v>
      </c>
      <c r="E110" s="5" t="s">
        <v>320</v>
      </c>
      <c r="F110" s="5" t="s">
        <v>471</v>
      </c>
      <c r="G110" s="5">
        <v>16802343</v>
      </c>
      <c r="H110" s="5">
        <v>90103649</v>
      </c>
      <c r="I110" s="5" t="s">
        <v>27</v>
      </c>
      <c r="J110" s="5" t="s">
        <v>319</v>
      </c>
      <c r="K110" s="5">
        <v>16</v>
      </c>
      <c r="L110" s="5">
        <v>4</v>
      </c>
      <c r="M110" s="18">
        <v>9.6479999999999997</v>
      </c>
      <c r="N110" s="19"/>
      <c r="P110" s="25"/>
      <c r="Q110" s="26"/>
      <c r="R110" s="27"/>
    </row>
    <row r="111" spans="1:18" ht="50.1" customHeight="1" x14ac:dyDescent="0.25">
      <c r="A111" s="2">
        <v>108</v>
      </c>
      <c r="B111" s="5" t="s">
        <v>248</v>
      </c>
      <c r="C111" s="5" t="s">
        <v>472</v>
      </c>
      <c r="D111" s="5" t="s">
        <v>472</v>
      </c>
      <c r="E111" s="5" t="s">
        <v>320</v>
      </c>
      <c r="F111" s="5" t="s">
        <v>473</v>
      </c>
      <c r="G111" s="5">
        <v>18017057</v>
      </c>
      <c r="H111" s="5">
        <v>27590839</v>
      </c>
      <c r="I111" s="5" t="s">
        <v>27</v>
      </c>
      <c r="J111" s="5" t="s">
        <v>319</v>
      </c>
      <c r="K111" s="5">
        <v>25</v>
      </c>
      <c r="L111" s="5">
        <v>4</v>
      </c>
      <c r="M111" s="18">
        <v>10.234999999999999</v>
      </c>
      <c r="N111" s="19"/>
      <c r="P111" s="25"/>
      <c r="Q111" s="26"/>
      <c r="R111" s="27"/>
    </row>
    <row r="112" spans="1:18" ht="50.1" customHeight="1" x14ac:dyDescent="0.25">
      <c r="A112" s="2">
        <v>109</v>
      </c>
      <c r="B112" s="5" t="s">
        <v>248</v>
      </c>
      <c r="C112" s="5" t="s">
        <v>116</v>
      </c>
      <c r="D112" s="5" t="s">
        <v>116</v>
      </c>
      <c r="E112" s="5" t="s">
        <v>320</v>
      </c>
      <c r="F112" s="5" t="s">
        <v>474</v>
      </c>
      <c r="G112" s="5">
        <v>18013192</v>
      </c>
      <c r="H112" s="5">
        <v>83330153</v>
      </c>
      <c r="I112" s="5" t="s">
        <v>27</v>
      </c>
      <c r="J112" s="5" t="s">
        <v>319</v>
      </c>
      <c r="K112" s="5">
        <v>25</v>
      </c>
      <c r="L112" s="5">
        <v>4</v>
      </c>
      <c r="M112" s="18">
        <v>5.9950000000000001</v>
      </c>
      <c r="N112" s="19"/>
      <c r="P112" s="25"/>
      <c r="Q112" s="26"/>
      <c r="R112" s="27"/>
    </row>
    <row r="113" spans="1:18" ht="50.1" customHeight="1" x14ac:dyDescent="0.25">
      <c r="A113" s="2">
        <v>110</v>
      </c>
      <c r="B113" s="5" t="s">
        <v>248</v>
      </c>
      <c r="C113" s="5" t="s">
        <v>427</v>
      </c>
      <c r="D113" s="5" t="s">
        <v>475</v>
      </c>
      <c r="E113" s="5" t="s">
        <v>320</v>
      </c>
      <c r="F113" s="5" t="s">
        <v>476</v>
      </c>
      <c r="G113" s="5">
        <v>18096028</v>
      </c>
      <c r="H113" s="5">
        <v>83208108</v>
      </c>
      <c r="I113" s="5" t="s">
        <v>27</v>
      </c>
      <c r="J113" s="5" t="s">
        <v>319</v>
      </c>
      <c r="K113" s="5">
        <v>20</v>
      </c>
      <c r="L113" s="5">
        <v>4</v>
      </c>
      <c r="M113" s="18">
        <v>4.0629999999999997</v>
      </c>
      <c r="N113" s="19"/>
      <c r="P113" s="25"/>
      <c r="Q113" s="26"/>
      <c r="R113" s="27"/>
    </row>
    <row r="114" spans="1:18" ht="50.1" customHeight="1" x14ac:dyDescent="0.25">
      <c r="A114" s="2">
        <v>111</v>
      </c>
      <c r="B114" s="5" t="s">
        <v>248</v>
      </c>
      <c r="C114" s="5" t="s">
        <v>15</v>
      </c>
      <c r="D114" s="5" t="s">
        <v>419</v>
      </c>
      <c r="E114" s="5" t="s">
        <v>320</v>
      </c>
      <c r="F114" s="5" t="s">
        <v>477</v>
      </c>
      <c r="G114" s="5">
        <v>16202336</v>
      </c>
      <c r="H114" s="5">
        <v>81493508</v>
      </c>
      <c r="I114" s="5" t="s">
        <v>27</v>
      </c>
      <c r="J114" s="5" t="s">
        <v>319</v>
      </c>
      <c r="K114" s="5">
        <v>20</v>
      </c>
      <c r="L114" s="5">
        <v>3.2</v>
      </c>
      <c r="M114" s="18">
        <v>8.4160000000000004</v>
      </c>
      <c r="N114" s="19"/>
      <c r="P114" s="25"/>
      <c r="Q114" s="26"/>
      <c r="R114" s="27"/>
    </row>
    <row r="115" spans="1:18" ht="50.1" customHeight="1" x14ac:dyDescent="0.25">
      <c r="A115" s="2">
        <v>112</v>
      </c>
      <c r="B115" s="5" t="s">
        <v>248</v>
      </c>
      <c r="C115" s="5" t="s">
        <v>15</v>
      </c>
      <c r="D115" s="5" t="s">
        <v>478</v>
      </c>
      <c r="E115" s="5" t="s">
        <v>320</v>
      </c>
      <c r="F115" s="5" t="s">
        <v>479</v>
      </c>
      <c r="G115" s="5">
        <v>16201348</v>
      </c>
      <c r="H115" s="5">
        <v>7729405</v>
      </c>
      <c r="I115" s="5" t="s">
        <v>27</v>
      </c>
      <c r="J115" s="5" t="s">
        <v>319</v>
      </c>
      <c r="K115" s="5">
        <v>25</v>
      </c>
      <c r="L115" s="5">
        <v>10</v>
      </c>
      <c r="M115" s="18">
        <v>19.004000000000001</v>
      </c>
      <c r="N115" s="19"/>
      <c r="P115" s="25"/>
      <c r="Q115" s="26"/>
      <c r="R115" s="27"/>
    </row>
    <row r="116" spans="1:18" ht="50.1" customHeight="1" x14ac:dyDescent="0.25">
      <c r="A116" s="2">
        <v>113</v>
      </c>
      <c r="B116" s="5" t="s">
        <v>248</v>
      </c>
      <c r="C116" s="5" t="s">
        <v>15</v>
      </c>
      <c r="D116" s="5" t="s">
        <v>480</v>
      </c>
      <c r="E116" s="5" t="s">
        <v>320</v>
      </c>
      <c r="F116" s="5" t="s">
        <v>481</v>
      </c>
      <c r="G116" s="5">
        <v>18030023</v>
      </c>
      <c r="H116" s="5">
        <v>8363581</v>
      </c>
      <c r="I116" s="5" t="s">
        <v>27</v>
      </c>
      <c r="J116" s="5" t="s">
        <v>319</v>
      </c>
      <c r="K116" s="5">
        <v>20</v>
      </c>
      <c r="L116" s="5">
        <v>9</v>
      </c>
      <c r="M116" s="18">
        <v>56.835000000000001</v>
      </c>
      <c r="N116" s="19"/>
      <c r="P116" s="25"/>
      <c r="Q116" s="26"/>
      <c r="R116" s="27"/>
    </row>
    <row r="117" spans="1:18" ht="50.1" customHeight="1" x14ac:dyDescent="0.25">
      <c r="A117" s="2">
        <v>114</v>
      </c>
      <c r="B117" s="5" t="s">
        <v>248</v>
      </c>
      <c r="C117" s="5" t="s">
        <v>165</v>
      </c>
      <c r="D117" s="5" t="s">
        <v>165</v>
      </c>
      <c r="E117" s="5" t="s">
        <v>320</v>
      </c>
      <c r="F117" s="5" t="s">
        <v>482</v>
      </c>
      <c r="G117" s="5">
        <v>18079042</v>
      </c>
      <c r="H117" s="5">
        <v>92155692</v>
      </c>
      <c r="I117" s="5" t="s">
        <v>27</v>
      </c>
      <c r="J117" s="5" t="s">
        <v>319</v>
      </c>
      <c r="K117" s="5">
        <v>25</v>
      </c>
      <c r="L117" s="5">
        <v>4</v>
      </c>
      <c r="M117" s="18">
        <v>6.6360000000000001</v>
      </c>
      <c r="N117" s="19"/>
      <c r="P117" s="25"/>
      <c r="Q117" s="26"/>
      <c r="R117" s="27"/>
    </row>
    <row r="118" spans="1:18" ht="50.1" customHeight="1" x14ac:dyDescent="0.25">
      <c r="A118" s="2">
        <v>115</v>
      </c>
      <c r="B118" s="5" t="s">
        <v>248</v>
      </c>
      <c r="C118" s="5" t="s">
        <v>15</v>
      </c>
      <c r="D118" s="5" t="s">
        <v>422</v>
      </c>
      <c r="E118" s="5" t="s">
        <v>320</v>
      </c>
      <c r="F118" s="5" t="s">
        <v>483</v>
      </c>
      <c r="G118" s="5">
        <v>18011037</v>
      </c>
      <c r="H118" s="5">
        <v>91041831</v>
      </c>
      <c r="I118" s="5" t="s">
        <v>27</v>
      </c>
      <c r="J118" s="5" t="s">
        <v>319</v>
      </c>
      <c r="K118" s="5">
        <v>16</v>
      </c>
      <c r="L118" s="5">
        <v>9</v>
      </c>
      <c r="M118" s="18">
        <v>7.6710000000000003</v>
      </c>
      <c r="N118" s="19"/>
      <c r="P118" s="25"/>
      <c r="Q118" s="26"/>
      <c r="R118" s="27"/>
    </row>
    <row r="119" spans="1:18" ht="50.1" customHeight="1" x14ac:dyDescent="0.25">
      <c r="A119" s="2">
        <v>116</v>
      </c>
      <c r="B119" s="5" t="s">
        <v>248</v>
      </c>
      <c r="C119" s="5" t="s">
        <v>15</v>
      </c>
      <c r="D119" s="5" t="s">
        <v>484</v>
      </c>
      <c r="E119" s="5" t="s">
        <v>320</v>
      </c>
      <c r="F119" s="5" t="s">
        <v>485</v>
      </c>
      <c r="G119" s="5">
        <v>18011038</v>
      </c>
      <c r="H119" s="5">
        <v>56408766</v>
      </c>
      <c r="I119" s="5" t="s">
        <v>27</v>
      </c>
      <c r="J119" s="5" t="s">
        <v>319</v>
      </c>
      <c r="K119" s="5">
        <v>63</v>
      </c>
      <c r="L119" s="5">
        <v>25</v>
      </c>
      <c r="M119" s="18">
        <v>25.562000000000001</v>
      </c>
      <c r="N119" s="19"/>
      <c r="P119" s="25"/>
      <c r="Q119" s="26"/>
      <c r="R119" s="27"/>
    </row>
    <row r="120" spans="1:18" ht="50.1" customHeight="1" x14ac:dyDescent="0.25">
      <c r="A120" s="2">
        <v>117</v>
      </c>
      <c r="B120" s="5" t="s">
        <v>248</v>
      </c>
      <c r="C120" s="5" t="s">
        <v>15</v>
      </c>
      <c r="D120" s="5" t="s">
        <v>446</v>
      </c>
      <c r="E120" s="5" t="s">
        <v>320</v>
      </c>
      <c r="F120" s="5" t="s">
        <v>486</v>
      </c>
      <c r="G120" s="5">
        <v>18013193</v>
      </c>
      <c r="H120" s="5">
        <v>8986043</v>
      </c>
      <c r="I120" s="5" t="s">
        <v>27</v>
      </c>
      <c r="J120" s="5" t="s">
        <v>319</v>
      </c>
      <c r="K120" s="5">
        <v>16</v>
      </c>
      <c r="L120" s="5">
        <v>3</v>
      </c>
      <c r="M120" s="18">
        <v>7.7220000000000004</v>
      </c>
      <c r="N120" s="19"/>
      <c r="P120" s="25"/>
      <c r="Q120" s="26"/>
      <c r="R120" s="27"/>
    </row>
    <row r="121" spans="1:18" ht="50.1" customHeight="1" x14ac:dyDescent="0.25">
      <c r="A121" s="2">
        <v>118</v>
      </c>
      <c r="B121" s="5" t="s">
        <v>248</v>
      </c>
      <c r="C121" s="5" t="s">
        <v>15</v>
      </c>
      <c r="D121" s="5" t="s">
        <v>487</v>
      </c>
      <c r="E121" s="5" t="s">
        <v>320</v>
      </c>
      <c r="F121" s="5" t="s">
        <v>488</v>
      </c>
      <c r="G121" s="5">
        <v>16819164</v>
      </c>
      <c r="H121" s="5">
        <v>90102143</v>
      </c>
      <c r="I121" s="5" t="s">
        <v>27</v>
      </c>
      <c r="J121" s="5" t="s">
        <v>319</v>
      </c>
      <c r="K121" s="5">
        <v>25</v>
      </c>
      <c r="L121" s="5">
        <v>11</v>
      </c>
      <c r="M121" s="18">
        <v>3.0419999999999998</v>
      </c>
      <c r="N121" s="19"/>
      <c r="P121" s="25"/>
      <c r="Q121" s="26"/>
      <c r="R121" s="27"/>
    </row>
    <row r="122" spans="1:18" ht="50.1" customHeight="1" x14ac:dyDescent="0.25">
      <c r="A122" s="2">
        <v>119</v>
      </c>
      <c r="B122" s="5" t="s">
        <v>248</v>
      </c>
      <c r="C122" s="5" t="s">
        <v>15</v>
      </c>
      <c r="D122" s="5" t="s">
        <v>422</v>
      </c>
      <c r="E122" s="5" t="s">
        <v>320</v>
      </c>
      <c r="F122" s="5" t="s">
        <v>489</v>
      </c>
      <c r="G122" s="5">
        <v>18011039</v>
      </c>
      <c r="H122" s="5">
        <v>9274</v>
      </c>
      <c r="I122" s="5" t="s">
        <v>27</v>
      </c>
      <c r="J122" s="5" t="s">
        <v>319</v>
      </c>
      <c r="K122" s="5">
        <v>16</v>
      </c>
      <c r="L122" s="5">
        <v>2</v>
      </c>
      <c r="M122" s="18">
        <v>9.5079999999999991</v>
      </c>
      <c r="N122" s="19"/>
      <c r="P122" s="25"/>
      <c r="Q122" s="26"/>
      <c r="R122" s="27"/>
    </row>
    <row r="123" spans="1:18" ht="50.1" customHeight="1" x14ac:dyDescent="0.25">
      <c r="A123" s="2">
        <v>120</v>
      </c>
      <c r="B123" s="5" t="s">
        <v>248</v>
      </c>
      <c r="C123" s="5" t="s">
        <v>151</v>
      </c>
      <c r="D123" s="5" t="s">
        <v>151</v>
      </c>
      <c r="E123" s="5" t="s">
        <v>320</v>
      </c>
      <c r="F123" s="5" t="s">
        <v>490</v>
      </c>
      <c r="G123" s="5">
        <v>18008106</v>
      </c>
      <c r="H123" s="5">
        <v>21302409</v>
      </c>
      <c r="I123" s="5" t="s">
        <v>27</v>
      </c>
      <c r="J123" s="5" t="s">
        <v>319</v>
      </c>
      <c r="K123" s="5">
        <v>10</v>
      </c>
      <c r="L123" s="5">
        <v>1.5</v>
      </c>
      <c r="M123" s="18">
        <v>6</v>
      </c>
      <c r="N123" s="19"/>
      <c r="P123" s="25"/>
      <c r="Q123" s="26"/>
      <c r="R123" s="27"/>
    </row>
    <row r="124" spans="1:18" ht="50.1" customHeight="1" x14ac:dyDescent="0.25">
      <c r="A124" s="2">
        <v>121</v>
      </c>
      <c r="B124" s="5" t="s">
        <v>248</v>
      </c>
      <c r="C124" s="5" t="s">
        <v>491</v>
      </c>
      <c r="D124" s="5" t="s">
        <v>491</v>
      </c>
      <c r="E124" s="5" t="s">
        <v>320</v>
      </c>
      <c r="F124" s="5" t="s">
        <v>492</v>
      </c>
      <c r="G124" s="5">
        <v>18021034</v>
      </c>
      <c r="H124" s="5">
        <v>27912221</v>
      </c>
      <c r="I124" s="5" t="s">
        <v>27</v>
      </c>
      <c r="J124" s="5" t="s">
        <v>319</v>
      </c>
      <c r="K124" s="5">
        <v>25</v>
      </c>
      <c r="L124" s="5">
        <v>4</v>
      </c>
      <c r="M124" s="18">
        <v>15.676</v>
      </c>
      <c r="N124" s="19"/>
      <c r="P124" s="25"/>
      <c r="Q124" s="26"/>
      <c r="R124" s="27"/>
    </row>
    <row r="125" spans="1:18" ht="50.1" customHeight="1" x14ac:dyDescent="0.25">
      <c r="A125" s="2">
        <v>122</v>
      </c>
      <c r="B125" s="5" t="s">
        <v>248</v>
      </c>
      <c r="C125" s="5" t="s">
        <v>389</v>
      </c>
      <c r="D125" s="5" t="s">
        <v>493</v>
      </c>
      <c r="E125" s="5" t="s">
        <v>320</v>
      </c>
      <c r="F125" s="5" t="s">
        <v>494</v>
      </c>
      <c r="G125" s="5">
        <v>18096030</v>
      </c>
      <c r="H125" s="5">
        <v>119700</v>
      </c>
      <c r="I125" s="5" t="s">
        <v>27</v>
      </c>
      <c r="J125" s="5" t="s">
        <v>319</v>
      </c>
      <c r="K125" s="5">
        <v>25</v>
      </c>
      <c r="L125" s="5">
        <v>4</v>
      </c>
      <c r="M125" s="18">
        <v>6.2380000000000004</v>
      </c>
      <c r="N125" s="19"/>
      <c r="P125" s="25"/>
      <c r="Q125" s="26"/>
      <c r="R125" s="27"/>
    </row>
    <row r="126" spans="1:18" ht="50.1" customHeight="1" x14ac:dyDescent="0.25">
      <c r="A126" s="2">
        <v>123</v>
      </c>
      <c r="B126" s="5" t="s">
        <v>248</v>
      </c>
      <c r="C126" s="5" t="s">
        <v>15</v>
      </c>
      <c r="D126" s="5" t="s">
        <v>495</v>
      </c>
      <c r="E126" s="5" t="s">
        <v>320</v>
      </c>
      <c r="F126" s="5" t="s">
        <v>496</v>
      </c>
      <c r="G126" s="5">
        <v>16200330</v>
      </c>
      <c r="H126" s="5">
        <v>90136557</v>
      </c>
      <c r="I126" s="5" t="s">
        <v>27</v>
      </c>
      <c r="J126" s="5" t="s">
        <v>319</v>
      </c>
      <c r="K126" s="5">
        <v>20</v>
      </c>
      <c r="L126" s="5">
        <v>7</v>
      </c>
      <c r="M126" s="18">
        <v>13.17</v>
      </c>
      <c r="N126" s="19"/>
      <c r="P126" s="25"/>
      <c r="Q126" s="26"/>
      <c r="R126" s="27"/>
    </row>
    <row r="127" spans="1:18" ht="50.1" customHeight="1" x14ac:dyDescent="0.25">
      <c r="A127" s="2">
        <v>124</v>
      </c>
      <c r="B127" s="5" t="s">
        <v>248</v>
      </c>
      <c r="C127" s="5" t="s">
        <v>15</v>
      </c>
      <c r="D127" s="5" t="s">
        <v>341</v>
      </c>
      <c r="E127" s="5" t="s">
        <v>320</v>
      </c>
      <c r="F127" s="5" t="s">
        <v>497</v>
      </c>
      <c r="G127" s="5">
        <v>18096031</v>
      </c>
      <c r="H127" s="5">
        <v>56408748</v>
      </c>
      <c r="I127" s="5" t="s">
        <v>27</v>
      </c>
      <c r="J127" s="5" t="s">
        <v>319</v>
      </c>
      <c r="K127" s="5">
        <v>40</v>
      </c>
      <c r="L127" s="5">
        <v>25</v>
      </c>
      <c r="M127" s="18">
        <v>28.530999999999999</v>
      </c>
      <c r="N127" s="19"/>
      <c r="P127" s="25"/>
      <c r="Q127" s="26"/>
      <c r="R127" s="27"/>
    </row>
    <row r="128" spans="1:18" ht="50.1" customHeight="1" x14ac:dyDescent="0.25">
      <c r="A128" s="2">
        <v>125</v>
      </c>
      <c r="B128" s="5" t="s">
        <v>248</v>
      </c>
      <c r="C128" s="5" t="s">
        <v>498</v>
      </c>
      <c r="D128" s="5" t="s">
        <v>499</v>
      </c>
      <c r="E128" s="5" t="s">
        <v>320</v>
      </c>
      <c r="F128" s="5" t="s">
        <v>500</v>
      </c>
      <c r="G128" s="5">
        <v>18021035</v>
      </c>
      <c r="H128" s="5">
        <v>26017891</v>
      </c>
      <c r="I128" s="5" t="s">
        <v>27</v>
      </c>
      <c r="J128" s="5" t="s">
        <v>319</v>
      </c>
      <c r="K128" s="5">
        <v>20</v>
      </c>
      <c r="L128" s="5">
        <v>1</v>
      </c>
      <c r="M128" s="18">
        <v>6.4089999999999998</v>
      </c>
      <c r="N128" s="19"/>
      <c r="P128" s="25"/>
      <c r="Q128" s="26"/>
      <c r="R128" s="27"/>
    </row>
    <row r="129" spans="1:18" ht="50.1" customHeight="1" x14ac:dyDescent="0.25">
      <c r="A129" s="2">
        <v>126</v>
      </c>
      <c r="B129" s="5" t="s">
        <v>248</v>
      </c>
      <c r="C129" s="5" t="s">
        <v>113</v>
      </c>
      <c r="D129" s="5" t="s">
        <v>113</v>
      </c>
      <c r="E129" s="5" t="s">
        <v>320</v>
      </c>
      <c r="F129" s="5" t="s">
        <v>501</v>
      </c>
      <c r="G129" s="5">
        <v>18006060</v>
      </c>
      <c r="H129" s="5">
        <v>91178195</v>
      </c>
      <c r="I129" s="5" t="s">
        <v>27</v>
      </c>
      <c r="J129" s="5" t="s">
        <v>319</v>
      </c>
      <c r="K129" s="5">
        <v>25</v>
      </c>
      <c r="L129" s="5">
        <v>10</v>
      </c>
      <c r="M129" s="18">
        <v>10.38</v>
      </c>
      <c r="N129" s="19"/>
      <c r="P129" s="25"/>
      <c r="Q129" s="26"/>
      <c r="R129" s="27"/>
    </row>
    <row r="130" spans="1:18" ht="50.1" customHeight="1" x14ac:dyDescent="0.25">
      <c r="A130" s="2">
        <v>127</v>
      </c>
      <c r="B130" s="5" t="s">
        <v>248</v>
      </c>
      <c r="C130" s="5" t="s">
        <v>15</v>
      </c>
      <c r="D130" s="5" t="s">
        <v>502</v>
      </c>
      <c r="E130" s="5" t="s">
        <v>320</v>
      </c>
      <c r="F130" s="5" t="s">
        <v>503</v>
      </c>
      <c r="G130" s="5">
        <v>18009039</v>
      </c>
      <c r="H130" s="5">
        <v>12355663</v>
      </c>
      <c r="I130" s="5" t="s">
        <v>27</v>
      </c>
      <c r="J130" s="5" t="s">
        <v>319</v>
      </c>
      <c r="K130" s="5">
        <v>63</v>
      </c>
      <c r="L130" s="5">
        <v>25</v>
      </c>
      <c r="M130" s="18">
        <v>49.393000000000001</v>
      </c>
      <c r="N130" s="19"/>
      <c r="P130" s="25"/>
      <c r="Q130" s="26"/>
      <c r="R130" s="27"/>
    </row>
    <row r="131" spans="1:18" ht="50.1" customHeight="1" x14ac:dyDescent="0.25">
      <c r="A131" s="2">
        <v>128</v>
      </c>
      <c r="B131" s="5" t="s">
        <v>248</v>
      </c>
      <c r="C131" s="5" t="s">
        <v>15</v>
      </c>
      <c r="D131" s="5" t="s">
        <v>504</v>
      </c>
      <c r="E131" s="5" t="s">
        <v>320</v>
      </c>
      <c r="F131" s="5" t="s">
        <v>505</v>
      </c>
      <c r="G131" s="5">
        <v>18006061</v>
      </c>
      <c r="H131" s="5">
        <v>9011537</v>
      </c>
      <c r="I131" s="5" t="s">
        <v>27</v>
      </c>
      <c r="J131" s="5" t="s">
        <v>319</v>
      </c>
      <c r="K131" s="5">
        <v>25</v>
      </c>
      <c r="L131" s="5">
        <v>10</v>
      </c>
      <c r="M131" s="18">
        <v>38.636000000000003</v>
      </c>
      <c r="N131" s="19"/>
      <c r="P131" s="25"/>
      <c r="Q131" s="26"/>
      <c r="R131" s="27"/>
    </row>
    <row r="132" spans="1:18" ht="50.1" customHeight="1" x14ac:dyDescent="0.25">
      <c r="A132" s="2">
        <v>129</v>
      </c>
      <c r="B132" s="5" t="s">
        <v>248</v>
      </c>
      <c r="C132" s="5" t="s">
        <v>15</v>
      </c>
      <c r="D132" s="5" t="s">
        <v>506</v>
      </c>
      <c r="E132" s="5" t="s">
        <v>320</v>
      </c>
      <c r="F132" s="5" t="s">
        <v>507</v>
      </c>
      <c r="G132" s="5">
        <v>18006062</v>
      </c>
      <c r="H132" s="5">
        <v>8229808</v>
      </c>
      <c r="I132" s="5" t="s">
        <v>27</v>
      </c>
      <c r="J132" s="5" t="s">
        <v>319</v>
      </c>
      <c r="K132" s="5">
        <v>16</v>
      </c>
      <c r="L132" s="5">
        <v>6</v>
      </c>
      <c r="M132" s="18">
        <v>7.4850000000000003</v>
      </c>
      <c r="N132" s="19"/>
      <c r="P132" s="25"/>
      <c r="Q132" s="26"/>
      <c r="R132" s="27"/>
    </row>
    <row r="133" spans="1:18" ht="50.1" customHeight="1" x14ac:dyDescent="0.25">
      <c r="A133" s="2">
        <v>130</v>
      </c>
      <c r="B133" s="5" t="s">
        <v>248</v>
      </c>
      <c r="C133" s="5" t="s">
        <v>124</v>
      </c>
      <c r="D133" s="5" t="s">
        <v>508</v>
      </c>
      <c r="E133" s="5" t="s">
        <v>320</v>
      </c>
      <c r="F133" s="5" t="s">
        <v>509</v>
      </c>
      <c r="G133" s="5">
        <v>18005033</v>
      </c>
      <c r="H133" s="5">
        <v>22391596</v>
      </c>
      <c r="I133" s="5" t="s">
        <v>27</v>
      </c>
      <c r="J133" s="5" t="s">
        <v>319</v>
      </c>
      <c r="K133" s="5">
        <v>10</v>
      </c>
      <c r="L133" s="5">
        <v>1</v>
      </c>
      <c r="M133" s="18">
        <v>2.8010000000000002</v>
      </c>
      <c r="N133" s="19"/>
      <c r="P133" s="25"/>
      <c r="Q133" s="26"/>
      <c r="R133" s="27"/>
    </row>
    <row r="134" spans="1:18" ht="50.1" customHeight="1" x14ac:dyDescent="0.25">
      <c r="A134" s="2">
        <v>131</v>
      </c>
      <c r="B134" s="5" t="s">
        <v>248</v>
      </c>
      <c r="C134" s="5" t="s">
        <v>15</v>
      </c>
      <c r="D134" s="5" t="s">
        <v>455</v>
      </c>
      <c r="E134" s="5" t="s">
        <v>320</v>
      </c>
      <c r="F134" s="5" t="s">
        <v>510</v>
      </c>
      <c r="G134" s="5">
        <v>18016016</v>
      </c>
      <c r="H134" s="5">
        <v>90120995</v>
      </c>
      <c r="I134" s="5" t="s">
        <v>27</v>
      </c>
      <c r="J134" s="5" t="s">
        <v>319</v>
      </c>
      <c r="K134" s="5">
        <v>16</v>
      </c>
      <c r="L134" s="5">
        <v>4</v>
      </c>
      <c r="M134" s="18">
        <v>6.1719999999999997</v>
      </c>
      <c r="N134" s="19"/>
      <c r="P134" s="25"/>
      <c r="Q134" s="26"/>
      <c r="R134" s="27"/>
    </row>
    <row r="135" spans="1:18" ht="50.1" customHeight="1" x14ac:dyDescent="0.25">
      <c r="A135" s="2">
        <v>132</v>
      </c>
      <c r="B135" s="5" t="s">
        <v>248</v>
      </c>
      <c r="C135" s="5" t="s">
        <v>120</v>
      </c>
      <c r="D135" s="5" t="s">
        <v>511</v>
      </c>
      <c r="E135" s="5" t="s">
        <v>320</v>
      </c>
      <c r="F135" s="5" t="s">
        <v>512</v>
      </c>
      <c r="G135" s="5">
        <v>18064009</v>
      </c>
      <c r="H135" s="5">
        <v>22092570</v>
      </c>
      <c r="I135" s="5" t="s">
        <v>27</v>
      </c>
      <c r="J135" s="5" t="s">
        <v>319</v>
      </c>
      <c r="K135" s="5">
        <v>10</v>
      </c>
      <c r="L135" s="5">
        <v>0.5</v>
      </c>
      <c r="M135" s="18">
        <v>6.4009999999999998</v>
      </c>
      <c r="N135" s="19"/>
      <c r="P135" s="25"/>
      <c r="Q135" s="26"/>
      <c r="R135" s="27"/>
    </row>
    <row r="136" spans="1:18" ht="50.1" customHeight="1" x14ac:dyDescent="0.25">
      <c r="A136" s="2">
        <v>133</v>
      </c>
      <c r="B136" s="5" t="s">
        <v>248</v>
      </c>
      <c r="C136" s="5" t="s">
        <v>427</v>
      </c>
      <c r="D136" s="5" t="s">
        <v>513</v>
      </c>
      <c r="E136" s="5" t="s">
        <v>320</v>
      </c>
      <c r="F136" s="5" t="s">
        <v>514</v>
      </c>
      <c r="G136" s="5">
        <v>18005034</v>
      </c>
      <c r="H136" s="5">
        <v>83210642</v>
      </c>
      <c r="I136" s="5" t="s">
        <v>27</v>
      </c>
      <c r="J136" s="5" t="s">
        <v>319</v>
      </c>
      <c r="K136" s="5">
        <v>25</v>
      </c>
      <c r="L136" s="5">
        <v>4</v>
      </c>
      <c r="M136" s="18">
        <v>3.2429999999999999</v>
      </c>
      <c r="N136" s="19"/>
      <c r="P136" s="25"/>
      <c r="Q136" s="26"/>
      <c r="R136" s="27"/>
    </row>
    <row r="137" spans="1:18" ht="50.1" customHeight="1" x14ac:dyDescent="0.25">
      <c r="A137" s="2">
        <v>134</v>
      </c>
      <c r="B137" s="5" t="s">
        <v>248</v>
      </c>
      <c r="C137" s="5" t="s">
        <v>254</v>
      </c>
      <c r="D137" s="5" t="s">
        <v>254</v>
      </c>
      <c r="E137" s="5" t="s">
        <v>320</v>
      </c>
      <c r="F137" s="5" t="s">
        <v>515</v>
      </c>
      <c r="G137" s="5">
        <v>18079043</v>
      </c>
      <c r="H137" s="5">
        <v>27972027</v>
      </c>
      <c r="I137" s="5" t="s">
        <v>27</v>
      </c>
      <c r="J137" s="5" t="s">
        <v>319</v>
      </c>
      <c r="K137" s="5">
        <v>25</v>
      </c>
      <c r="L137" s="5">
        <v>4</v>
      </c>
      <c r="M137" s="18">
        <v>8.1950000000000003</v>
      </c>
      <c r="N137" s="19"/>
      <c r="P137" s="25"/>
      <c r="Q137" s="26"/>
      <c r="R137" s="27"/>
    </row>
    <row r="138" spans="1:18" ht="50.1" customHeight="1" x14ac:dyDescent="0.25">
      <c r="A138" s="2">
        <v>135</v>
      </c>
      <c r="B138" s="5" t="s">
        <v>248</v>
      </c>
      <c r="C138" s="5" t="s">
        <v>15</v>
      </c>
      <c r="D138" s="5" t="s">
        <v>516</v>
      </c>
      <c r="E138" s="5" t="s">
        <v>320</v>
      </c>
      <c r="F138" s="5" t="s">
        <v>517</v>
      </c>
      <c r="G138" s="5">
        <v>16819165</v>
      </c>
      <c r="H138" s="5">
        <v>56400985</v>
      </c>
      <c r="I138" s="5" t="s">
        <v>27</v>
      </c>
      <c r="J138" s="5" t="s">
        <v>319</v>
      </c>
      <c r="K138" s="5">
        <v>50</v>
      </c>
      <c r="L138" s="5">
        <v>22</v>
      </c>
      <c r="M138" s="18">
        <v>30.957999999999998</v>
      </c>
      <c r="N138" s="19"/>
      <c r="P138" s="25"/>
      <c r="Q138" s="26"/>
      <c r="R138" s="27"/>
    </row>
    <row r="139" spans="1:18" ht="50.1" customHeight="1" x14ac:dyDescent="0.25">
      <c r="A139" s="2">
        <v>136</v>
      </c>
      <c r="B139" s="5" t="s">
        <v>248</v>
      </c>
      <c r="C139" s="5" t="s">
        <v>15</v>
      </c>
      <c r="D139" s="5" t="s">
        <v>518</v>
      </c>
      <c r="E139" s="5" t="s">
        <v>320</v>
      </c>
      <c r="F139" s="5" t="s">
        <v>519</v>
      </c>
      <c r="G139" s="5">
        <v>16819166</v>
      </c>
      <c r="H139" s="5">
        <v>26370444</v>
      </c>
      <c r="I139" s="5" t="s">
        <v>27</v>
      </c>
      <c r="J139" s="5" t="s">
        <v>319</v>
      </c>
      <c r="K139" s="5">
        <v>16</v>
      </c>
      <c r="L139" s="5">
        <v>2</v>
      </c>
      <c r="M139" s="18">
        <v>4.2539999999999996</v>
      </c>
      <c r="N139" s="19"/>
      <c r="P139" s="25"/>
      <c r="Q139" s="26"/>
      <c r="R139" s="27"/>
    </row>
    <row r="140" spans="1:18" ht="50.1" customHeight="1" x14ac:dyDescent="0.25">
      <c r="A140" s="2">
        <v>137</v>
      </c>
      <c r="B140" s="5" t="s">
        <v>248</v>
      </c>
      <c r="C140" s="5" t="s">
        <v>15</v>
      </c>
      <c r="D140" s="5" t="s">
        <v>520</v>
      </c>
      <c r="E140" s="5" t="s">
        <v>320</v>
      </c>
      <c r="F140" s="5" t="s">
        <v>521</v>
      </c>
      <c r="G140" s="5">
        <v>18006063</v>
      </c>
      <c r="H140" s="5">
        <v>90211676</v>
      </c>
      <c r="I140" s="5" t="s">
        <v>27</v>
      </c>
      <c r="J140" s="5" t="s">
        <v>319</v>
      </c>
      <c r="K140" s="5">
        <v>16</v>
      </c>
      <c r="L140" s="5">
        <v>2</v>
      </c>
      <c r="M140" s="18">
        <v>7.9960000000000004</v>
      </c>
      <c r="N140" s="19"/>
      <c r="P140" s="25"/>
      <c r="Q140" s="26"/>
      <c r="R140" s="27"/>
    </row>
    <row r="141" spans="1:18" ht="50.1" customHeight="1" x14ac:dyDescent="0.25">
      <c r="A141" s="2">
        <v>138</v>
      </c>
      <c r="B141" s="5" t="s">
        <v>248</v>
      </c>
      <c r="C141" s="5" t="s">
        <v>120</v>
      </c>
      <c r="D141" s="5" t="s">
        <v>120</v>
      </c>
      <c r="E141" s="5" t="s">
        <v>320</v>
      </c>
      <c r="F141" s="5" t="s">
        <v>522</v>
      </c>
      <c r="G141" s="5">
        <v>18064010</v>
      </c>
      <c r="H141" s="5">
        <v>83113296</v>
      </c>
      <c r="I141" s="5" t="s">
        <v>27</v>
      </c>
      <c r="J141" s="5" t="s">
        <v>319</v>
      </c>
      <c r="K141" s="5">
        <v>16</v>
      </c>
      <c r="L141" s="5">
        <v>0.8</v>
      </c>
      <c r="M141" s="18">
        <v>4.2060000000000004</v>
      </c>
      <c r="N141" s="19"/>
      <c r="P141" s="25"/>
      <c r="Q141" s="26"/>
      <c r="R141" s="27"/>
    </row>
    <row r="142" spans="1:18" ht="50.1" customHeight="1" x14ac:dyDescent="0.25">
      <c r="A142" s="2">
        <v>139</v>
      </c>
      <c r="B142" s="5" t="s">
        <v>248</v>
      </c>
      <c r="C142" s="5" t="s">
        <v>15</v>
      </c>
      <c r="D142" s="5" t="s">
        <v>523</v>
      </c>
      <c r="E142" s="5" t="s">
        <v>320</v>
      </c>
      <c r="F142" s="5" t="s">
        <v>524</v>
      </c>
      <c r="G142" s="5">
        <v>16802346</v>
      </c>
      <c r="H142" s="5">
        <v>90116737</v>
      </c>
      <c r="I142" s="5" t="s">
        <v>27</v>
      </c>
      <c r="J142" s="5" t="s">
        <v>319</v>
      </c>
      <c r="K142" s="5">
        <v>16</v>
      </c>
      <c r="L142" s="5">
        <v>4</v>
      </c>
      <c r="M142" s="18">
        <v>17.606000000000002</v>
      </c>
      <c r="N142" s="19"/>
      <c r="P142" s="25"/>
      <c r="Q142" s="26"/>
      <c r="R142" s="27"/>
    </row>
    <row r="143" spans="1:18" ht="50.1" customHeight="1" x14ac:dyDescent="0.25">
      <c r="A143" s="2">
        <v>140</v>
      </c>
      <c r="B143" s="5" t="s">
        <v>248</v>
      </c>
      <c r="C143" s="5" t="s">
        <v>15</v>
      </c>
      <c r="D143" s="5" t="s">
        <v>329</v>
      </c>
      <c r="E143" s="5" t="s">
        <v>320</v>
      </c>
      <c r="F143" s="5" t="s">
        <v>525</v>
      </c>
      <c r="G143" s="5">
        <v>16802347</v>
      </c>
      <c r="H143" s="5">
        <v>13013494</v>
      </c>
      <c r="I143" s="5" t="s">
        <v>27</v>
      </c>
      <c r="J143" s="5" t="s">
        <v>319</v>
      </c>
      <c r="K143" s="5">
        <v>16</v>
      </c>
      <c r="L143" s="5">
        <v>4</v>
      </c>
      <c r="M143" s="18">
        <v>10.038</v>
      </c>
      <c r="N143" s="19"/>
      <c r="P143" s="25"/>
      <c r="Q143" s="26"/>
      <c r="R143" s="27"/>
    </row>
    <row r="144" spans="1:18" ht="50.1" customHeight="1" x14ac:dyDescent="0.25">
      <c r="A144" s="2">
        <v>141</v>
      </c>
      <c r="B144" s="5" t="s">
        <v>248</v>
      </c>
      <c r="C144" s="5" t="s">
        <v>15</v>
      </c>
      <c r="D144" s="5" t="s">
        <v>455</v>
      </c>
      <c r="E144" s="5" t="s">
        <v>320</v>
      </c>
      <c r="F144" s="5" t="s">
        <v>526</v>
      </c>
      <c r="G144" s="5">
        <v>16802348</v>
      </c>
      <c r="H144" s="5">
        <v>109517</v>
      </c>
      <c r="I144" s="5" t="s">
        <v>27</v>
      </c>
      <c r="J144" s="5" t="s">
        <v>319</v>
      </c>
      <c r="K144" s="5">
        <v>20</v>
      </c>
      <c r="L144" s="5">
        <v>8</v>
      </c>
      <c r="M144" s="18">
        <v>6.8</v>
      </c>
      <c r="N144" s="19"/>
      <c r="P144" s="25"/>
      <c r="Q144" s="26"/>
      <c r="R144" s="27"/>
    </row>
    <row r="145" spans="1:18" ht="50.1" customHeight="1" x14ac:dyDescent="0.25">
      <c r="A145" s="2">
        <v>142</v>
      </c>
      <c r="B145" s="5" t="s">
        <v>248</v>
      </c>
      <c r="C145" s="5" t="s">
        <v>120</v>
      </c>
      <c r="D145" s="5" t="s">
        <v>120</v>
      </c>
      <c r="E145" s="5" t="s">
        <v>320</v>
      </c>
      <c r="F145" s="5" t="s">
        <v>527</v>
      </c>
      <c r="G145" s="5">
        <v>18064012</v>
      </c>
      <c r="H145" s="5">
        <v>27544092</v>
      </c>
      <c r="I145" s="5" t="s">
        <v>27</v>
      </c>
      <c r="J145" s="5" t="s">
        <v>319</v>
      </c>
      <c r="K145" s="5">
        <v>25</v>
      </c>
      <c r="L145" s="5">
        <v>4</v>
      </c>
      <c r="M145" s="18">
        <v>8.3689999999999998</v>
      </c>
      <c r="N145" s="19"/>
      <c r="P145" s="25"/>
      <c r="Q145" s="26"/>
      <c r="R145" s="27"/>
    </row>
    <row r="146" spans="1:18" ht="50.1" customHeight="1" x14ac:dyDescent="0.25">
      <c r="A146" s="2">
        <v>143</v>
      </c>
      <c r="B146" s="5" t="s">
        <v>248</v>
      </c>
      <c r="C146" s="5" t="s">
        <v>15</v>
      </c>
      <c r="D146" s="5" t="s">
        <v>506</v>
      </c>
      <c r="E146" s="5" t="s">
        <v>320</v>
      </c>
      <c r="F146" s="5" t="s">
        <v>528</v>
      </c>
      <c r="G146" s="5">
        <v>18006064</v>
      </c>
      <c r="H146" s="5">
        <v>27912356</v>
      </c>
      <c r="I146" s="5" t="s">
        <v>27</v>
      </c>
      <c r="J146" s="5" t="s">
        <v>319</v>
      </c>
      <c r="K146" s="5">
        <v>16</v>
      </c>
      <c r="L146" s="5">
        <v>2</v>
      </c>
      <c r="M146" s="18">
        <v>8.4120000000000008</v>
      </c>
      <c r="N146" s="19"/>
      <c r="P146" s="25"/>
      <c r="Q146" s="26"/>
      <c r="R146" s="27"/>
    </row>
    <row r="147" spans="1:18" ht="50.1" customHeight="1" x14ac:dyDescent="0.25">
      <c r="A147" s="2">
        <v>144</v>
      </c>
      <c r="B147" s="5" t="s">
        <v>248</v>
      </c>
      <c r="C147" s="5" t="s">
        <v>120</v>
      </c>
      <c r="D147" s="5" t="s">
        <v>529</v>
      </c>
      <c r="E147" s="5" t="s">
        <v>320</v>
      </c>
      <c r="F147" s="5" t="s">
        <v>530</v>
      </c>
      <c r="G147" s="5">
        <v>18064013</v>
      </c>
      <c r="H147" s="5">
        <v>26338499</v>
      </c>
      <c r="I147" s="5" t="s">
        <v>27</v>
      </c>
      <c r="J147" s="5" t="s">
        <v>319</v>
      </c>
      <c r="K147" s="5">
        <v>10</v>
      </c>
      <c r="L147" s="5">
        <v>1</v>
      </c>
      <c r="M147" s="18">
        <v>3.3330000000000002</v>
      </c>
      <c r="N147" s="19"/>
      <c r="P147" s="25"/>
      <c r="Q147" s="26"/>
      <c r="R147" s="27"/>
    </row>
    <row r="148" spans="1:18" ht="50.1" customHeight="1" x14ac:dyDescent="0.25">
      <c r="A148" s="2">
        <v>145</v>
      </c>
      <c r="B148" s="5" t="s">
        <v>248</v>
      </c>
      <c r="C148" s="5" t="s">
        <v>62</v>
      </c>
      <c r="D148" s="5" t="s">
        <v>62</v>
      </c>
      <c r="E148" s="5" t="s">
        <v>320</v>
      </c>
      <c r="F148" s="5" t="s">
        <v>531</v>
      </c>
      <c r="G148" s="5">
        <v>18079044</v>
      </c>
      <c r="H148" s="5">
        <v>92344533</v>
      </c>
      <c r="I148" s="5" t="s">
        <v>27</v>
      </c>
      <c r="J148" s="5" t="s">
        <v>319</v>
      </c>
      <c r="K148" s="5">
        <v>25</v>
      </c>
      <c r="L148" s="5">
        <v>4</v>
      </c>
      <c r="M148" s="18">
        <v>4.7610000000000001</v>
      </c>
      <c r="N148" s="19"/>
      <c r="P148" s="25"/>
      <c r="Q148" s="26"/>
      <c r="R148" s="27"/>
    </row>
    <row r="149" spans="1:18" ht="50.1" customHeight="1" x14ac:dyDescent="0.25">
      <c r="A149" s="2">
        <v>146</v>
      </c>
      <c r="B149" s="5" t="s">
        <v>248</v>
      </c>
      <c r="C149" s="5" t="s">
        <v>15</v>
      </c>
      <c r="D149" s="5" t="s">
        <v>468</v>
      </c>
      <c r="E149" s="5" t="s">
        <v>320</v>
      </c>
      <c r="F149" s="5" t="s">
        <v>532</v>
      </c>
      <c r="G149" s="5">
        <v>15945144</v>
      </c>
      <c r="H149" s="5">
        <v>7564672</v>
      </c>
      <c r="I149" s="5" t="s">
        <v>27</v>
      </c>
      <c r="J149" s="5" t="s">
        <v>319</v>
      </c>
      <c r="K149" s="5">
        <v>20</v>
      </c>
      <c r="L149" s="5">
        <v>8</v>
      </c>
      <c r="M149" s="18">
        <v>17.588000000000001</v>
      </c>
      <c r="N149" s="19"/>
      <c r="P149" s="25"/>
      <c r="Q149" s="26"/>
      <c r="R149" s="27"/>
    </row>
    <row r="150" spans="1:18" ht="50.1" customHeight="1" x14ac:dyDescent="0.25">
      <c r="A150" s="2">
        <v>147</v>
      </c>
      <c r="B150" s="5" t="s">
        <v>248</v>
      </c>
      <c r="C150" s="5" t="s">
        <v>120</v>
      </c>
      <c r="D150" s="5" t="s">
        <v>529</v>
      </c>
      <c r="E150" s="5" t="s">
        <v>320</v>
      </c>
      <c r="F150" s="5" t="s">
        <v>533</v>
      </c>
      <c r="G150" s="5">
        <v>18064014</v>
      </c>
      <c r="H150" s="5">
        <v>25288098</v>
      </c>
      <c r="I150" s="5" t="s">
        <v>27</v>
      </c>
      <c r="J150" s="5" t="s">
        <v>319</v>
      </c>
      <c r="K150" s="5">
        <v>10</v>
      </c>
      <c r="L150" s="5">
        <v>1</v>
      </c>
      <c r="M150" s="18">
        <v>4.6340000000000003</v>
      </c>
      <c r="N150" s="19"/>
      <c r="P150" s="25"/>
      <c r="Q150" s="26"/>
      <c r="R150" s="27"/>
    </row>
    <row r="151" spans="1:18" ht="50.1" customHeight="1" x14ac:dyDescent="0.25">
      <c r="A151" s="2">
        <v>148</v>
      </c>
      <c r="B151" s="5" t="s">
        <v>248</v>
      </c>
      <c r="C151" s="5" t="s">
        <v>15</v>
      </c>
      <c r="D151" s="5" t="s">
        <v>534</v>
      </c>
      <c r="E151" s="5" t="s">
        <v>320</v>
      </c>
      <c r="F151" s="5" t="s">
        <v>535</v>
      </c>
      <c r="G151" s="5">
        <v>18003067</v>
      </c>
      <c r="H151" s="5">
        <v>8460431</v>
      </c>
      <c r="I151" s="5" t="s">
        <v>27</v>
      </c>
      <c r="J151" s="5" t="s">
        <v>319</v>
      </c>
      <c r="K151" s="5">
        <v>16</v>
      </c>
      <c r="L151" s="5">
        <v>3</v>
      </c>
      <c r="M151" s="18">
        <v>8.4760000000000009</v>
      </c>
      <c r="N151" s="19"/>
      <c r="P151" s="25"/>
      <c r="Q151" s="26"/>
      <c r="R151" s="27"/>
    </row>
    <row r="152" spans="1:18" ht="50.1" customHeight="1" x14ac:dyDescent="0.25">
      <c r="A152" s="2">
        <v>149</v>
      </c>
      <c r="B152" s="5" t="s">
        <v>248</v>
      </c>
      <c r="C152" s="5" t="s">
        <v>116</v>
      </c>
      <c r="D152" s="5" t="s">
        <v>116</v>
      </c>
      <c r="E152" s="5" t="s">
        <v>320</v>
      </c>
      <c r="F152" s="5" t="s">
        <v>536</v>
      </c>
      <c r="G152" s="5">
        <v>18021036</v>
      </c>
      <c r="H152" s="5">
        <v>83332120</v>
      </c>
      <c r="I152" s="5" t="s">
        <v>27</v>
      </c>
      <c r="J152" s="5" t="s">
        <v>319</v>
      </c>
      <c r="K152" s="5">
        <v>25</v>
      </c>
      <c r="L152" s="5">
        <v>4</v>
      </c>
      <c r="M152" s="18">
        <v>2.992</v>
      </c>
      <c r="N152" s="19"/>
      <c r="P152" s="25"/>
      <c r="Q152" s="26"/>
      <c r="R152" s="27"/>
    </row>
    <row r="153" spans="1:18" ht="50.1" customHeight="1" x14ac:dyDescent="0.25">
      <c r="A153" s="2">
        <v>150</v>
      </c>
      <c r="B153" s="5" t="s">
        <v>248</v>
      </c>
      <c r="C153" s="5" t="s">
        <v>15</v>
      </c>
      <c r="D153" s="5" t="s">
        <v>537</v>
      </c>
      <c r="E153" s="5" t="s">
        <v>320</v>
      </c>
      <c r="F153" s="5" t="s">
        <v>538</v>
      </c>
      <c r="G153" s="5">
        <v>16201349</v>
      </c>
      <c r="H153" s="5">
        <v>90134789</v>
      </c>
      <c r="I153" s="5" t="s">
        <v>27</v>
      </c>
      <c r="J153" s="5" t="s">
        <v>319</v>
      </c>
      <c r="K153" s="5">
        <v>16</v>
      </c>
      <c r="L153" s="5">
        <v>3</v>
      </c>
      <c r="M153" s="18">
        <v>23.664999999999999</v>
      </c>
      <c r="N153" s="19"/>
      <c r="P153" s="25"/>
      <c r="Q153" s="26"/>
      <c r="R153" s="27"/>
    </row>
    <row r="154" spans="1:18" ht="50.1" customHeight="1" x14ac:dyDescent="0.25">
      <c r="A154" s="2">
        <v>151</v>
      </c>
      <c r="B154" s="5" t="s">
        <v>248</v>
      </c>
      <c r="C154" s="5" t="s">
        <v>114</v>
      </c>
      <c r="D154" s="5" t="s">
        <v>114</v>
      </c>
      <c r="E154" s="5" t="s">
        <v>320</v>
      </c>
      <c r="F154" s="5" t="s">
        <v>539</v>
      </c>
      <c r="G154" s="5">
        <v>18079045</v>
      </c>
      <c r="H154" s="5">
        <v>23781109</v>
      </c>
      <c r="I154" s="5" t="s">
        <v>27</v>
      </c>
      <c r="J154" s="5" t="s">
        <v>319</v>
      </c>
      <c r="K154" s="5">
        <v>16</v>
      </c>
      <c r="L154" s="5">
        <v>2</v>
      </c>
      <c r="M154" s="18">
        <v>4.9619999999999997</v>
      </c>
      <c r="N154" s="19"/>
      <c r="P154" s="25"/>
      <c r="Q154" s="26"/>
      <c r="R154" s="27"/>
    </row>
    <row r="155" spans="1:18" ht="50.1" customHeight="1" x14ac:dyDescent="0.25">
      <c r="A155" s="2">
        <v>152</v>
      </c>
      <c r="B155" s="5" t="s">
        <v>248</v>
      </c>
      <c r="C155" s="5" t="s">
        <v>15</v>
      </c>
      <c r="D155" s="5" t="s">
        <v>121</v>
      </c>
      <c r="E155" s="5" t="s">
        <v>320</v>
      </c>
      <c r="F155" s="5" t="s">
        <v>540</v>
      </c>
      <c r="G155" s="5">
        <v>16201350</v>
      </c>
      <c r="H155" s="5">
        <v>8342552</v>
      </c>
      <c r="I155" s="5" t="s">
        <v>27</v>
      </c>
      <c r="J155" s="5" t="s">
        <v>319</v>
      </c>
      <c r="K155" s="5">
        <v>16</v>
      </c>
      <c r="L155" s="5">
        <v>4</v>
      </c>
      <c r="M155" s="18">
        <v>11.49</v>
      </c>
      <c r="N155" s="19"/>
      <c r="P155" s="25"/>
      <c r="Q155" s="26"/>
      <c r="R155" s="27"/>
    </row>
    <row r="156" spans="1:18" ht="50.1" customHeight="1" x14ac:dyDescent="0.25">
      <c r="A156" s="2">
        <v>153</v>
      </c>
      <c r="B156" s="5" t="s">
        <v>248</v>
      </c>
      <c r="C156" s="5" t="s">
        <v>315</v>
      </c>
      <c r="D156" s="5" t="s">
        <v>315</v>
      </c>
      <c r="E156" s="5" t="s">
        <v>320</v>
      </c>
      <c r="F156" s="5" t="s">
        <v>541</v>
      </c>
      <c r="G156" s="5">
        <v>18066011</v>
      </c>
      <c r="H156" s="5">
        <v>14460171</v>
      </c>
      <c r="I156" s="5" t="s">
        <v>27</v>
      </c>
      <c r="J156" s="5" t="s">
        <v>319</v>
      </c>
      <c r="K156" s="5">
        <v>25</v>
      </c>
      <c r="L156" s="5">
        <v>4</v>
      </c>
      <c r="M156" s="18">
        <v>12.728999999999999</v>
      </c>
      <c r="N156" s="19"/>
      <c r="P156" s="25"/>
      <c r="Q156" s="26"/>
      <c r="R156" s="27"/>
    </row>
    <row r="157" spans="1:18" ht="50.1" customHeight="1" x14ac:dyDescent="0.25">
      <c r="A157" s="2">
        <v>154</v>
      </c>
      <c r="B157" s="5" t="s">
        <v>248</v>
      </c>
      <c r="C157" s="5" t="s">
        <v>269</v>
      </c>
      <c r="D157" s="5" t="s">
        <v>542</v>
      </c>
      <c r="E157" s="5" t="s">
        <v>320</v>
      </c>
      <c r="F157" s="5" t="s">
        <v>543</v>
      </c>
      <c r="G157" s="5">
        <v>16903340</v>
      </c>
      <c r="H157" s="5">
        <v>22912671</v>
      </c>
      <c r="I157" s="5" t="s">
        <v>27</v>
      </c>
      <c r="J157" s="5" t="s">
        <v>319</v>
      </c>
      <c r="K157" s="5">
        <v>25</v>
      </c>
      <c r="L157" s="5">
        <v>4</v>
      </c>
      <c r="M157" s="18">
        <v>5.0739999999999998</v>
      </c>
      <c r="N157" s="19"/>
      <c r="P157" s="25"/>
      <c r="Q157" s="26"/>
      <c r="R157" s="27"/>
    </row>
    <row r="158" spans="1:18" ht="50.1" customHeight="1" x14ac:dyDescent="0.25">
      <c r="A158" s="2">
        <v>155</v>
      </c>
      <c r="B158" s="5" t="s">
        <v>248</v>
      </c>
      <c r="C158" s="5" t="s">
        <v>15</v>
      </c>
      <c r="D158" s="5" t="s">
        <v>544</v>
      </c>
      <c r="E158" s="5" t="s">
        <v>320</v>
      </c>
      <c r="F158" s="5" t="s">
        <v>545</v>
      </c>
      <c r="G158" s="5">
        <v>18003068</v>
      </c>
      <c r="H158" s="5">
        <v>7735039</v>
      </c>
      <c r="I158" s="5" t="s">
        <v>27</v>
      </c>
      <c r="J158" s="5" t="s">
        <v>319</v>
      </c>
      <c r="K158" s="5">
        <v>16</v>
      </c>
      <c r="L158" s="5">
        <v>3</v>
      </c>
      <c r="M158" s="18">
        <v>6.0949999999999998</v>
      </c>
      <c r="N158" s="19"/>
      <c r="P158" s="25"/>
      <c r="Q158" s="26"/>
      <c r="R158" s="27"/>
    </row>
    <row r="159" spans="1:18" ht="50.1" customHeight="1" x14ac:dyDescent="0.25">
      <c r="A159" s="2">
        <v>156</v>
      </c>
      <c r="B159" s="5" t="s">
        <v>248</v>
      </c>
      <c r="C159" s="5" t="s">
        <v>55</v>
      </c>
      <c r="D159" s="5" t="s">
        <v>55</v>
      </c>
      <c r="E159" s="5" t="s">
        <v>320</v>
      </c>
      <c r="F159" s="5" t="s">
        <v>546</v>
      </c>
      <c r="G159" s="5">
        <v>18066012</v>
      </c>
      <c r="H159" s="5">
        <v>14282744</v>
      </c>
      <c r="I159" s="5" t="s">
        <v>27</v>
      </c>
      <c r="J159" s="5" t="s">
        <v>319</v>
      </c>
      <c r="K159" s="5">
        <v>25</v>
      </c>
      <c r="L159" s="5">
        <v>4</v>
      </c>
      <c r="M159" s="18">
        <v>1.651</v>
      </c>
      <c r="N159" s="19"/>
      <c r="P159" s="25"/>
      <c r="Q159" s="26"/>
      <c r="R159" s="27"/>
    </row>
    <row r="160" spans="1:18" ht="50.1" customHeight="1" x14ac:dyDescent="0.25">
      <c r="A160" s="2">
        <v>157</v>
      </c>
      <c r="B160" s="5" t="s">
        <v>248</v>
      </c>
      <c r="C160" s="5" t="s">
        <v>269</v>
      </c>
      <c r="D160" s="5" t="s">
        <v>547</v>
      </c>
      <c r="E160" s="5" t="s">
        <v>320</v>
      </c>
      <c r="F160" s="5" t="s">
        <v>548</v>
      </c>
      <c r="G160" s="5">
        <v>16903341</v>
      </c>
      <c r="H160" s="5">
        <v>83210954</v>
      </c>
      <c r="I160" s="5" t="s">
        <v>27</v>
      </c>
      <c r="J160" s="5" t="s">
        <v>319</v>
      </c>
      <c r="K160" s="5">
        <v>25</v>
      </c>
      <c r="L160" s="5">
        <v>4</v>
      </c>
      <c r="M160" s="18">
        <v>5.984</v>
      </c>
      <c r="N160" s="19"/>
      <c r="P160" s="25"/>
      <c r="Q160" s="26"/>
      <c r="R160" s="27"/>
    </row>
    <row r="161" spans="1:18" ht="50.1" customHeight="1" x14ac:dyDescent="0.25">
      <c r="A161" s="2">
        <v>158</v>
      </c>
      <c r="B161" s="5" t="s">
        <v>248</v>
      </c>
      <c r="C161" s="5" t="s">
        <v>15</v>
      </c>
      <c r="D161" s="5" t="s">
        <v>549</v>
      </c>
      <c r="E161" s="5" t="s">
        <v>320</v>
      </c>
      <c r="F161" s="5" t="s">
        <v>550</v>
      </c>
      <c r="G161" s="5">
        <v>16802349</v>
      </c>
      <c r="H161" s="5">
        <v>8058277</v>
      </c>
      <c r="I161" s="5" t="s">
        <v>27</v>
      </c>
      <c r="J161" s="5" t="s">
        <v>319</v>
      </c>
      <c r="K161" s="5">
        <v>25</v>
      </c>
      <c r="L161" s="5">
        <v>11</v>
      </c>
      <c r="M161" s="18">
        <v>24.713000000000001</v>
      </c>
      <c r="N161" s="19"/>
      <c r="P161" s="25"/>
      <c r="Q161" s="26"/>
      <c r="R161" s="27"/>
    </row>
    <row r="162" spans="1:18" ht="50.1" customHeight="1" x14ac:dyDescent="0.25">
      <c r="A162" s="2">
        <v>159</v>
      </c>
      <c r="B162" s="5" t="s">
        <v>248</v>
      </c>
      <c r="C162" s="5" t="s">
        <v>15</v>
      </c>
      <c r="D162" s="5" t="s">
        <v>377</v>
      </c>
      <c r="E162" s="5" t="s">
        <v>320</v>
      </c>
      <c r="F162" s="5" t="s">
        <v>551</v>
      </c>
      <c r="G162" s="5">
        <v>16202337</v>
      </c>
      <c r="H162" s="5">
        <v>56408740</v>
      </c>
      <c r="I162" s="5" t="s">
        <v>27</v>
      </c>
      <c r="J162" s="5" t="s">
        <v>319</v>
      </c>
      <c r="K162" s="5">
        <v>35</v>
      </c>
      <c r="L162" s="5">
        <v>18</v>
      </c>
      <c r="M162" s="18">
        <v>55.362000000000002</v>
      </c>
      <c r="N162" s="19"/>
      <c r="P162" s="25"/>
      <c r="Q162" s="26"/>
      <c r="R162" s="27"/>
    </row>
    <row r="163" spans="1:18" ht="50.1" customHeight="1" x14ac:dyDescent="0.25">
      <c r="A163" s="2">
        <v>160</v>
      </c>
      <c r="B163" s="5" t="s">
        <v>248</v>
      </c>
      <c r="C163" s="5" t="s">
        <v>104</v>
      </c>
      <c r="D163" s="5" t="s">
        <v>552</v>
      </c>
      <c r="E163" s="5" t="s">
        <v>320</v>
      </c>
      <c r="F163" s="5" t="s">
        <v>553</v>
      </c>
      <c r="G163" s="5">
        <v>16802350</v>
      </c>
      <c r="H163" s="5">
        <v>94780</v>
      </c>
      <c r="I163" s="5" t="s">
        <v>27</v>
      </c>
      <c r="J163" s="5" t="s">
        <v>319</v>
      </c>
      <c r="K163" s="5">
        <v>16</v>
      </c>
      <c r="L163" s="5">
        <v>3.5</v>
      </c>
      <c r="M163" s="18">
        <v>10.513</v>
      </c>
      <c r="N163" s="19"/>
      <c r="P163" s="25"/>
      <c r="Q163" s="26"/>
      <c r="R163" s="27"/>
    </row>
    <row r="164" spans="1:18" ht="50.1" customHeight="1" x14ac:dyDescent="0.25">
      <c r="A164" s="2">
        <v>161</v>
      </c>
      <c r="B164" s="5" t="s">
        <v>248</v>
      </c>
      <c r="C164" s="5" t="s">
        <v>15</v>
      </c>
      <c r="D164" s="5" t="s">
        <v>112</v>
      </c>
      <c r="E164" s="5" t="s">
        <v>320</v>
      </c>
      <c r="F164" s="5" t="s">
        <v>554</v>
      </c>
      <c r="G164" s="5">
        <v>16201351</v>
      </c>
      <c r="H164" s="5">
        <v>12309160</v>
      </c>
      <c r="I164" s="5" t="s">
        <v>27</v>
      </c>
      <c r="J164" s="5" t="s">
        <v>319</v>
      </c>
      <c r="K164" s="5">
        <v>20</v>
      </c>
      <c r="L164" s="5">
        <v>9</v>
      </c>
      <c r="M164" s="18">
        <v>11.81</v>
      </c>
      <c r="N164" s="19"/>
      <c r="P164" s="25"/>
      <c r="Q164" s="26"/>
      <c r="R164" s="27"/>
    </row>
    <row r="165" spans="1:18" ht="50.1" customHeight="1" x14ac:dyDescent="0.25">
      <c r="A165" s="2">
        <v>162</v>
      </c>
      <c r="B165" s="5" t="s">
        <v>248</v>
      </c>
      <c r="C165" s="5" t="s">
        <v>15</v>
      </c>
      <c r="D165" s="5" t="s">
        <v>555</v>
      </c>
      <c r="E165" s="5" t="s">
        <v>320</v>
      </c>
      <c r="F165" s="5" t="s">
        <v>556</v>
      </c>
      <c r="G165" s="5">
        <v>16802351</v>
      </c>
      <c r="H165" s="5">
        <v>90123123</v>
      </c>
      <c r="I165" s="5" t="s">
        <v>27</v>
      </c>
      <c r="J165" s="5" t="s">
        <v>319</v>
      </c>
      <c r="K165" s="5">
        <v>16</v>
      </c>
      <c r="L165" s="5">
        <v>3</v>
      </c>
      <c r="M165" s="18">
        <v>15.156000000000001</v>
      </c>
      <c r="N165" s="19"/>
      <c r="P165" s="25"/>
      <c r="Q165" s="26"/>
      <c r="R165" s="27"/>
    </row>
    <row r="166" spans="1:18" ht="50.1" customHeight="1" x14ac:dyDescent="0.25">
      <c r="A166" s="2">
        <v>163</v>
      </c>
      <c r="B166" s="5" t="s">
        <v>248</v>
      </c>
      <c r="C166" s="5" t="s">
        <v>557</v>
      </c>
      <c r="D166" s="5" t="s">
        <v>557</v>
      </c>
      <c r="E166" s="5" t="s">
        <v>320</v>
      </c>
      <c r="F166" s="5" t="s">
        <v>558</v>
      </c>
      <c r="G166" s="5">
        <v>16911051</v>
      </c>
      <c r="H166" s="5">
        <v>27872744</v>
      </c>
      <c r="I166" s="5" t="s">
        <v>27</v>
      </c>
      <c r="J166" s="5" t="s">
        <v>319</v>
      </c>
      <c r="K166" s="5">
        <v>25</v>
      </c>
      <c r="L166" s="5">
        <v>4</v>
      </c>
      <c r="M166" s="18">
        <v>5.0629999999999997</v>
      </c>
      <c r="N166" s="19"/>
      <c r="P166" s="25"/>
      <c r="Q166" s="26"/>
      <c r="R166" s="27"/>
    </row>
    <row r="167" spans="1:18" ht="50.1" customHeight="1" x14ac:dyDescent="0.25">
      <c r="A167" s="2">
        <v>164</v>
      </c>
      <c r="B167" s="5" t="s">
        <v>248</v>
      </c>
      <c r="C167" s="5" t="s">
        <v>165</v>
      </c>
      <c r="D167" s="5" t="s">
        <v>165</v>
      </c>
      <c r="E167" s="5" t="s">
        <v>320</v>
      </c>
      <c r="F167" s="5" t="s">
        <v>559</v>
      </c>
      <c r="G167" s="5">
        <v>16911052</v>
      </c>
      <c r="H167" s="5">
        <v>27958724</v>
      </c>
      <c r="I167" s="5" t="s">
        <v>27</v>
      </c>
      <c r="J167" s="5" t="s">
        <v>319</v>
      </c>
      <c r="K167" s="5">
        <v>25</v>
      </c>
      <c r="L167" s="5">
        <v>4</v>
      </c>
      <c r="M167" s="18">
        <v>2.831</v>
      </c>
      <c r="N167" s="19"/>
      <c r="P167" s="25"/>
      <c r="Q167" s="26"/>
      <c r="R167" s="27"/>
    </row>
    <row r="168" spans="1:18" ht="50.1" customHeight="1" x14ac:dyDescent="0.25">
      <c r="A168" s="2">
        <v>165</v>
      </c>
      <c r="B168" s="5" t="s">
        <v>248</v>
      </c>
      <c r="C168" s="5" t="s">
        <v>55</v>
      </c>
      <c r="D168" s="5" t="s">
        <v>55</v>
      </c>
      <c r="E168" s="5" t="s">
        <v>320</v>
      </c>
      <c r="F168" s="5" t="s">
        <v>560</v>
      </c>
      <c r="G168" s="5">
        <v>16911053</v>
      </c>
      <c r="H168" s="5">
        <v>14477949</v>
      </c>
      <c r="I168" s="5" t="s">
        <v>27</v>
      </c>
      <c r="J168" s="5" t="s">
        <v>319</v>
      </c>
      <c r="K168" s="5">
        <v>20</v>
      </c>
      <c r="L168" s="5">
        <v>1.3</v>
      </c>
      <c r="M168" s="18">
        <v>7.1669999999999998</v>
      </c>
      <c r="N168" s="19"/>
      <c r="P168" s="25"/>
      <c r="Q168" s="26"/>
      <c r="R168" s="27"/>
    </row>
    <row r="169" spans="1:18" ht="50.1" customHeight="1" x14ac:dyDescent="0.25">
      <c r="A169" s="2">
        <v>166</v>
      </c>
      <c r="B169" s="5" t="s">
        <v>248</v>
      </c>
      <c r="C169" s="5" t="s">
        <v>120</v>
      </c>
      <c r="D169" s="5" t="s">
        <v>561</v>
      </c>
      <c r="E169" s="5" t="s">
        <v>320</v>
      </c>
      <c r="F169" s="5" t="s">
        <v>562</v>
      </c>
      <c r="G169" s="5">
        <v>18064016</v>
      </c>
      <c r="H169" s="5">
        <v>27678794</v>
      </c>
      <c r="I169" s="5" t="s">
        <v>27</v>
      </c>
      <c r="J169" s="5" t="s">
        <v>319</v>
      </c>
      <c r="K169" s="5">
        <v>10</v>
      </c>
      <c r="L169" s="5">
        <v>1</v>
      </c>
      <c r="M169" s="18">
        <v>1.845</v>
      </c>
      <c r="N169" s="19"/>
      <c r="P169" s="25"/>
      <c r="Q169" s="26"/>
      <c r="R169" s="27"/>
    </row>
    <row r="170" spans="1:18" ht="50.1" customHeight="1" x14ac:dyDescent="0.25">
      <c r="A170" s="2">
        <v>167</v>
      </c>
      <c r="B170" s="5" t="s">
        <v>248</v>
      </c>
      <c r="C170" s="5" t="s">
        <v>67</v>
      </c>
      <c r="D170" s="5" t="s">
        <v>67</v>
      </c>
      <c r="E170" s="5" t="s">
        <v>320</v>
      </c>
      <c r="F170" s="5" t="s">
        <v>563</v>
      </c>
      <c r="G170" s="5">
        <v>18062067</v>
      </c>
      <c r="H170" s="5">
        <v>26265683</v>
      </c>
      <c r="I170" s="5" t="s">
        <v>27</v>
      </c>
      <c r="J170" s="5" t="s">
        <v>319</v>
      </c>
      <c r="K170" s="5">
        <v>25</v>
      </c>
      <c r="L170" s="5">
        <v>4</v>
      </c>
      <c r="M170" s="18">
        <v>6.9989999999999997</v>
      </c>
      <c r="N170" s="19"/>
      <c r="P170" s="25"/>
      <c r="Q170" s="26"/>
      <c r="R170" s="27"/>
    </row>
    <row r="171" spans="1:18" ht="50.1" customHeight="1" x14ac:dyDescent="0.25">
      <c r="A171" s="2">
        <v>168</v>
      </c>
      <c r="B171" s="5" t="s">
        <v>248</v>
      </c>
      <c r="C171" s="5" t="s">
        <v>15</v>
      </c>
      <c r="D171" s="5" t="s">
        <v>564</v>
      </c>
      <c r="E171" s="5" t="s">
        <v>320</v>
      </c>
      <c r="F171" s="5" t="s">
        <v>565</v>
      </c>
      <c r="G171" s="5">
        <v>12067105</v>
      </c>
      <c r="H171" s="5">
        <v>91233714</v>
      </c>
      <c r="I171" s="5" t="s">
        <v>27</v>
      </c>
      <c r="J171" s="5" t="s">
        <v>319</v>
      </c>
      <c r="K171" s="5">
        <v>16</v>
      </c>
      <c r="L171" s="5">
        <v>2</v>
      </c>
      <c r="M171" s="18">
        <v>12.044</v>
      </c>
      <c r="N171" s="19"/>
      <c r="P171" s="25"/>
      <c r="Q171" s="26"/>
      <c r="R171" s="27"/>
    </row>
    <row r="172" spans="1:18" ht="50.1" customHeight="1" x14ac:dyDescent="0.25">
      <c r="A172" s="2">
        <v>169</v>
      </c>
      <c r="B172" s="5" t="s">
        <v>248</v>
      </c>
      <c r="C172" s="5" t="s">
        <v>122</v>
      </c>
      <c r="D172" s="5" t="s">
        <v>566</v>
      </c>
      <c r="E172" s="5" t="s">
        <v>320</v>
      </c>
      <c r="F172" s="5" t="s">
        <v>567</v>
      </c>
      <c r="G172" s="5">
        <v>18021037</v>
      </c>
      <c r="H172" s="5">
        <v>12250335</v>
      </c>
      <c r="I172" s="5" t="s">
        <v>27</v>
      </c>
      <c r="J172" s="5" t="s">
        <v>319</v>
      </c>
      <c r="K172" s="5">
        <v>16</v>
      </c>
      <c r="L172" s="5">
        <v>3.3</v>
      </c>
      <c r="M172" s="18">
        <v>18.853000000000002</v>
      </c>
      <c r="N172" s="19"/>
      <c r="P172" s="25"/>
      <c r="Q172" s="26"/>
      <c r="R172" s="27"/>
    </row>
    <row r="173" spans="1:18" ht="50.1" customHeight="1" x14ac:dyDescent="0.25">
      <c r="A173" s="2">
        <v>170</v>
      </c>
      <c r="B173" s="5" t="s">
        <v>248</v>
      </c>
      <c r="C173" s="5" t="s">
        <v>315</v>
      </c>
      <c r="D173" s="5" t="s">
        <v>315</v>
      </c>
      <c r="E173" s="5" t="s">
        <v>320</v>
      </c>
      <c r="F173" s="5" t="s">
        <v>568</v>
      </c>
      <c r="G173" s="5">
        <v>18066013</v>
      </c>
      <c r="H173" s="5">
        <v>27511779</v>
      </c>
      <c r="I173" s="5" t="s">
        <v>27</v>
      </c>
      <c r="J173" s="5" t="s">
        <v>319</v>
      </c>
      <c r="K173" s="5">
        <v>25</v>
      </c>
      <c r="L173" s="5">
        <v>5</v>
      </c>
      <c r="M173" s="18">
        <v>15.124000000000001</v>
      </c>
      <c r="N173" s="19"/>
      <c r="P173" s="25"/>
      <c r="Q173" s="26"/>
      <c r="R173" s="27"/>
    </row>
    <row r="174" spans="1:18" ht="50.1" customHeight="1" x14ac:dyDescent="0.25">
      <c r="A174" s="2">
        <v>171</v>
      </c>
      <c r="B174" s="5" t="s">
        <v>248</v>
      </c>
      <c r="C174" s="5" t="s">
        <v>15</v>
      </c>
      <c r="D174" s="5" t="s">
        <v>121</v>
      </c>
      <c r="E174" s="5" t="s">
        <v>320</v>
      </c>
      <c r="F174" s="5" t="s">
        <v>569</v>
      </c>
      <c r="G174" s="5">
        <v>16203094</v>
      </c>
      <c r="H174" s="5">
        <v>90109563</v>
      </c>
      <c r="I174" s="5" t="s">
        <v>27</v>
      </c>
      <c r="J174" s="5" t="s">
        <v>319</v>
      </c>
      <c r="K174" s="5">
        <v>16</v>
      </c>
      <c r="L174" s="5">
        <v>3</v>
      </c>
      <c r="M174" s="18">
        <v>17.196999999999999</v>
      </c>
      <c r="N174" s="19"/>
      <c r="P174" s="25"/>
      <c r="Q174" s="26"/>
      <c r="R174" s="27"/>
    </row>
    <row r="175" spans="1:18" ht="50.1" customHeight="1" x14ac:dyDescent="0.25">
      <c r="A175" s="2">
        <v>172</v>
      </c>
      <c r="B175" s="5" t="s">
        <v>248</v>
      </c>
      <c r="C175" s="5" t="s">
        <v>315</v>
      </c>
      <c r="D175" s="5" t="s">
        <v>570</v>
      </c>
      <c r="E175" s="5" t="s">
        <v>320</v>
      </c>
      <c r="F175" s="5" t="s">
        <v>571</v>
      </c>
      <c r="G175" s="5">
        <v>18066014</v>
      </c>
      <c r="H175" s="5">
        <v>26683569</v>
      </c>
      <c r="I175" s="5" t="s">
        <v>27</v>
      </c>
      <c r="J175" s="5" t="s">
        <v>319</v>
      </c>
      <c r="K175" s="5">
        <v>10</v>
      </c>
      <c r="L175" s="5">
        <v>1</v>
      </c>
      <c r="M175" s="18">
        <v>4.601</v>
      </c>
      <c r="N175" s="19"/>
      <c r="P175" s="25"/>
      <c r="Q175" s="26"/>
      <c r="R175" s="27"/>
    </row>
    <row r="176" spans="1:18" ht="50.1" customHeight="1" x14ac:dyDescent="0.25">
      <c r="A176" s="2">
        <v>173</v>
      </c>
      <c r="B176" s="5" t="s">
        <v>248</v>
      </c>
      <c r="C176" s="5" t="s">
        <v>104</v>
      </c>
      <c r="D176" s="5" t="s">
        <v>552</v>
      </c>
      <c r="E176" s="5" t="s">
        <v>320</v>
      </c>
      <c r="F176" s="5" t="s">
        <v>572</v>
      </c>
      <c r="G176" s="5">
        <v>18075066</v>
      </c>
      <c r="H176" s="5">
        <v>91178426</v>
      </c>
      <c r="I176" s="5" t="s">
        <v>27</v>
      </c>
      <c r="J176" s="5" t="s">
        <v>319</v>
      </c>
      <c r="K176" s="5">
        <v>25</v>
      </c>
      <c r="L176" s="5">
        <v>4</v>
      </c>
      <c r="M176" s="18">
        <v>12.643000000000001</v>
      </c>
      <c r="N176" s="19"/>
      <c r="P176" s="25"/>
      <c r="Q176" s="26"/>
      <c r="R176" s="27"/>
    </row>
    <row r="177" spans="1:18" ht="50.1" customHeight="1" x14ac:dyDescent="0.25">
      <c r="A177" s="2">
        <v>174</v>
      </c>
      <c r="B177" s="5" t="s">
        <v>248</v>
      </c>
      <c r="C177" s="5" t="s">
        <v>15</v>
      </c>
      <c r="D177" s="5" t="s">
        <v>573</v>
      </c>
      <c r="E177" s="5" t="s">
        <v>320</v>
      </c>
      <c r="F177" s="5" t="s">
        <v>574</v>
      </c>
      <c r="G177" s="5">
        <v>16802354</v>
      </c>
      <c r="H177" s="5">
        <v>78241007</v>
      </c>
      <c r="I177" s="5" t="s">
        <v>27</v>
      </c>
      <c r="J177" s="5" t="s">
        <v>319</v>
      </c>
      <c r="K177" s="5">
        <v>16</v>
      </c>
      <c r="L177" s="5">
        <v>4</v>
      </c>
      <c r="M177" s="18">
        <v>7.7160000000000002</v>
      </c>
      <c r="N177" s="19"/>
      <c r="P177" s="25"/>
      <c r="Q177" s="26"/>
      <c r="R177" s="27"/>
    </row>
    <row r="178" spans="1:18" ht="50.1" customHeight="1" x14ac:dyDescent="0.25">
      <c r="A178" s="2">
        <v>175</v>
      </c>
      <c r="B178" s="5" t="s">
        <v>248</v>
      </c>
      <c r="C178" s="5" t="s">
        <v>67</v>
      </c>
      <c r="D178" s="5" t="s">
        <v>448</v>
      </c>
      <c r="E178" s="5" t="s">
        <v>320</v>
      </c>
      <c r="F178" s="5" t="s">
        <v>575</v>
      </c>
      <c r="G178" s="5">
        <v>18012023</v>
      </c>
      <c r="H178" s="5">
        <v>92954005</v>
      </c>
      <c r="I178" s="5" t="s">
        <v>27</v>
      </c>
      <c r="J178" s="5" t="s">
        <v>319</v>
      </c>
      <c r="K178" s="5">
        <v>20</v>
      </c>
      <c r="L178" s="5">
        <v>4</v>
      </c>
      <c r="M178" s="18">
        <v>8.6679999999999993</v>
      </c>
      <c r="N178" s="19"/>
      <c r="P178" s="25"/>
      <c r="Q178" s="26"/>
      <c r="R178" s="27"/>
    </row>
    <row r="179" spans="1:18" ht="50.1" customHeight="1" x14ac:dyDescent="0.25">
      <c r="A179" s="2">
        <v>176</v>
      </c>
      <c r="B179" s="5" t="s">
        <v>248</v>
      </c>
      <c r="C179" s="5" t="s">
        <v>15</v>
      </c>
      <c r="D179" s="5" t="s">
        <v>419</v>
      </c>
      <c r="E179" s="5" t="s">
        <v>320</v>
      </c>
      <c r="F179" s="5" t="s">
        <v>576</v>
      </c>
      <c r="G179" s="5">
        <v>16202338</v>
      </c>
      <c r="H179" s="5">
        <v>7445034</v>
      </c>
      <c r="I179" s="5" t="s">
        <v>27</v>
      </c>
      <c r="J179" s="5" t="s">
        <v>319</v>
      </c>
      <c r="K179" s="5">
        <v>16</v>
      </c>
      <c r="L179" s="5">
        <v>4</v>
      </c>
      <c r="M179" s="18">
        <v>8.1189999999999998</v>
      </c>
      <c r="N179" s="19"/>
      <c r="P179" s="25"/>
      <c r="Q179" s="26"/>
      <c r="R179" s="27"/>
    </row>
    <row r="180" spans="1:18" ht="50.1" customHeight="1" x14ac:dyDescent="0.25">
      <c r="A180" s="2">
        <v>177</v>
      </c>
      <c r="B180" s="5" t="s">
        <v>248</v>
      </c>
      <c r="C180" s="5" t="s">
        <v>15</v>
      </c>
      <c r="D180" s="5" t="s">
        <v>341</v>
      </c>
      <c r="E180" s="5" t="s">
        <v>320</v>
      </c>
      <c r="F180" s="5" t="s">
        <v>577</v>
      </c>
      <c r="G180" s="5">
        <v>16201352</v>
      </c>
      <c r="H180" s="5">
        <v>11148652</v>
      </c>
      <c r="I180" s="5" t="s">
        <v>27</v>
      </c>
      <c r="J180" s="5" t="s">
        <v>319</v>
      </c>
      <c r="K180" s="5">
        <v>10</v>
      </c>
      <c r="L180" s="5">
        <v>2</v>
      </c>
      <c r="M180" s="18">
        <v>0.80900000000000005</v>
      </c>
      <c r="N180" s="19"/>
      <c r="P180" s="25"/>
      <c r="Q180" s="26"/>
      <c r="R180" s="27"/>
    </row>
    <row r="181" spans="1:18" ht="50.1" customHeight="1" x14ac:dyDescent="0.25">
      <c r="A181" s="2">
        <v>178</v>
      </c>
      <c r="B181" s="5" t="s">
        <v>248</v>
      </c>
      <c r="C181" s="5" t="s">
        <v>15</v>
      </c>
      <c r="D181" s="5" t="s">
        <v>302</v>
      </c>
      <c r="E181" s="5" t="s">
        <v>320</v>
      </c>
      <c r="F181" s="5" t="s">
        <v>578</v>
      </c>
      <c r="G181" s="5">
        <v>18003069</v>
      </c>
      <c r="H181" s="5">
        <v>70407</v>
      </c>
      <c r="I181" s="5" t="s">
        <v>27</v>
      </c>
      <c r="J181" s="5" t="s">
        <v>319</v>
      </c>
      <c r="K181" s="5">
        <v>25</v>
      </c>
      <c r="L181" s="5">
        <v>10</v>
      </c>
      <c r="M181" s="18">
        <v>10.691000000000001</v>
      </c>
      <c r="N181" s="19"/>
      <c r="P181" s="25"/>
      <c r="Q181" s="26"/>
      <c r="R181" s="27"/>
    </row>
    <row r="182" spans="1:18" ht="50.1" customHeight="1" x14ac:dyDescent="0.25">
      <c r="A182" s="2">
        <v>179</v>
      </c>
      <c r="B182" s="5" t="s">
        <v>248</v>
      </c>
      <c r="C182" s="5" t="s">
        <v>15</v>
      </c>
      <c r="D182" s="5" t="s">
        <v>579</v>
      </c>
      <c r="E182" s="5" t="s">
        <v>320</v>
      </c>
      <c r="F182" s="5" t="s">
        <v>580</v>
      </c>
      <c r="G182" s="5">
        <v>12159206</v>
      </c>
      <c r="H182" s="5">
        <v>12219614</v>
      </c>
      <c r="I182" s="5" t="s">
        <v>27</v>
      </c>
      <c r="J182" s="5" t="s">
        <v>319</v>
      </c>
      <c r="K182" s="5">
        <v>16</v>
      </c>
      <c r="L182" s="5">
        <v>2</v>
      </c>
      <c r="M182" s="18">
        <v>6.2080000000000002</v>
      </c>
      <c r="N182" s="19"/>
      <c r="P182" s="25"/>
      <c r="Q182" s="26"/>
      <c r="R182" s="27"/>
    </row>
    <row r="183" spans="1:18" ht="50.1" customHeight="1" x14ac:dyDescent="0.25">
      <c r="A183" s="2">
        <v>180</v>
      </c>
      <c r="B183" s="5" t="s">
        <v>248</v>
      </c>
      <c r="C183" s="5" t="s">
        <v>15</v>
      </c>
      <c r="D183" s="5" t="s">
        <v>581</v>
      </c>
      <c r="E183" s="5" t="s">
        <v>320</v>
      </c>
      <c r="F183" s="5" t="s">
        <v>582</v>
      </c>
      <c r="G183" s="5">
        <v>12159207</v>
      </c>
      <c r="H183" s="5">
        <v>90136071</v>
      </c>
      <c r="I183" s="5" t="s">
        <v>27</v>
      </c>
      <c r="J183" s="5" t="s">
        <v>319</v>
      </c>
      <c r="K183" s="5">
        <v>16</v>
      </c>
      <c r="L183" s="5">
        <v>5</v>
      </c>
      <c r="M183" s="18">
        <v>13.436</v>
      </c>
      <c r="N183" s="19"/>
      <c r="P183" s="25"/>
      <c r="Q183" s="26"/>
      <c r="R183" s="27"/>
    </row>
    <row r="184" spans="1:18" ht="50.1" customHeight="1" x14ac:dyDescent="0.25">
      <c r="A184" s="2">
        <v>181</v>
      </c>
      <c r="B184" s="5" t="s">
        <v>248</v>
      </c>
      <c r="C184" s="5" t="s">
        <v>15</v>
      </c>
      <c r="D184" s="5" t="s">
        <v>441</v>
      </c>
      <c r="E184" s="5" t="s">
        <v>320</v>
      </c>
      <c r="F184" s="5" t="s">
        <v>583</v>
      </c>
      <c r="G184" s="5">
        <v>18008107</v>
      </c>
      <c r="H184" s="5">
        <v>12613095</v>
      </c>
      <c r="I184" s="5" t="s">
        <v>27</v>
      </c>
      <c r="J184" s="5" t="s">
        <v>319</v>
      </c>
      <c r="K184" s="5">
        <v>25</v>
      </c>
      <c r="L184" s="5">
        <v>11</v>
      </c>
      <c r="M184" s="18">
        <v>12.736000000000001</v>
      </c>
      <c r="N184" s="19"/>
      <c r="P184" s="25"/>
      <c r="Q184" s="26"/>
      <c r="R184" s="27"/>
    </row>
    <row r="185" spans="1:18" ht="50.1" customHeight="1" x14ac:dyDescent="0.25">
      <c r="A185" s="2">
        <v>182</v>
      </c>
      <c r="B185" s="5" t="s">
        <v>248</v>
      </c>
      <c r="C185" s="5" t="s">
        <v>15</v>
      </c>
      <c r="D185" s="5" t="s">
        <v>584</v>
      </c>
      <c r="E185" s="5" t="s">
        <v>320</v>
      </c>
      <c r="F185" s="5" t="s">
        <v>585</v>
      </c>
      <c r="G185" s="5">
        <v>18006065</v>
      </c>
      <c r="H185" s="5">
        <v>8365748</v>
      </c>
      <c r="I185" s="5" t="s">
        <v>27</v>
      </c>
      <c r="J185" s="5" t="s">
        <v>319</v>
      </c>
      <c r="K185" s="5">
        <v>16</v>
      </c>
      <c r="L185" s="5">
        <v>4</v>
      </c>
      <c r="M185" s="18">
        <v>13.741</v>
      </c>
      <c r="N185" s="19"/>
      <c r="P185" s="25"/>
      <c r="Q185" s="26"/>
      <c r="R185" s="27"/>
    </row>
    <row r="186" spans="1:18" ht="50.1" customHeight="1" x14ac:dyDescent="0.25">
      <c r="A186" s="2">
        <v>183</v>
      </c>
      <c r="B186" s="5" t="s">
        <v>248</v>
      </c>
      <c r="C186" s="5" t="s">
        <v>15</v>
      </c>
      <c r="D186" s="5" t="s">
        <v>586</v>
      </c>
      <c r="E186" s="5" t="s">
        <v>320</v>
      </c>
      <c r="F186" s="5" t="s">
        <v>587</v>
      </c>
      <c r="G186" s="5">
        <v>16802355</v>
      </c>
      <c r="H186" s="5">
        <v>13302447</v>
      </c>
      <c r="I186" s="5" t="s">
        <v>27</v>
      </c>
      <c r="J186" s="5" t="s">
        <v>319</v>
      </c>
      <c r="K186" s="5">
        <v>35</v>
      </c>
      <c r="L186" s="5">
        <v>16</v>
      </c>
      <c r="M186" s="18">
        <v>22.155999999999999</v>
      </c>
      <c r="N186" s="19"/>
      <c r="P186" s="25"/>
      <c r="Q186" s="26"/>
      <c r="R186" s="27"/>
    </row>
    <row r="187" spans="1:18" ht="50.1" customHeight="1" x14ac:dyDescent="0.25">
      <c r="A187" s="2">
        <v>184</v>
      </c>
      <c r="B187" s="5" t="s">
        <v>248</v>
      </c>
      <c r="C187" s="5" t="s">
        <v>15</v>
      </c>
      <c r="D187" s="5" t="s">
        <v>377</v>
      </c>
      <c r="E187" s="5" t="s">
        <v>320</v>
      </c>
      <c r="F187" s="5" t="s">
        <v>588</v>
      </c>
      <c r="G187" s="5">
        <v>16201353</v>
      </c>
      <c r="H187" s="5">
        <v>90211035</v>
      </c>
      <c r="I187" s="5" t="s">
        <v>27</v>
      </c>
      <c r="J187" s="5" t="s">
        <v>319</v>
      </c>
      <c r="K187" s="5">
        <v>20</v>
      </c>
      <c r="L187" s="5">
        <v>7</v>
      </c>
      <c r="M187" s="18">
        <v>4.375</v>
      </c>
      <c r="N187" s="19"/>
      <c r="P187" s="25"/>
      <c r="Q187" s="26"/>
      <c r="R187" s="27"/>
    </row>
    <row r="188" spans="1:18" ht="50.1" customHeight="1" x14ac:dyDescent="0.25">
      <c r="A188" s="2">
        <v>185</v>
      </c>
      <c r="B188" s="5" t="s">
        <v>248</v>
      </c>
      <c r="C188" s="5" t="s">
        <v>15</v>
      </c>
      <c r="D188" s="5" t="s">
        <v>589</v>
      </c>
      <c r="E188" s="5" t="s">
        <v>320</v>
      </c>
      <c r="F188" s="5" t="s">
        <v>590</v>
      </c>
      <c r="G188" s="5">
        <v>16802356</v>
      </c>
      <c r="H188" s="5">
        <v>90135867</v>
      </c>
      <c r="I188" s="5" t="s">
        <v>27</v>
      </c>
      <c r="J188" s="5" t="s">
        <v>319</v>
      </c>
      <c r="K188" s="5">
        <v>20</v>
      </c>
      <c r="L188" s="5">
        <v>7</v>
      </c>
      <c r="M188" s="18">
        <v>14.734999999999999</v>
      </c>
      <c r="N188" s="19"/>
      <c r="P188" s="25"/>
      <c r="Q188" s="26"/>
      <c r="R188" s="27"/>
    </row>
    <row r="189" spans="1:18" ht="50.1" customHeight="1" x14ac:dyDescent="0.25">
      <c r="A189" s="2">
        <v>186</v>
      </c>
      <c r="B189" s="5" t="s">
        <v>248</v>
      </c>
      <c r="C189" s="5" t="s">
        <v>356</v>
      </c>
      <c r="D189" s="5" t="s">
        <v>591</v>
      </c>
      <c r="E189" s="5" t="s">
        <v>320</v>
      </c>
      <c r="F189" s="5" t="s">
        <v>592</v>
      </c>
      <c r="G189" s="5">
        <v>18075068</v>
      </c>
      <c r="H189" s="5">
        <v>20556406</v>
      </c>
      <c r="I189" s="5" t="s">
        <v>27</v>
      </c>
      <c r="J189" s="5" t="s">
        <v>319</v>
      </c>
      <c r="K189" s="5">
        <v>10</v>
      </c>
      <c r="L189" s="5">
        <v>1</v>
      </c>
      <c r="M189" s="18">
        <v>4.875</v>
      </c>
      <c r="N189" s="19"/>
      <c r="P189" s="25"/>
      <c r="Q189" s="26"/>
      <c r="R189" s="27"/>
    </row>
    <row r="190" spans="1:18" ht="50.1" customHeight="1" x14ac:dyDescent="0.25">
      <c r="A190" s="2">
        <v>187</v>
      </c>
      <c r="B190" s="5" t="s">
        <v>248</v>
      </c>
      <c r="C190" s="5" t="s">
        <v>15</v>
      </c>
      <c r="D190" s="5" t="s">
        <v>593</v>
      </c>
      <c r="E190" s="5" t="s">
        <v>320</v>
      </c>
      <c r="F190" s="5" t="s">
        <v>594</v>
      </c>
      <c r="G190" s="5">
        <v>18075069</v>
      </c>
      <c r="H190" s="5">
        <v>7332000</v>
      </c>
      <c r="I190" s="5" t="s">
        <v>27</v>
      </c>
      <c r="J190" s="5" t="s">
        <v>319</v>
      </c>
      <c r="K190" s="5">
        <v>20</v>
      </c>
      <c r="L190" s="5">
        <v>10</v>
      </c>
      <c r="M190" s="18">
        <v>16.088000000000001</v>
      </c>
      <c r="N190" s="19"/>
      <c r="P190" s="25"/>
      <c r="Q190" s="26"/>
      <c r="R190" s="27"/>
    </row>
    <row r="191" spans="1:18" ht="50.1" customHeight="1" x14ac:dyDescent="0.25">
      <c r="A191" s="2">
        <v>188</v>
      </c>
      <c r="B191" s="5" t="s">
        <v>248</v>
      </c>
      <c r="C191" s="5" t="s">
        <v>15</v>
      </c>
      <c r="D191" s="5" t="s">
        <v>595</v>
      </c>
      <c r="E191" s="5" t="s">
        <v>320</v>
      </c>
      <c r="F191" s="5" t="s">
        <v>596</v>
      </c>
      <c r="G191" s="5">
        <v>18003070</v>
      </c>
      <c r="H191" s="5">
        <v>90103258</v>
      </c>
      <c r="I191" s="5" t="s">
        <v>27</v>
      </c>
      <c r="J191" s="5" t="s">
        <v>319</v>
      </c>
      <c r="K191" s="5">
        <v>16</v>
      </c>
      <c r="L191" s="5">
        <v>3</v>
      </c>
      <c r="M191" s="18">
        <v>7.98</v>
      </c>
      <c r="N191" s="19"/>
      <c r="P191" s="25"/>
      <c r="Q191" s="26"/>
      <c r="R191" s="27"/>
    </row>
    <row r="192" spans="1:18" ht="50.1" customHeight="1" x14ac:dyDescent="0.25">
      <c r="A192" s="2">
        <v>189</v>
      </c>
      <c r="B192" s="5" t="s">
        <v>248</v>
      </c>
      <c r="C192" s="5" t="s">
        <v>15</v>
      </c>
      <c r="D192" s="5" t="s">
        <v>597</v>
      </c>
      <c r="E192" s="5" t="s">
        <v>320</v>
      </c>
      <c r="F192" s="5" t="s">
        <v>598</v>
      </c>
      <c r="G192" s="5">
        <v>18008108</v>
      </c>
      <c r="H192" s="5">
        <v>14262850</v>
      </c>
      <c r="I192" s="5" t="s">
        <v>27</v>
      </c>
      <c r="J192" s="5" t="s">
        <v>319</v>
      </c>
      <c r="K192" s="5">
        <v>20</v>
      </c>
      <c r="L192" s="5">
        <v>2</v>
      </c>
      <c r="M192" s="18">
        <v>5.1989999999999998</v>
      </c>
      <c r="N192" s="19"/>
      <c r="P192" s="25"/>
      <c r="Q192" s="26"/>
      <c r="R192" s="27"/>
    </row>
    <row r="193" spans="1:18" ht="50.1" customHeight="1" x14ac:dyDescent="0.25">
      <c r="A193" s="2">
        <v>190</v>
      </c>
      <c r="B193" s="5" t="s">
        <v>248</v>
      </c>
      <c r="C193" s="5" t="s">
        <v>55</v>
      </c>
      <c r="D193" s="5" t="s">
        <v>357</v>
      </c>
      <c r="E193" s="5" t="s">
        <v>320</v>
      </c>
      <c r="F193" s="5" t="s">
        <v>599</v>
      </c>
      <c r="G193" s="5">
        <v>18075070</v>
      </c>
      <c r="H193" s="5">
        <v>10996159</v>
      </c>
      <c r="I193" s="5" t="s">
        <v>27</v>
      </c>
      <c r="J193" s="5" t="s">
        <v>319</v>
      </c>
      <c r="K193" s="5">
        <v>16</v>
      </c>
      <c r="L193" s="5">
        <v>1.4</v>
      </c>
      <c r="M193" s="18">
        <v>6.2969999999999997</v>
      </c>
      <c r="N193" s="19"/>
      <c r="P193" s="25"/>
      <c r="Q193" s="26"/>
      <c r="R193" s="27"/>
    </row>
    <row r="194" spans="1:18" ht="50.1" customHeight="1" x14ac:dyDescent="0.25">
      <c r="A194" s="2">
        <v>191</v>
      </c>
      <c r="B194" s="5" t="s">
        <v>248</v>
      </c>
      <c r="C194" s="5" t="s">
        <v>15</v>
      </c>
      <c r="D194" s="5" t="s">
        <v>446</v>
      </c>
      <c r="E194" s="5" t="s">
        <v>320</v>
      </c>
      <c r="F194" s="5" t="s">
        <v>600</v>
      </c>
      <c r="G194" s="5">
        <v>18013195</v>
      </c>
      <c r="H194" s="5">
        <v>90105982</v>
      </c>
      <c r="I194" s="5" t="s">
        <v>27</v>
      </c>
      <c r="J194" s="5" t="s">
        <v>319</v>
      </c>
      <c r="K194" s="5">
        <v>16</v>
      </c>
      <c r="L194" s="5">
        <v>4</v>
      </c>
      <c r="M194" s="18">
        <v>10.42</v>
      </c>
      <c r="N194" s="19"/>
      <c r="P194" s="25"/>
      <c r="Q194" s="26"/>
      <c r="R194" s="27"/>
    </row>
    <row r="195" spans="1:18" ht="50.1" customHeight="1" x14ac:dyDescent="0.25">
      <c r="A195" s="2">
        <v>192</v>
      </c>
      <c r="B195" s="5" t="s">
        <v>248</v>
      </c>
      <c r="C195" s="5" t="s">
        <v>15</v>
      </c>
      <c r="D195" s="5" t="s">
        <v>601</v>
      </c>
      <c r="E195" s="5" t="s">
        <v>320</v>
      </c>
      <c r="F195" s="5" t="s">
        <v>602</v>
      </c>
      <c r="G195" s="5">
        <v>18008109</v>
      </c>
      <c r="H195" s="5">
        <v>83332283</v>
      </c>
      <c r="I195" s="5" t="s">
        <v>27</v>
      </c>
      <c r="J195" s="5" t="s">
        <v>319</v>
      </c>
      <c r="K195" s="5">
        <v>16</v>
      </c>
      <c r="L195" s="5">
        <v>2</v>
      </c>
      <c r="M195" s="18">
        <v>4.4009999999999998</v>
      </c>
      <c r="N195" s="19"/>
      <c r="P195" s="25"/>
      <c r="Q195" s="26"/>
      <c r="R195" s="27"/>
    </row>
    <row r="196" spans="1:18" ht="50.1" customHeight="1" x14ac:dyDescent="0.25">
      <c r="A196" s="2">
        <v>193</v>
      </c>
      <c r="B196" s="5" t="s">
        <v>248</v>
      </c>
      <c r="C196" s="5" t="s">
        <v>315</v>
      </c>
      <c r="D196" s="5" t="s">
        <v>315</v>
      </c>
      <c r="E196" s="5" t="s">
        <v>320</v>
      </c>
      <c r="F196" s="5" t="s">
        <v>603</v>
      </c>
      <c r="G196" s="5">
        <v>18066015</v>
      </c>
      <c r="H196" s="5">
        <v>25959727</v>
      </c>
      <c r="I196" s="5" t="s">
        <v>27</v>
      </c>
      <c r="J196" s="5" t="s">
        <v>319</v>
      </c>
      <c r="K196" s="5">
        <v>25</v>
      </c>
      <c r="L196" s="5">
        <v>4</v>
      </c>
      <c r="M196" s="18">
        <v>13.878</v>
      </c>
      <c r="N196" s="19"/>
      <c r="P196" s="25"/>
      <c r="Q196" s="26"/>
      <c r="R196" s="27"/>
    </row>
    <row r="197" spans="1:18" ht="50.1" customHeight="1" x14ac:dyDescent="0.25">
      <c r="A197" s="2">
        <v>194</v>
      </c>
      <c r="B197" s="5" t="s">
        <v>248</v>
      </c>
      <c r="C197" s="5" t="s">
        <v>356</v>
      </c>
      <c r="D197" s="5" t="s">
        <v>604</v>
      </c>
      <c r="E197" s="5" t="s">
        <v>320</v>
      </c>
      <c r="F197" s="5" t="s">
        <v>605</v>
      </c>
      <c r="G197" s="5">
        <v>18075071</v>
      </c>
      <c r="H197" s="5">
        <v>83142449</v>
      </c>
      <c r="I197" s="5" t="s">
        <v>27</v>
      </c>
      <c r="J197" s="5" t="s">
        <v>319</v>
      </c>
      <c r="K197" s="5">
        <v>16</v>
      </c>
      <c r="L197" s="5">
        <v>1</v>
      </c>
      <c r="M197" s="18">
        <v>2.5539999999999998</v>
      </c>
      <c r="N197" s="19"/>
      <c r="P197" s="25"/>
      <c r="Q197" s="26"/>
      <c r="R197" s="27"/>
    </row>
    <row r="198" spans="1:18" ht="50.1" customHeight="1" x14ac:dyDescent="0.25">
      <c r="A198" s="2">
        <v>195</v>
      </c>
      <c r="B198" s="5" t="s">
        <v>248</v>
      </c>
      <c r="C198" s="5" t="s">
        <v>15</v>
      </c>
      <c r="D198" s="5" t="s">
        <v>606</v>
      </c>
      <c r="E198" s="5" t="s">
        <v>320</v>
      </c>
      <c r="F198" s="5" t="s">
        <v>607</v>
      </c>
      <c r="G198" s="5">
        <v>18038048</v>
      </c>
      <c r="H198" s="5">
        <v>90137549</v>
      </c>
      <c r="I198" s="5" t="s">
        <v>27</v>
      </c>
      <c r="J198" s="5" t="s">
        <v>319</v>
      </c>
      <c r="K198" s="5">
        <v>10</v>
      </c>
      <c r="L198" s="5">
        <v>6</v>
      </c>
      <c r="M198" s="18">
        <v>37.143000000000001</v>
      </c>
      <c r="N198" s="19"/>
      <c r="P198" s="25"/>
      <c r="Q198" s="26"/>
      <c r="R198" s="27"/>
    </row>
    <row r="199" spans="1:18" ht="50.1" customHeight="1" x14ac:dyDescent="0.25">
      <c r="A199" s="2">
        <v>196</v>
      </c>
      <c r="B199" s="5" t="s">
        <v>248</v>
      </c>
      <c r="C199" s="5" t="s">
        <v>315</v>
      </c>
      <c r="D199" s="5" t="s">
        <v>608</v>
      </c>
      <c r="E199" s="5" t="s">
        <v>320</v>
      </c>
      <c r="F199" s="5" t="s">
        <v>609</v>
      </c>
      <c r="G199" s="5">
        <v>18066016</v>
      </c>
      <c r="H199" s="5">
        <v>10126397</v>
      </c>
      <c r="I199" s="5" t="s">
        <v>27</v>
      </c>
      <c r="J199" s="5" t="s">
        <v>319</v>
      </c>
      <c r="K199" s="5">
        <v>20</v>
      </c>
      <c r="L199" s="5">
        <v>3</v>
      </c>
      <c r="M199" s="18">
        <v>14.645</v>
      </c>
      <c r="N199" s="19"/>
      <c r="P199" s="25"/>
      <c r="Q199" s="26"/>
      <c r="R199" s="27"/>
    </row>
    <row r="200" spans="1:18" ht="50.1" customHeight="1" x14ac:dyDescent="0.25">
      <c r="A200" s="2">
        <v>197</v>
      </c>
      <c r="B200" s="5" t="s">
        <v>248</v>
      </c>
      <c r="C200" s="5" t="s">
        <v>15</v>
      </c>
      <c r="D200" s="5" t="s">
        <v>329</v>
      </c>
      <c r="E200" s="5" t="s">
        <v>320</v>
      </c>
      <c r="F200" s="5" t="s">
        <v>610</v>
      </c>
      <c r="G200" s="5">
        <v>16202339</v>
      </c>
      <c r="H200" s="5">
        <v>13301118</v>
      </c>
      <c r="I200" s="5" t="s">
        <v>27</v>
      </c>
      <c r="J200" s="5" t="s">
        <v>319</v>
      </c>
      <c r="K200" s="5">
        <v>25</v>
      </c>
      <c r="L200" s="5">
        <v>12</v>
      </c>
      <c r="M200" s="18">
        <v>14.205</v>
      </c>
      <c r="N200" s="19"/>
      <c r="P200" s="25"/>
      <c r="Q200" s="26"/>
      <c r="R200" s="27"/>
    </row>
    <row r="201" spans="1:18" ht="50.1" customHeight="1" x14ac:dyDescent="0.25">
      <c r="A201" s="2">
        <v>198</v>
      </c>
      <c r="B201" s="5" t="s">
        <v>248</v>
      </c>
      <c r="C201" s="5" t="s">
        <v>124</v>
      </c>
      <c r="D201" s="5" t="s">
        <v>611</v>
      </c>
      <c r="E201" s="5" t="s">
        <v>320</v>
      </c>
      <c r="F201" s="5" t="s">
        <v>612</v>
      </c>
      <c r="G201" s="5">
        <v>18005035</v>
      </c>
      <c r="H201" s="5">
        <v>83113524</v>
      </c>
      <c r="I201" s="5" t="s">
        <v>27</v>
      </c>
      <c r="J201" s="5" t="s">
        <v>319</v>
      </c>
      <c r="K201" s="5">
        <v>16</v>
      </c>
      <c r="L201" s="5">
        <v>2.5</v>
      </c>
      <c r="M201" s="18">
        <v>4.117</v>
      </c>
      <c r="N201" s="19"/>
      <c r="P201" s="25"/>
      <c r="Q201" s="26"/>
      <c r="R201" s="27"/>
    </row>
    <row r="202" spans="1:18" ht="50.1" customHeight="1" x14ac:dyDescent="0.25">
      <c r="A202" s="2">
        <v>199</v>
      </c>
      <c r="B202" s="5" t="s">
        <v>248</v>
      </c>
      <c r="C202" s="5" t="s">
        <v>15</v>
      </c>
      <c r="D202" s="5" t="s">
        <v>613</v>
      </c>
      <c r="E202" s="5" t="s">
        <v>320</v>
      </c>
      <c r="F202" s="5" t="s">
        <v>614</v>
      </c>
      <c r="G202" s="5">
        <v>18003071</v>
      </c>
      <c r="H202" s="5">
        <v>90211674</v>
      </c>
      <c r="I202" s="5" t="s">
        <v>27</v>
      </c>
      <c r="J202" s="5" t="s">
        <v>319</v>
      </c>
      <c r="K202" s="5">
        <v>20</v>
      </c>
      <c r="L202" s="5">
        <v>8</v>
      </c>
      <c r="M202" s="18">
        <v>17.888000000000002</v>
      </c>
      <c r="N202" s="19"/>
      <c r="P202" s="25"/>
      <c r="Q202" s="26"/>
      <c r="R202" s="27"/>
    </row>
    <row r="203" spans="1:18" ht="50.1" customHeight="1" x14ac:dyDescent="0.25">
      <c r="A203" s="2">
        <v>200</v>
      </c>
      <c r="B203" s="5" t="s">
        <v>248</v>
      </c>
      <c r="C203" s="5" t="s">
        <v>15</v>
      </c>
      <c r="D203" s="5" t="s">
        <v>615</v>
      </c>
      <c r="E203" s="5" t="s">
        <v>320</v>
      </c>
      <c r="F203" s="5" t="s">
        <v>616</v>
      </c>
      <c r="G203" s="5">
        <v>18008110</v>
      </c>
      <c r="H203" s="5">
        <v>5087204</v>
      </c>
      <c r="I203" s="5" t="s">
        <v>27</v>
      </c>
      <c r="J203" s="5" t="s">
        <v>319</v>
      </c>
      <c r="K203" s="5">
        <v>20</v>
      </c>
      <c r="L203" s="5">
        <v>4</v>
      </c>
      <c r="M203" s="18">
        <v>6.7069999999999999</v>
      </c>
      <c r="N203" s="19"/>
      <c r="P203" s="25"/>
      <c r="Q203" s="26"/>
      <c r="R203" s="27"/>
    </row>
    <row r="204" spans="1:18" ht="50.1" customHeight="1" x14ac:dyDescent="0.25">
      <c r="A204" s="2">
        <v>201</v>
      </c>
      <c r="B204" s="5" t="s">
        <v>248</v>
      </c>
      <c r="C204" s="5" t="s">
        <v>15</v>
      </c>
      <c r="D204" s="5" t="s">
        <v>422</v>
      </c>
      <c r="E204" s="5" t="s">
        <v>320</v>
      </c>
      <c r="F204" s="5" t="s">
        <v>617</v>
      </c>
      <c r="G204" s="5">
        <v>18006066</v>
      </c>
      <c r="H204" s="5">
        <v>8052254</v>
      </c>
      <c r="I204" s="5" t="s">
        <v>27</v>
      </c>
      <c r="J204" s="5" t="s">
        <v>319</v>
      </c>
      <c r="K204" s="5">
        <v>16</v>
      </c>
      <c r="L204" s="5">
        <v>2</v>
      </c>
      <c r="M204" s="18">
        <v>8.6509999999999998</v>
      </c>
      <c r="N204" s="19"/>
      <c r="P204" s="25"/>
      <c r="Q204" s="26"/>
      <c r="R204" s="27"/>
    </row>
    <row r="205" spans="1:18" ht="50.1" customHeight="1" x14ac:dyDescent="0.25">
      <c r="A205" s="2">
        <v>202</v>
      </c>
      <c r="B205" s="5" t="s">
        <v>248</v>
      </c>
      <c r="C205" s="5" t="s">
        <v>15</v>
      </c>
      <c r="D205" s="5" t="s">
        <v>618</v>
      </c>
      <c r="E205" s="5" t="s">
        <v>320</v>
      </c>
      <c r="F205" s="5" t="s">
        <v>619</v>
      </c>
      <c r="G205" s="5">
        <v>18003072</v>
      </c>
      <c r="H205" s="5">
        <v>22086075</v>
      </c>
      <c r="I205" s="5" t="s">
        <v>27</v>
      </c>
      <c r="J205" s="5" t="s">
        <v>319</v>
      </c>
      <c r="K205" s="5">
        <v>16</v>
      </c>
      <c r="L205" s="5">
        <v>2</v>
      </c>
      <c r="M205" s="18">
        <v>15.65</v>
      </c>
      <c r="N205" s="19"/>
      <c r="P205" s="25"/>
      <c r="Q205" s="26"/>
      <c r="R205" s="27"/>
    </row>
    <row r="206" spans="1:18" ht="50.1" customHeight="1" x14ac:dyDescent="0.25">
      <c r="A206" s="2">
        <v>203</v>
      </c>
      <c r="B206" s="5" t="s">
        <v>248</v>
      </c>
      <c r="C206" s="5" t="s">
        <v>15</v>
      </c>
      <c r="D206" s="5" t="s">
        <v>112</v>
      </c>
      <c r="E206" s="5" t="s">
        <v>320</v>
      </c>
      <c r="F206" s="5" t="s">
        <v>620</v>
      </c>
      <c r="G206" s="5">
        <v>18010030</v>
      </c>
      <c r="H206" s="5">
        <v>11023529</v>
      </c>
      <c r="I206" s="5" t="s">
        <v>27</v>
      </c>
      <c r="J206" s="5" t="s">
        <v>319</v>
      </c>
      <c r="K206" s="5">
        <v>20</v>
      </c>
      <c r="L206" s="5">
        <v>9</v>
      </c>
      <c r="M206" s="18">
        <v>16.923999999999999</v>
      </c>
      <c r="N206" s="19"/>
      <c r="P206" s="25"/>
      <c r="Q206" s="26"/>
      <c r="R206" s="27"/>
    </row>
    <row r="207" spans="1:18" ht="50.1" customHeight="1" x14ac:dyDescent="0.25">
      <c r="A207" s="2">
        <v>204</v>
      </c>
      <c r="B207" s="5" t="s">
        <v>248</v>
      </c>
      <c r="C207" s="5" t="s">
        <v>15</v>
      </c>
      <c r="D207" s="5" t="s">
        <v>549</v>
      </c>
      <c r="E207" s="5" t="s">
        <v>320</v>
      </c>
      <c r="F207" s="5" t="s">
        <v>621</v>
      </c>
      <c r="G207" s="5">
        <v>18002049</v>
      </c>
      <c r="H207" s="5">
        <v>71092</v>
      </c>
      <c r="I207" s="5" t="s">
        <v>27</v>
      </c>
      <c r="J207" s="5" t="s">
        <v>319</v>
      </c>
      <c r="K207" s="5">
        <v>16</v>
      </c>
      <c r="L207" s="5">
        <v>4</v>
      </c>
      <c r="M207" s="18">
        <v>5.9729999999999999</v>
      </c>
      <c r="N207" s="19"/>
      <c r="P207" s="25"/>
      <c r="Q207" s="26"/>
      <c r="R207" s="27"/>
    </row>
    <row r="208" spans="1:18" ht="50.1" customHeight="1" x14ac:dyDescent="0.25">
      <c r="A208" s="2">
        <v>205</v>
      </c>
      <c r="B208" s="5" t="s">
        <v>248</v>
      </c>
      <c r="C208" s="5" t="s">
        <v>15</v>
      </c>
      <c r="D208" s="5" t="s">
        <v>622</v>
      </c>
      <c r="E208" s="5" t="s">
        <v>320</v>
      </c>
      <c r="F208" s="5" t="s">
        <v>623</v>
      </c>
      <c r="G208" s="5">
        <v>18009044</v>
      </c>
      <c r="H208" s="5">
        <v>90038020</v>
      </c>
      <c r="I208" s="5" t="s">
        <v>27</v>
      </c>
      <c r="J208" s="5" t="s">
        <v>319</v>
      </c>
      <c r="K208" s="5">
        <v>25</v>
      </c>
      <c r="L208" s="5">
        <v>4</v>
      </c>
      <c r="M208" s="18">
        <v>35.783000000000001</v>
      </c>
      <c r="N208" s="19"/>
      <c r="P208" s="25"/>
      <c r="Q208" s="26"/>
      <c r="R208" s="27"/>
    </row>
    <row r="209" spans="1:18" ht="50.1" customHeight="1" x14ac:dyDescent="0.25">
      <c r="A209" s="2">
        <v>206</v>
      </c>
      <c r="B209" s="5" t="s">
        <v>248</v>
      </c>
      <c r="C209" s="5" t="s">
        <v>116</v>
      </c>
      <c r="D209" s="5" t="s">
        <v>116</v>
      </c>
      <c r="E209" s="5" t="s">
        <v>320</v>
      </c>
      <c r="F209" s="5" t="s">
        <v>624</v>
      </c>
      <c r="G209" s="5">
        <v>18021038</v>
      </c>
      <c r="H209" s="5">
        <v>119701</v>
      </c>
      <c r="I209" s="5" t="s">
        <v>27</v>
      </c>
      <c r="J209" s="5" t="s">
        <v>319</v>
      </c>
      <c r="K209" s="5">
        <v>25</v>
      </c>
      <c r="L209" s="5">
        <v>4</v>
      </c>
      <c r="M209" s="18">
        <v>4.6130000000000004</v>
      </c>
      <c r="N209" s="19"/>
      <c r="P209" s="25"/>
      <c r="Q209" s="26"/>
      <c r="R209" s="27"/>
    </row>
    <row r="210" spans="1:18" ht="50.1" customHeight="1" x14ac:dyDescent="0.25">
      <c r="A210" s="2">
        <v>207</v>
      </c>
      <c r="B210" s="5" t="s">
        <v>248</v>
      </c>
      <c r="C210" s="5" t="s">
        <v>15</v>
      </c>
      <c r="D210" s="5" t="s">
        <v>597</v>
      </c>
      <c r="E210" s="5" t="s">
        <v>320</v>
      </c>
      <c r="F210" s="5" t="s">
        <v>625</v>
      </c>
      <c r="G210" s="5">
        <v>18008111</v>
      </c>
      <c r="H210" s="5">
        <v>12642895</v>
      </c>
      <c r="I210" s="5" t="s">
        <v>27</v>
      </c>
      <c r="J210" s="5" t="s">
        <v>319</v>
      </c>
      <c r="K210" s="5">
        <v>20</v>
      </c>
      <c r="L210" s="5">
        <v>8</v>
      </c>
      <c r="M210" s="18">
        <v>19.893000000000001</v>
      </c>
      <c r="N210" s="19"/>
      <c r="P210" s="25"/>
      <c r="Q210" s="26"/>
      <c r="R210" s="27"/>
    </row>
    <row r="211" spans="1:18" ht="50.1" customHeight="1" x14ac:dyDescent="0.25">
      <c r="A211" s="2">
        <v>208</v>
      </c>
      <c r="B211" s="5" t="s">
        <v>248</v>
      </c>
      <c r="C211" s="5" t="s">
        <v>15</v>
      </c>
      <c r="D211" s="5" t="s">
        <v>626</v>
      </c>
      <c r="E211" s="5" t="s">
        <v>320</v>
      </c>
      <c r="F211" s="5" t="s">
        <v>627</v>
      </c>
      <c r="G211" s="5">
        <v>18002050</v>
      </c>
      <c r="H211" s="5">
        <v>12351622</v>
      </c>
      <c r="I211" s="5" t="s">
        <v>27</v>
      </c>
      <c r="J211" s="5" t="s">
        <v>319</v>
      </c>
      <c r="K211" s="5">
        <v>16</v>
      </c>
      <c r="L211" s="5">
        <v>2</v>
      </c>
      <c r="M211" s="18">
        <v>10.087999999999999</v>
      </c>
      <c r="N211" s="19"/>
      <c r="P211" s="25"/>
      <c r="Q211" s="26"/>
      <c r="R211" s="27"/>
    </row>
    <row r="212" spans="1:18" ht="50.1" customHeight="1" x14ac:dyDescent="0.25">
      <c r="A212" s="2">
        <v>209</v>
      </c>
      <c r="B212" s="5" t="s">
        <v>248</v>
      </c>
      <c r="C212" s="5" t="s">
        <v>15</v>
      </c>
      <c r="D212" s="5" t="s">
        <v>419</v>
      </c>
      <c r="E212" s="5" t="s">
        <v>320</v>
      </c>
      <c r="F212" s="5" t="s">
        <v>628</v>
      </c>
      <c r="G212" s="5">
        <v>18001126</v>
      </c>
      <c r="H212" s="5">
        <v>119014</v>
      </c>
      <c r="I212" s="5" t="s">
        <v>27</v>
      </c>
      <c r="J212" s="5" t="s">
        <v>319</v>
      </c>
      <c r="K212" s="5">
        <v>16</v>
      </c>
      <c r="L212" s="5">
        <v>3</v>
      </c>
      <c r="M212" s="18">
        <v>8.3510000000000009</v>
      </c>
      <c r="N212" s="19"/>
      <c r="P212" s="25"/>
      <c r="Q212" s="26"/>
      <c r="R212" s="27"/>
    </row>
    <row r="213" spans="1:18" ht="50.1" customHeight="1" x14ac:dyDescent="0.25">
      <c r="A213" s="2">
        <v>210</v>
      </c>
      <c r="B213" s="5" t="s">
        <v>248</v>
      </c>
      <c r="C213" s="5" t="s">
        <v>67</v>
      </c>
      <c r="D213" s="5" t="s">
        <v>629</v>
      </c>
      <c r="E213" s="5" t="s">
        <v>320</v>
      </c>
      <c r="F213" s="5" t="s">
        <v>630</v>
      </c>
      <c r="G213" s="5">
        <v>18002051</v>
      </c>
      <c r="H213" s="5">
        <v>28015403</v>
      </c>
      <c r="I213" s="5" t="s">
        <v>27</v>
      </c>
      <c r="J213" s="5" t="s">
        <v>319</v>
      </c>
      <c r="K213" s="5">
        <v>25</v>
      </c>
      <c r="L213" s="5">
        <v>4</v>
      </c>
      <c r="M213" s="18">
        <v>10.349</v>
      </c>
      <c r="N213" s="19"/>
      <c r="P213" s="25"/>
      <c r="Q213" s="26"/>
      <c r="R213" s="27"/>
    </row>
    <row r="214" spans="1:18" ht="50.1" customHeight="1" x14ac:dyDescent="0.25">
      <c r="A214" s="2">
        <v>211</v>
      </c>
      <c r="B214" s="5" t="s">
        <v>248</v>
      </c>
      <c r="C214" s="5" t="s">
        <v>15</v>
      </c>
      <c r="D214" s="5" t="s">
        <v>15</v>
      </c>
      <c r="E214" s="5" t="s">
        <v>320</v>
      </c>
      <c r="F214" s="5" t="s">
        <v>631</v>
      </c>
      <c r="G214" s="5">
        <v>18002052</v>
      </c>
      <c r="H214" s="5">
        <v>90057274</v>
      </c>
      <c r="I214" s="5" t="s">
        <v>27</v>
      </c>
      <c r="J214" s="5" t="s">
        <v>319</v>
      </c>
      <c r="K214" s="5">
        <v>16</v>
      </c>
      <c r="L214" s="5">
        <v>5</v>
      </c>
      <c r="M214" s="18">
        <v>4.0229999999999997</v>
      </c>
      <c r="N214" s="19"/>
      <c r="P214" s="25"/>
      <c r="Q214" s="26"/>
      <c r="R214" s="27"/>
    </row>
    <row r="215" spans="1:18" ht="50.1" customHeight="1" x14ac:dyDescent="0.25">
      <c r="A215" s="2">
        <v>212</v>
      </c>
      <c r="B215" s="5" t="s">
        <v>248</v>
      </c>
      <c r="C215" s="5" t="s">
        <v>15</v>
      </c>
      <c r="D215" s="5" t="s">
        <v>419</v>
      </c>
      <c r="E215" s="5" t="s">
        <v>320</v>
      </c>
      <c r="F215" s="5" t="s">
        <v>632</v>
      </c>
      <c r="G215" s="5">
        <v>18003073</v>
      </c>
      <c r="H215" s="5">
        <v>56408692</v>
      </c>
      <c r="I215" s="5" t="s">
        <v>27</v>
      </c>
      <c r="J215" s="5" t="s">
        <v>319</v>
      </c>
      <c r="K215" s="5">
        <v>63</v>
      </c>
      <c r="L215" s="5">
        <v>26</v>
      </c>
      <c r="M215" s="18">
        <v>29.039000000000001</v>
      </c>
      <c r="N215" s="19"/>
      <c r="P215" s="25"/>
      <c r="Q215" s="26"/>
      <c r="R215" s="27"/>
    </row>
    <row r="216" spans="1:18" ht="50.1" customHeight="1" x14ac:dyDescent="0.25">
      <c r="A216" s="2">
        <v>213</v>
      </c>
      <c r="B216" s="5" t="s">
        <v>248</v>
      </c>
      <c r="C216" s="5" t="s">
        <v>62</v>
      </c>
      <c r="D216" s="5" t="s">
        <v>633</v>
      </c>
      <c r="E216" s="5" t="s">
        <v>320</v>
      </c>
      <c r="F216" s="5" t="s">
        <v>634</v>
      </c>
      <c r="G216" s="5">
        <v>18079047</v>
      </c>
      <c r="H216" s="5">
        <v>27986450</v>
      </c>
      <c r="I216" s="5" t="s">
        <v>27</v>
      </c>
      <c r="J216" s="5" t="s">
        <v>319</v>
      </c>
      <c r="K216" s="5">
        <v>25</v>
      </c>
      <c r="L216" s="5">
        <v>4</v>
      </c>
      <c r="M216" s="18">
        <v>1.4830000000000001</v>
      </c>
      <c r="N216" s="19"/>
      <c r="P216" s="25"/>
      <c r="Q216" s="26"/>
      <c r="R216" s="27"/>
    </row>
    <row r="217" spans="1:18" ht="50.1" customHeight="1" x14ac:dyDescent="0.25">
      <c r="A217" s="2">
        <v>214</v>
      </c>
      <c r="B217" s="5" t="s">
        <v>248</v>
      </c>
      <c r="C217" s="5" t="s">
        <v>15</v>
      </c>
      <c r="D217" s="5" t="s">
        <v>635</v>
      </c>
      <c r="E217" s="5" t="s">
        <v>320</v>
      </c>
      <c r="F217" s="5" t="s">
        <v>636</v>
      </c>
      <c r="G217" s="5">
        <v>18048016</v>
      </c>
      <c r="H217" s="5">
        <v>94950</v>
      </c>
      <c r="I217" s="5" t="s">
        <v>27</v>
      </c>
      <c r="J217" s="5" t="s">
        <v>319</v>
      </c>
      <c r="K217" s="5">
        <v>25</v>
      </c>
      <c r="L217" s="5">
        <v>10</v>
      </c>
      <c r="M217" s="18">
        <v>9.2680000000000007</v>
      </c>
      <c r="N217" s="19"/>
      <c r="P217" s="25"/>
      <c r="Q217" s="26"/>
      <c r="R217" s="27"/>
    </row>
    <row r="218" spans="1:18" ht="50.1" customHeight="1" x14ac:dyDescent="0.25">
      <c r="A218" s="2">
        <v>215</v>
      </c>
      <c r="B218" s="5" t="s">
        <v>248</v>
      </c>
      <c r="C218" s="5" t="s">
        <v>15</v>
      </c>
      <c r="D218" s="5" t="s">
        <v>606</v>
      </c>
      <c r="E218" s="5" t="s">
        <v>320</v>
      </c>
      <c r="F218" s="5" t="s">
        <v>637</v>
      </c>
      <c r="G218" s="5">
        <v>18038049</v>
      </c>
      <c r="H218" s="5">
        <v>30440</v>
      </c>
      <c r="I218" s="5" t="s">
        <v>27</v>
      </c>
      <c r="J218" s="5" t="s">
        <v>319</v>
      </c>
      <c r="K218" s="5">
        <v>16</v>
      </c>
      <c r="L218" s="5">
        <v>3</v>
      </c>
      <c r="M218" s="18">
        <v>14.135999999999999</v>
      </c>
      <c r="N218" s="19"/>
      <c r="P218" s="25"/>
      <c r="Q218" s="26"/>
      <c r="R218" s="27"/>
    </row>
    <row r="219" spans="1:18" ht="50.1" customHeight="1" x14ac:dyDescent="0.25">
      <c r="A219" s="2">
        <v>216</v>
      </c>
      <c r="B219" s="5" t="s">
        <v>248</v>
      </c>
      <c r="C219" s="5" t="s">
        <v>15</v>
      </c>
      <c r="D219" s="5" t="s">
        <v>549</v>
      </c>
      <c r="E219" s="5" t="s">
        <v>320</v>
      </c>
      <c r="F219" s="5" t="s">
        <v>638</v>
      </c>
      <c r="G219" s="5">
        <v>18002053</v>
      </c>
      <c r="H219" s="5">
        <v>8934636</v>
      </c>
      <c r="I219" s="5" t="s">
        <v>27</v>
      </c>
      <c r="J219" s="5" t="s">
        <v>319</v>
      </c>
      <c r="K219" s="5">
        <v>25</v>
      </c>
      <c r="L219" s="5">
        <v>11</v>
      </c>
      <c r="M219" s="18">
        <v>26.411999999999999</v>
      </c>
      <c r="N219" s="19"/>
      <c r="P219" s="25"/>
      <c r="Q219" s="26"/>
      <c r="R219" s="27"/>
    </row>
    <row r="220" spans="1:18" ht="50.1" customHeight="1" x14ac:dyDescent="0.25">
      <c r="A220" s="2">
        <v>217</v>
      </c>
      <c r="B220" s="5" t="s">
        <v>248</v>
      </c>
      <c r="C220" s="5" t="s">
        <v>15</v>
      </c>
      <c r="D220" s="5" t="s">
        <v>639</v>
      </c>
      <c r="E220" s="5" t="s">
        <v>320</v>
      </c>
      <c r="F220" s="5" t="s">
        <v>640</v>
      </c>
      <c r="G220" s="5">
        <v>18006067</v>
      </c>
      <c r="H220" s="5">
        <v>26258962</v>
      </c>
      <c r="I220" s="5" t="s">
        <v>27</v>
      </c>
      <c r="J220" s="5" t="s">
        <v>319</v>
      </c>
      <c r="K220" s="5">
        <v>16</v>
      </c>
      <c r="L220" s="5">
        <v>3</v>
      </c>
      <c r="M220" s="18">
        <v>4.6210000000000004</v>
      </c>
      <c r="N220" s="19"/>
      <c r="P220" s="25"/>
      <c r="Q220" s="26"/>
      <c r="R220" s="27"/>
    </row>
    <row r="221" spans="1:18" ht="50.1" customHeight="1" x14ac:dyDescent="0.25">
      <c r="A221" s="2">
        <v>218</v>
      </c>
      <c r="B221" s="5" t="s">
        <v>248</v>
      </c>
      <c r="C221" s="5" t="s">
        <v>15</v>
      </c>
      <c r="D221" s="5" t="s">
        <v>641</v>
      </c>
      <c r="E221" s="5" t="s">
        <v>320</v>
      </c>
      <c r="F221" s="5" t="s">
        <v>642</v>
      </c>
      <c r="G221" s="5">
        <v>18008112</v>
      </c>
      <c r="H221" s="5">
        <v>56408847</v>
      </c>
      <c r="I221" s="5" t="s">
        <v>27</v>
      </c>
      <c r="J221" s="5" t="s">
        <v>319</v>
      </c>
      <c r="K221" s="5">
        <v>50</v>
      </c>
      <c r="L221" s="5">
        <v>24</v>
      </c>
      <c r="M221" s="18">
        <v>19.225000000000001</v>
      </c>
      <c r="N221" s="19"/>
      <c r="P221" s="25"/>
      <c r="Q221" s="26"/>
      <c r="R221" s="27"/>
    </row>
    <row r="222" spans="1:18" ht="50.1" customHeight="1" x14ac:dyDescent="0.25">
      <c r="A222" s="2">
        <v>219</v>
      </c>
      <c r="B222" s="5" t="s">
        <v>248</v>
      </c>
      <c r="C222" s="5" t="s">
        <v>15</v>
      </c>
      <c r="D222" s="5" t="s">
        <v>643</v>
      </c>
      <c r="E222" s="5" t="s">
        <v>320</v>
      </c>
      <c r="F222" s="5" t="s">
        <v>644</v>
      </c>
      <c r="G222" s="5">
        <v>11492503</v>
      </c>
      <c r="H222" s="5">
        <v>13303729</v>
      </c>
      <c r="I222" s="5" t="s">
        <v>27</v>
      </c>
      <c r="J222" s="5" t="s">
        <v>319</v>
      </c>
      <c r="K222" s="5">
        <v>40</v>
      </c>
      <c r="L222" s="5">
        <v>2.5</v>
      </c>
      <c r="M222" s="18">
        <v>14.147</v>
      </c>
      <c r="N222" s="19"/>
      <c r="P222" s="25"/>
      <c r="Q222" s="26"/>
      <c r="R222" s="27"/>
    </row>
    <row r="223" spans="1:18" ht="50.1" customHeight="1" x14ac:dyDescent="0.25">
      <c r="A223" s="2">
        <v>220</v>
      </c>
      <c r="B223" s="5" t="s">
        <v>248</v>
      </c>
      <c r="C223" s="5" t="s">
        <v>15</v>
      </c>
      <c r="D223" s="5" t="s">
        <v>549</v>
      </c>
      <c r="E223" s="5" t="s">
        <v>320</v>
      </c>
      <c r="F223" s="5" t="s">
        <v>645</v>
      </c>
      <c r="G223" s="5">
        <v>18002054</v>
      </c>
      <c r="H223" s="5">
        <v>10938082</v>
      </c>
      <c r="I223" s="5" t="s">
        <v>27</v>
      </c>
      <c r="J223" s="5" t="s">
        <v>319</v>
      </c>
      <c r="K223" s="5">
        <v>20</v>
      </c>
      <c r="L223" s="5">
        <v>7</v>
      </c>
      <c r="M223" s="18">
        <v>18.827999999999999</v>
      </c>
      <c r="N223" s="19"/>
      <c r="P223" s="25"/>
      <c r="Q223" s="26"/>
      <c r="R223" s="27"/>
    </row>
    <row r="224" spans="1:18" ht="50.1" customHeight="1" x14ac:dyDescent="0.25">
      <c r="A224" s="2">
        <v>221</v>
      </c>
      <c r="B224" s="5" t="s">
        <v>248</v>
      </c>
      <c r="C224" s="5" t="s">
        <v>389</v>
      </c>
      <c r="D224" s="5" t="s">
        <v>646</v>
      </c>
      <c r="E224" s="5" t="s">
        <v>320</v>
      </c>
      <c r="F224" s="5" t="s">
        <v>647</v>
      </c>
      <c r="G224" s="5">
        <v>18096034</v>
      </c>
      <c r="H224" s="5">
        <v>24988738</v>
      </c>
      <c r="I224" s="5" t="s">
        <v>27</v>
      </c>
      <c r="J224" s="5" t="s">
        <v>319</v>
      </c>
      <c r="K224" s="5">
        <v>25</v>
      </c>
      <c r="L224" s="5">
        <v>4</v>
      </c>
      <c r="M224" s="18">
        <v>3.6909999999999998</v>
      </c>
      <c r="N224" s="19"/>
      <c r="P224" s="25"/>
      <c r="Q224" s="26"/>
      <c r="R224" s="27"/>
    </row>
    <row r="225" spans="1:18" ht="50.1" customHeight="1" x14ac:dyDescent="0.25">
      <c r="A225" s="2">
        <v>222</v>
      </c>
      <c r="B225" s="5" t="s">
        <v>248</v>
      </c>
      <c r="C225" s="5" t="s">
        <v>15</v>
      </c>
      <c r="D225" s="5" t="s">
        <v>516</v>
      </c>
      <c r="E225" s="5" t="s">
        <v>320</v>
      </c>
      <c r="F225" s="5" t="s">
        <v>648</v>
      </c>
      <c r="G225" s="5">
        <v>18013197</v>
      </c>
      <c r="H225" s="5">
        <v>90123156</v>
      </c>
      <c r="I225" s="5" t="s">
        <v>27</v>
      </c>
      <c r="J225" s="5" t="s">
        <v>319</v>
      </c>
      <c r="K225" s="5">
        <v>16</v>
      </c>
      <c r="L225" s="5">
        <v>4</v>
      </c>
      <c r="M225" s="18">
        <v>14.138</v>
      </c>
      <c r="N225" s="19"/>
      <c r="P225" s="25"/>
      <c r="Q225" s="26"/>
      <c r="R225" s="27"/>
    </row>
    <row r="226" spans="1:18" ht="50.1" customHeight="1" x14ac:dyDescent="0.25">
      <c r="A226" s="2">
        <v>223</v>
      </c>
      <c r="B226" s="5" t="s">
        <v>248</v>
      </c>
      <c r="C226" s="5" t="s">
        <v>15</v>
      </c>
      <c r="D226" s="5" t="s">
        <v>649</v>
      </c>
      <c r="E226" s="5" t="s">
        <v>320</v>
      </c>
      <c r="F226" s="5" t="s">
        <v>650</v>
      </c>
      <c r="G226" s="5">
        <v>18003074</v>
      </c>
      <c r="H226" s="5">
        <v>93013624</v>
      </c>
      <c r="I226" s="5" t="s">
        <v>27</v>
      </c>
      <c r="J226" s="5" t="s">
        <v>319</v>
      </c>
      <c r="K226" s="5">
        <v>16</v>
      </c>
      <c r="L226" s="5">
        <v>3</v>
      </c>
      <c r="M226" s="18">
        <v>10.114000000000001</v>
      </c>
      <c r="N226" s="19"/>
      <c r="P226" s="25"/>
      <c r="Q226" s="26"/>
      <c r="R226" s="27"/>
    </row>
    <row r="227" spans="1:18" ht="50.1" customHeight="1" x14ac:dyDescent="0.25">
      <c r="A227" s="2">
        <v>224</v>
      </c>
      <c r="B227" s="5" t="s">
        <v>248</v>
      </c>
      <c r="C227" s="5" t="s">
        <v>15</v>
      </c>
      <c r="D227" s="5" t="s">
        <v>622</v>
      </c>
      <c r="E227" s="5" t="s">
        <v>320</v>
      </c>
      <c r="F227" s="5" t="s">
        <v>651</v>
      </c>
      <c r="G227" s="5">
        <v>18009045</v>
      </c>
      <c r="H227" s="5">
        <v>9399297</v>
      </c>
      <c r="I227" s="5" t="s">
        <v>27</v>
      </c>
      <c r="J227" s="5" t="s">
        <v>319</v>
      </c>
      <c r="K227" s="5">
        <v>63</v>
      </c>
      <c r="L227" s="5">
        <v>7</v>
      </c>
      <c r="M227" s="18">
        <v>32.453000000000003</v>
      </c>
      <c r="N227" s="19"/>
      <c r="P227" s="25"/>
      <c r="Q227" s="26"/>
      <c r="R227" s="27"/>
    </row>
    <row r="228" spans="1:18" ht="50.1" customHeight="1" x14ac:dyDescent="0.25">
      <c r="A228" s="2">
        <v>225</v>
      </c>
      <c r="B228" s="5" t="s">
        <v>248</v>
      </c>
      <c r="C228" s="5" t="s">
        <v>67</v>
      </c>
      <c r="D228" s="5" t="s">
        <v>67</v>
      </c>
      <c r="E228" s="5" t="s">
        <v>320</v>
      </c>
      <c r="F228" s="5" t="s">
        <v>652</v>
      </c>
      <c r="G228" s="5">
        <v>18013198</v>
      </c>
      <c r="H228" s="5">
        <v>26268837</v>
      </c>
      <c r="I228" s="5" t="s">
        <v>27</v>
      </c>
      <c r="J228" s="5" t="s">
        <v>319</v>
      </c>
      <c r="K228" s="5">
        <v>20</v>
      </c>
      <c r="L228" s="5">
        <v>1</v>
      </c>
      <c r="M228" s="18">
        <v>3.5859999999999999</v>
      </c>
      <c r="N228" s="19"/>
      <c r="P228" s="25"/>
      <c r="Q228" s="26"/>
      <c r="R228" s="27"/>
    </row>
    <row r="229" spans="1:18" ht="50.1" customHeight="1" x14ac:dyDescent="0.25">
      <c r="A229" s="2">
        <v>226</v>
      </c>
      <c r="B229" s="5" t="s">
        <v>248</v>
      </c>
      <c r="C229" s="5" t="s">
        <v>15</v>
      </c>
      <c r="D229" s="5" t="s">
        <v>441</v>
      </c>
      <c r="E229" s="5" t="s">
        <v>320</v>
      </c>
      <c r="F229" s="5" t="s">
        <v>653</v>
      </c>
      <c r="G229" s="5">
        <v>18010031</v>
      </c>
      <c r="H229" s="5">
        <v>9028881</v>
      </c>
      <c r="I229" s="5" t="s">
        <v>27</v>
      </c>
      <c r="J229" s="5" t="s">
        <v>319</v>
      </c>
      <c r="K229" s="5">
        <v>25</v>
      </c>
      <c r="L229" s="5">
        <v>12</v>
      </c>
      <c r="M229" s="18">
        <v>14.944000000000001</v>
      </c>
      <c r="N229" s="19"/>
      <c r="P229" s="25"/>
      <c r="Q229" s="26"/>
      <c r="R229" s="27"/>
    </row>
    <row r="230" spans="1:18" ht="50.1" customHeight="1" x14ac:dyDescent="0.25">
      <c r="A230" s="2">
        <v>227</v>
      </c>
      <c r="B230" s="5" t="s">
        <v>248</v>
      </c>
      <c r="C230" s="5" t="s">
        <v>427</v>
      </c>
      <c r="D230" s="5" t="s">
        <v>552</v>
      </c>
      <c r="E230" s="5" t="s">
        <v>320</v>
      </c>
      <c r="F230" s="5" t="s">
        <v>654</v>
      </c>
      <c r="G230" s="5">
        <v>18005036</v>
      </c>
      <c r="H230" s="5">
        <v>27635513</v>
      </c>
      <c r="I230" s="5" t="s">
        <v>27</v>
      </c>
      <c r="J230" s="5" t="s">
        <v>319</v>
      </c>
      <c r="K230" s="5">
        <v>25</v>
      </c>
      <c r="L230" s="5">
        <v>4</v>
      </c>
      <c r="M230" s="18">
        <v>6.7430000000000003</v>
      </c>
      <c r="N230" s="19"/>
      <c r="P230" s="25"/>
      <c r="Q230" s="26"/>
      <c r="R230" s="27"/>
    </row>
    <row r="231" spans="1:18" ht="50.1" customHeight="1" x14ac:dyDescent="0.25">
      <c r="A231" s="2">
        <v>228</v>
      </c>
      <c r="B231" s="5" t="s">
        <v>248</v>
      </c>
      <c r="C231" s="5" t="s">
        <v>104</v>
      </c>
      <c r="D231" s="5" t="s">
        <v>552</v>
      </c>
      <c r="E231" s="5" t="s">
        <v>320</v>
      </c>
      <c r="F231" s="5" t="s">
        <v>655</v>
      </c>
      <c r="G231" s="5">
        <v>18005037</v>
      </c>
      <c r="H231" s="5">
        <v>27625723</v>
      </c>
      <c r="I231" s="5" t="s">
        <v>27</v>
      </c>
      <c r="J231" s="5" t="s">
        <v>319</v>
      </c>
      <c r="K231" s="5">
        <v>25</v>
      </c>
      <c r="L231" s="5">
        <v>4</v>
      </c>
      <c r="M231" s="18">
        <v>10.853999999999999</v>
      </c>
      <c r="N231" s="19"/>
      <c r="P231" s="25"/>
      <c r="Q231" s="26"/>
      <c r="R231" s="27"/>
    </row>
    <row r="232" spans="1:18" ht="50.1" customHeight="1" x14ac:dyDescent="0.25">
      <c r="A232" s="2">
        <v>229</v>
      </c>
      <c r="B232" s="5" t="s">
        <v>248</v>
      </c>
      <c r="C232" s="5" t="s">
        <v>15</v>
      </c>
      <c r="D232" s="5" t="s">
        <v>656</v>
      </c>
      <c r="E232" s="5" t="s">
        <v>320</v>
      </c>
      <c r="F232" s="5" t="s">
        <v>657</v>
      </c>
      <c r="G232" s="5">
        <v>18002055</v>
      </c>
      <c r="H232" s="5">
        <v>93886516</v>
      </c>
      <c r="I232" s="5" t="s">
        <v>27</v>
      </c>
      <c r="J232" s="5" t="s">
        <v>319</v>
      </c>
      <c r="K232" s="5">
        <v>25</v>
      </c>
      <c r="L232" s="5">
        <v>2.9</v>
      </c>
      <c r="M232" s="18">
        <v>19.423999999999999</v>
      </c>
      <c r="N232" s="19"/>
      <c r="P232" s="25"/>
      <c r="Q232" s="26"/>
      <c r="R232" s="27"/>
    </row>
    <row r="233" spans="1:18" ht="50.1" customHeight="1" x14ac:dyDescent="0.25">
      <c r="A233" s="2">
        <v>230</v>
      </c>
      <c r="B233" s="5" t="s">
        <v>248</v>
      </c>
      <c r="C233" s="5" t="s">
        <v>120</v>
      </c>
      <c r="D233" s="5" t="s">
        <v>658</v>
      </c>
      <c r="E233" s="5" t="s">
        <v>320</v>
      </c>
      <c r="F233" s="5" t="s">
        <v>659</v>
      </c>
      <c r="G233" s="5">
        <v>18012024</v>
      </c>
      <c r="H233" s="5">
        <v>26894129</v>
      </c>
      <c r="I233" s="5" t="s">
        <v>27</v>
      </c>
      <c r="J233" s="5" t="s">
        <v>319</v>
      </c>
      <c r="K233" s="5">
        <v>10</v>
      </c>
      <c r="L233" s="5">
        <v>0.6</v>
      </c>
      <c r="M233" s="18">
        <v>13.114000000000001</v>
      </c>
      <c r="N233" s="19"/>
      <c r="P233" s="25"/>
      <c r="Q233" s="26"/>
      <c r="R233" s="27"/>
    </row>
    <row r="234" spans="1:18" ht="50.1" customHeight="1" x14ac:dyDescent="0.25">
      <c r="A234" s="2">
        <v>231</v>
      </c>
      <c r="B234" s="5" t="s">
        <v>248</v>
      </c>
      <c r="C234" s="5" t="s">
        <v>120</v>
      </c>
      <c r="D234" s="5" t="s">
        <v>125</v>
      </c>
      <c r="E234" s="5" t="s">
        <v>320</v>
      </c>
      <c r="F234" s="5" t="s">
        <v>660</v>
      </c>
      <c r="G234" s="5">
        <v>18012025</v>
      </c>
      <c r="H234" s="5">
        <v>20513236</v>
      </c>
      <c r="I234" s="5" t="s">
        <v>27</v>
      </c>
      <c r="J234" s="5" t="s">
        <v>319</v>
      </c>
      <c r="K234" s="5">
        <v>10</v>
      </c>
      <c r="L234" s="5">
        <v>1.2</v>
      </c>
      <c r="M234" s="18">
        <v>6.4009999999999998</v>
      </c>
      <c r="N234" s="19"/>
      <c r="P234" s="25"/>
      <c r="Q234" s="26"/>
      <c r="R234" s="27"/>
    </row>
    <row r="235" spans="1:18" ht="50.1" customHeight="1" x14ac:dyDescent="0.25">
      <c r="A235" s="2">
        <v>232</v>
      </c>
      <c r="B235" s="5" t="s">
        <v>248</v>
      </c>
      <c r="C235" s="5" t="s">
        <v>15</v>
      </c>
      <c r="D235" s="5" t="s">
        <v>661</v>
      </c>
      <c r="E235" s="5" t="s">
        <v>320</v>
      </c>
      <c r="F235" s="5" t="s">
        <v>662</v>
      </c>
      <c r="G235" s="5">
        <v>18013199</v>
      </c>
      <c r="H235" s="5">
        <v>8460440</v>
      </c>
      <c r="I235" s="5" t="s">
        <v>27</v>
      </c>
      <c r="J235" s="5" t="s">
        <v>319</v>
      </c>
      <c r="K235" s="5">
        <v>25</v>
      </c>
      <c r="L235" s="5">
        <v>11</v>
      </c>
      <c r="M235" s="18">
        <v>13.217000000000001</v>
      </c>
      <c r="N235" s="19"/>
      <c r="P235" s="25"/>
      <c r="Q235" s="26"/>
      <c r="R235" s="27"/>
    </row>
    <row r="236" spans="1:18" ht="50.1" customHeight="1" x14ac:dyDescent="0.25">
      <c r="A236" s="2">
        <v>233</v>
      </c>
      <c r="B236" s="5" t="s">
        <v>248</v>
      </c>
      <c r="C236" s="5" t="s">
        <v>81</v>
      </c>
      <c r="D236" s="5" t="s">
        <v>81</v>
      </c>
      <c r="E236" s="5" t="s">
        <v>320</v>
      </c>
      <c r="F236" s="5" t="s">
        <v>663</v>
      </c>
      <c r="G236" s="5">
        <v>18079048</v>
      </c>
      <c r="H236" s="5">
        <v>27591516</v>
      </c>
      <c r="I236" s="5" t="s">
        <v>27</v>
      </c>
      <c r="J236" s="5" t="s">
        <v>319</v>
      </c>
      <c r="K236" s="5">
        <v>25</v>
      </c>
      <c r="L236" s="5">
        <v>4</v>
      </c>
      <c r="M236" s="18">
        <v>9.2509999999999994</v>
      </c>
      <c r="N236" s="19"/>
      <c r="P236" s="25"/>
      <c r="Q236" s="26"/>
      <c r="R236" s="27"/>
    </row>
    <row r="237" spans="1:18" ht="50.1" customHeight="1" x14ac:dyDescent="0.25">
      <c r="A237" s="2">
        <v>234</v>
      </c>
      <c r="B237" s="5" t="s">
        <v>248</v>
      </c>
      <c r="C237" s="5" t="s">
        <v>15</v>
      </c>
      <c r="D237" s="5" t="s">
        <v>664</v>
      </c>
      <c r="E237" s="5" t="s">
        <v>320</v>
      </c>
      <c r="F237" s="5" t="s">
        <v>665</v>
      </c>
      <c r="G237" s="5">
        <v>18030024</v>
      </c>
      <c r="H237" s="5">
        <v>80692</v>
      </c>
      <c r="I237" s="5" t="s">
        <v>27</v>
      </c>
      <c r="J237" s="5" t="s">
        <v>319</v>
      </c>
      <c r="K237" s="5">
        <v>16</v>
      </c>
      <c r="L237" s="5">
        <v>2</v>
      </c>
      <c r="M237" s="18">
        <v>3.6659999999999999</v>
      </c>
      <c r="N237" s="19"/>
      <c r="P237" s="25"/>
      <c r="Q237" s="26"/>
      <c r="R237" s="27"/>
    </row>
    <row r="238" spans="1:18" ht="50.1" customHeight="1" x14ac:dyDescent="0.25">
      <c r="A238" s="2">
        <v>235</v>
      </c>
      <c r="B238" s="5" t="s">
        <v>248</v>
      </c>
      <c r="C238" s="5" t="s">
        <v>15</v>
      </c>
      <c r="D238" s="5" t="s">
        <v>666</v>
      </c>
      <c r="E238" s="5" t="s">
        <v>320</v>
      </c>
      <c r="F238" s="5" t="s">
        <v>667</v>
      </c>
      <c r="G238" s="5">
        <v>18003075</v>
      </c>
      <c r="H238" s="5">
        <v>8309524</v>
      </c>
      <c r="I238" s="5" t="s">
        <v>27</v>
      </c>
      <c r="J238" s="5" t="s">
        <v>319</v>
      </c>
      <c r="K238" s="5">
        <v>16</v>
      </c>
      <c r="L238" s="5">
        <v>3</v>
      </c>
      <c r="M238" s="18">
        <v>9.8379999999999992</v>
      </c>
      <c r="N238" s="19"/>
      <c r="P238" s="25"/>
      <c r="Q238" s="26"/>
      <c r="R238" s="27"/>
    </row>
    <row r="239" spans="1:18" ht="50.1" customHeight="1" x14ac:dyDescent="0.25">
      <c r="A239" s="2">
        <v>236</v>
      </c>
      <c r="B239" s="5" t="s">
        <v>248</v>
      </c>
      <c r="C239" s="5" t="s">
        <v>124</v>
      </c>
      <c r="D239" s="5" t="s">
        <v>124</v>
      </c>
      <c r="E239" s="5" t="s">
        <v>320</v>
      </c>
      <c r="F239" s="5" t="s">
        <v>668</v>
      </c>
      <c r="G239" s="5">
        <v>18075072</v>
      </c>
      <c r="H239" s="5">
        <v>26220458</v>
      </c>
      <c r="I239" s="5" t="s">
        <v>27</v>
      </c>
      <c r="J239" s="5" t="s">
        <v>319</v>
      </c>
      <c r="K239" s="5">
        <v>25</v>
      </c>
      <c r="L239" s="5">
        <v>1</v>
      </c>
      <c r="M239" s="18">
        <v>10.050000000000001</v>
      </c>
      <c r="N239" s="19"/>
      <c r="P239" s="25"/>
      <c r="Q239" s="26"/>
      <c r="R239" s="27"/>
    </row>
    <row r="240" spans="1:18" ht="50.1" customHeight="1" x14ac:dyDescent="0.25">
      <c r="A240" s="2">
        <v>237</v>
      </c>
      <c r="B240" s="5" t="s">
        <v>248</v>
      </c>
      <c r="C240" s="5" t="s">
        <v>15</v>
      </c>
      <c r="D240" s="5" t="s">
        <v>669</v>
      </c>
      <c r="E240" s="5" t="s">
        <v>320</v>
      </c>
      <c r="F240" s="5" t="s">
        <v>670</v>
      </c>
      <c r="G240" s="5">
        <v>18002056</v>
      </c>
      <c r="H240" s="5">
        <v>8353484</v>
      </c>
      <c r="I240" s="5" t="s">
        <v>27</v>
      </c>
      <c r="J240" s="5" t="s">
        <v>319</v>
      </c>
      <c r="K240" s="5">
        <v>16</v>
      </c>
      <c r="L240" s="5">
        <v>3</v>
      </c>
      <c r="M240" s="18">
        <v>14.891999999999999</v>
      </c>
      <c r="N240" s="19"/>
      <c r="P240" s="25"/>
      <c r="Q240" s="26"/>
      <c r="R240" s="27"/>
    </row>
    <row r="241" spans="1:18" ht="50.1" customHeight="1" x14ac:dyDescent="0.25">
      <c r="A241" s="2">
        <v>238</v>
      </c>
      <c r="B241" s="5" t="s">
        <v>248</v>
      </c>
      <c r="C241" s="5" t="s">
        <v>120</v>
      </c>
      <c r="D241" s="5" t="s">
        <v>671</v>
      </c>
      <c r="E241" s="5" t="s">
        <v>320</v>
      </c>
      <c r="F241" s="5" t="s">
        <v>672</v>
      </c>
      <c r="G241" s="5">
        <v>18012026</v>
      </c>
      <c r="H241" s="5">
        <v>23984666</v>
      </c>
      <c r="I241" s="5" t="s">
        <v>27</v>
      </c>
      <c r="J241" s="5" t="s">
        <v>319</v>
      </c>
      <c r="K241" s="5">
        <v>25</v>
      </c>
      <c r="L241" s="5">
        <v>4</v>
      </c>
      <c r="M241" s="18">
        <v>2.7450000000000001</v>
      </c>
      <c r="N241" s="19"/>
      <c r="P241" s="25"/>
      <c r="Q241" s="26"/>
      <c r="R241" s="27"/>
    </row>
    <row r="242" spans="1:18" ht="50.1" customHeight="1" x14ac:dyDescent="0.25">
      <c r="A242" s="2">
        <v>239</v>
      </c>
      <c r="B242" s="5" t="s">
        <v>248</v>
      </c>
      <c r="C242" s="5" t="s">
        <v>15</v>
      </c>
      <c r="D242" s="5" t="s">
        <v>673</v>
      </c>
      <c r="E242" s="5" t="s">
        <v>320</v>
      </c>
      <c r="F242" s="5" t="s">
        <v>674</v>
      </c>
      <c r="G242" s="5">
        <v>18030025</v>
      </c>
      <c r="H242" s="5">
        <v>10669272</v>
      </c>
      <c r="I242" s="5" t="s">
        <v>27</v>
      </c>
      <c r="J242" s="5" t="s">
        <v>319</v>
      </c>
      <c r="K242" s="5">
        <v>20</v>
      </c>
      <c r="L242" s="5">
        <v>9</v>
      </c>
      <c r="M242" s="18">
        <v>17.483000000000001</v>
      </c>
      <c r="N242" s="19"/>
      <c r="P242" s="25"/>
      <c r="Q242" s="26"/>
      <c r="R242" s="27"/>
    </row>
    <row r="243" spans="1:18" ht="50.1" customHeight="1" x14ac:dyDescent="0.25">
      <c r="A243" s="2">
        <v>240</v>
      </c>
      <c r="B243" s="5" t="s">
        <v>248</v>
      </c>
      <c r="C243" s="5" t="s">
        <v>356</v>
      </c>
      <c r="D243" s="5" t="s">
        <v>356</v>
      </c>
      <c r="E243" s="5" t="s">
        <v>320</v>
      </c>
      <c r="F243" s="5" t="s">
        <v>675</v>
      </c>
      <c r="G243" s="5">
        <v>18013200</v>
      </c>
      <c r="H243" s="5">
        <v>70906573</v>
      </c>
      <c r="I243" s="5" t="s">
        <v>27</v>
      </c>
      <c r="J243" s="5" t="s">
        <v>319</v>
      </c>
      <c r="K243" s="5">
        <v>20</v>
      </c>
      <c r="L243" s="5">
        <v>7</v>
      </c>
      <c r="M243" s="18">
        <v>7.59</v>
      </c>
      <c r="N243" s="19"/>
      <c r="P243" s="25"/>
      <c r="Q243" s="26"/>
      <c r="R243" s="27"/>
    </row>
    <row r="244" spans="1:18" ht="50.1" customHeight="1" x14ac:dyDescent="0.25">
      <c r="A244" s="2">
        <v>241</v>
      </c>
      <c r="B244" s="5" t="s">
        <v>248</v>
      </c>
      <c r="C244" s="5" t="s">
        <v>254</v>
      </c>
      <c r="D244" s="5" t="s">
        <v>676</v>
      </c>
      <c r="E244" s="5" t="s">
        <v>320</v>
      </c>
      <c r="F244" s="5" t="s">
        <v>677</v>
      </c>
      <c r="G244" s="5">
        <v>18079049</v>
      </c>
      <c r="H244" s="5">
        <v>96015372</v>
      </c>
      <c r="I244" s="5" t="s">
        <v>27</v>
      </c>
      <c r="J244" s="5" t="s">
        <v>319</v>
      </c>
      <c r="K244" s="5">
        <v>25</v>
      </c>
      <c r="L244" s="5">
        <v>10</v>
      </c>
      <c r="M244" s="18">
        <v>5.7839999999999998</v>
      </c>
      <c r="N244" s="19"/>
      <c r="P244" s="25"/>
      <c r="Q244" s="26"/>
      <c r="R244" s="27"/>
    </row>
    <row r="245" spans="1:18" ht="50.1" customHeight="1" x14ac:dyDescent="0.25">
      <c r="A245" s="2">
        <v>242</v>
      </c>
      <c r="B245" s="5" t="s">
        <v>248</v>
      </c>
      <c r="C245" s="5" t="s">
        <v>151</v>
      </c>
      <c r="D245" s="5" t="s">
        <v>151</v>
      </c>
      <c r="E245" s="5" t="s">
        <v>320</v>
      </c>
      <c r="F245" s="5" t="s">
        <v>678</v>
      </c>
      <c r="G245" s="5">
        <v>18008113</v>
      </c>
      <c r="H245" s="5">
        <v>9686774</v>
      </c>
      <c r="I245" s="5" t="s">
        <v>27</v>
      </c>
      <c r="J245" s="5" t="s">
        <v>319</v>
      </c>
      <c r="K245" s="5">
        <v>25</v>
      </c>
      <c r="L245" s="5">
        <v>4</v>
      </c>
      <c r="M245" s="18">
        <v>6.6139999999999999</v>
      </c>
      <c r="N245" s="19"/>
      <c r="P245" s="25"/>
      <c r="Q245" s="26"/>
      <c r="R245" s="27"/>
    </row>
    <row r="246" spans="1:18" ht="50.1" customHeight="1" x14ac:dyDescent="0.25">
      <c r="A246" s="2">
        <v>243</v>
      </c>
      <c r="B246" s="5" t="s">
        <v>248</v>
      </c>
      <c r="C246" s="5" t="s">
        <v>104</v>
      </c>
      <c r="D246" s="5" t="s">
        <v>552</v>
      </c>
      <c r="E246" s="5" t="s">
        <v>320</v>
      </c>
      <c r="F246" s="5" t="s">
        <v>679</v>
      </c>
      <c r="G246" s="5">
        <v>18005038</v>
      </c>
      <c r="H246" s="5">
        <v>46702</v>
      </c>
      <c r="I246" s="5" t="s">
        <v>27</v>
      </c>
      <c r="J246" s="5" t="s">
        <v>319</v>
      </c>
      <c r="K246" s="5">
        <v>25</v>
      </c>
      <c r="L246" s="5">
        <v>3.5</v>
      </c>
      <c r="M246" s="18">
        <v>13.411</v>
      </c>
      <c r="N246" s="19"/>
      <c r="P246" s="25"/>
      <c r="Q246" s="26"/>
      <c r="R246" s="27"/>
    </row>
    <row r="247" spans="1:18" ht="50.1" customHeight="1" x14ac:dyDescent="0.25">
      <c r="A247" s="2">
        <v>244</v>
      </c>
      <c r="B247" s="5" t="s">
        <v>248</v>
      </c>
      <c r="C247" s="5" t="s">
        <v>104</v>
      </c>
      <c r="D247" s="5" t="s">
        <v>680</v>
      </c>
      <c r="E247" s="5" t="s">
        <v>320</v>
      </c>
      <c r="F247" s="5" t="s">
        <v>681</v>
      </c>
      <c r="G247" s="5">
        <v>18005039</v>
      </c>
      <c r="H247" s="5">
        <v>8361241</v>
      </c>
      <c r="I247" s="5" t="s">
        <v>27</v>
      </c>
      <c r="J247" s="5" t="s">
        <v>319</v>
      </c>
      <c r="K247" s="5">
        <v>25</v>
      </c>
      <c r="L247" s="5">
        <v>10</v>
      </c>
      <c r="M247" s="18">
        <v>9.43</v>
      </c>
      <c r="N247" s="19"/>
      <c r="P247" s="25"/>
      <c r="Q247" s="26"/>
      <c r="R247" s="27"/>
    </row>
    <row r="248" spans="1:18" ht="50.1" customHeight="1" x14ac:dyDescent="0.25">
      <c r="A248" s="2">
        <v>245</v>
      </c>
      <c r="B248" s="5" t="s">
        <v>248</v>
      </c>
      <c r="C248" s="5" t="s">
        <v>356</v>
      </c>
      <c r="D248" s="5" t="s">
        <v>356</v>
      </c>
      <c r="E248" s="5" t="s">
        <v>320</v>
      </c>
      <c r="F248" s="5" t="s">
        <v>682</v>
      </c>
      <c r="G248" s="5">
        <v>18013201</v>
      </c>
      <c r="H248" s="5">
        <v>91233860</v>
      </c>
      <c r="I248" s="5" t="s">
        <v>27</v>
      </c>
      <c r="J248" s="5" t="s">
        <v>319</v>
      </c>
      <c r="K248" s="5">
        <v>10</v>
      </c>
      <c r="L248" s="5">
        <v>3</v>
      </c>
      <c r="M248" s="18">
        <v>9.2390000000000008</v>
      </c>
      <c r="N248" s="19"/>
      <c r="P248" s="105"/>
      <c r="Q248" s="26"/>
      <c r="R248" s="27"/>
    </row>
    <row r="249" spans="1:18" ht="50.1" customHeight="1" x14ac:dyDescent="0.25">
      <c r="A249" s="2">
        <v>246</v>
      </c>
      <c r="B249" s="5" t="s">
        <v>248</v>
      </c>
      <c r="C249" s="5" t="s">
        <v>55</v>
      </c>
      <c r="D249" s="5" t="s">
        <v>55</v>
      </c>
      <c r="E249" s="5" t="s">
        <v>320</v>
      </c>
      <c r="F249" s="5" t="s">
        <v>683</v>
      </c>
      <c r="G249" s="5">
        <v>18066017</v>
      </c>
      <c r="H249" s="5">
        <v>25859868</v>
      </c>
      <c r="I249" s="5" t="s">
        <v>27</v>
      </c>
      <c r="J249" s="5" t="s">
        <v>319</v>
      </c>
      <c r="K249" s="5">
        <v>25</v>
      </c>
      <c r="L249" s="5">
        <v>4</v>
      </c>
      <c r="M249" s="18">
        <v>6.4160000000000004</v>
      </c>
      <c r="N249" s="19"/>
      <c r="P249" s="25"/>
      <c r="Q249" s="26"/>
      <c r="R249" s="27"/>
    </row>
    <row r="250" spans="1:18" ht="50.1" customHeight="1" x14ac:dyDescent="0.25">
      <c r="A250" s="2">
        <v>247</v>
      </c>
      <c r="B250" s="5" t="s">
        <v>248</v>
      </c>
      <c r="C250" s="5" t="s">
        <v>15</v>
      </c>
      <c r="D250" s="5" t="s">
        <v>341</v>
      </c>
      <c r="E250" s="5" t="s">
        <v>320</v>
      </c>
      <c r="F250" s="5" t="s">
        <v>684</v>
      </c>
      <c r="G250" s="5">
        <v>18096035</v>
      </c>
      <c r="H250" s="5">
        <v>11217966</v>
      </c>
      <c r="I250" s="5" t="s">
        <v>27</v>
      </c>
      <c r="J250" s="5" t="s">
        <v>319</v>
      </c>
      <c r="K250" s="5">
        <v>20</v>
      </c>
      <c r="L250" s="5">
        <v>12</v>
      </c>
      <c r="M250" s="18">
        <v>20.015000000000001</v>
      </c>
      <c r="N250" s="19"/>
      <c r="P250" s="25"/>
      <c r="Q250" s="26"/>
      <c r="R250" s="27"/>
    </row>
    <row r="251" spans="1:18" ht="50.1" customHeight="1" x14ac:dyDescent="0.25">
      <c r="A251" s="2">
        <v>248</v>
      </c>
      <c r="B251" s="5" t="s">
        <v>248</v>
      </c>
      <c r="C251" s="5" t="s">
        <v>685</v>
      </c>
      <c r="D251" s="5" t="s">
        <v>685</v>
      </c>
      <c r="E251" s="5" t="s">
        <v>320</v>
      </c>
      <c r="F251" s="5" t="s">
        <v>686</v>
      </c>
      <c r="G251" s="5">
        <v>18017058</v>
      </c>
      <c r="H251" s="5">
        <v>12642870</v>
      </c>
      <c r="I251" s="5" t="s">
        <v>27</v>
      </c>
      <c r="J251" s="5" t="s">
        <v>319</v>
      </c>
      <c r="K251" s="5">
        <v>25</v>
      </c>
      <c r="L251" s="5">
        <v>10</v>
      </c>
      <c r="M251" s="18">
        <v>10.481</v>
      </c>
      <c r="N251" s="19"/>
      <c r="P251" s="25"/>
      <c r="Q251" s="26"/>
      <c r="R251" s="27"/>
    </row>
    <row r="252" spans="1:18" ht="50.1" customHeight="1" x14ac:dyDescent="0.25">
      <c r="A252" s="2">
        <v>249</v>
      </c>
      <c r="B252" s="5" t="s">
        <v>248</v>
      </c>
      <c r="C252" s="5" t="s">
        <v>114</v>
      </c>
      <c r="D252" s="5" t="s">
        <v>687</v>
      </c>
      <c r="E252" s="5" t="s">
        <v>320</v>
      </c>
      <c r="F252" s="5" t="s">
        <v>688</v>
      </c>
      <c r="G252" s="5">
        <v>18079050</v>
      </c>
      <c r="H252" s="5">
        <v>90642802</v>
      </c>
      <c r="I252" s="5" t="s">
        <v>27</v>
      </c>
      <c r="J252" s="5" t="s">
        <v>319</v>
      </c>
      <c r="K252" s="5">
        <v>10</v>
      </c>
      <c r="L252" s="5">
        <v>6</v>
      </c>
      <c r="M252" s="18">
        <v>13.816000000000001</v>
      </c>
      <c r="N252" s="19"/>
      <c r="P252" s="25"/>
      <c r="Q252" s="26"/>
      <c r="R252" s="27"/>
    </row>
    <row r="253" spans="1:18" ht="50.1" customHeight="1" x14ac:dyDescent="0.25">
      <c r="A253" s="2">
        <v>250</v>
      </c>
      <c r="B253" s="5" t="s">
        <v>248</v>
      </c>
      <c r="C253" s="5" t="s">
        <v>114</v>
      </c>
      <c r="D253" s="5" t="s">
        <v>114</v>
      </c>
      <c r="E253" s="5" t="s">
        <v>320</v>
      </c>
      <c r="F253" s="5" t="s">
        <v>689</v>
      </c>
      <c r="G253" s="5">
        <v>18079051</v>
      </c>
      <c r="H253" s="5">
        <v>25859577</v>
      </c>
      <c r="I253" s="5" t="s">
        <v>27</v>
      </c>
      <c r="J253" s="5" t="s">
        <v>319</v>
      </c>
      <c r="K253" s="5">
        <v>25</v>
      </c>
      <c r="L253" s="5">
        <v>4</v>
      </c>
      <c r="M253" s="18">
        <v>4.3650000000000002</v>
      </c>
      <c r="N253" s="19"/>
      <c r="P253" s="25"/>
      <c r="Q253" s="26"/>
      <c r="R253" s="27"/>
    </row>
    <row r="254" spans="1:18" ht="50.1" customHeight="1" x14ac:dyDescent="0.25">
      <c r="A254" s="2">
        <v>251</v>
      </c>
      <c r="B254" s="5" t="s">
        <v>248</v>
      </c>
      <c r="C254" s="5" t="s">
        <v>417</v>
      </c>
      <c r="D254" s="5" t="s">
        <v>417</v>
      </c>
      <c r="E254" s="5" t="s">
        <v>320</v>
      </c>
      <c r="F254" s="5" t="s">
        <v>690</v>
      </c>
      <c r="G254" s="5">
        <v>15945145</v>
      </c>
      <c r="H254" s="5">
        <v>26685388</v>
      </c>
      <c r="I254" s="5" t="s">
        <v>27</v>
      </c>
      <c r="J254" s="5" t="s">
        <v>319</v>
      </c>
      <c r="K254" s="5">
        <v>25</v>
      </c>
      <c r="L254" s="5">
        <v>4</v>
      </c>
      <c r="M254" s="18">
        <v>4.4480000000000004</v>
      </c>
      <c r="N254" s="19"/>
      <c r="P254" s="105"/>
      <c r="Q254" s="26"/>
      <c r="R254" s="27"/>
    </row>
    <row r="255" spans="1:18" ht="50.1" customHeight="1" x14ac:dyDescent="0.25">
      <c r="A255" s="2">
        <v>252</v>
      </c>
      <c r="B255" s="5" t="s">
        <v>248</v>
      </c>
      <c r="C255" s="5" t="s">
        <v>15</v>
      </c>
      <c r="D255" s="5" t="s">
        <v>691</v>
      </c>
      <c r="E255" s="5" t="s">
        <v>320</v>
      </c>
      <c r="F255" s="5" t="s">
        <v>692</v>
      </c>
      <c r="G255" s="5">
        <v>18002057</v>
      </c>
      <c r="H255" s="5">
        <v>93886529</v>
      </c>
      <c r="I255" s="5" t="s">
        <v>27</v>
      </c>
      <c r="J255" s="5" t="s">
        <v>319</v>
      </c>
      <c r="K255" s="5">
        <v>16</v>
      </c>
      <c r="L255" s="5">
        <v>3</v>
      </c>
      <c r="M255" s="18">
        <v>14.846</v>
      </c>
      <c r="N255" s="19"/>
      <c r="P255" s="105"/>
      <c r="Q255" s="26"/>
      <c r="R255" s="27"/>
    </row>
    <row r="256" spans="1:18" ht="50.1" customHeight="1" x14ac:dyDescent="0.25">
      <c r="A256" s="2">
        <v>253</v>
      </c>
      <c r="B256" s="5" t="s">
        <v>248</v>
      </c>
      <c r="C256" s="5" t="s">
        <v>15</v>
      </c>
      <c r="D256" s="5" t="s">
        <v>693</v>
      </c>
      <c r="E256" s="5" t="s">
        <v>320</v>
      </c>
      <c r="F256" s="5" t="s">
        <v>694</v>
      </c>
      <c r="G256" s="5">
        <v>18008114</v>
      </c>
      <c r="H256" s="5">
        <v>90137187</v>
      </c>
      <c r="I256" s="5" t="s">
        <v>27</v>
      </c>
      <c r="J256" s="5" t="s">
        <v>319</v>
      </c>
      <c r="K256" s="5">
        <v>20</v>
      </c>
      <c r="L256" s="5">
        <v>8</v>
      </c>
      <c r="M256" s="18">
        <v>13.750999999999999</v>
      </c>
      <c r="N256" s="19"/>
      <c r="P256" s="105"/>
      <c r="Q256" s="26"/>
      <c r="R256" s="27"/>
    </row>
    <row r="257" spans="1:18" ht="50.1" customHeight="1" x14ac:dyDescent="0.25">
      <c r="A257" s="2">
        <v>254</v>
      </c>
      <c r="B257" s="5" t="s">
        <v>248</v>
      </c>
      <c r="C257" s="5" t="s">
        <v>15</v>
      </c>
      <c r="D257" s="5" t="s">
        <v>484</v>
      </c>
      <c r="E257" s="5" t="s">
        <v>320</v>
      </c>
      <c r="F257" s="5" t="s">
        <v>695</v>
      </c>
      <c r="G257" s="5">
        <v>18003076</v>
      </c>
      <c r="H257" s="5">
        <v>8595606</v>
      </c>
      <c r="I257" s="5" t="s">
        <v>27</v>
      </c>
      <c r="J257" s="5" t="s">
        <v>319</v>
      </c>
      <c r="K257" s="5">
        <v>35</v>
      </c>
      <c r="L257" s="5">
        <v>16</v>
      </c>
      <c r="M257" s="18">
        <v>26.597000000000001</v>
      </c>
      <c r="N257" s="19"/>
      <c r="P257" s="105"/>
      <c r="Q257" s="26"/>
      <c r="R257" s="27"/>
    </row>
    <row r="258" spans="1:18" ht="50.1" customHeight="1" x14ac:dyDescent="0.25">
      <c r="A258" s="2">
        <v>255</v>
      </c>
      <c r="B258" s="5" t="s">
        <v>248</v>
      </c>
      <c r="C258" s="5" t="s">
        <v>15</v>
      </c>
      <c r="D258" s="5" t="s">
        <v>696</v>
      </c>
      <c r="E258" s="5" t="s">
        <v>320</v>
      </c>
      <c r="F258" s="5" t="s">
        <v>697</v>
      </c>
      <c r="G258" s="5">
        <v>18002058</v>
      </c>
      <c r="H258" s="5">
        <v>8342590</v>
      </c>
      <c r="I258" s="5" t="s">
        <v>27</v>
      </c>
      <c r="J258" s="5" t="s">
        <v>319</v>
      </c>
      <c r="K258" s="5">
        <v>25</v>
      </c>
      <c r="L258" s="5">
        <v>10</v>
      </c>
      <c r="M258" s="18">
        <v>36.499000000000002</v>
      </c>
      <c r="N258" s="19"/>
      <c r="P258" s="105"/>
      <c r="Q258" s="26"/>
      <c r="R258" s="27"/>
    </row>
    <row r="259" spans="1:18" ht="50.1" customHeight="1" x14ac:dyDescent="0.25">
      <c r="A259" s="2">
        <v>256</v>
      </c>
      <c r="B259" s="5" t="s">
        <v>248</v>
      </c>
      <c r="C259" s="5" t="s">
        <v>55</v>
      </c>
      <c r="D259" s="5" t="s">
        <v>698</v>
      </c>
      <c r="E259" s="5" t="s">
        <v>320</v>
      </c>
      <c r="F259" s="5" t="s">
        <v>699</v>
      </c>
      <c r="G259" s="5">
        <v>18002059</v>
      </c>
      <c r="H259" s="5">
        <v>83142607</v>
      </c>
      <c r="I259" s="5" t="s">
        <v>27</v>
      </c>
      <c r="J259" s="5" t="s">
        <v>319</v>
      </c>
      <c r="K259" s="5">
        <v>10</v>
      </c>
      <c r="L259" s="5">
        <v>1</v>
      </c>
      <c r="M259" s="18">
        <v>9.9109999999999996</v>
      </c>
      <c r="N259" s="19"/>
      <c r="P259" s="105"/>
      <c r="Q259" s="26"/>
      <c r="R259" s="27"/>
    </row>
    <row r="260" spans="1:18" ht="50.1" customHeight="1" x14ac:dyDescent="0.25">
      <c r="A260" s="2">
        <v>257</v>
      </c>
      <c r="B260" s="5" t="s">
        <v>248</v>
      </c>
      <c r="C260" s="5" t="s">
        <v>15</v>
      </c>
      <c r="D260" s="5" t="s">
        <v>419</v>
      </c>
      <c r="E260" s="5" t="s">
        <v>320</v>
      </c>
      <c r="F260" s="5" t="s">
        <v>700</v>
      </c>
      <c r="G260" s="5">
        <v>18003077</v>
      </c>
      <c r="H260" s="5">
        <v>12747967</v>
      </c>
      <c r="I260" s="5" t="s">
        <v>27</v>
      </c>
      <c r="J260" s="5" t="s">
        <v>319</v>
      </c>
      <c r="K260" s="5">
        <v>16</v>
      </c>
      <c r="L260" s="5">
        <v>3</v>
      </c>
      <c r="M260" s="18">
        <v>9.2739999999999991</v>
      </c>
      <c r="N260" s="19"/>
      <c r="P260" s="105"/>
      <c r="Q260" s="26"/>
      <c r="R260" s="27"/>
    </row>
    <row r="261" spans="1:18" ht="50.1" customHeight="1" x14ac:dyDescent="0.25">
      <c r="A261" s="2">
        <v>258</v>
      </c>
      <c r="B261" s="5" t="s">
        <v>248</v>
      </c>
      <c r="C261" s="5" t="s">
        <v>15</v>
      </c>
      <c r="D261" s="5" t="s">
        <v>701</v>
      </c>
      <c r="E261" s="5" t="s">
        <v>320</v>
      </c>
      <c r="F261" s="5" t="s">
        <v>702</v>
      </c>
      <c r="G261" s="5">
        <v>12159208</v>
      </c>
      <c r="H261" s="5">
        <v>56317987</v>
      </c>
      <c r="I261" s="5" t="s">
        <v>27</v>
      </c>
      <c r="J261" s="5" t="s">
        <v>319</v>
      </c>
      <c r="K261" s="5">
        <v>35</v>
      </c>
      <c r="L261" s="5">
        <v>17</v>
      </c>
      <c r="M261" s="18">
        <v>15.032</v>
      </c>
      <c r="N261" s="19"/>
      <c r="P261" s="105"/>
      <c r="Q261" s="26"/>
      <c r="R261" s="27"/>
    </row>
    <row r="262" spans="1:18" ht="50.1" customHeight="1" x14ac:dyDescent="0.25">
      <c r="A262" s="2">
        <v>259</v>
      </c>
      <c r="B262" s="5" t="s">
        <v>248</v>
      </c>
      <c r="C262" s="5" t="s">
        <v>15</v>
      </c>
      <c r="D262" s="5" t="s">
        <v>703</v>
      </c>
      <c r="E262" s="5" t="s">
        <v>320</v>
      </c>
      <c r="F262" s="5" t="s">
        <v>704</v>
      </c>
      <c r="G262" s="5">
        <v>18003078</v>
      </c>
      <c r="H262" s="5">
        <v>56408741</v>
      </c>
      <c r="I262" s="5" t="s">
        <v>27</v>
      </c>
      <c r="J262" s="5" t="s">
        <v>319</v>
      </c>
      <c r="K262" s="5">
        <v>50</v>
      </c>
      <c r="L262" s="5">
        <v>22</v>
      </c>
      <c r="M262" s="18">
        <v>11.401999999999999</v>
      </c>
      <c r="N262" s="19"/>
      <c r="P262" s="105"/>
      <c r="Q262" s="26"/>
      <c r="R262" s="27"/>
    </row>
    <row r="263" spans="1:18" ht="50.1" customHeight="1" x14ac:dyDescent="0.25">
      <c r="A263" s="2">
        <v>260</v>
      </c>
      <c r="B263" s="5" t="s">
        <v>248</v>
      </c>
      <c r="C263" s="5" t="s">
        <v>15</v>
      </c>
      <c r="D263" s="5" t="s">
        <v>705</v>
      </c>
      <c r="E263" s="5" t="s">
        <v>320</v>
      </c>
      <c r="F263" s="5" t="s">
        <v>706</v>
      </c>
      <c r="G263" s="5">
        <v>18002060</v>
      </c>
      <c r="H263" s="5">
        <v>70977914</v>
      </c>
      <c r="I263" s="5" t="s">
        <v>27</v>
      </c>
      <c r="J263" s="5" t="s">
        <v>319</v>
      </c>
      <c r="K263" s="5">
        <v>32</v>
      </c>
      <c r="L263" s="5">
        <v>5</v>
      </c>
      <c r="M263" s="18">
        <v>25.483000000000001</v>
      </c>
      <c r="N263" s="19"/>
      <c r="P263" s="105"/>
      <c r="Q263" s="26"/>
      <c r="R263" s="27"/>
    </row>
    <row r="264" spans="1:18" ht="50.1" customHeight="1" x14ac:dyDescent="0.25">
      <c r="A264" s="2">
        <v>261</v>
      </c>
      <c r="B264" s="5" t="s">
        <v>248</v>
      </c>
      <c r="C264" s="5" t="s">
        <v>15</v>
      </c>
      <c r="D264" s="5" t="s">
        <v>707</v>
      </c>
      <c r="E264" s="5" t="s">
        <v>320</v>
      </c>
      <c r="F264" s="5" t="s">
        <v>708</v>
      </c>
      <c r="G264" s="5">
        <v>18002061</v>
      </c>
      <c r="H264" s="5">
        <v>83330768</v>
      </c>
      <c r="I264" s="5" t="s">
        <v>27</v>
      </c>
      <c r="J264" s="5" t="s">
        <v>319</v>
      </c>
      <c r="K264" s="5">
        <v>6</v>
      </c>
      <c r="L264" s="5">
        <v>1</v>
      </c>
      <c r="M264" s="18">
        <v>1.498</v>
      </c>
      <c r="N264" s="19"/>
      <c r="P264" s="105"/>
      <c r="Q264" s="26"/>
      <c r="R264" s="27"/>
    </row>
    <row r="265" spans="1:18" ht="50.1" customHeight="1" x14ac:dyDescent="0.25">
      <c r="A265" s="2">
        <v>262</v>
      </c>
      <c r="B265" s="5" t="s">
        <v>248</v>
      </c>
      <c r="C265" s="5" t="s">
        <v>315</v>
      </c>
      <c r="D265" s="5" t="s">
        <v>709</v>
      </c>
      <c r="E265" s="5" t="s">
        <v>320</v>
      </c>
      <c r="F265" s="5" t="s">
        <v>710</v>
      </c>
      <c r="G265" s="5">
        <v>18066018</v>
      </c>
      <c r="H265" s="5">
        <v>83330723</v>
      </c>
      <c r="I265" s="5" t="s">
        <v>27</v>
      </c>
      <c r="J265" s="5" t="s">
        <v>319</v>
      </c>
      <c r="K265" s="5">
        <v>6</v>
      </c>
      <c r="L265" s="5">
        <v>1</v>
      </c>
      <c r="M265" s="18">
        <v>1.0980000000000001</v>
      </c>
      <c r="N265" s="19"/>
      <c r="P265" s="105"/>
      <c r="Q265" s="26"/>
      <c r="R265" s="27"/>
    </row>
    <row r="266" spans="1:18" ht="50.1" customHeight="1" x14ac:dyDescent="0.25">
      <c r="A266" s="2">
        <v>263</v>
      </c>
      <c r="B266" s="5" t="s">
        <v>248</v>
      </c>
      <c r="C266" s="5" t="s">
        <v>315</v>
      </c>
      <c r="D266" s="5" t="s">
        <v>711</v>
      </c>
      <c r="E266" s="5" t="s">
        <v>320</v>
      </c>
      <c r="F266" s="5" t="s">
        <v>712</v>
      </c>
      <c r="G266" s="5">
        <v>18075074</v>
      </c>
      <c r="H266" s="5">
        <v>83331609</v>
      </c>
      <c r="I266" s="5" t="s">
        <v>27</v>
      </c>
      <c r="J266" s="5" t="s">
        <v>319</v>
      </c>
      <c r="K266" s="5">
        <v>10</v>
      </c>
      <c r="L266" s="5">
        <v>2</v>
      </c>
      <c r="M266" s="18">
        <v>2.4700000000000002</v>
      </c>
      <c r="N266" s="19"/>
      <c r="P266" s="105"/>
      <c r="Q266" s="26"/>
      <c r="R266" s="27"/>
    </row>
    <row r="267" spans="1:18" ht="50.1" customHeight="1" x14ac:dyDescent="0.25">
      <c r="A267" s="2">
        <v>264</v>
      </c>
      <c r="B267" s="5" t="s">
        <v>248</v>
      </c>
      <c r="C267" s="5" t="s">
        <v>123</v>
      </c>
      <c r="D267" s="5" t="s">
        <v>713</v>
      </c>
      <c r="E267" s="5" t="s">
        <v>320</v>
      </c>
      <c r="F267" s="5" t="s">
        <v>714</v>
      </c>
      <c r="G267" s="5">
        <v>18005040</v>
      </c>
      <c r="H267" s="5">
        <v>90211078</v>
      </c>
      <c r="I267" s="5" t="s">
        <v>27</v>
      </c>
      <c r="J267" s="5" t="s">
        <v>319</v>
      </c>
      <c r="K267" s="5">
        <v>10</v>
      </c>
      <c r="L267" s="5">
        <v>4</v>
      </c>
      <c r="M267" s="18">
        <v>3.8969999999999998</v>
      </c>
      <c r="N267" s="19"/>
      <c r="P267" s="25"/>
      <c r="Q267" s="26"/>
      <c r="R267" s="27"/>
    </row>
    <row r="268" spans="1:18" ht="50.1" customHeight="1" x14ac:dyDescent="0.25">
      <c r="A268" s="2">
        <v>265</v>
      </c>
      <c r="B268" s="5" t="s">
        <v>248</v>
      </c>
      <c r="C268" s="5" t="s">
        <v>67</v>
      </c>
      <c r="D268" s="5" t="s">
        <v>715</v>
      </c>
      <c r="E268" s="5" t="s">
        <v>320</v>
      </c>
      <c r="F268" s="5" t="s">
        <v>716</v>
      </c>
      <c r="G268" s="5">
        <v>18062069</v>
      </c>
      <c r="H268" s="5">
        <v>90210214</v>
      </c>
      <c r="I268" s="5" t="s">
        <v>27</v>
      </c>
      <c r="J268" s="5" t="s">
        <v>319</v>
      </c>
      <c r="K268" s="5">
        <v>10</v>
      </c>
      <c r="L268" s="5">
        <v>5</v>
      </c>
      <c r="M268" s="18">
        <v>5.6159999999999997</v>
      </c>
      <c r="N268" s="19"/>
      <c r="P268" s="25"/>
      <c r="Q268" s="26"/>
      <c r="R268" s="27"/>
    </row>
    <row r="269" spans="1:18" ht="50.1" customHeight="1" x14ac:dyDescent="0.25">
      <c r="A269" s="2">
        <v>266</v>
      </c>
      <c r="B269" s="5" t="s">
        <v>248</v>
      </c>
      <c r="C269" s="5" t="s">
        <v>15</v>
      </c>
      <c r="D269" s="5" t="s">
        <v>717</v>
      </c>
      <c r="E269" s="5" t="s">
        <v>320</v>
      </c>
      <c r="F269" s="5" t="s">
        <v>718</v>
      </c>
      <c r="G269" s="5">
        <v>18002063</v>
      </c>
      <c r="H269" s="5">
        <v>90210549</v>
      </c>
      <c r="I269" s="5" t="s">
        <v>27</v>
      </c>
      <c r="J269" s="5" t="s">
        <v>319</v>
      </c>
      <c r="K269" s="5">
        <v>6</v>
      </c>
      <c r="L269" s="5">
        <v>2</v>
      </c>
      <c r="M269" s="18">
        <v>1.827</v>
      </c>
      <c r="N269" s="19"/>
      <c r="P269" s="25"/>
      <c r="Q269" s="26"/>
      <c r="R269" s="27"/>
    </row>
    <row r="270" spans="1:18" ht="50.1" customHeight="1" x14ac:dyDescent="0.25">
      <c r="A270" s="2">
        <v>267</v>
      </c>
      <c r="B270" s="5" t="s">
        <v>248</v>
      </c>
      <c r="C270" s="5" t="s">
        <v>155</v>
      </c>
      <c r="D270" s="5" t="s">
        <v>719</v>
      </c>
      <c r="E270" s="5" t="s">
        <v>320</v>
      </c>
      <c r="F270" s="5" t="s">
        <v>720</v>
      </c>
      <c r="G270" s="5">
        <v>18075075</v>
      </c>
      <c r="H270" s="5">
        <v>83113642</v>
      </c>
      <c r="I270" s="5" t="s">
        <v>27</v>
      </c>
      <c r="J270" s="5" t="s">
        <v>319</v>
      </c>
      <c r="K270" s="5">
        <v>6</v>
      </c>
      <c r="L270" s="5">
        <v>1</v>
      </c>
      <c r="M270" s="18">
        <v>1.5369999999999999</v>
      </c>
      <c r="N270" s="19"/>
      <c r="P270" s="25"/>
      <c r="Q270" s="26"/>
      <c r="R270" s="27"/>
    </row>
    <row r="271" spans="1:18" ht="50.1" customHeight="1" x14ac:dyDescent="0.25">
      <c r="A271" s="2">
        <v>268</v>
      </c>
      <c r="B271" s="5" t="s">
        <v>248</v>
      </c>
      <c r="C271" s="5" t="s">
        <v>15</v>
      </c>
      <c r="D271" s="5" t="s">
        <v>721</v>
      </c>
      <c r="E271" s="5" t="s">
        <v>320</v>
      </c>
      <c r="F271" s="5" t="s">
        <v>722</v>
      </c>
      <c r="G271" s="5">
        <v>18003079</v>
      </c>
      <c r="H271" s="5">
        <v>83991722</v>
      </c>
      <c r="I271" s="5" t="s">
        <v>27</v>
      </c>
      <c r="J271" s="5" t="s">
        <v>319</v>
      </c>
      <c r="K271" s="5">
        <v>10</v>
      </c>
      <c r="L271" s="5">
        <v>2</v>
      </c>
      <c r="M271" s="18">
        <v>4.2</v>
      </c>
      <c r="N271" s="19"/>
      <c r="P271" s="25"/>
      <c r="Q271" s="26"/>
      <c r="R271" s="27"/>
    </row>
    <row r="272" spans="1:18" ht="50.1" customHeight="1" x14ac:dyDescent="0.25">
      <c r="A272" s="2">
        <v>269</v>
      </c>
      <c r="B272" s="5" t="s">
        <v>248</v>
      </c>
      <c r="C272" s="5" t="s">
        <v>15</v>
      </c>
      <c r="D272" s="5" t="s">
        <v>723</v>
      </c>
      <c r="E272" s="5" t="s">
        <v>320</v>
      </c>
      <c r="F272" s="5" t="s">
        <v>724</v>
      </c>
      <c r="G272" s="5">
        <v>18008116</v>
      </c>
      <c r="H272" s="5">
        <v>92955841</v>
      </c>
      <c r="I272" s="5" t="s">
        <v>27</v>
      </c>
      <c r="J272" s="5" t="s">
        <v>319</v>
      </c>
      <c r="K272" s="5">
        <v>6</v>
      </c>
      <c r="L272" s="5">
        <v>1</v>
      </c>
      <c r="M272" s="18">
        <v>0.96</v>
      </c>
      <c r="N272" s="19"/>
      <c r="P272" s="25"/>
      <c r="Q272" s="26"/>
      <c r="R272" s="27"/>
    </row>
    <row r="273" spans="1:18" ht="50.1" customHeight="1" x14ac:dyDescent="0.25">
      <c r="A273" s="2">
        <v>270</v>
      </c>
      <c r="B273" s="5" t="s">
        <v>248</v>
      </c>
      <c r="C273" s="5" t="s">
        <v>67</v>
      </c>
      <c r="D273" s="5" t="s">
        <v>725</v>
      </c>
      <c r="E273" s="5" t="s">
        <v>320</v>
      </c>
      <c r="F273" s="5" t="s">
        <v>726</v>
      </c>
      <c r="G273" s="5">
        <v>18002068</v>
      </c>
      <c r="H273" s="5">
        <v>94881375</v>
      </c>
      <c r="I273" s="5" t="s">
        <v>27</v>
      </c>
      <c r="J273" s="5" t="s">
        <v>319</v>
      </c>
      <c r="K273" s="5">
        <v>25</v>
      </c>
      <c r="L273" s="5">
        <v>14</v>
      </c>
      <c r="M273" s="18">
        <v>1</v>
      </c>
      <c r="N273" s="19"/>
      <c r="P273" s="25"/>
      <c r="Q273" s="26"/>
      <c r="R273" s="27"/>
    </row>
    <row r="274" spans="1:18" ht="50.1" customHeight="1" x14ac:dyDescent="0.25">
      <c r="A274" s="2">
        <v>271</v>
      </c>
      <c r="B274" s="5" t="s">
        <v>248</v>
      </c>
      <c r="C274" s="5" t="s">
        <v>113</v>
      </c>
      <c r="D274" s="5" t="s">
        <v>727</v>
      </c>
      <c r="E274" s="5" t="s">
        <v>320</v>
      </c>
      <c r="F274" s="5" t="s">
        <v>728</v>
      </c>
      <c r="G274" s="5">
        <v>18006077</v>
      </c>
      <c r="H274" s="5">
        <v>92105989</v>
      </c>
      <c r="I274" s="5" t="s">
        <v>27</v>
      </c>
      <c r="J274" s="5" t="s">
        <v>319</v>
      </c>
      <c r="K274" s="5">
        <v>16</v>
      </c>
      <c r="L274" s="5">
        <v>3</v>
      </c>
      <c r="M274" s="18">
        <v>8.5</v>
      </c>
      <c r="N274" s="19"/>
      <c r="P274" s="25"/>
      <c r="Q274" s="26"/>
      <c r="R274" s="27"/>
    </row>
    <row r="275" spans="1:18" ht="50.1" customHeight="1" x14ac:dyDescent="0.25">
      <c r="A275" s="2">
        <v>272</v>
      </c>
      <c r="B275" s="5" t="s">
        <v>248</v>
      </c>
      <c r="C275" s="5" t="s">
        <v>15</v>
      </c>
      <c r="D275" s="5" t="s">
        <v>729</v>
      </c>
      <c r="E275" s="5" t="s">
        <v>320</v>
      </c>
      <c r="F275" s="5" t="s">
        <v>730</v>
      </c>
      <c r="G275" s="5">
        <v>18002070</v>
      </c>
      <c r="H275" s="5">
        <v>92105964</v>
      </c>
      <c r="I275" s="5" t="s">
        <v>27</v>
      </c>
      <c r="J275" s="5" t="s">
        <v>319</v>
      </c>
      <c r="K275" s="5">
        <v>16</v>
      </c>
      <c r="L275" s="5">
        <v>3</v>
      </c>
      <c r="M275" s="18">
        <v>8.6999999999999993</v>
      </c>
      <c r="N275" s="19"/>
      <c r="P275" s="25"/>
      <c r="Q275" s="26"/>
      <c r="R275" s="27"/>
    </row>
    <row r="276" spans="1:18" ht="50.1" customHeight="1" x14ac:dyDescent="0.25">
      <c r="A276" s="2">
        <v>273</v>
      </c>
      <c r="B276" s="5" t="s">
        <v>248</v>
      </c>
      <c r="C276" s="5" t="s">
        <v>731</v>
      </c>
      <c r="D276" s="5" t="s">
        <v>732</v>
      </c>
      <c r="E276" s="5" t="s">
        <v>320</v>
      </c>
      <c r="F276" s="5" t="s">
        <v>733</v>
      </c>
      <c r="G276" s="5" t="s">
        <v>27</v>
      </c>
      <c r="H276" s="5">
        <v>97222055</v>
      </c>
      <c r="I276" s="5" t="s">
        <v>27</v>
      </c>
      <c r="J276" s="5" t="s">
        <v>319</v>
      </c>
      <c r="K276" s="5">
        <v>25</v>
      </c>
      <c r="L276" s="5">
        <v>3</v>
      </c>
      <c r="M276" s="18">
        <v>10.085000000000001</v>
      </c>
      <c r="N276" s="19"/>
      <c r="Q276" s="103"/>
      <c r="R276" s="104"/>
    </row>
    <row r="277" spans="1:18" ht="50.1" customHeight="1" x14ac:dyDescent="0.25">
      <c r="A277" s="2">
        <v>274</v>
      </c>
      <c r="B277" s="5" t="s">
        <v>248</v>
      </c>
      <c r="C277" s="5" t="s">
        <v>731</v>
      </c>
      <c r="D277" s="5" t="s">
        <v>732</v>
      </c>
      <c r="E277" s="5" t="s">
        <v>320</v>
      </c>
      <c r="F277" s="5" t="s">
        <v>734</v>
      </c>
      <c r="G277" s="5" t="s">
        <v>27</v>
      </c>
      <c r="H277" s="5">
        <v>97186009</v>
      </c>
      <c r="I277" s="5" t="s">
        <v>27</v>
      </c>
      <c r="J277" s="5" t="s">
        <v>319</v>
      </c>
      <c r="K277" s="5">
        <v>16</v>
      </c>
      <c r="L277" s="5">
        <v>3</v>
      </c>
      <c r="M277" s="18">
        <v>2.4580000000000002</v>
      </c>
      <c r="N277" s="19"/>
      <c r="Q277" s="103"/>
      <c r="R277" s="104"/>
    </row>
    <row r="278" spans="1:18" ht="50.1" customHeight="1" x14ac:dyDescent="0.25">
      <c r="A278" s="2">
        <v>275</v>
      </c>
      <c r="B278" s="5" t="s">
        <v>248</v>
      </c>
      <c r="C278" s="5" t="s">
        <v>15</v>
      </c>
      <c r="D278" s="5" t="s">
        <v>735</v>
      </c>
      <c r="E278" s="5" t="s">
        <v>320</v>
      </c>
      <c r="F278" s="5" t="s">
        <v>736</v>
      </c>
      <c r="G278" s="5">
        <v>16202334</v>
      </c>
      <c r="H278" s="5">
        <v>70845824</v>
      </c>
      <c r="I278" s="5" t="s">
        <v>27</v>
      </c>
      <c r="J278" s="5" t="s">
        <v>319</v>
      </c>
      <c r="K278" s="5">
        <v>25</v>
      </c>
      <c r="L278" s="5">
        <v>2.6</v>
      </c>
      <c r="M278" s="18">
        <v>27</v>
      </c>
      <c r="N278" s="20"/>
      <c r="P278" s="25"/>
      <c r="Q278" s="26"/>
      <c r="R278" s="27"/>
    </row>
    <row r="279" spans="1:18" ht="50.1" customHeight="1" x14ac:dyDescent="0.25">
      <c r="A279" s="2">
        <v>276</v>
      </c>
      <c r="B279" s="5" t="s">
        <v>248</v>
      </c>
      <c r="C279" s="5" t="s">
        <v>120</v>
      </c>
      <c r="D279" s="5" t="s">
        <v>737</v>
      </c>
      <c r="E279" s="5" t="s">
        <v>320</v>
      </c>
      <c r="F279" s="5" t="s">
        <v>738</v>
      </c>
      <c r="G279" s="5">
        <v>18064005</v>
      </c>
      <c r="H279" s="5">
        <v>1481880</v>
      </c>
      <c r="I279" s="5" t="s">
        <v>27</v>
      </c>
      <c r="J279" s="5" t="s">
        <v>319</v>
      </c>
      <c r="K279" s="5">
        <v>35</v>
      </c>
      <c r="L279" s="5">
        <v>1</v>
      </c>
      <c r="M279" s="18">
        <v>3.3460000000000001</v>
      </c>
      <c r="N279" s="20"/>
      <c r="P279" s="25"/>
      <c r="Q279" s="26"/>
      <c r="R279" s="27"/>
    </row>
    <row r="280" spans="1:18" ht="50.1" customHeight="1" x14ac:dyDescent="0.25">
      <c r="A280" s="2">
        <v>277</v>
      </c>
      <c r="B280" s="5" t="s">
        <v>248</v>
      </c>
      <c r="C280" s="5" t="s">
        <v>15</v>
      </c>
      <c r="D280" s="5" t="s">
        <v>739</v>
      </c>
      <c r="E280" s="5" t="s">
        <v>320</v>
      </c>
      <c r="F280" s="5" t="s">
        <v>740</v>
      </c>
      <c r="G280" s="5">
        <v>18006057</v>
      </c>
      <c r="H280" s="5">
        <v>1422351</v>
      </c>
      <c r="I280" s="5" t="s">
        <v>27</v>
      </c>
      <c r="J280" s="5" t="s">
        <v>319</v>
      </c>
      <c r="K280" s="5">
        <v>10</v>
      </c>
      <c r="L280" s="5">
        <v>1</v>
      </c>
      <c r="M280" s="10">
        <v>4.7190000000000003</v>
      </c>
      <c r="N280" s="21"/>
      <c r="P280" s="25"/>
      <c r="Q280" s="26"/>
      <c r="R280" s="27"/>
    </row>
    <row r="281" spans="1:18" ht="50.1" customHeight="1" x14ac:dyDescent="0.25">
      <c r="A281" s="2">
        <v>278</v>
      </c>
      <c r="B281" s="5" t="s">
        <v>248</v>
      </c>
      <c r="C281" s="5" t="s">
        <v>15</v>
      </c>
      <c r="D281" s="5" t="s">
        <v>741</v>
      </c>
      <c r="E281" s="5" t="s">
        <v>320</v>
      </c>
      <c r="F281" s="5" t="s">
        <v>742</v>
      </c>
      <c r="G281" s="5">
        <v>18013190</v>
      </c>
      <c r="H281" s="5">
        <v>124418</v>
      </c>
      <c r="I281" s="5" t="s">
        <v>27</v>
      </c>
      <c r="J281" s="5" t="s">
        <v>319</v>
      </c>
      <c r="K281" s="5">
        <v>10</v>
      </c>
      <c r="L281" s="5">
        <v>1</v>
      </c>
      <c r="M281" s="10">
        <v>3.5609999999999999</v>
      </c>
      <c r="N281" s="21"/>
      <c r="P281" s="25"/>
      <c r="Q281" s="26"/>
      <c r="R281" s="27"/>
    </row>
    <row r="282" spans="1:18" ht="50.1" customHeight="1" x14ac:dyDescent="0.25">
      <c r="A282" s="2">
        <v>279</v>
      </c>
      <c r="B282" s="5" t="s">
        <v>248</v>
      </c>
      <c r="C282" s="5" t="s">
        <v>67</v>
      </c>
      <c r="D282" s="5" t="s">
        <v>743</v>
      </c>
      <c r="E282" s="5" t="s">
        <v>320</v>
      </c>
      <c r="F282" s="5" t="s">
        <v>744</v>
      </c>
      <c r="G282" s="5">
        <v>16903339</v>
      </c>
      <c r="H282" s="5">
        <v>93134597</v>
      </c>
      <c r="I282" s="5" t="s">
        <v>27</v>
      </c>
      <c r="J282" s="5" t="s">
        <v>319</v>
      </c>
      <c r="K282" s="5">
        <v>25</v>
      </c>
      <c r="L282" s="5">
        <v>13</v>
      </c>
      <c r="M282" s="10">
        <v>34.965000000000003</v>
      </c>
      <c r="N282" s="21"/>
      <c r="P282" s="25"/>
      <c r="Q282" s="26"/>
      <c r="R282" s="27"/>
    </row>
    <row r="283" spans="1:18" ht="50.1" customHeight="1" x14ac:dyDescent="0.25">
      <c r="A283" s="2">
        <v>280</v>
      </c>
      <c r="B283" s="5" t="s">
        <v>248</v>
      </c>
      <c r="C283" s="5" t="s">
        <v>15</v>
      </c>
      <c r="D283" s="5" t="s">
        <v>745</v>
      </c>
      <c r="E283" s="5" t="s">
        <v>320</v>
      </c>
      <c r="F283" s="5" t="s">
        <v>746</v>
      </c>
      <c r="G283" s="5">
        <v>16802345</v>
      </c>
      <c r="H283" s="5">
        <v>83715602</v>
      </c>
      <c r="I283" s="5" t="s">
        <v>27</v>
      </c>
      <c r="J283" s="5" t="s">
        <v>319</v>
      </c>
      <c r="K283" s="5">
        <v>10</v>
      </c>
      <c r="L283" s="5">
        <v>2</v>
      </c>
      <c r="M283" s="10">
        <v>5.64</v>
      </c>
      <c r="N283" s="21"/>
      <c r="P283" s="25"/>
      <c r="Q283" s="26"/>
      <c r="R283" s="27"/>
    </row>
    <row r="284" spans="1:18" ht="50.1" customHeight="1" x14ac:dyDescent="0.25">
      <c r="A284" s="2">
        <v>281</v>
      </c>
      <c r="B284" s="5" t="s">
        <v>248</v>
      </c>
      <c r="C284" s="5" t="s">
        <v>443</v>
      </c>
      <c r="D284" s="5" t="s">
        <v>443</v>
      </c>
      <c r="E284" s="5" t="s">
        <v>320</v>
      </c>
      <c r="F284" s="5" t="s">
        <v>747</v>
      </c>
      <c r="G284" s="5">
        <v>18016017</v>
      </c>
      <c r="H284" s="5">
        <v>92365416</v>
      </c>
      <c r="I284" s="5" t="s">
        <v>27</v>
      </c>
      <c r="J284" s="5" t="s">
        <v>319</v>
      </c>
      <c r="K284" s="5">
        <v>10</v>
      </c>
      <c r="L284" s="5">
        <v>1.8</v>
      </c>
      <c r="M284" s="10">
        <v>3.2029999999999998</v>
      </c>
      <c r="N284" s="21"/>
      <c r="P284" s="25"/>
      <c r="Q284" s="26"/>
      <c r="R284" s="27"/>
    </row>
    <row r="285" spans="1:18" ht="50.1" customHeight="1" x14ac:dyDescent="0.25">
      <c r="A285" s="2">
        <v>282</v>
      </c>
      <c r="B285" s="5" t="s">
        <v>248</v>
      </c>
      <c r="C285" s="5" t="s">
        <v>389</v>
      </c>
      <c r="D285" s="5" t="s">
        <v>748</v>
      </c>
      <c r="E285" s="5" t="s">
        <v>320</v>
      </c>
      <c r="F285" s="5" t="s">
        <v>749</v>
      </c>
      <c r="G285" s="5">
        <v>18013194</v>
      </c>
      <c r="H285" s="5">
        <v>1494553</v>
      </c>
      <c r="I285" s="5" t="s">
        <v>27</v>
      </c>
      <c r="J285" s="5" t="s">
        <v>319</v>
      </c>
      <c r="K285" s="5">
        <v>10</v>
      </c>
      <c r="L285" s="5">
        <v>2</v>
      </c>
      <c r="M285" s="10">
        <v>5.6529999999999996</v>
      </c>
      <c r="N285" s="21"/>
      <c r="P285" s="25"/>
      <c r="Q285" s="26"/>
      <c r="R285" s="27"/>
    </row>
    <row r="286" spans="1:18" ht="50.1" customHeight="1" x14ac:dyDescent="0.25">
      <c r="A286" s="2">
        <v>283</v>
      </c>
      <c r="B286" s="5" t="s">
        <v>248</v>
      </c>
      <c r="C286" s="5" t="s">
        <v>55</v>
      </c>
      <c r="D286" s="5" t="s">
        <v>750</v>
      </c>
      <c r="E286" s="5" t="s">
        <v>320</v>
      </c>
      <c r="F286" s="5" t="s">
        <v>751</v>
      </c>
      <c r="G286" s="5">
        <v>18075067</v>
      </c>
      <c r="H286" s="5">
        <v>349760</v>
      </c>
      <c r="I286" s="5" t="s">
        <v>27</v>
      </c>
      <c r="J286" s="5" t="s">
        <v>319</v>
      </c>
      <c r="K286" s="5">
        <v>10</v>
      </c>
      <c r="L286" s="5">
        <v>2</v>
      </c>
      <c r="M286" s="10">
        <v>2.794</v>
      </c>
      <c r="N286" s="21"/>
      <c r="P286" s="25"/>
      <c r="Q286" s="26"/>
      <c r="R286" s="27"/>
    </row>
    <row r="287" spans="1:18" ht="50.1" customHeight="1" x14ac:dyDescent="0.25">
      <c r="A287" s="2">
        <v>284</v>
      </c>
      <c r="B287" s="5" t="s">
        <v>248</v>
      </c>
      <c r="C287" s="5" t="s">
        <v>752</v>
      </c>
      <c r="D287" s="5" t="s">
        <v>752</v>
      </c>
      <c r="E287" s="5" t="s">
        <v>320</v>
      </c>
      <c r="F287" s="5" t="s">
        <v>753</v>
      </c>
      <c r="G287" s="5">
        <v>18062068</v>
      </c>
      <c r="H287" s="5">
        <v>116305</v>
      </c>
      <c r="I287" s="5" t="s">
        <v>27</v>
      </c>
      <c r="J287" s="5" t="s">
        <v>319</v>
      </c>
      <c r="K287" s="5">
        <v>25</v>
      </c>
      <c r="L287" s="5">
        <v>13</v>
      </c>
      <c r="M287" s="10">
        <v>26.062999999999999</v>
      </c>
      <c r="N287" s="21"/>
      <c r="P287" s="25"/>
      <c r="Q287" s="26"/>
      <c r="R287" s="27"/>
    </row>
    <row r="288" spans="1:18" ht="50.1" customHeight="1" x14ac:dyDescent="0.25">
      <c r="A288" s="2">
        <v>285</v>
      </c>
      <c r="B288" s="5" t="s">
        <v>248</v>
      </c>
      <c r="C288" s="5" t="s">
        <v>113</v>
      </c>
      <c r="D288" s="5" t="s">
        <v>754</v>
      </c>
      <c r="E288" s="5" t="s">
        <v>320</v>
      </c>
      <c r="F288" s="5" t="s">
        <v>755</v>
      </c>
      <c r="G288" s="5">
        <v>18006071</v>
      </c>
      <c r="H288" s="5">
        <v>352508</v>
      </c>
      <c r="I288" s="5" t="s">
        <v>27</v>
      </c>
      <c r="J288" s="5" t="s">
        <v>319</v>
      </c>
      <c r="K288" s="5">
        <v>6</v>
      </c>
      <c r="L288" s="22">
        <v>3</v>
      </c>
      <c r="M288" s="10">
        <v>2.0249999999999999</v>
      </c>
      <c r="N288" s="21"/>
      <c r="P288" s="25"/>
      <c r="Q288" s="26"/>
      <c r="R288" s="27"/>
    </row>
    <row r="289" spans="1:18" ht="50.1" customHeight="1" x14ac:dyDescent="0.25">
      <c r="A289" s="2">
        <v>286</v>
      </c>
      <c r="B289" s="5" t="s">
        <v>248</v>
      </c>
      <c r="C289" s="5" t="s">
        <v>155</v>
      </c>
      <c r="D289" s="5" t="s">
        <v>756</v>
      </c>
      <c r="E289" s="5" t="s">
        <v>320</v>
      </c>
      <c r="F289" s="5" t="s">
        <v>757</v>
      </c>
      <c r="G289" s="5">
        <v>18006098</v>
      </c>
      <c r="H289" s="5">
        <v>93267446</v>
      </c>
      <c r="I289" s="5" t="s">
        <v>27</v>
      </c>
      <c r="J289" s="5" t="s">
        <v>319</v>
      </c>
      <c r="K289" s="5">
        <v>25</v>
      </c>
      <c r="L289" s="22">
        <v>14</v>
      </c>
      <c r="M289" s="10">
        <v>5</v>
      </c>
      <c r="N289" s="21"/>
      <c r="P289" s="25"/>
      <c r="Q289" s="26"/>
      <c r="R289" s="27"/>
    </row>
    <row r="290" spans="1:18" ht="50.1" customHeight="1" x14ac:dyDescent="0.25">
      <c r="A290" s="2">
        <v>287</v>
      </c>
      <c r="B290" s="5" t="s">
        <v>248</v>
      </c>
      <c r="C290" s="5" t="s">
        <v>113</v>
      </c>
      <c r="D290" s="5" t="s">
        <v>758</v>
      </c>
      <c r="E290" s="5" t="s">
        <v>320</v>
      </c>
      <c r="F290" s="5" t="s">
        <v>759</v>
      </c>
      <c r="G290" s="5">
        <v>18006097</v>
      </c>
      <c r="H290" s="5">
        <v>97625796</v>
      </c>
      <c r="I290" s="5" t="s">
        <v>27</v>
      </c>
      <c r="J290" s="5" t="s">
        <v>319</v>
      </c>
      <c r="K290" s="5">
        <v>16</v>
      </c>
      <c r="L290" s="22">
        <v>3</v>
      </c>
      <c r="M290" s="10">
        <v>1.5</v>
      </c>
      <c r="N290" s="21"/>
      <c r="P290" s="25"/>
      <c r="Q290" s="26"/>
      <c r="R290" s="27"/>
    </row>
    <row r="291" spans="1:18" ht="50.1" customHeight="1" x14ac:dyDescent="0.25">
      <c r="A291" s="2">
        <v>288</v>
      </c>
      <c r="B291" s="5" t="s">
        <v>248</v>
      </c>
      <c r="C291" s="5" t="s">
        <v>55</v>
      </c>
      <c r="D291" s="5" t="s">
        <v>760</v>
      </c>
      <c r="E291" s="5" t="s">
        <v>320</v>
      </c>
      <c r="F291" s="5" t="s">
        <v>761</v>
      </c>
      <c r="G291" s="5">
        <v>18066021</v>
      </c>
      <c r="H291" s="5">
        <v>97625729</v>
      </c>
      <c r="I291" s="5" t="s">
        <v>27</v>
      </c>
      <c r="J291" s="5" t="s">
        <v>319</v>
      </c>
      <c r="K291" s="5">
        <v>16</v>
      </c>
      <c r="L291" s="22">
        <v>3</v>
      </c>
      <c r="M291" s="10">
        <v>1.5</v>
      </c>
      <c r="N291" s="21"/>
      <c r="P291" s="25"/>
      <c r="Q291" s="26"/>
      <c r="R291" s="27"/>
    </row>
    <row r="292" spans="1:18" ht="50.1" customHeight="1" x14ac:dyDescent="0.25">
      <c r="A292" s="2">
        <v>289</v>
      </c>
      <c r="B292" s="5" t="s">
        <v>248</v>
      </c>
      <c r="C292" s="5" t="s">
        <v>356</v>
      </c>
      <c r="D292" s="5" t="s">
        <v>762</v>
      </c>
      <c r="E292" s="5" t="s">
        <v>320</v>
      </c>
      <c r="F292" s="5" t="s">
        <v>763</v>
      </c>
      <c r="G292" s="5">
        <v>18075098</v>
      </c>
      <c r="H292" s="5">
        <v>97649374</v>
      </c>
      <c r="I292" s="5" t="s">
        <v>27</v>
      </c>
      <c r="J292" s="5" t="s">
        <v>319</v>
      </c>
      <c r="K292" s="5">
        <v>10</v>
      </c>
      <c r="L292" s="22">
        <v>2</v>
      </c>
      <c r="M292" s="10">
        <v>5.8</v>
      </c>
      <c r="N292" s="21"/>
      <c r="P292" s="25"/>
      <c r="Q292" s="26"/>
      <c r="R292" s="27"/>
    </row>
    <row r="293" spans="1:18" ht="50.1" customHeight="1" x14ac:dyDescent="0.25">
      <c r="A293" s="2">
        <v>290</v>
      </c>
      <c r="B293" s="5" t="s">
        <v>248</v>
      </c>
      <c r="C293" s="5" t="s">
        <v>122</v>
      </c>
      <c r="D293" s="5" t="s">
        <v>764</v>
      </c>
      <c r="E293" s="5" t="s">
        <v>320</v>
      </c>
      <c r="F293" s="5" t="s">
        <v>765</v>
      </c>
      <c r="G293" s="5">
        <v>18075099</v>
      </c>
      <c r="H293" s="5">
        <v>97649379</v>
      </c>
      <c r="I293" s="5" t="s">
        <v>27</v>
      </c>
      <c r="J293" s="5" t="s">
        <v>319</v>
      </c>
      <c r="K293" s="5">
        <v>20</v>
      </c>
      <c r="L293" s="22">
        <v>4</v>
      </c>
      <c r="M293" s="10">
        <v>11.6</v>
      </c>
      <c r="N293" s="21"/>
      <c r="P293" s="25"/>
      <c r="Q293" s="26"/>
      <c r="R293" s="27"/>
    </row>
    <row r="294" spans="1:18" ht="50.1" customHeight="1" x14ac:dyDescent="0.25">
      <c r="A294" s="2">
        <v>291</v>
      </c>
      <c r="B294" s="5" t="s">
        <v>248</v>
      </c>
      <c r="C294" s="5" t="s">
        <v>124</v>
      </c>
      <c r="D294" s="5" t="s">
        <v>766</v>
      </c>
      <c r="E294" s="5" t="s">
        <v>320</v>
      </c>
      <c r="F294" s="5" t="s">
        <v>767</v>
      </c>
      <c r="G294" s="5">
        <v>18075100</v>
      </c>
      <c r="H294" s="5">
        <v>11811971</v>
      </c>
      <c r="I294" s="5" t="s">
        <v>27</v>
      </c>
      <c r="J294" s="5" t="s">
        <v>319</v>
      </c>
      <c r="K294" s="5">
        <v>25</v>
      </c>
      <c r="L294" s="22">
        <v>14</v>
      </c>
      <c r="M294" s="10">
        <v>39.799999999999997</v>
      </c>
      <c r="N294" s="21"/>
      <c r="P294" s="25"/>
      <c r="Q294" s="26"/>
      <c r="R294" s="27"/>
    </row>
    <row r="295" spans="1:18" ht="50.1" customHeight="1" x14ac:dyDescent="0.25">
      <c r="A295" s="2">
        <v>292</v>
      </c>
      <c r="B295" s="5" t="s">
        <v>248</v>
      </c>
      <c r="C295" s="5" t="s">
        <v>472</v>
      </c>
      <c r="D295" s="5" t="s">
        <v>768</v>
      </c>
      <c r="E295" s="5" t="s">
        <v>320</v>
      </c>
      <c r="F295" s="5" t="s">
        <v>769</v>
      </c>
      <c r="G295" s="5">
        <v>18017084</v>
      </c>
      <c r="H295" s="5">
        <v>92951546</v>
      </c>
      <c r="I295" s="5" t="s">
        <v>27</v>
      </c>
      <c r="J295" s="5" t="s">
        <v>319</v>
      </c>
      <c r="K295" s="5">
        <v>10</v>
      </c>
      <c r="L295" s="22">
        <v>2</v>
      </c>
      <c r="M295" s="10">
        <v>2</v>
      </c>
      <c r="N295" s="21"/>
      <c r="P295" s="25"/>
      <c r="Q295" s="26"/>
      <c r="R295" s="27"/>
    </row>
    <row r="296" spans="1:18" ht="50.1" customHeight="1" x14ac:dyDescent="0.25">
      <c r="A296" s="2">
        <v>293</v>
      </c>
      <c r="B296" s="5" t="s">
        <v>248</v>
      </c>
      <c r="C296" s="5" t="s">
        <v>15</v>
      </c>
      <c r="D296" s="5" t="s">
        <v>770</v>
      </c>
      <c r="E296" s="5" t="s">
        <v>320</v>
      </c>
      <c r="F296" s="5" t="s">
        <v>771</v>
      </c>
      <c r="G296" s="5">
        <v>18009056</v>
      </c>
      <c r="H296" s="5">
        <v>70958243</v>
      </c>
      <c r="I296" s="5" t="s">
        <v>27</v>
      </c>
      <c r="J296" s="5" t="s">
        <v>319</v>
      </c>
      <c r="K296" s="5">
        <v>25</v>
      </c>
      <c r="L296" s="22">
        <v>14</v>
      </c>
      <c r="M296" s="10">
        <v>3</v>
      </c>
      <c r="N296" s="21"/>
      <c r="P296" s="25"/>
      <c r="Q296" s="26"/>
      <c r="R296" s="27"/>
    </row>
    <row r="297" spans="1:18" ht="50.1" customHeight="1" x14ac:dyDescent="0.25">
      <c r="A297" s="2">
        <v>294</v>
      </c>
      <c r="B297" s="5" t="s">
        <v>248</v>
      </c>
      <c r="C297" s="5" t="s">
        <v>772</v>
      </c>
      <c r="D297" s="5" t="s">
        <v>772</v>
      </c>
      <c r="E297" s="5" t="s">
        <v>320</v>
      </c>
      <c r="F297" s="5" t="s">
        <v>773</v>
      </c>
      <c r="G297" s="5">
        <v>16911055</v>
      </c>
      <c r="H297" s="5">
        <v>92365474</v>
      </c>
      <c r="I297" s="5" t="s">
        <v>27</v>
      </c>
      <c r="J297" s="5" t="s">
        <v>319</v>
      </c>
      <c r="K297" s="5">
        <v>16</v>
      </c>
      <c r="L297" s="22">
        <v>3</v>
      </c>
      <c r="M297" s="10">
        <v>2.5</v>
      </c>
      <c r="N297" s="21"/>
      <c r="P297" s="25"/>
      <c r="Q297" s="26"/>
      <c r="R297" s="27"/>
    </row>
    <row r="298" spans="1:18" ht="50.1" customHeight="1" x14ac:dyDescent="0.25">
      <c r="A298" s="2">
        <v>295</v>
      </c>
      <c r="B298" s="5" t="s">
        <v>248</v>
      </c>
      <c r="C298" s="5" t="s">
        <v>427</v>
      </c>
      <c r="D298" s="5" t="s">
        <v>774</v>
      </c>
      <c r="E298" s="5" t="s">
        <v>320</v>
      </c>
      <c r="F298" s="5" t="s">
        <v>775</v>
      </c>
      <c r="G298" s="5">
        <v>18096048</v>
      </c>
      <c r="H298" s="5">
        <v>97625896</v>
      </c>
      <c r="I298" s="5" t="s">
        <v>27</v>
      </c>
      <c r="J298" s="5" t="s">
        <v>319</v>
      </c>
      <c r="K298" s="5">
        <v>16</v>
      </c>
      <c r="L298" s="22">
        <v>3</v>
      </c>
      <c r="M298" s="10">
        <v>2</v>
      </c>
      <c r="N298" s="21"/>
      <c r="P298" s="25"/>
      <c r="Q298" s="26"/>
      <c r="R298" s="27"/>
    </row>
    <row r="299" spans="1:18" ht="50.1" customHeight="1" x14ac:dyDescent="0.25">
      <c r="A299" s="2">
        <v>296</v>
      </c>
      <c r="B299" s="5" t="s">
        <v>248</v>
      </c>
      <c r="C299" s="5" t="s">
        <v>55</v>
      </c>
      <c r="D299" s="5" t="s">
        <v>776</v>
      </c>
      <c r="E299" s="5" t="s">
        <v>320</v>
      </c>
      <c r="F299" s="5" t="s">
        <v>777</v>
      </c>
      <c r="G299" s="5">
        <v>18066023</v>
      </c>
      <c r="H299" s="5">
        <v>27683823</v>
      </c>
      <c r="I299" s="5" t="s">
        <v>27</v>
      </c>
      <c r="J299" s="5" t="s">
        <v>319</v>
      </c>
      <c r="K299" s="5">
        <v>16</v>
      </c>
      <c r="L299" s="22">
        <v>3</v>
      </c>
      <c r="M299" s="10">
        <v>2</v>
      </c>
      <c r="N299" s="21"/>
      <c r="P299" s="25"/>
      <c r="Q299" s="26"/>
      <c r="R299" s="27"/>
    </row>
    <row r="300" spans="1:18" ht="50.1" customHeight="1" x14ac:dyDescent="0.25">
      <c r="A300" s="2">
        <v>297</v>
      </c>
      <c r="B300" s="5" t="s">
        <v>248</v>
      </c>
      <c r="C300" s="5" t="s">
        <v>472</v>
      </c>
      <c r="D300" s="5" t="s">
        <v>778</v>
      </c>
      <c r="E300" s="5" t="s">
        <v>320</v>
      </c>
      <c r="F300" s="5" t="s">
        <v>779</v>
      </c>
      <c r="G300" s="5">
        <v>18001131</v>
      </c>
      <c r="H300" s="5">
        <v>95797591</v>
      </c>
      <c r="I300" s="5" t="s">
        <v>27</v>
      </c>
      <c r="J300" s="5" t="s">
        <v>319</v>
      </c>
      <c r="K300" s="5">
        <v>16</v>
      </c>
      <c r="L300" s="5">
        <v>3</v>
      </c>
      <c r="M300" s="18">
        <v>1</v>
      </c>
      <c r="N300" s="19"/>
      <c r="P300" s="25"/>
      <c r="Q300" s="26"/>
      <c r="R300" s="27"/>
    </row>
    <row r="301" spans="1:18" ht="50.1" customHeight="1" x14ac:dyDescent="0.25">
      <c r="A301" s="2">
        <v>298</v>
      </c>
      <c r="B301" s="5" t="s">
        <v>248</v>
      </c>
      <c r="C301" s="5" t="s">
        <v>15</v>
      </c>
      <c r="D301" s="5" t="s">
        <v>780</v>
      </c>
      <c r="E301" s="5" t="s">
        <v>320</v>
      </c>
      <c r="F301" s="5" t="s">
        <v>781</v>
      </c>
      <c r="G301" s="5">
        <v>18016018</v>
      </c>
      <c r="H301" s="5">
        <v>83992651</v>
      </c>
      <c r="I301" s="5" t="s">
        <v>27</v>
      </c>
      <c r="J301" s="5" t="s">
        <v>319</v>
      </c>
      <c r="K301" s="5">
        <v>6</v>
      </c>
      <c r="L301" s="5">
        <v>1</v>
      </c>
      <c r="M301" s="18">
        <v>4</v>
      </c>
      <c r="N301" s="19"/>
      <c r="P301" s="25"/>
      <c r="Q301" s="26"/>
      <c r="R301" s="27"/>
    </row>
    <row r="302" spans="1:18" ht="50.1" customHeight="1" x14ac:dyDescent="0.25">
      <c r="A302" s="2">
        <v>299</v>
      </c>
      <c r="B302" s="5" t="s">
        <v>248</v>
      </c>
      <c r="C302" s="5" t="s">
        <v>104</v>
      </c>
      <c r="D302" s="5" t="s">
        <v>104</v>
      </c>
      <c r="E302" s="5" t="s">
        <v>320</v>
      </c>
      <c r="F302" s="5" t="s">
        <v>782</v>
      </c>
      <c r="G302" s="5">
        <v>18096036</v>
      </c>
      <c r="H302" s="5">
        <v>83991273</v>
      </c>
      <c r="I302" s="5" t="s">
        <v>27</v>
      </c>
      <c r="J302" s="5" t="s">
        <v>319</v>
      </c>
      <c r="K302" s="5">
        <v>35</v>
      </c>
      <c r="L302" s="5">
        <v>6</v>
      </c>
      <c r="M302" s="18">
        <v>9.1999999999999993</v>
      </c>
      <c r="N302" s="19"/>
      <c r="P302" s="25"/>
      <c r="Q302" s="26"/>
      <c r="R302" s="27"/>
    </row>
    <row r="303" spans="1:18" ht="50.1" customHeight="1" x14ac:dyDescent="0.25">
      <c r="A303" s="2">
        <v>300</v>
      </c>
      <c r="B303" s="5" t="s">
        <v>248</v>
      </c>
      <c r="C303" s="5" t="s">
        <v>104</v>
      </c>
      <c r="D303" s="5" t="s">
        <v>783</v>
      </c>
      <c r="E303" s="5" t="s">
        <v>320</v>
      </c>
      <c r="F303" s="5" t="s">
        <v>784</v>
      </c>
      <c r="G303" s="5">
        <v>18096032</v>
      </c>
      <c r="H303" s="5">
        <v>8910412</v>
      </c>
      <c r="I303" s="5" t="s">
        <v>27</v>
      </c>
      <c r="J303" s="5" t="s">
        <v>319</v>
      </c>
      <c r="K303" s="5">
        <v>25</v>
      </c>
      <c r="L303" s="5">
        <v>10</v>
      </c>
      <c r="M303" s="18">
        <v>8.5020000000000007</v>
      </c>
      <c r="N303" s="19"/>
      <c r="P303" s="25"/>
      <c r="Q303" s="26"/>
      <c r="R303" s="27"/>
    </row>
    <row r="304" spans="1:18" ht="50.1" customHeight="1" x14ac:dyDescent="0.25">
      <c r="A304" s="2">
        <v>301</v>
      </c>
      <c r="B304" s="5" t="s">
        <v>248</v>
      </c>
      <c r="C304" s="5" t="s">
        <v>120</v>
      </c>
      <c r="D304" s="5" t="s">
        <v>785</v>
      </c>
      <c r="E304" s="5" t="s">
        <v>320</v>
      </c>
      <c r="F304" s="5" t="s">
        <v>786</v>
      </c>
      <c r="G304" s="5">
        <v>18064011</v>
      </c>
      <c r="H304" s="5">
        <v>23934304</v>
      </c>
      <c r="I304" s="5" t="s">
        <v>27</v>
      </c>
      <c r="J304" s="5" t="s">
        <v>319</v>
      </c>
      <c r="K304" s="5">
        <v>10</v>
      </c>
      <c r="L304" s="5">
        <v>0.3</v>
      </c>
      <c r="M304" s="18">
        <v>1.829</v>
      </c>
      <c r="N304" s="19"/>
      <c r="P304" s="25"/>
      <c r="Q304" s="26"/>
      <c r="R304" s="27"/>
    </row>
    <row r="305" spans="1:18" ht="50.1" customHeight="1" x14ac:dyDescent="0.25">
      <c r="A305" s="2">
        <v>302</v>
      </c>
      <c r="B305" s="5" t="s">
        <v>248</v>
      </c>
      <c r="C305" s="5" t="s">
        <v>491</v>
      </c>
      <c r="D305" s="5" t="s">
        <v>787</v>
      </c>
      <c r="E305" s="5" t="s">
        <v>320</v>
      </c>
      <c r="F305" s="5" t="s">
        <v>788</v>
      </c>
      <c r="G305" s="5">
        <v>18075111</v>
      </c>
      <c r="H305" s="5">
        <v>70918039</v>
      </c>
      <c r="I305" s="5" t="s">
        <v>27</v>
      </c>
      <c r="J305" s="5" t="s">
        <v>319</v>
      </c>
      <c r="K305" s="5">
        <v>6</v>
      </c>
      <c r="L305" s="5">
        <v>4</v>
      </c>
      <c r="M305" s="18">
        <v>12.263999999999999</v>
      </c>
      <c r="N305" s="19"/>
      <c r="P305" s="25"/>
      <c r="Q305" s="26"/>
      <c r="R305" s="27"/>
    </row>
    <row r="306" spans="1:18" ht="50.1" customHeight="1" x14ac:dyDescent="0.25">
      <c r="A306" s="2">
        <v>303</v>
      </c>
      <c r="B306" s="5" t="s">
        <v>248</v>
      </c>
      <c r="C306" s="5" t="s">
        <v>789</v>
      </c>
      <c r="D306" s="5" t="s">
        <v>790</v>
      </c>
      <c r="E306" s="5" t="s">
        <v>320</v>
      </c>
      <c r="F306" s="5" t="s">
        <v>791</v>
      </c>
      <c r="G306" s="5">
        <v>18012021</v>
      </c>
      <c r="H306" s="5">
        <v>25929004</v>
      </c>
      <c r="I306" s="5" t="s">
        <v>27</v>
      </c>
      <c r="J306" s="5" t="s">
        <v>319</v>
      </c>
      <c r="K306" s="5">
        <v>25</v>
      </c>
      <c r="L306" s="5">
        <v>2</v>
      </c>
      <c r="M306" s="18">
        <v>3.7330000000000001</v>
      </c>
      <c r="N306" s="19"/>
      <c r="P306" s="25"/>
      <c r="Q306" s="26"/>
      <c r="R306" s="27"/>
    </row>
    <row r="307" spans="1:18" ht="50.1" customHeight="1" x14ac:dyDescent="0.25">
      <c r="A307" s="2">
        <v>304</v>
      </c>
      <c r="B307" s="5" t="s">
        <v>248</v>
      </c>
      <c r="C307" s="5" t="s">
        <v>67</v>
      </c>
      <c r="D307" s="5" t="s">
        <v>792</v>
      </c>
      <c r="E307" s="5" t="s">
        <v>320</v>
      </c>
      <c r="F307" s="5" t="s">
        <v>793</v>
      </c>
      <c r="G307" s="5">
        <v>16903351</v>
      </c>
      <c r="H307" s="5">
        <v>93134391</v>
      </c>
      <c r="I307" s="5" t="s">
        <v>27</v>
      </c>
      <c r="J307" s="5" t="s">
        <v>319</v>
      </c>
      <c r="K307" s="5">
        <v>20</v>
      </c>
      <c r="L307" s="5">
        <v>11</v>
      </c>
      <c r="M307" s="18">
        <v>8.6999999999999993</v>
      </c>
      <c r="N307" s="19"/>
      <c r="P307" s="25"/>
      <c r="Q307" s="26"/>
      <c r="R307" s="27"/>
    </row>
    <row r="308" spans="1:18" ht="50.1" customHeight="1" x14ac:dyDescent="0.25">
      <c r="A308" s="2">
        <v>305</v>
      </c>
      <c r="B308" s="5" t="s">
        <v>248</v>
      </c>
      <c r="C308" s="5" t="s">
        <v>124</v>
      </c>
      <c r="D308" s="5" t="s">
        <v>794</v>
      </c>
      <c r="E308" s="5" t="s">
        <v>320</v>
      </c>
      <c r="F308" s="5" t="s">
        <v>795</v>
      </c>
      <c r="G308" s="5">
        <v>18005098</v>
      </c>
      <c r="H308" s="5">
        <v>13630588</v>
      </c>
      <c r="I308" s="5" t="s">
        <v>27</v>
      </c>
      <c r="J308" s="5" t="s">
        <v>319</v>
      </c>
      <c r="K308" s="5">
        <v>20</v>
      </c>
      <c r="L308" s="5">
        <v>4</v>
      </c>
      <c r="M308" s="18">
        <v>1.5</v>
      </c>
      <c r="N308" s="19"/>
      <c r="P308" s="25"/>
      <c r="Q308" s="26"/>
      <c r="R308" s="27"/>
    </row>
    <row r="309" spans="1:18" ht="50.1" customHeight="1" x14ac:dyDescent="0.25">
      <c r="A309" s="2">
        <v>306</v>
      </c>
      <c r="B309" s="5" t="s">
        <v>248</v>
      </c>
      <c r="C309" s="5" t="s">
        <v>15</v>
      </c>
      <c r="D309" s="5" t="s">
        <v>796</v>
      </c>
      <c r="E309" s="5" t="s">
        <v>320</v>
      </c>
      <c r="F309" s="5" t="s">
        <v>797</v>
      </c>
      <c r="G309" s="5">
        <v>10771388</v>
      </c>
      <c r="H309" s="97">
        <v>92955936</v>
      </c>
      <c r="I309" s="5" t="s">
        <v>27</v>
      </c>
      <c r="J309" s="5" t="s">
        <v>319</v>
      </c>
      <c r="K309" s="5">
        <v>20</v>
      </c>
      <c r="L309" s="5">
        <v>4</v>
      </c>
      <c r="M309" s="18">
        <v>1.5</v>
      </c>
      <c r="N309" s="19"/>
      <c r="P309" s="25"/>
      <c r="Q309" s="26"/>
      <c r="R309" s="27"/>
    </row>
    <row r="310" spans="1:18" ht="50.1" customHeight="1" x14ac:dyDescent="0.25">
      <c r="A310" s="2">
        <v>307</v>
      </c>
      <c r="B310" s="5" t="s">
        <v>248</v>
      </c>
      <c r="C310" s="5" t="s">
        <v>117</v>
      </c>
      <c r="D310" s="5" t="s">
        <v>798</v>
      </c>
      <c r="E310" s="5" t="s">
        <v>799</v>
      </c>
      <c r="F310" s="5" t="s">
        <v>800</v>
      </c>
      <c r="G310" s="5">
        <v>18096053</v>
      </c>
      <c r="H310" s="97">
        <v>90114266</v>
      </c>
      <c r="I310" s="5" t="s">
        <v>27</v>
      </c>
      <c r="J310" s="5" t="s">
        <v>319</v>
      </c>
      <c r="K310" s="5">
        <v>16</v>
      </c>
      <c r="L310" s="5">
        <v>8</v>
      </c>
      <c r="M310" s="18">
        <v>4</v>
      </c>
      <c r="N310" s="19"/>
      <c r="P310" s="25"/>
      <c r="Q310" s="26"/>
      <c r="R310" s="27"/>
    </row>
    <row r="311" spans="1:18" ht="50.1" customHeight="1" x14ac:dyDescent="0.25">
      <c r="A311" s="2">
        <v>308</v>
      </c>
      <c r="B311" s="5" t="s">
        <v>248</v>
      </c>
      <c r="C311" s="5" t="s">
        <v>114</v>
      </c>
      <c r="D311" s="5" t="s">
        <v>801</v>
      </c>
      <c r="E311" s="5" t="s">
        <v>799</v>
      </c>
      <c r="F311" s="5" t="s">
        <v>802</v>
      </c>
      <c r="G311" s="5">
        <v>18096051</v>
      </c>
      <c r="H311" s="97">
        <v>90038166</v>
      </c>
      <c r="I311" s="5" t="s">
        <v>27</v>
      </c>
      <c r="J311" s="5" t="s">
        <v>319</v>
      </c>
      <c r="K311" s="5">
        <v>20</v>
      </c>
      <c r="L311" s="5">
        <v>11</v>
      </c>
      <c r="M311" s="18">
        <v>1.1000000000000001</v>
      </c>
      <c r="N311" s="19"/>
      <c r="P311" s="25"/>
      <c r="Q311" s="26"/>
      <c r="R311" s="27"/>
    </row>
    <row r="312" spans="1:18" ht="50.1" customHeight="1" x14ac:dyDescent="0.25">
      <c r="A312" s="2">
        <v>309</v>
      </c>
      <c r="B312" s="5" t="s">
        <v>248</v>
      </c>
      <c r="C312" s="5" t="s">
        <v>116</v>
      </c>
      <c r="D312" s="5" t="s">
        <v>119</v>
      </c>
      <c r="E312" s="5" t="s">
        <v>799</v>
      </c>
      <c r="F312" s="5" t="s">
        <v>803</v>
      </c>
      <c r="G312" s="5">
        <v>18096052</v>
      </c>
      <c r="H312" s="97">
        <v>90068757</v>
      </c>
      <c r="I312" s="5" t="s">
        <v>27</v>
      </c>
      <c r="J312" s="5" t="s">
        <v>319</v>
      </c>
      <c r="K312" s="5">
        <v>16</v>
      </c>
      <c r="L312" s="5">
        <v>10</v>
      </c>
      <c r="M312" s="18">
        <v>1.1399999999999999</v>
      </c>
      <c r="N312" s="19"/>
      <c r="P312" s="25"/>
      <c r="Q312" s="26"/>
      <c r="R312" s="27"/>
    </row>
    <row r="313" spans="1:18" ht="50.1" customHeight="1" x14ac:dyDescent="0.25">
      <c r="A313" s="2">
        <v>310</v>
      </c>
      <c r="B313" s="5" t="s">
        <v>248</v>
      </c>
      <c r="C313" s="5" t="s">
        <v>104</v>
      </c>
      <c r="D313" s="5" t="s">
        <v>804</v>
      </c>
      <c r="E313" s="5" t="s">
        <v>799</v>
      </c>
      <c r="F313" s="5" t="s">
        <v>805</v>
      </c>
      <c r="G313" s="5">
        <v>18096049</v>
      </c>
      <c r="H313" s="97">
        <v>90143145</v>
      </c>
      <c r="I313" s="5" t="s">
        <v>27</v>
      </c>
      <c r="J313" s="5" t="s">
        <v>319</v>
      </c>
      <c r="K313" s="5">
        <v>20</v>
      </c>
      <c r="L313" s="5">
        <v>11</v>
      </c>
      <c r="M313" s="18">
        <v>1.04</v>
      </c>
      <c r="N313" s="19"/>
      <c r="P313" s="25"/>
      <c r="Q313" s="26"/>
      <c r="R313" s="27"/>
    </row>
    <row r="314" spans="1:18" ht="50.1" customHeight="1" x14ac:dyDescent="0.25">
      <c r="A314" s="2">
        <v>311</v>
      </c>
      <c r="B314" s="5" t="s">
        <v>248</v>
      </c>
      <c r="C314" s="5" t="s">
        <v>81</v>
      </c>
      <c r="D314" s="5" t="s">
        <v>806</v>
      </c>
      <c r="E314" s="5" t="s">
        <v>799</v>
      </c>
      <c r="F314" s="5" t="s">
        <v>807</v>
      </c>
      <c r="G314" s="5">
        <v>18096050</v>
      </c>
      <c r="H314" s="97">
        <v>90135878</v>
      </c>
      <c r="I314" s="5" t="s">
        <v>27</v>
      </c>
      <c r="J314" s="5" t="s">
        <v>319</v>
      </c>
      <c r="K314" s="5">
        <v>16</v>
      </c>
      <c r="L314" s="5">
        <v>10</v>
      </c>
      <c r="M314" s="18">
        <v>1.25</v>
      </c>
      <c r="N314" s="19"/>
      <c r="P314" s="25"/>
      <c r="Q314" s="26"/>
      <c r="R314" s="27"/>
    </row>
    <row r="315" spans="1:18" ht="50.1" customHeight="1" x14ac:dyDescent="0.25">
      <c r="A315" s="2">
        <v>312</v>
      </c>
      <c r="B315" s="5" t="s">
        <v>248</v>
      </c>
      <c r="C315" s="5" t="s">
        <v>114</v>
      </c>
      <c r="D315" s="5" t="s">
        <v>2241</v>
      </c>
      <c r="E315" s="5" t="s">
        <v>2242</v>
      </c>
      <c r="F315" s="5" t="s">
        <v>2244</v>
      </c>
      <c r="G315" s="5">
        <v>10771438</v>
      </c>
      <c r="H315" s="97">
        <v>90209639</v>
      </c>
      <c r="I315" s="5" t="s">
        <v>27</v>
      </c>
      <c r="J315" s="5" t="s">
        <v>319</v>
      </c>
      <c r="K315" s="5">
        <v>20</v>
      </c>
      <c r="L315" s="5">
        <v>12</v>
      </c>
      <c r="M315" s="18">
        <v>2.65</v>
      </c>
      <c r="N315" s="19"/>
      <c r="P315" s="25"/>
      <c r="Q315" s="26"/>
      <c r="R315" s="27"/>
    </row>
    <row r="316" spans="1:18" ht="50.1" customHeight="1" x14ac:dyDescent="0.25">
      <c r="A316" s="2">
        <v>313</v>
      </c>
      <c r="B316" s="5" t="s">
        <v>248</v>
      </c>
      <c r="C316" s="5" t="s">
        <v>1130</v>
      </c>
      <c r="D316" s="5" t="s">
        <v>2243</v>
      </c>
      <c r="E316" s="5" t="s">
        <v>2242</v>
      </c>
      <c r="F316" s="5" t="s">
        <v>2245</v>
      </c>
      <c r="G316" s="5">
        <v>10771439</v>
      </c>
      <c r="H316" s="97">
        <v>90977390</v>
      </c>
      <c r="I316" s="5" t="s">
        <v>27</v>
      </c>
      <c r="J316" s="5" t="s">
        <v>319</v>
      </c>
      <c r="K316" s="5">
        <v>20</v>
      </c>
      <c r="L316" s="5">
        <v>12</v>
      </c>
      <c r="M316" s="18">
        <v>2.65</v>
      </c>
      <c r="N316" s="19"/>
      <c r="P316" s="25"/>
      <c r="Q316" s="26"/>
      <c r="R316" s="27"/>
    </row>
    <row r="317" spans="1:18" ht="50.1" customHeight="1" x14ac:dyDescent="0.25">
      <c r="A317" s="2">
        <v>314</v>
      </c>
      <c r="B317" s="5" t="s">
        <v>248</v>
      </c>
      <c r="C317" s="5" t="s">
        <v>15</v>
      </c>
      <c r="D317" s="5" t="s">
        <v>2268</v>
      </c>
      <c r="E317" s="5" t="s">
        <v>2242</v>
      </c>
      <c r="F317" s="5" t="s">
        <v>2246</v>
      </c>
      <c r="G317" s="5">
        <v>10771449</v>
      </c>
      <c r="H317" s="97">
        <v>98947907</v>
      </c>
      <c r="I317" s="5" t="s">
        <v>27</v>
      </c>
      <c r="J317" s="5" t="s">
        <v>319</v>
      </c>
      <c r="K317" s="5">
        <v>63</v>
      </c>
      <c r="L317" s="5">
        <v>3</v>
      </c>
      <c r="M317" s="18">
        <v>1</v>
      </c>
      <c r="N317" s="19"/>
      <c r="P317" s="25"/>
      <c r="Q317" s="26"/>
      <c r="R317" s="27"/>
    </row>
    <row r="318" spans="1:18" ht="50.1" customHeight="1" x14ac:dyDescent="0.25">
      <c r="A318" s="2">
        <v>315</v>
      </c>
      <c r="B318" s="5" t="s">
        <v>248</v>
      </c>
      <c r="C318" s="17" t="s">
        <v>254</v>
      </c>
      <c r="D318" s="17" t="s">
        <v>255</v>
      </c>
      <c r="E318" s="5" t="s">
        <v>808</v>
      </c>
      <c r="F318" s="17" t="s">
        <v>809</v>
      </c>
      <c r="G318" s="5">
        <v>18002062</v>
      </c>
      <c r="H318" s="17">
        <v>3516308</v>
      </c>
      <c r="I318" s="5">
        <v>1</v>
      </c>
      <c r="J318" s="17" t="s">
        <v>86</v>
      </c>
      <c r="K318" s="17">
        <v>40</v>
      </c>
      <c r="L318" s="17">
        <v>2</v>
      </c>
      <c r="M318" s="23">
        <v>0.1</v>
      </c>
      <c r="N318" s="23">
        <v>0.24399999999999999</v>
      </c>
      <c r="P318" s="25"/>
      <c r="Q318" s="26"/>
      <c r="R318" s="27"/>
    </row>
    <row r="319" spans="1:18" ht="50.1" customHeight="1" x14ac:dyDescent="0.25">
      <c r="A319" s="2">
        <v>316</v>
      </c>
      <c r="B319" s="5" t="s">
        <v>248</v>
      </c>
      <c r="C319" s="5" t="s">
        <v>813</v>
      </c>
      <c r="D319" s="5" t="s">
        <v>814</v>
      </c>
      <c r="E319" s="5" t="s">
        <v>277</v>
      </c>
      <c r="F319" s="5" t="s">
        <v>815</v>
      </c>
      <c r="G319" s="5">
        <v>18013196</v>
      </c>
      <c r="H319" s="5">
        <v>93014615</v>
      </c>
      <c r="I319" s="5" t="s">
        <v>27</v>
      </c>
      <c r="J319" s="5" t="s">
        <v>86</v>
      </c>
      <c r="K319" s="5">
        <v>32</v>
      </c>
      <c r="L319" s="5">
        <v>13</v>
      </c>
      <c r="M319" s="10">
        <v>1.3180000000000001</v>
      </c>
      <c r="N319" s="10">
        <v>2.2320000000000002</v>
      </c>
      <c r="P319" s="25"/>
      <c r="Q319" s="26"/>
      <c r="R319" s="27"/>
    </row>
    <row r="320" spans="1:18" ht="50.1" customHeight="1" x14ac:dyDescent="0.25">
      <c r="A320" s="2">
        <v>317</v>
      </c>
      <c r="B320" s="5" t="s">
        <v>248</v>
      </c>
      <c r="C320" s="5" t="s">
        <v>443</v>
      </c>
      <c r="D320" s="5" t="s">
        <v>816</v>
      </c>
      <c r="E320" s="5" t="s">
        <v>817</v>
      </c>
      <c r="F320" s="5" t="s">
        <v>818</v>
      </c>
      <c r="G320" s="5">
        <v>18016013</v>
      </c>
      <c r="H320" s="5">
        <v>56408761</v>
      </c>
      <c r="I320" s="5" t="s">
        <v>27</v>
      </c>
      <c r="J320" s="5" t="s">
        <v>86</v>
      </c>
      <c r="K320" s="5">
        <v>32</v>
      </c>
      <c r="L320" s="5">
        <v>17</v>
      </c>
      <c r="M320" s="10">
        <v>5.2480000000000002</v>
      </c>
      <c r="N320" s="10">
        <v>8.0530000000000008</v>
      </c>
      <c r="P320" s="25"/>
      <c r="Q320" s="26"/>
      <c r="R320" s="27"/>
    </row>
    <row r="321" spans="1:19" ht="50.1" customHeight="1" x14ac:dyDescent="0.25">
      <c r="A321" s="2">
        <v>318</v>
      </c>
      <c r="B321" s="5" t="s">
        <v>248</v>
      </c>
      <c r="C321" s="5" t="s">
        <v>62</v>
      </c>
      <c r="D321" s="5" t="s">
        <v>279</v>
      </c>
      <c r="E321" s="5" t="s">
        <v>819</v>
      </c>
      <c r="F321" s="5" t="s">
        <v>820</v>
      </c>
      <c r="G321" s="5">
        <v>16903338</v>
      </c>
      <c r="H321" s="5">
        <v>56408745</v>
      </c>
      <c r="I321" s="5" t="s">
        <v>27</v>
      </c>
      <c r="J321" s="5" t="s">
        <v>86</v>
      </c>
      <c r="K321" s="5">
        <v>63</v>
      </c>
      <c r="L321" s="5">
        <v>25</v>
      </c>
      <c r="M321" s="10">
        <v>0.1</v>
      </c>
      <c r="N321" s="10">
        <v>5.0999999999999997E-2</v>
      </c>
      <c r="P321" s="25"/>
      <c r="Q321" s="26"/>
      <c r="R321" s="27"/>
    </row>
    <row r="322" spans="1:19" ht="50.1" customHeight="1" x14ac:dyDescent="0.25">
      <c r="A322" s="2">
        <v>319</v>
      </c>
      <c r="B322" s="5" t="s">
        <v>248</v>
      </c>
      <c r="C322" s="5" t="s">
        <v>254</v>
      </c>
      <c r="D322" s="5" t="s">
        <v>821</v>
      </c>
      <c r="E322" s="24" t="s">
        <v>277</v>
      </c>
      <c r="F322" s="5" t="s">
        <v>822</v>
      </c>
      <c r="G322" s="5">
        <v>16903342</v>
      </c>
      <c r="H322" s="5">
        <v>56408727</v>
      </c>
      <c r="I322" s="5" t="s">
        <v>27</v>
      </c>
      <c r="J322" s="5" t="s">
        <v>823</v>
      </c>
      <c r="K322" s="5">
        <v>35</v>
      </c>
      <c r="L322" s="5">
        <v>17</v>
      </c>
      <c r="M322" s="10">
        <v>3.915</v>
      </c>
      <c r="N322" s="10">
        <v>4.62</v>
      </c>
      <c r="P322" s="25"/>
      <c r="Q322" s="26"/>
      <c r="R322" s="27"/>
    </row>
    <row r="323" spans="1:19" ht="50.1" customHeight="1" x14ac:dyDescent="0.25">
      <c r="A323" s="2">
        <v>320</v>
      </c>
      <c r="B323" s="5" t="s">
        <v>248</v>
      </c>
      <c r="C323" s="17" t="s">
        <v>15</v>
      </c>
      <c r="D323" s="17" t="s">
        <v>825</v>
      </c>
      <c r="E323" s="17" t="s">
        <v>826</v>
      </c>
      <c r="F323" s="17" t="s">
        <v>827</v>
      </c>
      <c r="G323" s="5">
        <v>14300080</v>
      </c>
      <c r="H323" s="5">
        <v>55844058</v>
      </c>
      <c r="I323" s="5">
        <v>300</v>
      </c>
      <c r="J323" s="5" t="s">
        <v>118</v>
      </c>
      <c r="K323" s="5">
        <v>50</v>
      </c>
      <c r="L323" s="17">
        <v>250</v>
      </c>
      <c r="M323" s="23">
        <v>230</v>
      </c>
      <c r="N323"/>
      <c r="P323" s="25"/>
      <c r="Q323" s="26"/>
      <c r="R323" s="27"/>
      <c r="S323" s="7"/>
    </row>
    <row r="324" spans="1:19" ht="50.1" customHeight="1" x14ac:dyDescent="0.25">
      <c r="A324" s="2">
        <v>321</v>
      </c>
      <c r="B324" s="5" t="s">
        <v>248</v>
      </c>
      <c r="C324" s="5" t="s">
        <v>15</v>
      </c>
      <c r="D324" s="5" t="s">
        <v>377</v>
      </c>
      <c r="E324" s="5" t="s">
        <v>834</v>
      </c>
      <c r="F324" s="5" t="s">
        <v>835</v>
      </c>
      <c r="G324" s="5">
        <v>14300057</v>
      </c>
      <c r="H324" s="5">
        <v>44300261</v>
      </c>
      <c r="I324" s="5">
        <v>20</v>
      </c>
      <c r="J324" s="5" t="s">
        <v>28</v>
      </c>
      <c r="K324" s="5">
        <v>25</v>
      </c>
      <c r="L324" s="5">
        <v>15</v>
      </c>
      <c r="M324" s="10">
        <v>0.439</v>
      </c>
      <c r="N324"/>
      <c r="P324" s="25"/>
      <c r="Q324" s="26"/>
      <c r="R324" s="27"/>
      <c r="S324" s="7"/>
    </row>
    <row r="325" spans="1:19" ht="50.1" customHeight="1" x14ac:dyDescent="0.25">
      <c r="A325" s="2">
        <v>322</v>
      </c>
      <c r="B325" s="5" t="s">
        <v>248</v>
      </c>
      <c r="C325" s="5" t="s">
        <v>15</v>
      </c>
      <c r="D325" s="5" t="s">
        <v>836</v>
      </c>
      <c r="E325" s="5" t="s">
        <v>837</v>
      </c>
      <c r="F325" s="5" t="s">
        <v>838</v>
      </c>
      <c r="G325" s="5">
        <v>14300060</v>
      </c>
      <c r="H325" s="5">
        <v>3540134</v>
      </c>
      <c r="I325" s="5">
        <v>50</v>
      </c>
      <c r="J325" s="5" t="s">
        <v>18</v>
      </c>
      <c r="K325" s="5">
        <v>250</v>
      </c>
      <c r="L325" s="5">
        <v>60</v>
      </c>
      <c r="M325" s="10">
        <v>75</v>
      </c>
      <c r="N325"/>
      <c r="P325" s="25"/>
      <c r="Q325" s="26"/>
      <c r="R325" s="27"/>
      <c r="S325" s="7"/>
    </row>
    <row r="326" spans="1:19" ht="50.1" customHeight="1" x14ac:dyDescent="0.25">
      <c r="A326" s="2">
        <v>323</v>
      </c>
      <c r="B326" s="5" t="s">
        <v>248</v>
      </c>
      <c r="C326" s="5" t="s">
        <v>15</v>
      </c>
      <c r="D326" s="5" t="s">
        <v>841</v>
      </c>
      <c r="E326" s="5" t="s">
        <v>842</v>
      </c>
      <c r="F326" s="5" t="s">
        <v>843</v>
      </c>
      <c r="G326" s="5">
        <v>18001151</v>
      </c>
      <c r="H326" s="5">
        <v>27678484</v>
      </c>
      <c r="I326" s="5" t="s">
        <v>27</v>
      </c>
      <c r="J326" s="5" t="s">
        <v>142</v>
      </c>
      <c r="K326" s="5">
        <v>20</v>
      </c>
      <c r="L326" s="5">
        <v>4</v>
      </c>
      <c r="M326" s="10">
        <v>1.2</v>
      </c>
      <c r="N326"/>
      <c r="P326" s="25"/>
      <c r="Q326" s="26"/>
      <c r="R326" s="27"/>
    </row>
    <row r="327" spans="1:19" ht="50.1" customHeight="1" x14ac:dyDescent="0.25">
      <c r="A327" s="2">
        <v>324</v>
      </c>
      <c r="B327" s="5" t="s">
        <v>248</v>
      </c>
      <c r="C327" s="5" t="s">
        <v>15</v>
      </c>
      <c r="D327" s="5" t="s">
        <v>2266</v>
      </c>
      <c r="E327" s="5" t="s">
        <v>842</v>
      </c>
      <c r="F327" s="5" t="s">
        <v>2267</v>
      </c>
      <c r="G327" s="5">
        <v>18079084</v>
      </c>
      <c r="H327" s="5">
        <v>93029859</v>
      </c>
      <c r="I327" s="5" t="s">
        <v>27</v>
      </c>
      <c r="J327" s="5" t="s">
        <v>142</v>
      </c>
      <c r="K327" s="5">
        <v>35</v>
      </c>
      <c r="L327" s="5">
        <v>16</v>
      </c>
      <c r="M327" s="10">
        <v>0.1</v>
      </c>
      <c r="N327"/>
      <c r="P327" s="25"/>
      <c r="Q327" s="26"/>
      <c r="R327" s="27"/>
    </row>
    <row r="328" spans="1:19" ht="50.1" customHeight="1" x14ac:dyDescent="0.25">
      <c r="A328" s="2">
        <v>326</v>
      </c>
      <c r="B328" s="5" t="s">
        <v>248</v>
      </c>
      <c r="C328" s="5" t="s">
        <v>124</v>
      </c>
      <c r="D328" s="17" t="s">
        <v>846</v>
      </c>
      <c r="E328" s="17" t="s">
        <v>847</v>
      </c>
      <c r="F328" s="5" t="s">
        <v>848</v>
      </c>
      <c r="G328" s="5">
        <v>10771387</v>
      </c>
      <c r="H328" s="5">
        <v>11867217</v>
      </c>
      <c r="I328" s="5" t="s">
        <v>27</v>
      </c>
      <c r="J328" s="5" t="s">
        <v>28</v>
      </c>
      <c r="K328" s="5">
        <v>20</v>
      </c>
      <c r="L328" s="5">
        <v>7</v>
      </c>
      <c r="M328" s="10">
        <v>2.9729999999999999</v>
      </c>
      <c r="N328"/>
      <c r="P328" s="25"/>
      <c r="Q328" s="26"/>
      <c r="R328" s="27"/>
    </row>
    <row r="329" spans="1:19" ht="50.1" customHeight="1" x14ac:dyDescent="0.25">
      <c r="A329" s="2">
        <v>327</v>
      </c>
      <c r="B329" s="5" t="s">
        <v>248</v>
      </c>
      <c r="C329" s="5" t="s">
        <v>15</v>
      </c>
      <c r="D329" s="17" t="s">
        <v>2239</v>
      </c>
      <c r="E329" s="17" t="s">
        <v>2237</v>
      </c>
      <c r="F329" s="5" t="s">
        <v>2238</v>
      </c>
      <c r="G329" s="5">
        <v>14300102</v>
      </c>
      <c r="H329" s="5">
        <v>50437361</v>
      </c>
      <c r="I329" s="5">
        <v>120</v>
      </c>
      <c r="J329" s="5" t="s">
        <v>18</v>
      </c>
      <c r="K329" s="5">
        <v>630</v>
      </c>
      <c r="L329" s="5">
        <v>110</v>
      </c>
      <c r="M329" s="10">
        <v>40</v>
      </c>
      <c r="N329"/>
      <c r="P329" s="25"/>
      <c r="Q329" s="26"/>
      <c r="R329" s="27"/>
    </row>
    <row r="330" spans="1:19" ht="50.1" customHeight="1" x14ac:dyDescent="0.25">
      <c r="A330" s="2">
        <v>328</v>
      </c>
      <c r="B330" s="5" t="s">
        <v>248</v>
      </c>
      <c r="C330" s="5" t="s">
        <v>15</v>
      </c>
      <c r="D330" s="17" t="s">
        <v>422</v>
      </c>
      <c r="E330" s="17" t="s">
        <v>2276</v>
      </c>
      <c r="F330" s="5" t="s">
        <v>2277</v>
      </c>
      <c r="G330" s="5">
        <v>16802385</v>
      </c>
      <c r="H330" s="100">
        <v>10044509</v>
      </c>
      <c r="I330" s="5" t="s">
        <v>27</v>
      </c>
      <c r="J330" s="5" t="s">
        <v>28</v>
      </c>
      <c r="K330" s="5">
        <v>63</v>
      </c>
      <c r="L330" s="5">
        <v>17</v>
      </c>
      <c r="M330" s="10">
        <v>3</v>
      </c>
      <c r="N330"/>
      <c r="P330" s="25"/>
      <c r="Q330" s="26"/>
      <c r="R330" s="27"/>
    </row>
    <row r="331" spans="1:19" ht="50.1" customHeight="1" x14ac:dyDescent="0.25">
      <c r="A331" s="2">
        <v>329</v>
      </c>
      <c r="B331" s="5" t="s">
        <v>248</v>
      </c>
      <c r="C331" s="5" t="s">
        <v>15</v>
      </c>
      <c r="D331" s="5" t="s">
        <v>851</v>
      </c>
      <c r="E331" s="5" t="s">
        <v>852</v>
      </c>
      <c r="F331" s="5" t="s">
        <v>853</v>
      </c>
      <c r="G331" s="5">
        <v>16000006</v>
      </c>
      <c r="H331" s="5" t="s">
        <v>174</v>
      </c>
      <c r="I331" s="5" t="s">
        <v>27</v>
      </c>
      <c r="J331" s="5" t="s">
        <v>854</v>
      </c>
      <c r="K331" s="5" t="s">
        <v>174</v>
      </c>
      <c r="L331" s="5">
        <v>0.4</v>
      </c>
      <c r="M331" s="10">
        <v>1.6439999999999999</v>
      </c>
      <c r="N331"/>
      <c r="P331" s="25"/>
      <c r="Q331" s="26"/>
      <c r="R331" s="27"/>
    </row>
    <row r="332" spans="1:19" ht="50.1" customHeight="1" x14ac:dyDescent="0.25">
      <c r="A332" s="2">
        <v>330</v>
      </c>
      <c r="B332" s="5" t="s">
        <v>248</v>
      </c>
      <c r="C332" s="5" t="s">
        <v>15</v>
      </c>
      <c r="D332" s="5" t="s">
        <v>855</v>
      </c>
      <c r="E332" s="5" t="s">
        <v>852</v>
      </c>
      <c r="F332" s="5" t="s">
        <v>856</v>
      </c>
      <c r="G332" s="5">
        <v>16000009</v>
      </c>
      <c r="H332" s="5" t="s">
        <v>174</v>
      </c>
      <c r="I332" s="5" t="s">
        <v>27</v>
      </c>
      <c r="J332" s="5" t="s">
        <v>854</v>
      </c>
      <c r="K332" s="5" t="s">
        <v>174</v>
      </c>
      <c r="L332" s="5">
        <v>0.2</v>
      </c>
      <c r="M332" s="10">
        <v>0.624</v>
      </c>
      <c r="N332"/>
      <c r="P332" s="25"/>
      <c r="Q332" s="26"/>
      <c r="R332" s="27"/>
    </row>
    <row r="333" spans="1:19" ht="50.1" customHeight="1" x14ac:dyDescent="0.25">
      <c r="A333" s="2">
        <v>331</v>
      </c>
      <c r="B333" s="5" t="s">
        <v>248</v>
      </c>
      <c r="C333" s="5" t="s">
        <v>15</v>
      </c>
      <c r="D333" s="5" t="s">
        <v>857</v>
      </c>
      <c r="E333" s="5" t="s">
        <v>858</v>
      </c>
      <c r="F333" s="5" t="s">
        <v>859</v>
      </c>
      <c r="G333" s="5">
        <v>16000020</v>
      </c>
      <c r="H333" s="5" t="s">
        <v>174</v>
      </c>
      <c r="I333" s="5" t="s">
        <v>27</v>
      </c>
      <c r="J333" s="5" t="s">
        <v>854</v>
      </c>
      <c r="K333" s="5" t="s">
        <v>174</v>
      </c>
      <c r="L333" s="5">
        <v>0.5</v>
      </c>
      <c r="M333" s="10">
        <v>0.44400000000000001</v>
      </c>
      <c r="N333"/>
      <c r="P333" s="25"/>
      <c r="Q333" s="26"/>
      <c r="R333" s="27"/>
    </row>
    <row r="334" spans="1:19" ht="50.1" customHeight="1" x14ac:dyDescent="0.25">
      <c r="A334" s="2">
        <v>332</v>
      </c>
      <c r="B334" s="5" t="s">
        <v>248</v>
      </c>
      <c r="C334" s="5" t="s">
        <v>15</v>
      </c>
      <c r="D334" s="5" t="s">
        <v>606</v>
      </c>
      <c r="E334" s="5" t="s">
        <v>858</v>
      </c>
      <c r="F334" s="5" t="s">
        <v>860</v>
      </c>
      <c r="G334" s="5">
        <v>16000038</v>
      </c>
      <c r="H334" s="5" t="s">
        <v>174</v>
      </c>
      <c r="I334" s="5" t="s">
        <v>27</v>
      </c>
      <c r="J334" s="5" t="s">
        <v>854</v>
      </c>
      <c r="K334" s="5" t="s">
        <v>174</v>
      </c>
      <c r="L334" s="5">
        <v>0.5</v>
      </c>
      <c r="M334" s="10">
        <v>0.44400000000000001</v>
      </c>
      <c r="N334"/>
      <c r="P334" s="25"/>
      <c r="Q334" s="26"/>
      <c r="R334" s="27"/>
    </row>
    <row r="335" spans="1:19" ht="50.1" customHeight="1" x14ac:dyDescent="0.25">
      <c r="A335" s="2">
        <v>333</v>
      </c>
      <c r="B335" s="5" t="s">
        <v>248</v>
      </c>
      <c r="C335" s="5" t="s">
        <v>15</v>
      </c>
      <c r="D335" s="5" t="s">
        <v>851</v>
      </c>
      <c r="E335" s="5" t="s">
        <v>861</v>
      </c>
      <c r="F335" s="5" t="s">
        <v>862</v>
      </c>
      <c r="G335" s="5">
        <v>16000039</v>
      </c>
      <c r="H335" s="5" t="s">
        <v>174</v>
      </c>
      <c r="I335" s="5" t="s">
        <v>27</v>
      </c>
      <c r="J335" s="5" t="s">
        <v>854</v>
      </c>
      <c r="K335" s="5" t="s">
        <v>174</v>
      </c>
      <c r="L335" s="5">
        <v>0.5</v>
      </c>
      <c r="M335" s="10">
        <v>0.44400000000000001</v>
      </c>
      <c r="N335"/>
      <c r="P335" s="25"/>
      <c r="Q335" s="26"/>
      <c r="R335" s="27"/>
    </row>
    <row r="336" spans="1:19" ht="50.1" customHeight="1" x14ac:dyDescent="0.25">
      <c r="A336" s="2">
        <v>334</v>
      </c>
      <c r="B336" s="5" t="s">
        <v>248</v>
      </c>
      <c r="C336" s="5" t="s">
        <v>15</v>
      </c>
      <c r="D336" s="5" t="s">
        <v>564</v>
      </c>
      <c r="E336" s="5" t="s">
        <v>861</v>
      </c>
      <c r="F336" s="5" t="s">
        <v>863</v>
      </c>
      <c r="G336" s="5">
        <v>16000040</v>
      </c>
      <c r="H336" s="5" t="s">
        <v>174</v>
      </c>
      <c r="I336" s="5" t="s">
        <v>27</v>
      </c>
      <c r="J336" s="5" t="s">
        <v>854</v>
      </c>
      <c r="K336" s="5" t="s">
        <v>174</v>
      </c>
      <c r="L336" s="5">
        <v>0.5</v>
      </c>
      <c r="M336" s="10">
        <v>0.44400000000000001</v>
      </c>
      <c r="N336"/>
      <c r="P336" s="25"/>
      <c r="Q336" s="26"/>
      <c r="R336" s="27"/>
    </row>
    <row r="337" spans="1:18" ht="50.1" customHeight="1" x14ac:dyDescent="0.25">
      <c r="A337" s="2">
        <v>335</v>
      </c>
      <c r="B337" s="5" t="s">
        <v>248</v>
      </c>
      <c r="C337" s="5" t="s">
        <v>15</v>
      </c>
      <c r="D337" s="5" t="s">
        <v>516</v>
      </c>
      <c r="E337" s="5" t="s">
        <v>861</v>
      </c>
      <c r="F337" s="5" t="s">
        <v>864</v>
      </c>
      <c r="G337" s="5">
        <v>16000041</v>
      </c>
      <c r="H337" s="5" t="s">
        <v>174</v>
      </c>
      <c r="I337" s="5" t="s">
        <v>27</v>
      </c>
      <c r="J337" s="5" t="s">
        <v>854</v>
      </c>
      <c r="K337" s="5" t="s">
        <v>174</v>
      </c>
      <c r="L337" s="5">
        <v>0.5</v>
      </c>
      <c r="M337" s="10">
        <v>0.44400000000000001</v>
      </c>
      <c r="N337"/>
      <c r="P337" s="25"/>
      <c r="Q337" s="26"/>
      <c r="R337" s="27"/>
    </row>
    <row r="338" spans="1:18" ht="50.1" customHeight="1" x14ac:dyDescent="0.25">
      <c r="A338" s="2">
        <v>336</v>
      </c>
      <c r="B338" s="5" t="s">
        <v>248</v>
      </c>
      <c r="C338" s="5" t="s">
        <v>15</v>
      </c>
      <c r="D338" s="5" t="s">
        <v>865</v>
      </c>
      <c r="E338" s="5" t="s">
        <v>861</v>
      </c>
      <c r="F338" s="5" t="s">
        <v>866</v>
      </c>
      <c r="G338" s="5">
        <v>16000042</v>
      </c>
      <c r="H338" s="5" t="s">
        <v>174</v>
      </c>
      <c r="I338" s="5" t="s">
        <v>27</v>
      </c>
      <c r="J338" s="5" t="s">
        <v>854</v>
      </c>
      <c r="K338" s="5" t="s">
        <v>174</v>
      </c>
      <c r="L338" s="5">
        <v>0.5</v>
      </c>
      <c r="M338" s="10">
        <v>0.44400000000000001</v>
      </c>
      <c r="N338"/>
      <c r="P338" s="25"/>
      <c r="Q338" s="26"/>
      <c r="R338" s="27"/>
    </row>
    <row r="339" spans="1:18" ht="50.1" customHeight="1" x14ac:dyDescent="0.25">
      <c r="A339" s="2">
        <v>337</v>
      </c>
      <c r="B339" s="5" t="s">
        <v>248</v>
      </c>
      <c r="C339" s="5" t="s">
        <v>15</v>
      </c>
      <c r="D339" s="5" t="s">
        <v>341</v>
      </c>
      <c r="E339" s="5" t="s">
        <v>861</v>
      </c>
      <c r="F339" s="5" t="s">
        <v>867</v>
      </c>
      <c r="G339" s="5">
        <v>16000043</v>
      </c>
      <c r="H339" s="5" t="s">
        <v>174</v>
      </c>
      <c r="I339" s="5" t="s">
        <v>27</v>
      </c>
      <c r="J339" s="5" t="s">
        <v>854</v>
      </c>
      <c r="K339" s="5" t="s">
        <v>174</v>
      </c>
      <c r="L339" s="5">
        <v>0.5</v>
      </c>
      <c r="M339" s="10">
        <v>0.44400000000000001</v>
      </c>
      <c r="N339"/>
      <c r="P339" s="25"/>
      <c r="Q339" s="26"/>
      <c r="R339" s="27"/>
    </row>
    <row r="340" spans="1:18" ht="50.1" customHeight="1" x14ac:dyDescent="0.25">
      <c r="A340" s="2">
        <v>338</v>
      </c>
      <c r="B340" s="5" t="s">
        <v>248</v>
      </c>
      <c r="C340" s="5" t="s">
        <v>15</v>
      </c>
      <c r="D340" s="5" t="s">
        <v>865</v>
      </c>
      <c r="E340" s="5" t="s">
        <v>858</v>
      </c>
      <c r="F340" s="5" t="s">
        <v>868</v>
      </c>
      <c r="G340" s="5">
        <v>16000044</v>
      </c>
      <c r="H340" s="5" t="s">
        <v>174</v>
      </c>
      <c r="I340" s="5" t="s">
        <v>27</v>
      </c>
      <c r="J340" s="5" t="s">
        <v>854</v>
      </c>
      <c r="K340" s="5" t="s">
        <v>174</v>
      </c>
      <c r="L340" s="5">
        <v>0.5</v>
      </c>
      <c r="M340" s="10">
        <v>0.44400000000000001</v>
      </c>
      <c r="N340"/>
      <c r="P340" s="25"/>
      <c r="Q340" s="26"/>
      <c r="R340" s="27"/>
    </row>
    <row r="341" spans="1:18" ht="50.1" customHeight="1" x14ac:dyDescent="0.25">
      <c r="A341" s="2">
        <v>339</v>
      </c>
      <c r="B341" s="5" t="s">
        <v>248</v>
      </c>
      <c r="C341" s="5" t="s">
        <v>15</v>
      </c>
      <c r="D341" s="5" t="s">
        <v>516</v>
      </c>
      <c r="E341" s="5" t="s">
        <v>858</v>
      </c>
      <c r="F341" s="5" t="s">
        <v>869</v>
      </c>
      <c r="G341" s="5">
        <v>16000045</v>
      </c>
      <c r="H341" s="5" t="s">
        <v>174</v>
      </c>
      <c r="I341" s="5" t="s">
        <v>27</v>
      </c>
      <c r="J341" s="5" t="s">
        <v>854</v>
      </c>
      <c r="K341" s="5" t="s">
        <v>174</v>
      </c>
      <c r="L341" s="5">
        <v>0.5</v>
      </c>
      <c r="M341" s="10">
        <v>0.44400000000000001</v>
      </c>
      <c r="N341"/>
      <c r="P341" s="25"/>
      <c r="Q341" s="26"/>
      <c r="R341" s="27"/>
    </row>
    <row r="342" spans="1:18" ht="50.1" customHeight="1" x14ac:dyDescent="0.25">
      <c r="A342" s="2">
        <v>340</v>
      </c>
      <c r="B342" s="5" t="s">
        <v>248</v>
      </c>
      <c r="C342" s="5" t="s">
        <v>15</v>
      </c>
      <c r="D342" s="5" t="s">
        <v>377</v>
      </c>
      <c r="E342" s="5" t="s">
        <v>858</v>
      </c>
      <c r="F342" s="5" t="s">
        <v>870</v>
      </c>
      <c r="G342" s="5">
        <v>16000046</v>
      </c>
      <c r="H342" s="5" t="s">
        <v>174</v>
      </c>
      <c r="I342" s="5" t="s">
        <v>27</v>
      </c>
      <c r="J342" s="5" t="s">
        <v>854</v>
      </c>
      <c r="K342" s="5" t="s">
        <v>174</v>
      </c>
      <c r="L342" s="5">
        <v>0.5</v>
      </c>
      <c r="M342" s="10">
        <v>0.44400000000000001</v>
      </c>
      <c r="N342"/>
      <c r="P342" s="25"/>
      <c r="Q342" s="26"/>
      <c r="R342" s="27"/>
    </row>
    <row r="343" spans="1:18" ht="50.1" customHeight="1" x14ac:dyDescent="0.25">
      <c r="A343" s="2">
        <v>341</v>
      </c>
      <c r="B343" s="5" t="s">
        <v>248</v>
      </c>
      <c r="C343" s="5" t="s">
        <v>120</v>
      </c>
      <c r="D343" s="5" t="s">
        <v>529</v>
      </c>
      <c r="E343" s="5" t="s">
        <v>852</v>
      </c>
      <c r="F343" s="5" t="s">
        <v>871</v>
      </c>
      <c r="G343" s="5">
        <v>16911010</v>
      </c>
      <c r="H343" s="5" t="s">
        <v>174</v>
      </c>
      <c r="I343" s="5" t="s">
        <v>27</v>
      </c>
      <c r="J343" s="5" t="s">
        <v>854</v>
      </c>
      <c r="K343" s="5" t="s">
        <v>174</v>
      </c>
      <c r="L343" s="5">
        <v>0.2</v>
      </c>
      <c r="M343" s="10">
        <v>0.624</v>
      </c>
      <c r="N343"/>
      <c r="P343" s="25"/>
      <c r="Q343" s="26"/>
      <c r="R343" s="27"/>
    </row>
    <row r="344" spans="1:18" ht="50.1" customHeight="1" x14ac:dyDescent="0.25">
      <c r="A344" s="2">
        <v>342</v>
      </c>
      <c r="B344" s="5" t="s">
        <v>248</v>
      </c>
      <c r="C344" s="5" t="s">
        <v>62</v>
      </c>
      <c r="D344" s="5" t="s">
        <v>872</v>
      </c>
      <c r="E344" s="5" t="s">
        <v>852</v>
      </c>
      <c r="F344" s="5" t="s">
        <v>873</v>
      </c>
      <c r="G344" s="5">
        <v>16911011</v>
      </c>
      <c r="H344" s="5" t="s">
        <v>174</v>
      </c>
      <c r="I344" s="5" t="s">
        <v>27</v>
      </c>
      <c r="J344" s="5" t="s">
        <v>854</v>
      </c>
      <c r="K344" s="5" t="s">
        <v>174</v>
      </c>
      <c r="L344" s="5">
        <v>0.3</v>
      </c>
      <c r="M344" s="10">
        <v>1.248</v>
      </c>
      <c r="N344"/>
      <c r="P344" s="25"/>
      <c r="Q344" s="26"/>
      <c r="R344" s="27"/>
    </row>
    <row r="345" spans="1:18" ht="50.1" customHeight="1" x14ac:dyDescent="0.25">
      <c r="A345" s="2">
        <v>343</v>
      </c>
      <c r="B345" s="5" t="s">
        <v>248</v>
      </c>
      <c r="C345" s="5" t="s">
        <v>62</v>
      </c>
      <c r="D345" s="5" t="s">
        <v>872</v>
      </c>
      <c r="E345" s="5" t="s">
        <v>852</v>
      </c>
      <c r="F345" s="5" t="s">
        <v>874</v>
      </c>
      <c r="G345" s="5">
        <v>16911012</v>
      </c>
      <c r="H345" s="5" t="s">
        <v>174</v>
      </c>
      <c r="I345" s="5" t="s">
        <v>27</v>
      </c>
      <c r="J345" s="5" t="s">
        <v>854</v>
      </c>
      <c r="K345" s="5" t="s">
        <v>174</v>
      </c>
      <c r="L345" s="5">
        <v>0.4</v>
      </c>
      <c r="M345" s="10">
        <v>1.8720000000000001</v>
      </c>
      <c r="N345"/>
      <c r="P345" s="25"/>
      <c r="Q345" s="26"/>
      <c r="R345" s="27"/>
    </row>
    <row r="346" spans="1:18" ht="50.1" customHeight="1" x14ac:dyDescent="0.25">
      <c r="A346" s="2">
        <v>344</v>
      </c>
      <c r="B346" s="5" t="s">
        <v>248</v>
      </c>
      <c r="C346" s="5" t="s">
        <v>772</v>
      </c>
      <c r="D346" s="5" t="s">
        <v>772</v>
      </c>
      <c r="E346" s="5" t="s">
        <v>852</v>
      </c>
      <c r="F346" s="5" t="s">
        <v>875</v>
      </c>
      <c r="G346" s="5">
        <v>16911013</v>
      </c>
      <c r="H346" s="5" t="s">
        <v>174</v>
      </c>
      <c r="I346" s="5" t="s">
        <v>27</v>
      </c>
      <c r="J346" s="5" t="s">
        <v>854</v>
      </c>
      <c r="K346" s="5" t="s">
        <v>174</v>
      </c>
      <c r="L346" s="5">
        <v>0.1</v>
      </c>
      <c r="M346" s="10">
        <v>0.312</v>
      </c>
      <c r="N346"/>
      <c r="P346" s="25"/>
      <c r="Q346" s="26"/>
      <c r="R346" s="27"/>
    </row>
    <row r="347" spans="1:18" ht="50.1" customHeight="1" x14ac:dyDescent="0.25">
      <c r="A347" s="2">
        <v>345</v>
      </c>
      <c r="B347" s="5" t="s">
        <v>248</v>
      </c>
      <c r="C347" s="5" t="s">
        <v>81</v>
      </c>
      <c r="D347" s="5" t="s">
        <v>81</v>
      </c>
      <c r="E347" s="5" t="s">
        <v>852</v>
      </c>
      <c r="F347" s="5" t="s">
        <v>876</v>
      </c>
      <c r="G347" s="5">
        <v>16911014</v>
      </c>
      <c r="H347" s="5" t="s">
        <v>174</v>
      </c>
      <c r="I347" s="5" t="s">
        <v>27</v>
      </c>
      <c r="J347" s="5" t="s">
        <v>854</v>
      </c>
      <c r="K347" s="5" t="s">
        <v>174</v>
      </c>
      <c r="L347" s="5">
        <v>0.1</v>
      </c>
      <c r="M347" s="10">
        <v>0.624</v>
      </c>
      <c r="N347"/>
      <c r="P347" s="25"/>
      <c r="Q347" s="26"/>
      <c r="R347" s="27"/>
    </row>
    <row r="348" spans="1:18" ht="50.1" customHeight="1" x14ac:dyDescent="0.25">
      <c r="A348" s="2">
        <v>346</v>
      </c>
      <c r="B348" s="5" t="s">
        <v>248</v>
      </c>
      <c r="C348" s="5" t="s">
        <v>55</v>
      </c>
      <c r="D348" s="5" t="s">
        <v>877</v>
      </c>
      <c r="E348" s="5" t="s">
        <v>852</v>
      </c>
      <c r="F348" s="5" t="s">
        <v>878</v>
      </c>
      <c r="G348" s="5">
        <v>16911015</v>
      </c>
      <c r="H348" s="5" t="s">
        <v>174</v>
      </c>
      <c r="I348" s="5" t="s">
        <v>27</v>
      </c>
      <c r="J348" s="5" t="s">
        <v>854</v>
      </c>
      <c r="K348" s="5" t="s">
        <v>174</v>
      </c>
      <c r="L348" s="5">
        <v>0.1</v>
      </c>
      <c r="M348" s="10">
        <v>0.312</v>
      </c>
      <c r="N348"/>
      <c r="P348" s="25"/>
      <c r="Q348" s="26"/>
      <c r="R348" s="27"/>
    </row>
    <row r="349" spans="1:18" ht="50.1" customHeight="1" x14ac:dyDescent="0.25">
      <c r="A349" s="2">
        <v>347</v>
      </c>
      <c r="B349" s="5" t="s">
        <v>248</v>
      </c>
      <c r="C349" s="5" t="s">
        <v>557</v>
      </c>
      <c r="D349" s="5" t="s">
        <v>557</v>
      </c>
      <c r="E349" s="5" t="s">
        <v>852</v>
      </c>
      <c r="F349" s="5" t="s">
        <v>879</v>
      </c>
      <c r="G349" s="5">
        <v>16911016</v>
      </c>
      <c r="H349" s="5" t="s">
        <v>174</v>
      </c>
      <c r="I349" s="5" t="s">
        <v>27</v>
      </c>
      <c r="J349" s="5" t="s">
        <v>854</v>
      </c>
      <c r="K349" s="5" t="s">
        <v>174</v>
      </c>
      <c r="L349" s="5">
        <v>0.2</v>
      </c>
      <c r="M349" s="10">
        <v>0.93600000000000005</v>
      </c>
      <c r="N349"/>
      <c r="P349" s="25"/>
      <c r="Q349" s="26"/>
      <c r="R349" s="27"/>
    </row>
    <row r="350" spans="1:18" ht="50.1" customHeight="1" x14ac:dyDescent="0.25">
      <c r="A350" s="2">
        <v>348</v>
      </c>
      <c r="B350" s="5" t="s">
        <v>248</v>
      </c>
      <c r="C350" s="5" t="s">
        <v>472</v>
      </c>
      <c r="D350" s="5" t="s">
        <v>555</v>
      </c>
      <c r="E350" s="5" t="s">
        <v>861</v>
      </c>
      <c r="F350" s="5" t="s">
        <v>880</v>
      </c>
      <c r="G350" s="5">
        <v>16911019</v>
      </c>
      <c r="H350" s="5" t="s">
        <v>174</v>
      </c>
      <c r="I350" s="5" t="s">
        <v>27</v>
      </c>
      <c r="J350" s="5" t="s">
        <v>854</v>
      </c>
      <c r="K350" s="5" t="s">
        <v>174</v>
      </c>
      <c r="L350" s="5">
        <v>0.2</v>
      </c>
      <c r="M350" s="10">
        <v>0.624</v>
      </c>
      <c r="N350"/>
      <c r="P350" s="25"/>
      <c r="Q350" s="26"/>
      <c r="R350" s="27"/>
    </row>
    <row r="351" spans="1:18" ht="50.1" customHeight="1" x14ac:dyDescent="0.25">
      <c r="A351" s="2">
        <v>349</v>
      </c>
      <c r="B351" s="5" t="s">
        <v>248</v>
      </c>
      <c r="C351" s="5" t="s">
        <v>113</v>
      </c>
      <c r="D351" s="5" t="s">
        <v>881</v>
      </c>
      <c r="E351" s="5" t="s">
        <v>852</v>
      </c>
      <c r="F351" s="5" t="s">
        <v>882</v>
      </c>
      <c r="G351" s="5">
        <v>16911039</v>
      </c>
      <c r="H351" s="5" t="s">
        <v>174</v>
      </c>
      <c r="I351" s="5" t="s">
        <v>27</v>
      </c>
      <c r="J351" s="5" t="s">
        <v>854</v>
      </c>
      <c r="K351" s="5" t="s">
        <v>174</v>
      </c>
      <c r="L351" s="5">
        <v>0.2</v>
      </c>
      <c r="M351" s="10">
        <v>0.92400000000000004</v>
      </c>
      <c r="N351"/>
      <c r="P351" s="25"/>
      <c r="Q351" s="26"/>
      <c r="R351" s="27"/>
    </row>
    <row r="352" spans="1:18" ht="50.1" customHeight="1" x14ac:dyDescent="0.25">
      <c r="A352" s="2">
        <v>350</v>
      </c>
      <c r="B352" s="5" t="s">
        <v>248</v>
      </c>
      <c r="C352" s="5" t="s">
        <v>443</v>
      </c>
      <c r="D352" s="5" t="s">
        <v>443</v>
      </c>
      <c r="E352" s="5" t="s">
        <v>852</v>
      </c>
      <c r="F352" s="5" t="s">
        <v>883</v>
      </c>
      <c r="G352" s="5">
        <v>16911041</v>
      </c>
      <c r="H352" s="5" t="s">
        <v>174</v>
      </c>
      <c r="I352" s="5" t="s">
        <v>27</v>
      </c>
      <c r="J352" s="5" t="s">
        <v>854</v>
      </c>
      <c r="K352" s="5" t="s">
        <v>174</v>
      </c>
      <c r="L352" s="5">
        <v>0.1</v>
      </c>
      <c r="M352" s="10">
        <v>0.3</v>
      </c>
      <c r="N352"/>
      <c r="P352" s="25"/>
      <c r="Q352" s="26"/>
      <c r="R352" s="27"/>
    </row>
    <row r="353" spans="1:18" ht="50.1" customHeight="1" x14ac:dyDescent="0.25">
      <c r="A353" s="2">
        <v>351</v>
      </c>
      <c r="B353" s="5" t="s">
        <v>248</v>
      </c>
      <c r="C353" s="5" t="s">
        <v>120</v>
      </c>
      <c r="D353" s="5" t="s">
        <v>884</v>
      </c>
      <c r="E353" s="5" t="s">
        <v>852</v>
      </c>
      <c r="F353" s="5" t="s">
        <v>885</v>
      </c>
      <c r="G353" s="5">
        <v>16911043</v>
      </c>
      <c r="H353" s="5" t="s">
        <v>174</v>
      </c>
      <c r="I353" s="5" t="s">
        <v>27</v>
      </c>
      <c r="J353" s="5" t="s">
        <v>854</v>
      </c>
      <c r="K353" s="5" t="s">
        <v>174</v>
      </c>
      <c r="L353" s="5">
        <v>1</v>
      </c>
      <c r="M353" s="10">
        <v>1.224</v>
      </c>
      <c r="N353"/>
      <c r="P353" s="25"/>
      <c r="Q353" s="26"/>
      <c r="R353" s="27"/>
    </row>
    <row r="354" spans="1:18" ht="50.1" customHeight="1" x14ac:dyDescent="0.25">
      <c r="A354" s="2">
        <v>352</v>
      </c>
      <c r="B354" s="5" t="s">
        <v>248</v>
      </c>
      <c r="C354" s="5" t="s">
        <v>15</v>
      </c>
      <c r="D354" s="5" t="s">
        <v>886</v>
      </c>
      <c r="E354" s="5" t="s">
        <v>852</v>
      </c>
      <c r="F354" s="5" t="s">
        <v>887</v>
      </c>
      <c r="G354" s="5">
        <v>16000010</v>
      </c>
      <c r="H354" s="5" t="s">
        <v>174</v>
      </c>
      <c r="I354" s="5" t="s">
        <v>27</v>
      </c>
      <c r="J354" s="5" t="s">
        <v>854</v>
      </c>
      <c r="K354" s="5" t="s">
        <v>174</v>
      </c>
      <c r="L354" s="5">
        <v>1</v>
      </c>
      <c r="M354" s="10">
        <v>0.624</v>
      </c>
      <c r="N354"/>
      <c r="P354" s="25"/>
      <c r="Q354" s="26"/>
      <c r="R354" s="27"/>
    </row>
    <row r="355" spans="1:18" ht="50.1" customHeight="1" x14ac:dyDescent="0.25">
      <c r="A355" s="2">
        <v>353</v>
      </c>
      <c r="B355" s="5" t="s">
        <v>248</v>
      </c>
      <c r="C355" s="5" t="s">
        <v>15</v>
      </c>
      <c r="D355" s="5" t="s">
        <v>888</v>
      </c>
      <c r="E355" s="5" t="s">
        <v>852</v>
      </c>
      <c r="F355" s="5" t="s">
        <v>889</v>
      </c>
      <c r="G355" s="5">
        <v>16000016</v>
      </c>
      <c r="H355" s="5" t="s">
        <v>174</v>
      </c>
      <c r="I355" s="5" t="s">
        <v>27</v>
      </c>
      <c r="J355" s="5" t="s">
        <v>854</v>
      </c>
      <c r="K355" s="5" t="s">
        <v>174</v>
      </c>
      <c r="L355" s="5">
        <v>0.2</v>
      </c>
      <c r="M355" s="10">
        <v>0.61199999999999999</v>
      </c>
      <c r="N355"/>
      <c r="P355" s="25"/>
      <c r="Q355" s="26"/>
      <c r="R355" s="27"/>
    </row>
    <row r="356" spans="1:18" ht="50.1" customHeight="1" x14ac:dyDescent="0.25">
      <c r="A356" s="2">
        <v>354</v>
      </c>
      <c r="B356" s="5" t="s">
        <v>248</v>
      </c>
      <c r="C356" s="5" t="s">
        <v>15</v>
      </c>
      <c r="D356" s="5" t="s">
        <v>721</v>
      </c>
      <c r="E356" s="5" t="s">
        <v>861</v>
      </c>
      <c r="F356" s="5" t="s">
        <v>890</v>
      </c>
      <c r="G356" s="5">
        <v>16000036</v>
      </c>
      <c r="H356" s="5" t="s">
        <v>174</v>
      </c>
      <c r="I356" s="5" t="s">
        <v>27</v>
      </c>
      <c r="J356" s="5" t="s">
        <v>854</v>
      </c>
      <c r="K356" s="5" t="s">
        <v>174</v>
      </c>
      <c r="L356" s="5">
        <v>0.3</v>
      </c>
      <c r="M356" s="10">
        <v>1.248</v>
      </c>
      <c r="N356"/>
      <c r="P356" s="25"/>
      <c r="Q356" s="26"/>
      <c r="R356" s="27"/>
    </row>
    <row r="357" spans="1:18" ht="50.1" customHeight="1" x14ac:dyDescent="0.25">
      <c r="A357" s="2">
        <v>355</v>
      </c>
      <c r="B357" s="5" t="s">
        <v>248</v>
      </c>
      <c r="C357" s="5" t="s">
        <v>15</v>
      </c>
      <c r="D357" s="5" t="s">
        <v>891</v>
      </c>
      <c r="E357" s="5" t="s">
        <v>852</v>
      </c>
      <c r="F357" s="5" t="s">
        <v>892</v>
      </c>
      <c r="G357" s="5">
        <v>16900122</v>
      </c>
      <c r="H357" s="5" t="s">
        <v>174</v>
      </c>
      <c r="I357" s="5" t="s">
        <v>27</v>
      </c>
      <c r="J357" s="5" t="s">
        <v>854</v>
      </c>
      <c r="K357" s="5" t="s">
        <v>174</v>
      </c>
      <c r="L357" s="5">
        <v>0.1</v>
      </c>
      <c r="M357" s="10">
        <v>0.66</v>
      </c>
      <c r="N357"/>
      <c r="P357" s="25"/>
      <c r="Q357" s="26"/>
      <c r="R357" s="27"/>
    </row>
    <row r="358" spans="1:18" ht="50.1" customHeight="1" x14ac:dyDescent="0.25">
      <c r="A358" s="2">
        <v>356</v>
      </c>
      <c r="B358" s="5" t="s">
        <v>248</v>
      </c>
      <c r="C358" s="5" t="s">
        <v>15</v>
      </c>
      <c r="D358" s="5" t="s">
        <v>893</v>
      </c>
      <c r="E358" s="5" t="s">
        <v>852</v>
      </c>
      <c r="F358" s="5" t="s">
        <v>894</v>
      </c>
      <c r="G358" s="5">
        <v>16900123</v>
      </c>
      <c r="H358" s="5" t="s">
        <v>174</v>
      </c>
      <c r="I358" s="5" t="s">
        <v>27</v>
      </c>
      <c r="J358" s="5" t="s">
        <v>854</v>
      </c>
      <c r="K358" s="5" t="s">
        <v>174</v>
      </c>
      <c r="L358" s="5">
        <v>0.6</v>
      </c>
      <c r="M358" s="10">
        <v>2.4119999999999999</v>
      </c>
      <c r="N358"/>
      <c r="P358" s="25"/>
      <c r="Q358" s="26"/>
      <c r="R358" s="27"/>
    </row>
    <row r="359" spans="1:18" ht="50.1" customHeight="1" x14ac:dyDescent="0.25">
      <c r="A359" s="2">
        <v>357</v>
      </c>
      <c r="B359" s="5" t="s">
        <v>248</v>
      </c>
      <c r="C359" s="5" t="s">
        <v>15</v>
      </c>
      <c r="D359" s="5" t="s">
        <v>895</v>
      </c>
      <c r="E359" s="5" t="s">
        <v>852</v>
      </c>
      <c r="F359" s="5" t="s">
        <v>896</v>
      </c>
      <c r="G359" s="5">
        <v>16900124</v>
      </c>
      <c r="H359" s="5" t="s">
        <v>174</v>
      </c>
      <c r="I359" s="5" t="s">
        <v>27</v>
      </c>
      <c r="J359" s="5" t="s">
        <v>854</v>
      </c>
      <c r="K359" s="5" t="s">
        <v>174</v>
      </c>
      <c r="L359" s="5">
        <v>0.1</v>
      </c>
      <c r="M359" s="10">
        <v>0.61199999999999999</v>
      </c>
      <c r="N359"/>
      <c r="P359" s="25"/>
      <c r="Q359" s="26"/>
      <c r="R359" s="27"/>
    </row>
    <row r="360" spans="1:18" ht="50.1" customHeight="1" x14ac:dyDescent="0.25">
      <c r="A360" s="2">
        <v>358</v>
      </c>
      <c r="B360" s="5" t="s">
        <v>248</v>
      </c>
      <c r="C360" s="5" t="s">
        <v>122</v>
      </c>
      <c r="D360" s="5" t="s">
        <v>897</v>
      </c>
      <c r="E360" s="5" t="s">
        <v>852</v>
      </c>
      <c r="F360" s="5" t="s">
        <v>898</v>
      </c>
      <c r="G360" s="5">
        <v>16911020</v>
      </c>
      <c r="H360" s="5" t="s">
        <v>174</v>
      </c>
      <c r="I360" s="5" t="s">
        <v>27</v>
      </c>
      <c r="J360" s="5" t="s">
        <v>854</v>
      </c>
      <c r="K360" s="5" t="s">
        <v>174</v>
      </c>
      <c r="L360" s="5">
        <v>0.1</v>
      </c>
      <c r="M360" s="10">
        <v>4.1520000000000001</v>
      </c>
      <c r="N360"/>
      <c r="P360" s="25"/>
      <c r="Q360" s="26"/>
      <c r="R360" s="27"/>
    </row>
    <row r="361" spans="1:18" ht="50.1" customHeight="1" x14ac:dyDescent="0.25">
      <c r="A361" s="2">
        <v>359</v>
      </c>
      <c r="B361" s="5" t="s">
        <v>248</v>
      </c>
      <c r="C361" s="5" t="s">
        <v>55</v>
      </c>
      <c r="D361" s="5" t="s">
        <v>899</v>
      </c>
      <c r="E361" s="5" t="s">
        <v>852</v>
      </c>
      <c r="F361" s="5" t="s">
        <v>900</v>
      </c>
      <c r="G361" s="5">
        <v>16911025</v>
      </c>
      <c r="H361" s="5" t="s">
        <v>174</v>
      </c>
      <c r="I361" s="5" t="s">
        <v>27</v>
      </c>
      <c r="J361" s="5" t="s">
        <v>854</v>
      </c>
      <c r="K361" s="5" t="s">
        <v>174</v>
      </c>
      <c r="L361" s="5">
        <v>1</v>
      </c>
      <c r="M361" s="10">
        <v>0.312</v>
      </c>
      <c r="N361"/>
      <c r="P361" s="25"/>
      <c r="Q361" s="26"/>
      <c r="R361" s="27"/>
    </row>
    <row r="362" spans="1:18" ht="50.1" customHeight="1" x14ac:dyDescent="0.25">
      <c r="A362" s="2">
        <v>360</v>
      </c>
      <c r="B362" s="5" t="s">
        <v>248</v>
      </c>
      <c r="C362" s="5" t="s">
        <v>55</v>
      </c>
      <c r="D362" s="5" t="s">
        <v>901</v>
      </c>
      <c r="E362" s="5" t="s">
        <v>852</v>
      </c>
      <c r="F362" s="5" t="s">
        <v>902</v>
      </c>
      <c r="G362" s="5">
        <v>16911026</v>
      </c>
      <c r="H362" s="5" t="s">
        <v>174</v>
      </c>
      <c r="I362" s="5" t="s">
        <v>27</v>
      </c>
      <c r="J362" s="5" t="s">
        <v>854</v>
      </c>
      <c r="K362" s="5" t="s">
        <v>174</v>
      </c>
      <c r="L362" s="5">
        <v>1</v>
      </c>
      <c r="M362" s="10">
        <v>0.6</v>
      </c>
      <c r="N362"/>
      <c r="P362" s="25"/>
      <c r="Q362" s="26"/>
      <c r="R362" s="27"/>
    </row>
    <row r="363" spans="1:18" ht="50.1" customHeight="1" x14ac:dyDescent="0.25">
      <c r="A363" s="2">
        <v>361</v>
      </c>
      <c r="B363" s="5" t="s">
        <v>248</v>
      </c>
      <c r="C363" s="5" t="s">
        <v>356</v>
      </c>
      <c r="D363" s="5" t="s">
        <v>903</v>
      </c>
      <c r="E363" s="5" t="s">
        <v>852</v>
      </c>
      <c r="F363" s="5" t="s">
        <v>904</v>
      </c>
      <c r="G363" s="5">
        <v>16911028</v>
      </c>
      <c r="H363" s="5" t="s">
        <v>174</v>
      </c>
      <c r="I363" s="5" t="s">
        <v>27</v>
      </c>
      <c r="J363" s="5" t="s">
        <v>854</v>
      </c>
      <c r="K363" s="5" t="s">
        <v>174</v>
      </c>
      <c r="L363" s="5">
        <v>0.1</v>
      </c>
      <c r="M363" s="10">
        <v>0.252</v>
      </c>
      <c r="N363"/>
      <c r="P363" s="25"/>
      <c r="Q363" s="26"/>
      <c r="R363" s="27"/>
    </row>
    <row r="364" spans="1:18" ht="50.1" customHeight="1" x14ac:dyDescent="0.25">
      <c r="A364" s="2">
        <v>362</v>
      </c>
      <c r="B364" s="5" t="s">
        <v>248</v>
      </c>
      <c r="C364" s="5" t="s">
        <v>315</v>
      </c>
      <c r="D364" s="5" t="s">
        <v>905</v>
      </c>
      <c r="E364" s="5" t="s">
        <v>852</v>
      </c>
      <c r="F364" s="5" t="s">
        <v>906</v>
      </c>
      <c r="G364" s="5">
        <v>16911031</v>
      </c>
      <c r="H364" s="5" t="s">
        <v>174</v>
      </c>
      <c r="I364" s="5" t="s">
        <v>27</v>
      </c>
      <c r="J364" s="5" t="s">
        <v>854</v>
      </c>
      <c r="K364" s="5" t="s">
        <v>174</v>
      </c>
      <c r="L364" s="5">
        <v>0.6</v>
      </c>
      <c r="M364" s="10">
        <v>1.2</v>
      </c>
      <c r="N364"/>
      <c r="P364" s="25"/>
      <c r="Q364" s="26"/>
      <c r="R364" s="27"/>
    </row>
    <row r="365" spans="1:18" ht="50.1" customHeight="1" x14ac:dyDescent="0.25">
      <c r="A365" s="2">
        <v>363</v>
      </c>
      <c r="B365" s="5" t="s">
        <v>248</v>
      </c>
      <c r="C365" s="5" t="s">
        <v>491</v>
      </c>
      <c r="D365" s="5" t="s">
        <v>907</v>
      </c>
      <c r="E365" s="5" t="s">
        <v>852</v>
      </c>
      <c r="F365" s="5" t="s">
        <v>908</v>
      </c>
      <c r="G365" s="5">
        <v>16911032</v>
      </c>
      <c r="H365" s="5" t="s">
        <v>174</v>
      </c>
      <c r="I365" s="5" t="s">
        <v>27</v>
      </c>
      <c r="J365" s="5" t="s">
        <v>854</v>
      </c>
      <c r="K365" s="5" t="s">
        <v>174</v>
      </c>
      <c r="L365" s="5">
        <v>0.2</v>
      </c>
      <c r="M365" s="10">
        <v>0.92400000000000004</v>
      </c>
      <c r="N365"/>
      <c r="P365" s="25"/>
      <c r="Q365" s="26"/>
      <c r="R365" s="27"/>
    </row>
    <row r="366" spans="1:18" ht="50.1" customHeight="1" x14ac:dyDescent="0.25">
      <c r="A366" s="2">
        <v>364</v>
      </c>
      <c r="B366" s="5" t="s">
        <v>248</v>
      </c>
      <c r="C366" s="5" t="s">
        <v>120</v>
      </c>
      <c r="D366" s="5" t="s">
        <v>909</v>
      </c>
      <c r="E366" s="5" t="s">
        <v>852</v>
      </c>
      <c r="F366" s="5" t="s">
        <v>910</v>
      </c>
      <c r="G366" s="5">
        <v>16911033</v>
      </c>
      <c r="H366" s="5" t="s">
        <v>174</v>
      </c>
      <c r="I366" s="5" t="s">
        <v>27</v>
      </c>
      <c r="J366" s="5" t="s">
        <v>854</v>
      </c>
      <c r="K366" s="5" t="s">
        <v>174</v>
      </c>
      <c r="L366" s="5">
        <v>0.1</v>
      </c>
      <c r="M366" s="10">
        <v>0.61199999999999999</v>
      </c>
      <c r="N366"/>
      <c r="P366" s="25"/>
      <c r="Q366" s="26"/>
      <c r="R366" s="27"/>
    </row>
    <row r="367" spans="1:18" ht="50.1" customHeight="1" x14ac:dyDescent="0.25">
      <c r="A367" s="2">
        <v>365</v>
      </c>
      <c r="B367" s="5" t="s">
        <v>248</v>
      </c>
      <c r="C367" s="5" t="s">
        <v>55</v>
      </c>
      <c r="D367" s="5" t="s">
        <v>911</v>
      </c>
      <c r="E367" s="5" t="s">
        <v>852</v>
      </c>
      <c r="F367" s="5" t="s">
        <v>912</v>
      </c>
      <c r="G367" s="5">
        <v>16911034</v>
      </c>
      <c r="H367" s="5" t="s">
        <v>174</v>
      </c>
      <c r="I367" s="5" t="s">
        <v>27</v>
      </c>
      <c r="J367" s="5" t="s">
        <v>854</v>
      </c>
      <c r="K367" s="5" t="s">
        <v>174</v>
      </c>
      <c r="L367" s="5">
        <v>1</v>
      </c>
      <c r="M367" s="10">
        <v>0.312</v>
      </c>
      <c r="N367"/>
      <c r="P367" s="25"/>
      <c r="Q367" s="26"/>
      <c r="R367" s="27"/>
    </row>
    <row r="368" spans="1:18" ht="50.1" customHeight="1" x14ac:dyDescent="0.25">
      <c r="A368" s="2">
        <v>366</v>
      </c>
      <c r="B368" s="5" t="s">
        <v>248</v>
      </c>
      <c r="C368" s="5" t="s">
        <v>315</v>
      </c>
      <c r="D368" s="5" t="s">
        <v>913</v>
      </c>
      <c r="E368" s="5" t="s">
        <v>852</v>
      </c>
      <c r="F368" s="5" t="s">
        <v>914</v>
      </c>
      <c r="G368" s="5">
        <v>16911035</v>
      </c>
      <c r="H368" s="5" t="s">
        <v>174</v>
      </c>
      <c r="I368" s="5" t="s">
        <v>27</v>
      </c>
      <c r="J368" s="5" t="s">
        <v>854</v>
      </c>
      <c r="K368" s="5" t="s">
        <v>174</v>
      </c>
      <c r="L368" s="5">
        <v>0.2</v>
      </c>
      <c r="M368" s="10">
        <v>1.224</v>
      </c>
      <c r="N368"/>
      <c r="P368" s="25"/>
      <c r="Q368" s="26"/>
      <c r="R368" s="27"/>
    </row>
    <row r="369" spans="1:18" ht="50.1" customHeight="1" x14ac:dyDescent="0.25">
      <c r="A369" s="2">
        <v>367</v>
      </c>
      <c r="B369" s="5" t="s">
        <v>248</v>
      </c>
      <c r="C369" s="5" t="s">
        <v>151</v>
      </c>
      <c r="D369" s="5" t="s">
        <v>915</v>
      </c>
      <c r="E369" s="5" t="s">
        <v>852</v>
      </c>
      <c r="F369" s="5" t="s">
        <v>916</v>
      </c>
      <c r="G369" s="5">
        <v>16911037</v>
      </c>
      <c r="H369" s="5" t="s">
        <v>174</v>
      </c>
      <c r="I369" s="5" t="s">
        <v>27</v>
      </c>
      <c r="J369" s="5" t="s">
        <v>854</v>
      </c>
      <c r="K369" s="5" t="s">
        <v>174</v>
      </c>
      <c r="L369" s="5">
        <v>0.3</v>
      </c>
      <c r="M369" s="10">
        <v>1.224</v>
      </c>
      <c r="N369"/>
      <c r="P369" s="25"/>
      <c r="Q369" s="26"/>
      <c r="R369" s="27"/>
    </row>
    <row r="370" spans="1:18" ht="50.1" customHeight="1" x14ac:dyDescent="0.25">
      <c r="A370" s="2">
        <v>368</v>
      </c>
      <c r="B370" s="5" t="s">
        <v>248</v>
      </c>
      <c r="C370" s="5" t="s">
        <v>151</v>
      </c>
      <c r="D370" s="5" t="s">
        <v>917</v>
      </c>
      <c r="E370" s="5" t="s">
        <v>852</v>
      </c>
      <c r="F370" s="5" t="s">
        <v>918</v>
      </c>
      <c r="G370" s="5">
        <v>16911038</v>
      </c>
      <c r="H370" s="5" t="s">
        <v>174</v>
      </c>
      <c r="I370" s="5" t="s">
        <v>27</v>
      </c>
      <c r="J370" s="5" t="s">
        <v>854</v>
      </c>
      <c r="K370" s="5" t="s">
        <v>174</v>
      </c>
      <c r="L370" s="5">
        <v>0.4</v>
      </c>
      <c r="M370" s="10">
        <v>1.524</v>
      </c>
      <c r="N370"/>
      <c r="P370" s="25"/>
      <c r="Q370" s="26"/>
      <c r="R370" s="27"/>
    </row>
    <row r="371" spans="1:18" ht="25.5" x14ac:dyDescent="0.25">
      <c r="A371" s="2">
        <v>369</v>
      </c>
      <c r="B371" s="5" t="s">
        <v>248</v>
      </c>
      <c r="C371" s="110" t="s">
        <v>15</v>
      </c>
      <c r="D371" s="110" t="s">
        <v>2283</v>
      </c>
      <c r="E371" s="5" t="s">
        <v>2270</v>
      </c>
      <c r="F371" s="110" t="s">
        <v>2269</v>
      </c>
      <c r="G371" s="110">
        <v>14500041</v>
      </c>
      <c r="H371" s="110">
        <v>13898449</v>
      </c>
      <c r="I371" s="5"/>
      <c r="J371" s="5" t="s">
        <v>18</v>
      </c>
      <c r="K371" s="5">
        <v>80</v>
      </c>
      <c r="L371" s="5">
        <v>50</v>
      </c>
      <c r="M371" s="2">
        <v>10</v>
      </c>
    </row>
    <row r="372" spans="1:18" x14ac:dyDescent="0.25">
      <c r="M372" s="111">
        <f>SUM(M2:M371)</f>
        <v>3669.8240000000001</v>
      </c>
      <c r="N372" s="111">
        <f>SUM(N318:N371)</f>
        <v>15.2</v>
      </c>
    </row>
    <row r="1048576" spans="14:14" x14ac:dyDescent="0.25">
      <c r="N1048576" s="15">
        <f>SUM(N1:N1048575)</f>
        <v>30.4</v>
      </c>
    </row>
  </sheetData>
  <conditionalFormatting sqref="R300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301:R302"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303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304:R305">
    <cfRule type="colorScale" priority="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306:R317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318:R328 R2:R299 R330:R1048576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329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9"/>
  <sheetViews>
    <sheetView zoomScale="80" zoomScaleNormal="80" workbookViewId="0">
      <pane ySplit="1" topLeftCell="A2" activePane="bottomLeft" state="frozen"/>
      <selection pane="bottomLeft" activeCell="J7" sqref="J7"/>
    </sheetView>
  </sheetViews>
  <sheetFormatPr defaultColWidth="9.28515625" defaultRowHeight="15" x14ac:dyDescent="0.25"/>
  <cols>
    <col min="1" max="1" width="5.7109375" customWidth="1"/>
    <col min="2" max="2" width="6.5703125" customWidth="1"/>
    <col min="3" max="3" width="37.28515625" customWidth="1"/>
    <col min="4" max="4" width="20.42578125" customWidth="1"/>
    <col min="5" max="5" width="24.28515625" customWidth="1"/>
    <col min="6" max="6" width="21" customWidth="1"/>
    <col min="7" max="7" width="25.42578125" customWidth="1"/>
    <col min="8" max="8" width="13.7109375" customWidth="1"/>
    <col min="9" max="9" width="9.85546875" customWidth="1"/>
    <col min="13" max="13" width="15.140625" customWidth="1"/>
    <col min="14" max="14" width="13.28515625" customWidth="1"/>
    <col min="15" max="15" width="27.28515625" customWidth="1"/>
  </cols>
  <sheetData>
    <row r="1" spans="1:20" ht="50.1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111</v>
      </c>
      <c r="G1" s="3" t="s">
        <v>5</v>
      </c>
      <c r="H1" s="11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109" t="s">
        <v>12</v>
      </c>
    </row>
    <row r="2" spans="1:20" ht="50.1" customHeight="1" x14ac:dyDescent="0.25">
      <c r="A2" s="2">
        <v>1</v>
      </c>
      <c r="B2" s="113" t="s">
        <v>13</v>
      </c>
      <c r="C2" s="4" t="s">
        <v>126</v>
      </c>
      <c r="D2" s="5" t="s">
        <v>15</v>
      </c>
      <c r="E2" s="17" t="s">
        <v>266</v>
      </c>
      <c r="F2" s="17" t="s">
        <v>844</v>
      </c>
      <c r="G2" s="5" t="s">
        <v>845</v>
      </c>
      <c r="H2" s="5">
        <v>10771466</v>
      </c>
      <c r="I2" s="5" t="s">
        <v>27</v>
      </c>
      <c r="J2" s="5" t="s">
        <v>28</v>
      </c>
      <c r="K2" s="5">
        <v>35</v>
      </c>
      <c r="L2" s="5">
        <v>16</v>
      </c>
      <c r="M2" s="5">
        <v>2</v>
      </c>
      <c r="N2" s="21"/>
      <c r="Q2" s="25"/>
      <c r="R2" s="26"/>
      <c r="S2" s="27"/>
    </row>
    <row r="3" spans="1:20" ht="50.1" customHeight="1" x14ac:dyDescent="0.25">
      <c r="A3" s="2">
        <v>2</v>
      </c>
      <c r="B3" s="114"/>
      <c r="C3" s="4" t="s">
        <v>126</v>
      </c>
      <c r="D3" s="5" t="s">
        <v>15</v>
      </c>
      <c r="E3" s="17" t="s">
        <v>263</v>
      </c>
      <c r="F3" s="17" t="s">
        <v>264</v>
      </c>
      <c r="G3" s="17" t="s">
        <v>824</v>
      </c>
      <c r="H3" s="5">
        <v>143000105</v>
      </c>
      <c r="I3" s="17">
        <v>4144166</v>
      </c>
      <c r="J3" s="5" t="s">
        <v>28</v>
      </c>
      <c r="K3" s="17">
        <v>63</v>
      </c>
      <c r="L3" s="17">
        <v>40</v>
      </c>
      <c r="M3" s="23">
        <v>105.11799999999999</v>
      </c>
      <c r="N3" s="119"/>
      <c r="Q3" s="25"/>
      <c r="R3" s="26"/>
      <c r="S3" s="27"/>
      <c r="T3" s="7"/>
    </row>
    <row r="4" spans="1:20" ht="50.1" customHeight="1" x14ac:dyDescent="0.25">
      <c r="A4" s="2">
        <v>3</v>
      </c>
      <c r="B4" s="114"/>
      <c r="C4" s="4" t="s">
        <v>126</v>
      </c>
      <c r="D4" s="5" t="s">
        <v>15</v>
      </c>
      <c r="E4" s="5" t="s">
        <v>263</v>
      </c>
      <c r="F4" s="17" t="s">
        <v>264</v>
      </c>
      <c r="G4" s="5" t="s">
        <v>265</v>
      </c>
      <c r="H4" s="5">
        <v>10771467</v>
      </c>
      <c r="I4" s="5">
        <v>56427741</v>
      </c>
      <c r="J4" s="5" t="s">
        <v>28</v>
      </c>
      <c r="K4" s="5">
        <v>50</v>
      </c>
      <c r="L4" s="5">
        <v>24</v>
      </c>
      <c r="M4" s="5">
        <v>2.5</v>
      </c>
      <c r="N4" s="21"/>
      <c r="Q4" s="25"/>
      <c r="R4" s="26"/>
      <c r="S4" s="27"/>
    </row>
    <row r="5" spans="1:20" ht="50.1" customHeight="1" x14ac:dyDescent="0.25">
      <c r="A5" s="2">
        <v>4</v>
      </c>
      <c r="B5" s="114"/>
      <c r="C5" s="4" t="s">
        <v>126</v>
      </c>
      <c r="D5" s="5" t="s">
        <v>15</v>
      </c>
      <c r="E5" s="5" t="s">
        <v>810</v>
      </c>
      <c r="F5" s="5" t="s">
        <v>811</v>
      </c>
      <c r="G5" s="5" t="s">
        <v>812</v>
      </c>
      <c r="H5" s="5">
        <v>11492987</v>
      </c>
      <c r="I5" s="5">
        <v>56427744</v>
      </c>
      <c r="J5" s="5" t="s">
        <v>86</v>
      </c>
      <c r="K5" s="5">
        <v>35</v>
      </c>
      <c r="L5" s="5">
        <v>17</v>
      </c>
      <c r="M5" s="5">
        <v>2</v>
      </c>
      <c r="N5" s="10">
        <v>7</v>
      </c>
      <c r="O5" s="21"/>
      <c r="Q5" s="25"/>
      <c r="R5" s="26"/>
      <c r="S5" s="27"/>
    </row>
    <row r="6" spans="1:20" ht="50.1" customHeight="1" x14ac:dyDescent="0.25">
      <c r="A6" s="2">
        <v>5</v>
      </c>
      <c r="B6" s="114"/>
      <c r="C6" s="4" t="s">
        <v>126</v>
      </c>
      <c r="D6" s="5" t="s">
        <v>15</v>
      </c>
      <c r="E6" s="5" t="s">
        <v>127</v>
      </c>
      <c r="F6" s="5" t="s">
        <v>128</v>
      </c>
      <c r="G6" s="5" t="s">
        <v>129</v>
      </c>
      <c r="H6" s="5">
        <v>16819162</v>
      </c>
      <c r="I6" s="5">
        <v>94452</v>
      </c>
      <c r="J6" s="5" t="s">
        <v>28</v>
      </c>
      <c r="K6" s="5">
        <v>35</v>
      </c>
      <c r="L6" s="5">
        <v>17</v>
      </c>
      <c r="M6" s="5">
        <v>4.8940000000000001</v>
      </c>
    </row>
    <row r="7" spans="1:20" ht="50.1" customHeight="1" x14ac:dyDescent="0.25">
      <c r="A7" s="2">
        <v>6</v>
      </c>
      <c r="B7" s="114"/>
      <c r="C7" s="4" t="s">
        <v>126</v>
      </c>
      <c r="D7" s="5" t="s">
        <v>15</v>
      </c>
      <c r="E7" s="5" t="s">
        <v>130</v>
      </c>
      <c r="F7" s="5" t="s">
        <v>131</v>
      </c>
      <c r="G7" s="5" t="s">
        <v>132</v>
      </c>
      <c r="H7" s="5">
        <v>16802314</v>
      </c>
      <c r="I7" s="5">
        <v>116947</v>
      </c>
      <c r="J7" s="5" t="s">
        <v>28</v>
      </c>
      <c r="K7" s="5">
        <v>35</v>
      </c>
      <c r="L7" s="5">
        <v>17</v>
      </c>
      <c r="M7" s="5">
        <v>2.54</v>
      </c>
    </row>
    <row r="8" spans="1:20" ht="50.1" customHeight="1" x14ac:dyDescent="0.25">
      <c r="A8" s="2">
        <v>7</v>
      </c>
      <c r="B8" s="115"/>
      <c r="C8" s="4" t="s">
        <v>126</v>
      </c>
      <c r="D8" s="5" t="s">
        <v>15</v>
      </c>
      <c r="E8" s="5" t="s">
        <v>133</v>
      </c>
      <c r="F8" s="5" t="s">
        <v>134</v>
      </c>
      <c r="G8" s="5" t="s">
        <v>135</v>
      </c>
      <c r="H8" s="5">
        <v>18030020</v>
      </c>
      <c r="I8" s="5">
        <v>247359</v>
      </c>
      <c r="J8" s="5" t="s">
        <v>28</v>
      </c>
      <c r="K8" s="5">
        <v>63</v>
      </c>
      <c r="L8" s="5">
        <v>30</v>
      </c>
      <c r="M8" s="5">
        <v>26.617999999999999</v>
      </c>
    </row>
    <row r="9" spans="1:20" ht="50.1" customHeight="1" x14ac:dyDescent="0.25">
      <c r="A9" s="2">
        <v>8</v>
      </c>
      <c r="B9" s="112" t="s">
        <v>19</v>
      </c>
      <c r="C9" s="4" t="s">
        <v>126</v>
      </c>
      <c r="D9" s="5" t="s">
        <v>67</v>
      </c>
      <c r="E9" s="5" t="s">
        <v>136</v>
      </c>
      <c r="F9" s="5" t="s">
        <v>137</v>
      </c>
      <c r="G9" s="5" t="s">
        <v>138</v>
      </c>
      <c r="H9" s="5">
        <v>16903347</v>
      </c>
      <c r="I9" s="5">
        <v>56427689</v>
      </c>
      <c r="J9" s="5" t="s">
        <v>28</v>
      </c>
      <c r="K9" s="5">
        <v>50</v>
      </c>
      <c r="L9" s="5">
        <v>24</v>
      </c>
      <c r="M9" s="5">
        <v>2.54</v>
      </c>
    </row>
    <row r="10" spans="1:20" ht="50.1" customHeight="1" x14ac:dyDescent="0.25">
      <c r="A10" s="2">
        <v>9</v>
      </c>
      <c r="B10" s="112"/>
      <c r="C10" s="4" t="s">
        <v>126</v>
      </c>
      <c r="D10" s="5" t="s">
        <v>81</v>
      </c>
      <c r="E10" s="5" t="s">
        <v>139</v>
      </c>
      <c r="F10" s="5" t="s">
        <v>140</v>
      </c>
      <c r="G10" s="5" t="s">
        <v>141</v>
      </c>
      <c r="H10" s="5">
        <v>16903337</v>
      </c>
      <c r="I10" s="12">
        <v>11508815</v>
      </c>
      <c r="J10" s="5" t="s">
        <v>142</v>
      </c>
      <c r="K10" s="5">
        <v>16</v>
      </c>
      <c r="L10" s="5">
        <v>5</v>
      </c>
      <c r="M10" s="5">
        <v>1.228</v>
      </c>
    </row>
    <row r="11" spans="1:20" ht="50.1" customHeight="1" x14ac:dyDescent="0.25">
      <c r="A11" s="2">
        <v>10</v>
      </c>
      <c r="B11" s="112"/>
      <c r="C11" s="4" t="s">
        <v>126</v>
      </c>
      <c r="D11" s="5" t="s">
        <v>81</v>
      </c>
      <c r="E11" s="5" t="s">
        <v>143</v>
      </c>
      <c r="F11" s="5" t="s">
        <v>144</v>
      </c>
      <c r="G11" s="5" t="s">
        <v>145</v>
      </c>
      <c r="H11" s="5">
        <v>18079061</v>
      </c>
      <c r="I11" s="13">
        <v>93138327</v>
      </c>
      <c r="J11" s="5" t="s">
        <v>28</v>
      </c>
      <c r="K11" s="5">
        <v>40</v>
      </c>
      <c r="L11" s="5">
        <v>22</v>
      </c>
      <c r="M11" s="5">
        <v>2.7440000000000002</v>
      </c>
    </row>
    <row r="12" spans="1:20" ht="50.1" customHeight="1" x14ac:dyDescent="0.25">
      <c r="A12" s="2">
        <v>11</v>
      </c>
      <c r="B12" s="112"/>
      <c r="C12" s="4" t="s">
        <v>126</v>
      </c>
      <c r="D12" s="5" t="s">
        <v>123</v>
      </c>
      <c r="E12" s="5" t="s">
        <v>146</v>
      </c>
      <c r="F12" s="5" t="s">
        <v>147</v>
      </c>
      <c r="G12" s="5" t="s">
        <v>148</v>
      </c>
      <c r="H12" s="5">
        <v>18021044</v>
      </c>
      <c r="I12" s="13">
        <v>12058955</v>
      </c>
      <c r="J12" s="5" t="s">
        <v>142</v>
      </c>
      <c r="K12" s="5">
        <v>32</v>
      </c>
      <c r="L12" s="5">
        <v>19</v>
      </c>
      <c r="M12" s="5">
        <v>2.5</v>
      </c>
    </row>
    <row r="13" spans="1:20" ht="50.1" customHeight="1" x14ac:dyDescent="0.25">
      <c r="A13" s="2">
        <v>12</v>
      </c>
      <c r="B13" s="112"/>
      <c r="C13" s="4" t="s">
        <v>126</v>
      </c>
      <c r="D13" s="5" t="s">
        <v>113</v>
      </c>
      <c r="E13" s="5" t="s">
        <v>149</v>
      </c>
      <c r="F13" s="5" t="s">
        <v>147</v>
      </c>
      <c r="G13" s="5" t="s">
        <v>150</v>
      </c>
      <c r="H13" s="5">
        <v>18006056</v>
      </c>
      <c r="I13" s="13">
        <v>91178452</v>
      </c>
      <c r="J13" s="12" t="s">
        <v>86</v>
      </c>
      <c r="K13" s="5">
        <v>35</v>
      </c>
      <c r="L13" s="5">
        <v>17</v>
      </c>
      <c r="M13" s="5">
        <v>0.499</v>
      </c>
      <c r="N13" s="5">
        <v>1.59</v>
      </c>
    </row>
    <row r="14" spans="1:20" ht="50.1" customHeight="1" x14ac:dyDescent="0.25">
      <c r="A14" s="2">
        <v>13</v>
      </c>
      <c r="B14" s="112"/>
      <c r="C14" s="4" t="s">
        <v>126</v>
      </c>
      <c r="D14" s="5" t="s">
        <v>151</v>
      </c>
      <c r="E14" s="5" t="s">
        <v>152</v>
      </c>
      <c r="F14" s="5" t="s">
        <v>153</v>
      </c>
      <c r="G14" s="5" t="s">
        <v>154</v>
      </c>
      <c r="H14" s="5">
        <v>18001129</v>
      </c>
      <c r="I14" s="13">
        <v>93587518</v>
      </c>
      <c r="J14" s="5" t="s">
        <v>28</v>
      </c>
      <c r="K14" s="5">
        <v>25</v>
      </c>
      <c r="L14" s="5">
        <v>14</v>
      </c>
      <c r="M14" s="5">
        <v>2.74</v>
      </c>
    </row>
    <row r="15" spans="1:20" ht="50.1" customHeight="1" x14ac:dyDescent="0.25">
      <c r="A15" s="2">
        <v>14</v>
      </c>
      <c r="B15" s="112"/>
      <c r="C15" s="4" t="s">
        <v>126</v>
      </c>
      <c r="D15" s="5" t="s">
        <v>155</v>
      </c>
      <c r="E15" s="5" t="s">
        <v>156</v>
      </c>
      <c r="F15" s="5" t="s">
        <v>153</v>
      </c>
      <c r="G15" s="5" t="s">
        <v>157</v>
      </c>
      <c r="H15" s="5">
        <v>18075084</v>
      </c>
      <c r="I15" s="13">
        <v>94634502</v>
      </c>
      <c r="J15" s="5" t="s">
        <v>28</v>
      </c>
      <c r="K15" s="5">
        <v>25</v>
      </c>
      <c r="L15" s="5">
        <v>14</v>
      </c>
      <c r="M15" s="5">
        <v>1.528</v>
      </c>
    </row>
    <row r="16" spans="1:20" ht="50.1" customHeight="1" x14ac:dyDescent="0.25">
      <c r="A16" s="2">
        <v>15</v>
      </c>
      <c r="B16" s="112"/>
      <c r="C16" s="4" t="s">
        <v>126</v>
      </c>
      <c r="D16" s="5" t="s">
        <v>114</v>
      </c>
      <c r="E16" s="5" t="s">
        <v>158</v>
      </c>
      <c r="F16" s="5" t="s">
        <v>147</v>
      </c>
      <c r="G16" s="5" t="s">
        <v>159</v>
      </c>
      <c r="H16" s="5">
        <v>18079064</v>
      </c>
      <c r="I16" s="13">
        <v>31699145</v>
      </c>
      <c r="J16" s="5" t="s">
        <v>28</v>
      </c>
      <c r="K16" s="5">
        <v>25</v>
      </c>
      <c r="L16" s="5">
        <v>4</v>
      </c>
      <c r="M16" s="5">
        <v>0.7</v>
      </c>
    </row>
    <row r="17" spans="1:13" ht="50.1" customHeight="1" x14ac:dyDescent="0.25">
      <c r="A17" s="2">
        <v>16</v>
      </c>
      <c r="B17" s="112"/>
      <c r="C17" s="4" t="s">
        <v>126</v>
      </c>
      <c r="D17" s="5" t="s">
        <v>114</v>
      </c>
      <c r="E17" s="5" t="s">
        <v>158</v>
      </c>
      <c r="F17" s="5" t="s">
        <v>147</v>
      </c>
      <c r="G17" s="5" t="s">
        <v>160</v>
      </c>
      <c r="H17" s="5">
        <v>18079035</v>
      </c>
      <c r="I17" s="13">
        <v>49603</v>
      </c>
      <c r="J17" s="5" t="s">
        <v>28</v>
      </c>
      <c r="K17" s="5">
        <v>20</v>
      </c>
      <c r="L17" s="5">
        <v>4</v>
      </c>
      <c r="M17" s="5">
        <v>3.08</v>
      </c>
    </row>
    <row r="18" spans="1:13" ht="50.1" customHeight="1" x14ac:dyDescent="0.25">
      <c r="A18" s="2">
        <v>17</v>
      </c>
      <c r="B18" s="112"/>
      <c r="C18" s="4" t="s">
        <v>126</v>
      </c>
      <c r="D18" s="5" t="s">
        <v>120</v>
      </c>
      <c r="E18" s="5" t="s">
        <v>161</v>
      </c>
      <c r="F18" s="5" t="s">
        <v>153</v>
      </c>
      <c r="G18" s="5" t="s">
        <v>162</v>
      </c>
      <c r="H18" s="5">
        <v>18064022</v>
      </c>
      <c r="I18" s="13">
        <v>94634490</v>
      </c>
      <c r="J18" s="5" t="s">
        <v>28</v>
      </c>
      <c r="K18" s="5">
        <v>25</v>
      </c>
      <c r="L18" s="5">
        <v>14</v>
      </c>
      <c r="M18" s="5">
        <v>2.1779999999999999</v>
      </c>
    </row>
    <row r="19" spans="1:13" ht="50.1" customHeight="1" x14ac:dyDescent="0.25">
      <c r="A19" s="2">
        <v>18</v>
      </c>
      <c r="B19" s="112"/>
      <c r="C19" s="4" t="s">
        <v>126</v>
      </c>
      <c r="D19" s="5" t="s">
        <v>124</v>
      </c>
      <c r="E19" s="5" t="s">
        <v>163</v>
      </c>
      <c r="F19" s="5" t="s">
        <v>153</v>
      </c>
      <c r="G19" s="5" t="s">
        <v>164</v>
      </c>
      <c r="H19" s="5">
        <v>15945147</v>
      </c>
      <c r="I19" s="13">
        <v>93886601</v>
      </c>
      <c r="J19" s="5" t="s">
        <v>28</v>
      </c>
      <c r="K19" s="5">
        <v>25</v>
      </c>
      <c r="L19" s="5">
        <v>14</v>
      </c>
      <c r="M19" s="5">
        <v>6.577</v>
      </c>
    </row>
    <row r="20" spans="1:13" ht="38.25" x14ac:dyDescent="0.25">
      <c r="A20" s="2">
        <v>19</v>
      </c>
      <c r="B20" s="112"/>
      <c r="C20" s="4" t="s">
        <v>126</v>
      </c>
      <c r="D20" s="5" t="s">
        <v>165</v>
      </c>
      <c r="E20" s="5" t="s">
        <v>166</v>
      </c>
      <c r="F20" s="5" t="s">
        <v>147</v>
      </c>
      <c r="G20" s="5" t="s">
        <v>167</v>
      </c>
      <c r="H20" s="5">
        <v>18079060</v>
      </c>
      <c r="I20" s="13">
        <v>94633542</v>
      </c>
      <c r="J20" s="5" t="s">
        <v>28</v>
      </c>
      <c r="K20" s="5">
        <v>40</v>
      </c>
      <c r="L20" s="5">
        <v>22</v>
      </c>
      <c r="M20" s="5">
        <v>3.931</v>
      </c>
    </row>
    <row r="21" spans="1:13" ht="38.25" x14ac:dyDescent="0.25">
      <c r="A21" s="2">
        <v>20</v>
      </c>
      <c r="B21" s="112"/>
      <c r="C21" s="4" t="s">
        <v>126</v>
      </c>
      <c r="D21" s="5" t="s">
        <v>15</v>
      </c>
      <c r="E21" s="5" t="s">
        <v>168</v>
      </c>
      <c r="F21" s="5" t="s">
        <v>169</v>
      </c>
      <c r="G21" s="5" t="s">
        <v>170</v>
      </c>
      <c r="H21" s="5">
        <v>18008115</v>
      </c>
      <c r="I21" s="13">
        <v>93015216</v>
      </c>
      <c r="J21" s="5" t="s">
        <v>28</v>
      </c>
      <c r="K21" s="5">
        <v>63</v>
      </c>
      <c r="L21" s="5">
        <v>40</v>
      </c>
      <c r="M21" s="5">
        <v>10.856</v>
      </c>
    </row>
    <row r="22" spans="1:13" ht="50.1" customHeight="1" x14ac:dyDescent="0.25">
      <c r="A22" s="2">
        <v>21</v>
      </c>
      <c r="B22" s="112" t="s">
        <v>23</v>
      </c>
      <c r="C22" s="4" t="s">
        <v>126</v>
      </c>
      <c r="D22" s="5" t="s">
        <v>15</v>
      </c>
      <c r="E22" s="5" t="s">
        <v>171</v>
      </c>
      <c r="F22" s="5" t="s">
        <v>172</v>
      </c>
      <c r="G22" s="5" t="s">
        <v>173</v>
      </c>
      <c r="H22" s="5">
        <v>12236050</v>
      </c>
      <c r="I22" s="5">
        <v>95797638</v>
      </c>
      <c r="J22" s="5" t="s">
        <v>142</v>
      </c>
      <c r="K22" s="5"/>
      <c r="L22" s="5">
        <v>1</v>
      </c>
      <c r="M22" s="5">
        <v>4.6719999999999997</v>
      </c>
    </row>
    <row r="23" spans="1:13" ht="50.1" customHeight="1" x14ac:dyDescent="0.25">
      <c r="A23" s="2">
        <v>22</v>
      </c>
      <c r="B23" s="112"/>
      <c r="C23" s="4" t="s">
        <v>126</v>
      </c>
      <c r="D23" s="5" t="s">
        <v>15</v>
      </c>
      <c r="E23" s="5" t="s">
        <v>175</v>
      </c>
      <c r="F23" s="5" t="s">
        <v>172</v>
      </c>
      <c r="G23" s="5" t="s">
        <v>176</v>
      </c>
      <c r="H23" s="5">
        <v>16802316</v>
      </c>
      <c r="I23" s="5">
        <v>27096773</v>
      </c>
      <c r="J23" s="5" t="s">
        <v>142</v>
      </c>
      <c r="K23" s="5">
        <v>25</v>
      </c>
      <c r="L23" s="5">
        <v>4</v>
      </c>
      <c r="M23" s="5">
        <v>0.46700000000000003</v>
      </c>
    </row>
    <row r="24" spans="1:13" ht="50.1" customHeight="1" x14ac:dyDescent="0.25">
      <c r="A24" s="2">
        <v>23</v>
      </c>
      <c r="B24" s="112"/>
      <c r="C24" s="4" t="s">
        <v>126</v>
      </c>
      <c r="D24" s="5" t="s">
        <v>15</v>
      </c>
      <c r="E24" s="5" t="s">
        <v>177</v>
      </c>
      <c r="F24" s="5" t="s">
        <v>172</v>
      </c>
      <c r="G24" s="5" t="s">
        <v>178</v>
      </c>
      <c r="H24" s="5">
        <v>16203093</v>
      </c>
      <c r="I24" s="5">
        <v>90136283</v>
      </c>
      <c r="J24" s="5" t="s">
        <v>142</v>
      </c>
      <c r="K24" s="5">
        <v>20</v>
      </c>
      <c r="L24" s="5">
        <v>9</v>
      </c>
      <c r="M24" s="5">
        <v>0.158</v>
      </c>
    </row>
    <row r="25" spans="1:13" ht="50.1" customHeight="1" x14ac:dyDescent="0.25">
      <c r="A25" s="2">
        <v>24</v>
      </c>
      <c r="B25" s="112"/>
      <c r="C25" s="4" t="s">
        <v>126</v>
      </c>
      <c r="D25" s="5" t="s">
        <v>15</v>
      </c>
      <c r="E25" s="5" t="s">
        <v>179</v>
      </c>
      <c r="F25" s="5" t="s">
        <v>172</v>
      </c>
      <c r="G25" s="5" t="s">
        <v>180</v>
      </c>
      <c r="H25" s="5">
        <v>16819163</v>
      </c>
      <c r="I25" s="5">
        <v>36785</v>
      </c>
      <c r="J25" s="5" t="s">
        <v>142</v>
      </c>
      <c r="K25" s="5">
        <v>20</v>
      </c>
      <c r="L25" s="5">
        <v>3</v>
      </c>
      <c r="M25" s="5">
        <v>0.52600000000000002</v>
      </c>
    </row>
    <row r="26" spans="1:13" ht="50.1" customHeight="1" x14ac:dyDescent="0.25">
      <c r="A26" s="2">
        <v>25</v>
      </c>
      <c r="B26" s="112"/>
      <c r="C26" s="4" t="s">
        <v>126</v>
      </c>
      <c r="D26" s="5" t="s">
        <v>15</v>
      </c>
      <c r="E26" s="5" t="s">
        <v>181</v>
      </c>
      <c r="F26" s="5" t="s">
        <v>172</v>
      </c>
      <c r="G26" s="5" t="s">
        <v>182</v>
      </c>
      <c r="H26" s="5">
        <v>16202323</v>
      </c>
      <c r="I26" s="5">
        <v>8477982</v>
      </c>
      <c r="J26" s="5" t="s">
        <v>142</v>
      </c>
      <c r="K26" s="5">
        <v>20</v>
      </c>
      <c r="L26" s="5">
        <v>10</v>
      </c>
      <c r="M26" s="5">
        <v>2.0419999999999998</v>
      </c>
    </row>
    <row r="27" spans="1:13" ht="50.1" customHeight="1" x14ac:dyDescent="0.25">
      <c r="A27" s="2">
        <v>26</v>
      </c>
      <c r="B27" s="112"/>
      <c r="C27" s="4" t="s">
        <v>126</v>
      </c>
      <c r="D27" s="5" t="s">
        <v>15</v>
      </c>
      <c r="E27" s="5" t="s">
        <v>183</v>
      </c>
      <c r="F27" s="5" t="s">
        <v>172</v>
      </c>
      <c r="G27" s="5" t="s">
        <v>184</v>
      </c>
      <c r="H27" s="5">
        <v>12236046</v>
      </c>
      <c r="I27" s="5">
        <v>95797639</v>
      </c>
      <c r="J27" s="5" t="s">
        <v>142</v>
      </c>
      <c r="K27" s="5"/>
      <c r="L27" s="5">
        <v>1</v>
      </c>
      <c r="M27" s="5">
        <v>14.17</v>
      </c>
    </row>
    <row r="28" spans="1:13" ht="50.1" customHeight="1" x14ac:dyDescent="0.25">
      <c r="A28" s="2">
        <v>27</v>
      </c>
      <c r="B28" s="112"/>
      <c r="C28" s="4" t="s">
        <v>126</v>
      </c>
      <c r="D28" s="5" t="s">
        <v>15</v>
      </c>
      <c r="E28" s="5" t="s">
        <v>185</v>
      </c>
      <c r="F28" s="5" t="s">
        <v>172</v>
      </c>
      <c r="G28" s="5" t="s">
        <v>186</v>
      </c>
      <c r="H28" s="5">
        <v>16202325</v>
      </c>
      <c r="I28" s="5">
        <v>8155571</v>
      </c>
      <c r="J28" s="5" t="s">
        <v>142</v>
      </c>
      <c r="K28" s="5">
        <v>20</v>
      </c>
      <c r="L28" s="5">
        <v>10</v>
      </c>
      <c r="M28" s="5">
        <v>0.72799999999999998</v>
      </c>
    </row>
    <row r="29" spans="1:13" ht="50.1" customHeight="1" x14ac:dyDescent="0.25">
      <c r="A29" s="2">
        <v>28</v>
      </c>
      <c r="B29" s="112"/>
      <c r="C29" s="4" t="s">
        <v>126</v>
      </c>
      <c r="D29" s="5" t="s">
        <v>15</v>
      </c>
      <c r="E29" s="5" t="s">
        <v>187</v>
      </c>
      <c r="F29" s="5" t="s">
        <v>172</v>
      </c>
      <c r="G29" s="5" t="s">
        <v>188</v>
      </c>
      <c r="H29" s="5">
        <v>16202326</v>
      </c>
      <c r="I29" s="5">
        <v>83208306</v>
      </c>
      <c r="J29" s="5" t="s">
        <v>142</v>
      </c>
      <c r="K29" s="5">
        <v>20</v>
      </c>
      <c r="L29" s="5">
        <v>3</v>
      </c>
      <c r="M29" s="5">
        <v>0.52700000000000002</v>
      </c>
    </row>
    <row r="30" spans="1:13" ht="50.1" customHeight="1" x14ac:dyDescent="0.25">
      <c r="A30" s="2">
        <v>31</v>
      </c>
      <c r="B30" s="112"/>
      <c r="C30" s="4" t="s">
        <v>126</v>
      </c>
      <c r="D30" s="5" t="s">
        <v>15</v>
      </c>
      <c r="E30" s="5" t="s">
        <v>191</v>
      </c>
      <c r="F30" s="5" t="s">
        <v>172</v>
      </c>
      <c r="G30" s="5" t="s">
        <v>192</v>
      </c>
      <c r="H30" s="5">
        <v>16202329</v>
      </c>
      <c r="I30" s="5">
        <v>93014698</v>
      </c>
      <c r="J30" s="5" t="s">
        <v>142</v>
      </c>
      <c r="K30" s="5">
        <v>20</v>
      </c>
      <c r="L30" s="5">
        <v>10</v>
      </c>
      <c r="M30" s="5">
        <v>2.0249999999999999</v>
      </c>
    </row>
    <row r="31" spans="1:13" ht="50.1" customHeight="1" x14ac:dyDescent="0.25">
      <c r="A31" s="2">
        <v>32</v>
      </c>
      <c r="B31" s="112"/>
      <c r="C31" s="4" t="s">
        <v>126</v>
      </c>
      <c r="D31" s="5" t="s">
        <v>15</v>
      </c>
      <c r="E31" s="5" t="s">
        <v>193</v>
      </c>
      <c r="F31" s="5" t="s">
        <v>172</v>
      </c>
      <c r="G31" s="5" t="s">
        <v>194</v>
      </c>
      <c r="H31" s="5">
        <v>16202330</v>
      </c>
      <c r="I31" s="5">
        <v>8480920</v>
      </c>
      <c r="J31" s="5" t="s">
        <v>142</v>
      </c>
      <c r="K31" s="5">
        <v>20</v>
      </c>
      <c r="L31" s="5">
        <v>10</v>
      </c>
      <c r="M31" s="5">
        <v>0.96899999999999997</v>
      </c>
    </row>
    <row r="32" spans="1:13" ht="50.1" customHeight="1" x14ac:dyDescent="0.25">
      <c r="A32" s="2">
        <v>33</v>
      </c>
      <c r="B32" s="112"/>
      <c r="C32" s="4" t="s">
        <v>126</v>
      </c>
      <c r="D32" s="5" t="s">
        <v>15</v>
      </c>
      <c r="E32" s="5" t="s">
        <v>195</v>
      </c>
      <c r="F32" s="5" t="s">
        <v>172</v>
      </c>
      <c r="G32" s="5" t="s">
        <v>196</v>
      </c>
      <c r="H32" s="5">
        <v>16202331</v>
      </c>
      <c r="I32" s="5">
        <v>83330812</v>
      </c>
      <c r="J32" s="5" t="s">
        <v>142</v>
      </c>
      <c r="K32" s="5">
        <v>20</v>
      </c>
      <c r="L32" s="5">
        <v>3</v>
      </c>
      <c r="M32" s="5">
        <v>0.45300000000000001</v>
      </c>
    </row>
    <row r="33" spans="1:13" ht="50.1" customHeight="1" x14ac:dyDescent="0.25">
      <c r="A33" s="2">
        <v>34</v>
      </c>
      <c r="B33" s="112"/>
      <c r="C33" s="4" t="s">
        <v>126</v>
      </c>
      <c r="D33" s="5" t="s">
        <v>15</v>
      </c>
      <c r="E33" s="5" t="s">
        <v>197</v>
      </c>
      <c r="F33" s="5" t="s">
        <v>172</v>
      </c>
      <c r="G33" s="5" t="s">
        <v>198</v>
      </c>
      <c r="H33" s="5">
        <v>16802317</v>
      </c>
      <c r="I33" s="5">
        <v>27635422</v>
      </c>
      <c r="J33" s="5" t="s">
        <v>142</v>
      </c>
      <c r="K33" s="5">
        <v>16</v>
      </c>
      <c r="L33" s="5">
        <v>3</v>
      </c>
      <c r="M33" s="5">
        <v>5.7000000000000002E-2</v>
      </c>
    </row>
    <row r="34" spans="1:13" ht="50.1" customHeight="1" x14ac:dyDescent="0.25">
      <c r="A34" s="2">
        <v>35</v>
      </c>
      <c r="B34" s="112"/>
      <c r="C34" s="4" t="s">
        <v>126</v>
      </c>
      <c r="D34" s="5" t="s">
        <v>15</v>
      </c>
      <c r="E34" s="5" t="s">
        <v>199</v>
      </c>
      <c r="F34" s="5" t="s">
        <v>172</v>
      </c>
      <c r="G34" s="5" t="s">
        <v>200</v>
      </c>
      <c r="H34" s="5">
        <v>18009014</v>
      </c>
      <c r="I34" s="5">
        <v>92623843</v>
      </c>
      <c r="J34" s="5" t="s">
        <v>142</v>
      </c>
      <c r="K34" s="5"/>
      <c r="L34" s="5">
        <v>1</v>
      </c>
      <c r="M34" s="5">
        <v>0.55000000000000004</v>
      </c>
    </row>
    <row r="35" spans="1:13" ht="38.25" x14ac:dyDescent="0.25">
      <c r="A35" s="2">
        <v>36</v>
      </c>
      <c r="B35" s="112"/>
      <c r="C35" s="4" t="s">
        <v>126</v>
      </c>
      <c r="D35" s="5" t="s">
        <v>15</v>
      </c>
      <c r="E35" s="5" t="s">
        <v>201</v>
      </c>
      <c r="F35" s="5" t="s">
        <v>172</v>
      </c>
      <c r="G35" s="5" t="s">
        <v>202</v>
      </c>
      <c r="H35" s="5">
        <v>16802318</v>
      </c>
      <c r="I35" s="5">
        <v>92344618</v>
      </c>
      <c r="J35" s="5" t="s">
        <v>142</v>
      </c>
      <c r="K35" s="5">
        <v>20</v>
      </c>
      <c r="L35" s="5">
        <v>3</v>
      </c>
      <c r="M35" s="5">
        <v>0.20100000000000001</v>
      </c>
    </row>
    <row r="36" spans="1:13" ht="50.1" customHeight="1" x14ac:dyDescent="0.25">
      <c r="A36" s="2">
        <v>37</v>
      </c>
      <c r="B36" s="112"/>
      <c r="C36" s="4" t="s">
        <v>126</v>
      </c>
      <c r="D36" s="5" t="s">
        <v>15</v>
      </c>
      <c r="E36" s="5" t="s">
        <v>203</v>
      </c>
      <c r="F36" s="5" t="s">
        <v>172</v>
      </c>
      <c r="G36" s="5" t="s">
        <v>204</v>
      </c>
      <c r="H36" s="5">
        <v>16802320</v>
      </c>
      <c r="I36" s="5">
        <v>27778781</v>
      </c>
      <c r="J36" s="5" t="s">
        <v>142</v>
      </c>
      <c r="K36" s="5">
        <v>20</v>
      </c>
      <c r="L36" s="5">
        <v>3</v>
      </c>
      <c r="M36" s="5">
        <v>0.48599999999999999</v>
      </c>
    </row>
    <row r="37" spans="1:13" ht="50.1" customHeight="1" x14ac:dyDescent="0.25">
      <c r="A37" s="2">
        <v>38</v>
      </c>
      <c r="B37" s="112"/>
      <c r="C37" s="4" t="s">
        <v>126</v>
      </c>
      <c r="D37" s="5" t="s">
        <v>15</v>
      </c>
      <c r="E37" s="5" t="s">
        <v>205</v>
      </c>
      <c r="F37" s="5" t="s">
        <v>172</v>
      </c>
      <c r="G37" s="5" t="s">
        <v>206</v>
      </c>
      <c r="H37" s="5">
        <v>16802321</v>
      </c>
      <c r="I37" s="5">
        <v>90136351</v>
      </c>
      <c r="J37" s="5" t="s">
        <v>142</v>
      </c>
      <c r="K37" s="5">
        <v>20</v>
      </c>
      <c r="L37" s="5">
        <v>9</v>
      </c>
      <c r="M37" s="5">
        <v>0.21299999999999999</v>
      </c>
    </row>
    <row r="38" spans="1:13" ht="50.1" customHeight="1" x14ac:dyDescent="0.25">
      <c r="A38" s="2">
        <v>39</v>
      </c>
      <c r="B38" s="112"/>
      <c r="C38" s="4" t="s">
        <v>126</v>
      </c>
      <c r="D38" s="5" t="s">
        <v>15</v>
      </c>
      <c r="E38" s="5" t="s">
        <v>207</v>
      </c>
      <c r="F38" s="5" t="s">
        <v>172</v>
      </c>
      <c r="G38" s="5" t="s">
        <v>208</v>
      </c>
      <c r="H38" s="5">
        <v>16802323</v>
      </c>
      <c r="I38" s="5">
        <v>26259243</v>
      </c>
      <c r="J38" s="5" t="s">
        <v>142</v>
      </c>
      <c r="K38" s="5">
        <v>20</v>
      </c>
      <c r="L38" s="5">
        <v>3</v>
      </c>
      <c r="M38" s="5">
        <v>0.14799999999999999</v>
      </c>
    </row>
    <row r="39" spans="1:13" ht="50.1" customHeight="1" x14ac:dyDescent="0.25">
      <c r="A39" s="2">
        <v>40</v>
      </c>
      <c r="B39" s="112"/>
      <c r="C39" s="4" t="s">
        <v>126</v>
      </c>
      <c r="D39" s="5" t="s">
        <v>15</v>
      </c>
      <c r="E39" s="5" t="s">
        <v>209</v>
      </c>
      <c r="F39" s="5" t="s">
        <v>172</v>
      </c>
      <c r="G39" s="5" t="s">
        <v>210</v>
      </c>
      <c r="H39" s="5">
        <v>16802324</v>
      </c>
      <c r="I39" s="5">
        <v>17080236</v>
      </c>
      <c r="J39" s="5" t="s">
        <v>142</v>
      </c>
      <c r="K39" s="5">
        <v>25</v>
      </c>
      <c r="L39" s="5">
        <v>4</v>
      </c>
      <c r="M39" s="5">
        <v>0.55400000000000005</v>
      </c>
    </row>
    <row r="40" spans="1:13" ht="50.1" customHeight="1" x14ac:dyDescent="0.25">
      <c r="A40" s="2">
        <v>41</v>
      </c>
      <c r="B40" s="112"/>
      <c r="C40" s="4" t="s">
        <v>126</v>
      </c>
      <c r="D40" s="5" t="s">
        <v>15</v>
      </c>
      <c r="E40" s="5" t="s">
        <v>211</v>
      </c>
      <c r="F40" s="5" t="s">
        <v>172</v>
      </c>
      <c r="G40" s="5" t="s">
        <v>212</v>
      </c>
      <c r="H40" s="5">
        <v>16802325</v>
      </c>
      <c r="I40" s="5">
        <v>32240131</v>
      </c>
      <c r="J40" s="5" t="s">
        <v>142</v>
      </c>
      <c r="K40" s="5">
        <v>20</v>
      </c>
      <c r="L40" s="5">
        <v>10</v>
      </c>
      <c r="M40" s="5">
        <v>2.93</v>
      </c>
    </row>
    <row r="41" spans="1:13" ht="50.1" customHeight="1" x14ac:dyDescent="0.25">
      <c r="A41" s="2">
        <v>42</v>
      </c>
      <c r="B41" s="112"/>
      <c r="C41" s="4" t="s">
        <v>126</v>
      </c>
      <c r="D41" s="5" t="s">
        <v>15</v>
      </c>
      <c r="E41" s="5" t="s">
        <v>213</v>
      </c>
      <c r="F41" s="5" t="s">
        <v>172</v>
      </c>
      <c r="G41" s="5" t="s">
        <v>214</v>
      </c>
      <c r="H41" s="5">
        <v>16802326</v>
      </c>
      <c r="I41" s="5">
        <v>90136253</v>
      </c>
      <c r="J41" s="5" t="s">
        <v>142</v>
      </c>
      <c r="K41" s="5">
        <v>20</v>
      </c>
      <c r="L41" s="5">
        <v>9</v>
      </c>
      <c r="M41" s="5">
        <v>0.111</v>
      </c>
    </row>
    <row r="42" spans="1:13" ht="50.1" customHeight="1" x14ac:dyDescent="0.25">
      <c r="A42" s="2">
        <v>43</v>
      </c>
      <c r="B42" s="112"/>
      <c r="C42" s="4" t="s">
        <v>126</v>
      </c>
      <c r="D42" s="5" t="s">
        <v>15</v>
      </c>
      <c r="E42" s="5" t="s">
        <v>215</v>
      </c>
      <c r="F42" s="5" t="s">
        <v>172</v>
      </c>
      <c r="G42" s="5" t="s">
        <v>216</v>
      </c>
      <c r="H42" s="5">
        <v>12236056</v>
      </c>
      <c r="I42" s="5">
        <v>95797629</v>
      </c>
      <c r="J42" s="5" t="s">
        <v>142</v>
      </c>
      <c r="K42" s="5"/>
      <c r="L42" s="5">
        <v>1</v>
      </c>
      <c r="M42" s="5">
        <v>8.7379999999999995</v>
      </c>
    </row>
    <row r="43" spans="1:13" ht="50.1" customHeight="1" x14ac:dyDescent="0.25">
      <c r="A43" s="2">
        <v>44</v>
      </c>
      <c r="B43" s="112"/>
      <c r="C43" s="4" t="s">
        <v>126</v>
      </c>
      <c r="D43" s="5" t="s">
        <v>15</v>
      </c>
      <c r="E43" s="5" t="s">
        <v>217</v>
      </c>
      <c r="F43" s="5" t="s">
        <v>172</v>
      </c>
      <c r="G43" s="5" t="s">
        <v>218</v>
      </c>
      <c r="H43" s="5">
        <v>16802328</v>
      </c>
      <c r="I43" s="5">
        <v>27723987</v>
      </c>
      <c r="J43" s="5" t="s">
        <v>142</v>
      </c>
      <c r="K43" s="5">
        <v>20</v>
      </c>
      <c r="L43" s="5">
        <v>1</v>
      </c>
      <c r="M43" s="5">
        <v>1.115</v>
      </c>
    </row>
    <row r="44" spans="1:13" ht="50.1" customHeight="1" x14ac:dyDescent="0.25">
      <c r="A44" s="2">
        <v>45</v>
      </c>
      <c r="B44" s="112"/>
      <c r="C44" s="4" t="s">
        <v>126</v>
      </c>
      <c r="D44" s="5" t="s">
        <v>15</v>
      </c>
      <c r="E44" s="5" t="s">
        <v>219</v>
      </c>
      <c r="F44" s="5" t="s">
        <v>172</v>
      </c>
      <c r="G44" s="5" t="s">
        <v>220</v>
      </c>
      <c r="H44" s="5">
        <v>18013073</v>
      </c>
      <c r="I44" s="5">
        <v>93028406</v>
      </c>
      <c r="J44" s="5" t="s">
        <v>142</v>
      </c>
      <c r="K44" s="5"/>
      <c r="L44" s="5">
        <v>11</v>
      </c>
      <c r="M44" s="5">
        <v>0.51800000000000002</v>
      </c>
    </row>
    <row r="45" spans="1:13" ht="50.1" customHeight="1" x14ac:dyDescent="0.25">
      <c r="A45" s="2">
        <v>46</v>
      </c>
      <c r="B45" s="112"/>
      <c r="C45" s="4" t="s">
        <v>126</v>
      </c>
      <c r="D45" s="5" t="s">
        <v>15</v>
      </c>
      <c r="E45" s="5" t="s">
        <v>221</v>
      </c>
      <c r="F45" s="5" t="s">
        <v>172</v>
      </c>
      <c r="G45" s="5" t="s">
        <v>222</v>
      </c>
      <c r="H45" s="5">
        <v>16802331</v>
      </c>
      <c r="I45" s="5">
        <v>83715753</v>
      </c>
      <c r="J45" s="5" t="s">
        <v>142</v>
      </c>
      <c r="K45" s="5">
        <v>20</v>
      </c>
      <c r="L45" s="5">
        <v>11</v>
      </c>
      <c r="M45" s="5">
        <v>0.53200000000000003</v>
      </c>
    </row>
    <row r="46" spans="1:13" ht="50.1" customHeight="1" x14ac:dyDescent="0.25">
      <c r="A46" s="2">
        <v>47</v>
      </c>
      <c r="B46" s="112"/>
      <c r="C46" s="4" t="s">
        <v>126</v>
      </c>
      <c r="D46" s="5" t="s">
        <v>15</v>
      </c>
      <c r="E46" s="5" t="s">
        <v>223</v>
      </c>
      <c r="F46" s="5" t="s">
        <v>172</v>
      </c>
      <c r="G46" s="5" t="s">
        <v>224</v>
      </c>
      <c r="H46" s="5">
        <v>16802332</v>
      </c>
      <c r="I46" s="5">
        <v>23678273</v>
      </c>
      <c r="J46" s="5" t="s">
        <v>142</v>
      </c>
      <c r="K46" s="5">
        <v>10</v>
      </c>
      <c r="L46" s="5">
        <v>1</v>
      </c>
      <c r="M46" s="5">
        <v>0.51100000000000001</v>
      </c>
    </row>
    <row r="47" spans="1:13" ht="50.1" customHeight="1" x14ac:dyDescent="0.25">
      <c r="A47" s="2">
        <v>48</v>
      </c>
      <c r="B47" s="112"/>
      <c r="C47" s="4" t="s">
        <v>126</v>
      </c>
      <c r="D47" s="5" t="s">
        <v>15</v>
      </c>
      <c r="E47" s="5" t="s">
        <v>225</v>
      </c>
      <c r="F47" s="5" t="s">
        <v>172</v>
      </c>
      <c r="G47" s="5" t="s">
        <v>226</v>
      </c>
      <c r="H47" s="5">
        <v>16802333</v>
      </c>
      <c r="I47" s="5">
        <v>7349095</v>
      </c>
      <c r="J47" s="5" t="s">
        <v>142</v>
      </c>
      <c r="K47" s="5">
        <v>25</v>
      </c>
      <c r="L47" s="5">
        <v>9</v>
      </c>
      <c r="M47" s="5">
        <v>56.512</v>
      </c>
    </row>
    <row r="48" spans="1:13" ht="50.1" customHeight="1" x14ac:dyDescent="0.25">
      <c r="A48" s="2">
        <v>49</v>
      </c>
      <c r="B48" s="112"/>
      <c r="C48" s="4" t="s">
        <v>126</v>
      </c>
      <c r="D48" s="5" t="s">
        <v>15</v>
      </c>
      <c r="E48" s="5" t="s">
        <v>227</v>
      </c>
      <c r="F48" s="5" t="s">
        <v>172</v>
      </c>
      <c r="G48" s="5" t="s">
        <v>228</v>
      </c>
      <c r="H48" s="5">
        <v>16802334</v>
      </c>
      <c r="I48" s="5">
        <v>28016163</v>
      </c>
      <c r="J48" s="5" t="s">
        <v>142</v>
      </c>
      <c r="K48" s="5">
        <v>20</v>
      </c>
      <c r="L48" s="5">
        <v>3</v>
      </c>
      <c r="M48" s="5">
        <v>1.2010000000000001</v>
      </c>
    </row>
    <row r="49" spans="1:13" ht="50.1" customHeight="1" x14ac:dyDescent="0.25">
      <c r="A49" s="2">
        <v>50</v>
      </c>
      <c r="B49" s="112"/>
      <c r="C49" s="4" t="s">
        <v>126</v>
      </c>
      <c r="D49" s="5" t="s">
        <v>15</v>
      </c>
      <c r="E49" s="5" t="s">
        <v>229</v>
      </c>
      <c r="F49" s="5" t="s">
        <v>230</v>
      </c>
      <c r="G49" s="5" t="s">
        <v>231</v>
      </c>
      <c r="H49" s="5">
        <v>16819177</v>
      </c>
      <c r="I49" s="5">
        <v>92951529</v>
      </c>
      <c r="J49" s="5" t="s">
        <v>142</v>
      </c>
      <c r="K49" s="5">
        <v>6</v>
      </c>
      <c r="L49" s="5">
        <v>1</v>
      </c>
      <c r="M49" s="5">
        <v>0.1</v>
      </c>
    </row>
    <row r="50" spans="1:13" ht="38.25" x14ac:dyDescent="0.25">
      <c r="A50" s="2">
        <v>51</v>
      </c>
      <c r="B50" s="112"/>
      <c r="C50" s="4" t="s">
        <v>126</v>
      </c>
      <c r="D50" s="5" t="s">
        <v>15</v>
      </c>
      <c r="E50" s="5" t="s">
        <v>232</v>
      </c>
      <c r="F50" s="5" t="s">
        <v>230</v>
      </c>
      <c r="G50" s="5" t="s">
        <v>233</v>
      </c>
      <c r="H50" s="5">
        <v>18008154</v>
      </c>
      <c r="I50" s="5" t="s">
        <v>27</v>
      </c>
      <c r="J50" s="5" t="s">
        <v>142</v>
      </c>
      <c r="K50" s="5">
        <v>6</v>
      </c>
      <c r="L50" s="5">
        <v>1</v>
      </c>
      <c r="M50" s="5">
        <v>0.1</v>
      </c>
    </row>
    <row r="51" spans="1:13" ht="50.1" customHeight="1" x14ac:dyDescent="0.25">
      <c r="A51" s="2">
        <v>52</v>
      </c>
      <c r="B51" s="112"/>
      <c r="C51" s="4" t="s">
        <v>126</v>
      </c>
      <c r="D51" s="5" t="s">
        <v>15</v>
      </c>
      <c r="E51" s="5" t="s">
        <v>234</v>
      </c>
      <c r="F51" s="5" t="s">
        <v>172</v>
      </c>
      <c r="G51" s="5" t="s">
        <v>235</v>
      </c>
      <c r="H51" s="5">
        <v>16802335</v>
      </c>
      <c r="I51" s="5">
        <v>83991711</v>
      </c>
      <c r="J51" s="5" t="s">
        <v>142</v>
      </c>
      <c r="K51" s="5">
        <v>6</v>
      </c>
      <c r="L51" s="5">
        <v>1.1000000000000001</v>
      </c>
      <c r="M51" s="5">
        <v>6.0999999999999999E-2</v>
      </c>
    </row>
    <row r="52" spans="1:13" ht="50.1" customHeight="1" x14ac:dyDescent="0.25">
      <c r="A52" s="2">
        <v>53</v>
      </c>
      <c r="B52" s="112"/>
      <c r="C52" s="4" t="s">
        <v>126</v>
      </c>
      <c r="D52" s="5" t="s">
        <v>15</v>
      </c>
      <c r="E52" s="5" t="s">
        <v>234</v>
      </c>
      <c r="F52" s="5" t="s">
        <v>172</v>
      </c>
      <c r="G52" s="5" t="s">
        <v>236</v>
      </c>
      <c r="H52" s="5">
        <v>16802336</v>
      </c>
      <c r="I52" s="5">
        <v>83991706</v>
      </c>
      <c r="J52" s="5" t="s">
        <v>142</v>
      </c>
      <c r="K52" s="5">
        <v>6</v>
      </c>
      <c r="L52" s="5">
        <v>1.1000000000000001</v>
      </c>
      <c r="M52" s="5">
        <v>0.13</v>
      </c>
    </row>
    <row r="53" spans="1:13" ht="50.1" customHeight="1" x14ac:dyDescent="0.25">
      <c r="A53" s="2">
        <v>54</v>
      </c>
      <c r="B53" s="112"/>
      <c r="C53" s="4" t="s">
        <v>126</v>
      </c>
      <c r="D53" s="5" t="s">
        <v>15</v>
      </c>
      <c r="E53" s="5" t="s">
        <v>237</v>
      </c>
      <c r="F53" s="5" t="s">
        <v>172</v>
      </c>
      <c r="G53" s="5" t="s">
        <v>238</v>
      </c>
      <c r="H53" s="5">
        <v>16802337</v>
      </c>
      <c r="I53" s="5">
        <v>83995050</v>
      </c>
      <c r="J53" s="5" t="s">
        <v>142</v>
      </c>
      <c r="K53" s="5">
        <v>6</v>
      </c>
      <c r="L53" s="5">
        <v>1.1000000000000001</v>
      </c>
      <c r="M53" s="5">
        <v>0.16300000000000001</v>
      </c>
    </row>
    <row r="54" spans="1:13" ht="50.1" customHeight="1" x14ac:dyDescent="0.25">
      <c r="A54" s="2">
        <v>55</v>
      </c>
      <c r="B54" s="112"/>
      <c r="C54" s="4" t="s">
        <v>126</v>
      </c>
      <c r="D54" s="5" t="s">
        <v>15</v>
      </c>
      <c r="E54" s="5" t="s">
        <v>237</v>
      </c>
      <c r="F54" s="5" t="s">
        <v>172</v>
      </c>
      <c r="G54" s="5" t="s">
        <v>239</v>
      </c>
      <c r="H54" s="5">
        <v>16802338</v>
      </c>
      <c r="I54" s="5">
        <v>83951136</v>
      </c>
      <c r="J54" s="5" t="s">
        <v>142</v>
      </c>
      <c r="K54" s="5">
        <v>1</v>
      </c>
      <c r="L54" s="5">
        <v>1.1000000000000001</v>
      </c>
      <c r="M54" s="5">
        <v>0.187</v>
      </c>
    </row>
    <row r="55" spans="1:13" ht="38.25" x14ac:dyDescent="0.25">
      <c r="A55" s="2">
        <v>56</v>
      </c>
      <c r="B55" s="112"/>
      <c r="C55" s="4" t="s">
        <v>126</v>
      </c>
      <c r="D55" s="5" t="s">
        <v>15</v>
      </c>
      <c r="E55" s="5" t="s">
        <v>234</v>
      </c>
      <c r="F55" s="5" t="s">
        <v>172</v>
      </c>
      <c r="G55" s="5" t="s">
        <v>240</v>
      </c>
      <c r="H55" s="5">
        <v>16802339</v>
      </c>
      <c r="I55" s="5">
        <v>8399115</v>
      </c>
      <c r="J55" s="5" t="s">
        <v>142</v>
      </c>
      <c r="K55" s="5">
        <v>1</v>
      </c>
      <c r="L55" s="5">
        <v>1.1000000000000001</v>
      </c>
      <c r="M55" s="5">
        <v>0.30399999999999999</v>
      </c>
    </row>
    <row r="56" spans="1:13" ht="38.25" x14ac:dyDescent="0.25">
      <c r="A56" s="2">
        <v>57</v>
      </c>
      <c r="B56" s="112"/>
      <c r="C56" s="4" t="s">
        <v>126</v>
      </c>
      <c r="D56" s="5" t="s">
        <v>15</v>
      </c>
      <c r="E56" s="5" t="s">
        <v>234</v>
      </c>
      <c r="F56" s="5" t="s">
        <v>241</v>
      </c>
      <c r="G56" s="5" t="s">
        <v>242</v>
      </c>
      <c r="H56" s="5">
        <v>16802340</v>
      </c>
      <c r="I56" s="5">
        <v>83427580</v>
      </c>
      <c r="J56" s="5" t="s">
        <v>142</v>
      </c>
      <c r="K56" s="5">
        <v>6</v>
      </c>
      <c r="L56" s="5">
        <v>1</v>
      </c>
      <c r="M56" s="5">
        <v>0.26300000000000001</v>
      </c>
    </row>
    <row r="57" spans="1:13" ht="38.25" customHeight="1" x14ac:dyDescent="0.25">
      <c r="A57" s="2">
        <v>58</v>
      </c>
      <c r="B57" s="112" t="s">
        <v>29</v>
      </c>
      <c r="C57" s="4" t="s">
        <v>126</v>
      </c>
      <c r="D57" s="5" t="s">
        <v>15</v>
      </c>
      <c r="E57" s="5" t="s">
        <v>243</v>
      </c>
      <c r="F57" s="5" t="s">
        <v>244</v>
      </c>
      <c r="G57" s="5" t="s">
        <v>245</v>
      </c>
      <c r="H57" s="5">
        <v>11492504</v>
      </c>
      <c r="I57" s="5">
        <v>27871913</v>
      </c>
      <c r="J57" s="5" t="s">
        <v>142</v>
      </c>
      <c r="K57" s="5"/>
      <c r="L57" s="5">
        <v>4</v>
      </c>
      <c r="M57" s="5">
        <v>1.2</v>
      </c>
    </row>
    <row r="58" spans="1:13" ht="38.25" x14ac:dyDescent="0.25">
      <c r="A58" s="2">
        <v>59</v>
      </c>
      <c r="B58" s="112"/>
      <c r="C58" s="4" t="s">
        <v>126</v>
      </c>
      <c r="D58" s="5" t="s">
        <v>15</v>
      </c>
      <c r="E58" s="5" t="s">
        <v>246</v>
      </c>
      <c r="F58" s="5" t="s">
        <v>244</v>
      </c>
      <c r="G58" s="5" t="s">
        <v>247</v>
      </c>
      <c r="H58" s="5">
        <v>11492980</v>
      </c>
      <c r="I58" s="5">
        <v>24951191</v>
      </c>
      <c r="J58" s="5" t="s">
        <v>142</v>
      </c>
      <c r="K58" s="5">
        <v>20</v>
      </c>
      <c r="L58" s="5">
        <v>4</v>
      </c>
      <c r="M58" s="5">
        <v>1.2</v>
      </c>
    </row>
    <row r="59" spans="1:13" ht="38.25" x14ac:dyDescent="0.25">
      <c r="A59" s="2">
        <v>60</v>
      </c>
      <c r="C59" s="4" t="s">
        <v>126</v>
      </c>
      <c r="D59" s="5" t="s">
        <v>15</v>
      </c>
      <c r="E59" s="5" t="s">
        <v>2278</v>
      </c>
      <c r="F59" s="5" t="s">
        <v>172</v>
      </c>
      <c r="G59" s="5" t="s">
        <v>2279</v>
      </c>
      <c r="H59" s="5">
        <v>18079091</v>
      </c>
      <c r="I59" s="5">
        <v>13917236</v>
      </c>
      <c r="J59" s="5" t="s">
        <v>142</v>
      </c>
      <c r="K59" s="5">
        <v>25</v>
      </c>
      <c r="L59" s="5">
        <v>15</v>
      </c>
      <c r="M59" s="5">
        <v>1.2</v>
      </c>
    </row>
  </sheetData>
  <autoFilter ref="A1:T59" xr:uid="{00000000-0001-0000-0100-000000000000}"/>
  <mergeCells count="4">
    <mergeCell ref="B9:B21"/>
    <mergeCell ref="B22:B56"/>
    <mergeCell ref="B57:B58"/>
    <mergeCell ref="B2:B8"/>
  </mergeCells>
  <phoneticPr fontId="20" type="noConversion"/>
  <conditionalFormatting sqref="S2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4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5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48"/>
  <sheetViews>
    <sheetView topLeftCell="C1" zoomScaleNormal="100" workbookViewId="0">
      <selection activeCell="T33" sqref="T33"/>
    </sheetView>
  </sheetViews>
  <sheetFormatPr defaultColWidth="9.28515625" defaultRowHeight="15" x14ac:dyDescent="0.25"/>
  <cols>
    <col min="1" max="1" width="23" customWidth="1"/>
    <col min="2" max="2" width="23.7109375" customWidth="1"/>
    <col min="3" max="3" width="13.85546875" customWidth="1"/>
    <col min="4" max="4" width="23.42578125" customWidth="1"/>
    <col min="5" max="5" width="18" customWidth="1"/>
    <col min="6" max="6" width="10.42578125" customWidth="1"/>
    <col min="7" max="7" width="25.85546875" customWidth="1"/>
    <col min="8" max="8" width="27" customWidth="1"/>
    <col min="9" max="9" width="11" customWidth="1"/>
    <col min="10" max="10" width="16.85546875" customWidth="1"/>
    <col min="11" max="11" width="11.7109375" customWidth="1"/>
    <col min="12" max="13" width="12.85546875" customWidth="1"/>
    <col min="14" max="14" width="20.7109375" customWidth="1"/>
    <col min="19" max="19" width="22.5703125" customWidth="1"/>
    <col min="20" max="20" width="21.7109375" customWidth="1"/>
    <col min="21" max="21" width="40.140625" customWidth="1"/>
  </cols>
  <sheetData>
    <row r="1" spans="1:15" x14ac:dyDescent="0.25">
      <c r="A1" s="28" t="s">
        <v>919</v>
      </c>
      <c r="G1" s="28" t="s">
        <v>920</v>
      </c>
      <c r="J1" s="28" t="s">
        <v>921</v>
      </c>
    </row>
    <row r="2" spans="1:15" x14ac:dyDescent="0.25">
      <c r="A2" t="s">
        <v>922</v>
      </c>
      <c r="B2" t="s">
        <v>923</v>
      </c>
      <c r="C2" t="s">
        <v>924</v>
      </c>
      <c r="D2" t="s">
        <v>925</v>
      </c>
      <c r="E2" t="s">
        <v>926</v>
      </c>
      <c r="F2" s="29">
        <f>VLOOKUP(G2,Gmina!$F$2:$G$370,2,0)</f>
        <v>16202334</v>
      </c>
      <c r="G2" s="29" t="s">
        <v>736</v>
      </c>
      <c r="H2" s="29" t="s">
        <v>735</v>
      </c>
      <c r="I2" s="30"/>
      <c r="J2" t="s">
        <v>927</v>
      </c>
    </row>
    <row r="3" spans="1:15" x14ac:dyDescent="0.25">
      <c r="A3" s="31" t="s">
        <v>928</v>
      </c>
      <c r="B3">
        <v>14300061</v>
      </c>
      <c r="D3" t="s">
        <v>929</v>
      </c>
      <c r="F3" s="29">
        <f>VLOOKUP(G3,Gmina!$F$2:$G$370,2,0)</f>
        <v>16802345</v>
      </c>
      <c r="G3" s="29" t="s">
        <v>746</v>
      </c>
      <c r="H3" s="29" t="s">
        <v>930</v>
      </c>
      <c r="I3" s="30"/>
      <c r="J3" t="s">
        <v>931</v>
      </c>
    </row>
    <row r="4" spans="1:15" x14ac:dyDescent="0.25">
      <c r="F4" s="29">
        <f>VLOOKUP(G4,Gmina!$F$2:$G$370,2,0)</f>
        <v>18009047</v>
      </c>
      <c r="G4" s="29" t="s">
        <v>351</v>
      </c>
      <c r="H4" s="29" t="s">
        <v>350</v>
      </c>
      <c r="I4" s="30" t="s">
        <v>27</v>
      </c>
      <c r="J4" t="s">
        <v>932</v>
      </c>
    </row>
    <row r="5" spans="1:15" x14ac:dyDescent="0.25">
      <c r="F5" s="29">
        <f>VLOOKUP(G5,Gmina!$F$2:$G$370,2,0)</f>
        <v>18064017</v>
      </c>
      <c r="G5" s="29" t="s">
        <v>349</v>
      </c>
      <c r="H5" s="29" t="s">
        <v>933</v>
      </c>
      <c r="I5" s="30" t="s">
        <v>27</v>
      </c>
      <c r="J5" t="s">
        <v>934</v>
      </c>
    </row>
    <row r="6" spans="1:15" x14ac:dyDescent="0.25">
      <c r="F6" s="29">
        <f>VLOOKUP(G6,Gmina!$F$2:$G$370,2,0)</f>
        <v>18006071</v>
      </c>
      <c r="G6" s="29" t="s">
        <v>755</v>
      </c>
      <c r="H6" s="29" t="s">
        <v>935</v>
      </c>
      <c r="I6" s="30" t="s">
        <v>27</v>
      </c>
      <c r="J6" t="s">
        <v>936</v>
      </c>
    </row>
    <row r="7" spans="1:15" x14ac:dyDescent="0.25">
      <c r="F7" s="29">
        <f>VLOOKUP(G7,Gmina!$F$2:$G$370,2,0)</f>
        <v>18064005</v>
      </c>
      <c r="G7" s="29" t="s">
        <v>738</v>
      </c>
      <c r="H7" s="29" t="s">
        <v>937</v>
      </c>
      <c r="I7" s="30" t="s">
        <v>27</v>
      </c>
      <c r="J7" t="s">
        <v>938</v>
      </c>
    </row>
    <row r="8" spans="1:15" x14ac:dyDescent="0.25">
      <c r="F8" s="29">
        <f>VLOOKUP(G8,Gmina!$F$2:$G$370,2,0)</f>
        <v>18062068</v>
      </c>
      <c r="G8" s="29" t="s">
        <v>753</v>
      </c>
      <c r="H8" s="29" t="s">
        <v>939</v>
      </c>
      <c r="I8" s="30" t="s">
        <v>27</v>
      </c>
      <c r="J8" t="s">
        <v>940</v>
      </c>
    </row>
    <row r="9" spans="1:15" x14ac:dyDescent="0.25">
      <c r="F9" s="29">
        <f>VLOOKUP(G9,Gmina!$F$2:$G$370,2,0)</f>
        <v>18064015</v>
      </c>
      <c r="G9" s="29" t="s">
        <v>344</v>
      </c>
      <c r="H9" s="29" t="s">
        <v>941</v>
      </c>
      <c r="I9" s="30" t="s">
        <v>942</v>
      </c>
      <c r="J9" t="s">
        <v>943</v>
      </c>
    </row>
    <row r="10" spans="1:15" x14ac:dyDescent="0.25">
      <c r="F10" s="29">
        <f>VLOOKUP(G10,Gmina!$F$2:$G$370,2,0)</f>
        <v>18066019</v>
      </c>
      <c r="G10" s="29" t="s">
        <v>318</v>
      </c>
      <c r="H10" s="29" t="s">
        <v>944</v>
      </c>
      <c r="I10" s="30" t="s">
        <v>942</v>
      </c>
      <c r="J10" t="s">
        <v>945</v>
      </c>
    </row>
    <row r="11" spans="1:15" x14ac:dyDescent="0.25">
      <c r="F11" s="29">
        <f>VLOOKUP(G11,Gmina!$F$2:$G$370,2,0)</f>
        <v>18006057</v>
      </c>
      <c r="G11" s="29" t="s">
        <v>740</v>
      </c>
      <c r="H11" s="29" t="s">
        <v>946</v>
      </c>
      <c r="I11" s="30" t="s">
        <v>942</v>
      </c>
      <c r="J11" t="s">
        <v>947</v>
      </c>
    </row>
    <row r="12" spans="1:15" x14ac:dyDescent="0.25">
      <c r="A12" s="28" t="s">
        <v>948</v>
      </c>
      <c r="F12" s="29">
        <f>VLOOKUP(G12,Gmina!$F$2:$G$370,2,0)</f>
        <v>18013190</v>
      </c>
      <c r="G12" s="29" t="s">
        <v>742</v>
      </c>
      <c r="H12" s="29" t="s">
        <v>741</v>
      </c>
      <c r="I12" s="30" t="s">
        <v>942</v>
      </c>
      <c r="J12" t="s">
        <v>949</v>
      </c>
    </row>
    <row r="13" spans="1:15" x14ac:dyDescent="0.25">
      <c r="A13" s="14" t="s">
        <v>818</v>
      </c>
      <c r="B13">
        <v>18016013</v>
      </c>
      <c r="C13">
        <v>17</v>
      </c>
      <c r="D13" t="s">
        <v>950</v>
      </c>
      <c r="F13" s="29">
        <f>VLOOKUP(G13,Gmina!$F$2:$G$370,2,0)</f>
        <v>16903339</v>
      </c>
      <c r="G13" s="29" t="s">
        <v>744</v>
      </c>
      <c r="H13" s="29" t="s">
        <v>951</v>
      </c>
    </row>
    <row r="14" spans="1:15" x14ac:dyDescent="0.25">
      <c r="A14" s="14" t="s">
        <v>820</v>
      </c>
      <c r="B14">
        <v>16903338</v>
      </c>
      <c r="C14">
        <v>25</v>
      </c>
      <c r="D14" t="s">
        <v>952</v>
      </c>
      <c r="F14" s="29">
        <f>VLOOKUP(G14,Gmina!$F$2:$G$370,2,0)</f>
        <v>18096029</v>
      </c>
      <c r="G14" s="29" t="s">
        <v>342</v>
      </c>
      <c r="H14" s="29" t="s">
        <v>953</v>
      </c>
      <c r="O14" s="30"/>
    </row>
    <row r="15" spans="1:15" x14ac:dyDescent="0.25">
      <c r="A15" s="14" t="s">
        <v>280</v>
      </c>
      <c r="B15">
        <v>18079052</v>
      </c>
      <c r="C15">
        <v>17</v>
      </c>
      <c r="D15" t="s">
        <v>954</v>
      </c>
      <c r="F15" s="29">
        <f>VLOOKUP(G15,Gmina!$F$2:$G$370,2,0)</f>
        <v>18016017</v>
      </c>
      <c r="G15" s="29" t="s">
        <v>747</v>
      </c>
      <c r="H15" s="29" t="s">
        <v>443</v>
      </c>
      <c r="J15" s="30"/>
    </row>
    <row r="16" spans="1:15" x14ac:dyDescent="0.25">
      <c r="A16" s="14" t="s">
        <v>822</v>
      </c>
      <c r="B16">
        <v>16903342</v>
      </c>
      <c r="C16">
        <v>17</v>
      </c>
      <c r="D16" t="s">
        <v>955</v>
      </c>
      <c r="F16" s="29">
        <f>VLOOKUP(G16,Gmina!$F$2:$G$370,2,0)</f>
        <v>18013194</v>
      </c>
      <c r="G16" s="29" t="s">
        <v>749</v>
      </c>
      <c r="H16" s="29" t="s">
        <v>956</v>
      </c>
      <c r="J16" s="30"/>
    </row>
    <row r="17" spans="1:17" x14ac:dyDescent="0.25">
      <c r="A17" s="14" t="s">
        <v>289</v>
      </c>
      <c r="B17">
        <v>16202333</v>
      </c>
      <c r="C17">
        <v>19</v>
      </c>
      <c r="D17" t="s">
        <v>957</v>
      </c>
      <c r="F17" s="29">
        <f>VLOOKUP(G17,Gmina!$F$2:$G$370,2,0)</f>
        <v>18014045</v>
      </c>
      <c r="G17" s="29" t="s">
        <v>346</v>
      </c>
      <c r="H17" s="29" t="s">
        <v>345</v>
      </c>
      <c r="I17" s="30"/>
      <c r="J17" s="30"/>
    </row>
    <row r="18" spans="1:17" x14ac:dyDescent="0.25">
      <c r="A18" s="14" t="s">
        <v>812</v>
      </c>
      <c r="B18">
        <v>16802353</v>
      </c>
      <c r="C18">
        <v>17</v>
      </c>
      <c r="D18" t="s">
        <v>958</v>
      </c>
      <c r="F18" s="29">
        <f>VLOOKUP(G18,Gmina!$F$2:$G$370,2,0)</f>
        <v>18075067</v>
      </c>
      <c r="G18" s="29" t="s">
        <v>751</v>
      </c>
      <c r="H18" s="29" t="s">
        <v>959</v>
      </c>
      <c r="I18" s="30"/>
    </row>
    <row r="19" spans="1:17" x14ac:dyDescent="0.25">
      <c r="A19" s="14" t="s">
        <v>265</v>
      </c>
      <c r="B19">
        <v>16802352</v>
      </c>
      <c r="C19">
        <v>24</v>
      </c>
      <c r="D19" t="s">
        <v>958</v>
      </c>
      <c r="F19" s="29">
        <f>VLOOKUP(G19,Gmina!$F$2:$G$370,2,0)</f>
        <v>18002066</v>
      </c>
      <c r="G19" s="29" t="s">
        <v>340</v>
      </c>
      <c r="H19" s="29" t="s">
        <v>960</v>
      </c>
      <c r="I19" s="30"/>
    </row>
    <row r="20" spans="1:17" x14ac:dyDescent="0.25">
      <c r="A20" s="14" t="s">
        <v>85</v>
      </c>
      <c r="B20">
        <v>16202319</v>
      </c>
      <c r="C20">
        <v>25</v>
      </c>
      <c r="D20" t="s">
        <v>961</v>
      </c>
      <c r="E20" t="s">
        <v>962</v>
      </c>
      <c r="F20" s="29">
        <f>VLOOKUP(G20,Gmina!$F$2:$G$370,2,0)</f>
        <v>18006074</v>
      </c>
      <c r="G20" s="29" t="s">
        <v>326</v>
      </c>
      <c r="H20" s="29" t="s">
        <v>963</v>
      </c>
    </row>
    <row r="21" spans="1:17" x14ac:dyDescent="0.25">
      <c r="A21" s="14" t="s">
        <v>78</v>
      </c>
      <c r="B21">
        <v>12159210</v>
      </c>
      <c r="C21">
        <v>17</v>
      </c>
      <c r="D21" t="s">
        <v>964</v>
      </c>
      <c r="E21" t="s">
        <v>962</v>
      </c>
      <c r="F21" s="29">
        <f>VLOOKUP(G21,Gmina!$F$2:$G$370,2,0)</f>
        <v>18010032</v>
      </c>
      <c r="G21" s="29" t="s">
        <v>347</v>
      </c>
      <c r="H21" s="29" t="s">
        <v>112</v>
      </c>
    </row>
    <row r="22" spans="1:17" x14ac:dyDescent="0.25">
      <c r="A22" s="14" t="s">
        <v>102</v>
      </c>
      <c r="B22" s="32">
        <v>16202320</v>
      </c>
      <c r="C22">
        <v>17</v>
      </c>
      <c r="D22" t="s">
        <v>965</v>
      </c>
      <c r="E22" t="s">
        <v>966</v>
      </c>
      <c r="F22" s="29">
        <f>VLOOKUP(G22,Gmina!$F$2:$G$370,2,0)</f>
        <v>18009046</v>
      </c>
      <c r="G22" s="29" t="s">
        <v>323</v>
      </c>
      <c r="H22" s="29" t="s">
        <v>851</v>
      </c>
    </row>
    <row r="23" spans="1:17" x14ac:dyDescent="0.25">
      <c r="A23" s="14" t="s">
        <v>967</v>
      </c>
      <c r="E23" t="s">
        <v>968</v>
      </c>
    </row>
    <row r="29" spans="1:17" x14ac:dyDescent="0.25">
      <c r="A29" s="28" t="s">
        <v>969</v>
      </c>
      <c r="B29" s="15" t="s">
        <v>923</v>
      </c>
      <c r="C29" s="15" t="s">
        <v>71</v>
      </c>
      <c r="D29" s="15" t="s">
        <v>13</v>
      </c>
      <c r="E29" s="15" t="s">
        <v>19</v>
      </c>
      <c r="F29" s="15" t="s">
        <v>43</v>
      </c>
      <c r="G29" s="15" t="s">
        <v>49</v>
      </c>
      <c r="H29" s="15" t="s">
        <v>53</v>
      </c>
      <c r="I29" s="15" t="s">
        <v>970</v>
      </c>
      <c r="J29" s="15" t="s">
        <v>65</v>
      </c>
      <c r="K29" s="15" t="s">
        <v>71</v>
      </c>
      <c r="L29" s="15" t="s">
        <v>971</v>
      </c>
      <c r="M29" s="15" t="s">
        <v>972</v>
      </c>
      <c r="Q29" t="s">
        <v>973</v>
      </c>
    </row>
    <row r="30" spans="1:17" x14ac:dyDescent="0.25">
      <c r="A30" s="33" t="s">
        <v>974</v>
      </c>
      <c r="B30" s="34">
        <v>14300060</v>
      </c>
      <c r="C30" s="34"/>
      <c r="D30" s="34"/>
      <c r="E30" s="34"/>
      <c r="F30" s="33">
        <v>3833</v>
      </c>
      <c r="G30" s="34">
        <v>4189</v>
      </c>
      <c r="H30" s="34">
        <v>4116</v>
      </c>
      <c r="I30" s="34">
        <v>4109</v>
      </c>
      <c r="J30" s="33">
        <v>3479</v>
      </c>
      <c r="K30" s="34">
        <v>4234</v>
      </c>
      <c r="L30" s="34">
        <v>23960</v>
      </c>
      <c r="M30" s="35">
        <f>2*L30*3*0.245/12</f>
        <v>2935</v>
      </c>
      <c r="N30" s="34">
        <v>12300</v>
      </c>
      <c r="O30">
        <f>N30/M30</f>
        <v>4.1908006814310097</v>
      </c>
    </row>
    <row r="31" spans="1:17" x14ac:dyDescent="0.25">
      <c r="A31" t="s">
        <v>975</v>
      </c>
      <c r="B31" s="15">
        <v>14300055</v>
      </c>
      <c r="C31" s="15"/>
      <c r="D31" s="15"/>
      <c r="E31" s="15"/>
      <c r="F31" s="15"/>
      <c r="H31" s="15"/>
      <c r="I31" s="15">
        <v>280</v>
      </c>
      <c r="L31">
        <v>1564</v>
      </c>
      <c r="M31" s="35"/>
    </row>
    <row r="32" spans="1:17" x14ac:dyDescent="0.25">
      <c r="A32" t="s">
        <v>55</v>
      </c>
      <c r="B32" s="15">
        <v>14300059</v>
      </c>
      <c r="C32" s="15"/>
      <c r="D32" s="15"/>
      <c r="E32" s="15"/>
      <c r="F32" s="15"/>
      <c r="G32" s="15"/>
      <c r="H32" s="15"/>
      <c r="I32" s="15">
        <v>137</v>
      </c>
      <c r="L32">
        <v>453</v>
      </c>
      <c r="M32" s="35"/>
    </row>
    <row r="33" spans="1:23" x14ac:dyDescent="0.25">
      <c r="A33" s="33" t="s">
        <v>976</v>
      </c>
      <c r="B33" s="34">
        <v>14300058</v>
      </c>
      <c r="C33" s="34"/>
      <c r="D33" s="34"/>
      <c r="E33" s="34"/>
      <c r="F33" s="34">
        <f>30*76</f>
        <v>2280</v>
      </c>
      <c r="G33" s="34">
        <f>30*76.04</f>
        <v>2281.1999999999998</v>
      </c>
      <c r="H33" s="34">
        <f>30*72.9</f>
        <v>2187</v>
      </c>
      <c r="I33" s="34">
        <v>1987</v>
      </c>
      <c r="J33" s="33">
        <f>30*68.48</f>
        <v>2054.4</v>
      </c>
      <c r="K33">
        <v>1996</v>
      </c>
      <c r="L33">
        <v>12785</v>
      </c>
      <c r="M33" s="35">
        <f>2*L33*3*0.245/12</f>
        <v>1566</v>
      </c>
      <c r="N33">
        <v>9250</v>
      </c>
      <c r="O33">
        <f>N33/M33</f>
        <v>5.9067688378033196</v>
      </c>
    </row>
    <row r="34" spans="1:23" x14ac:dyDescent="0.25">
      <c r="A34" t="s">
        <v>977</v>
      </c>
      <c r="B34" s="15"/>
      <c r="C34" s="15"/>
      <c r="D34" s="15"/>
      <c r="E34" s="15"/>
      <c r="F34" s="15">
        <v>522</v>
      </c>
      <c r="G34" s="15">
        <v>499</v>
      </c>
      <c r="H34" s="15">
        <v>1023</v>
      </c>
      <c r="I34" s="15">
        <v>1053</v>
      </c>
      <c r="J34" s="15">
        <v>1055</v>
      </c>
      <c r="K34" s="15">
        <v>1000</v>
      </c>
      <c r="L34">
        <f>SUM(H34:K34)+1333+1440</f>
        <v>6904</v>
      </c>
      <c r="M34" s="35">
        <f>2*L34*3*0.245/12</f>
        <v>846</v>
      </c>
    </row>
    <row r="35" spans="1:23" x14ac:dyDescent="0.25">
      <c r="A35" t="s">
        <v>978</v>
      </c>
      <c r="B35" s="15"/>
      <c r="C35" s="15">
        <v>287</v>
      </c>
      <c r="D35" s="15">
        <v>377</v>
      </c>
      <c r="E35" s="15">
        <v>367</v>
      </c>
      <c r="F35" s="15">
        <v>187</v>
      </c>
      <c r="G35" s="15">
        <v>414</v>
      </c>
      <c r="H35" s="15">
        <v>1177</v>
      </c>
      <c r="I35" s="15">
        <v>1189</v>
      </c>
      <c r="J35" s="15">
        <v>938</v>
      </c>
      <c r="K35" s="15">
        <v>1000</v>
      </c>
      <c r="L35">
        <f>SUM(H35:K35)+734+950</f>
        <v>5988</v>
      </c>
      <c r="M35" s="35">
        <f>2*L35*3*0.245/12</f>
        <v>734</v>
      </c>
    </row>
    <row r="36" spans="1:23" x14ac:dyDescent="0.25">
      <c r="A36" t="s">
        <v>979</v>
      </c>
      <c r="B36" s="15"/>
      <c r="C36" s="15">
        <v>32</v>
      </c>
      <c r="D36" s="15">
        <v>46</v>
      </c>
      <c r="E36" s="15">
        <v>34</v>
      </c>
      <c r="F36" s="15">
        <v>66</v>
      </c>
      <c r="G36" s="15">
        <v>32</v>
      </c>
      <c r="H36" s="15">
        <v>29</v>
      </c>
      <c r="I36" s="15" t="s">
        <v>27</v>
      </c>
      <c r="M36" s="35"/>
    </row>
    <row r="37" spans="1:23" x14ac:dyDescent="0.25">
      <c r="A37" t="s">
        <v>980</v>
      </c>
      <c r="B37" s="15"/>
      <c r="C37" s="15"/>
      <c r="D37" s="15">
        <v>868</v>
      </c>
      <c r="E37" s="15"/>
      <c r="F37" s="15">
        <v>1136</v>
      </c>
      <c r="G37" s="15">
        <v>1311</v>
      </c>
      <c r="H37" s="15">
        <v>1057</v>
      </c>
      <c r="I37" s="15">
        <v>1023</v>
      </c>
      <c r="J37">
        <v>1180</v>
      </c>
      <c r="K37" s="15">
        <v>1100</v>
      </c>
      <c r="L37">
        <f>SUM(F37:K37)</f>
        <v>6807</v>
      </c>
      <c r="M37" s="35">
        <f>2*L37*3*0.245/12</f>
        <v>834</v>
      </c>
    </row>
    <row r="38" spans="1:23" x14ac:dyDescent="0.25">
      <c r="A38" t="s">
        <v>981</v>
      </c>
      <c r="B38" s="15"/>
      <c r="C38" s="15"/>
      <c r="D38" s="15"/>
      <c r="E38" s="15"/>
      <c r="F38" s="15">
        <v>1415</v>
      </c>
      <c r="G38">
        <v>1666</v>
      </c>
      <c r="H38" s="15">
        <v>1577</v>
      </c>
      <c r="I38" s="15">
        <v>1627</v>
      </c>
      <c r="J38" s="15">
        <v>1712</v>
      </c>
      <c r="K38" s="15">
        <v>1700</v>
      </c>
      <c r="L38">
        <f>SUM(F38:K38)</f>
        <v>9697</v>
      </c>
      <c r="M38" s="35">
        <f>2*L38*3*0.245/12</f>
        <v>1188</v>
      </c>
    </row>
    <row r="39" spans="1:23" x14ac:dyDescent="0.25">
      <c r="A39" t="s">
        <v>982</v>
      </c>
      <c r="B39" s="15"/>
      <c r="C39" s="15"/>
      <c r="D39" s="15"/>
      <c r="E39" s="15"/>
      <c r="F39" s="35">
        <v>1241</v>
      </c>
      <c r="G39" s="35">
        <v>1474</v>
      </c>
      <c r="H39" s="35">
        <v>1886</v>
      </c>
      <c r="I39" s="35">
        <v>2188</v>
      </c>
      <c r="J39" s="15">
        <v>2488</v>
      </c>
      <c r="K39" s="35">
        <v>3335</v>
      </c>
      <c r="L39" s="35">
        <f>SUM(F39:K39)</f>
        <v>12612</v>
      </c>
      <c r="M39" s="35">
        <f>2*L39*3*0.245/12</f>
        <v>1545</v>
      </c>
      <c r="N39">
        <v>9250</v>
      </c>
      <c r="O39">
        <f>N39/M39</f>
        <v>5.9870550161812304</v>
      </c>
    </row>
    <row r="40" spans="1:23" x14ac:dyDescent="0.25">
      <c r="A40" t="s">
        <v>983</v>
      </c>
      <c r="B40" s="15"/>
      <c r="C40" s="15"/>
      <c r="D40" s="15"/>
      <c r="E40" s="15"/>
      <c r="F40" s="35"/>
      <c r="G40" s="35"/>
      <c r="H40" s="35"/>
      <c r="I40" s="35"/>
      <c r="J40" s="15"/>
      <c r="K40" s="35"/>
      <c r="L40">
        <v>11</v>
      </c>
    </row>
    <row r="41" spans="1:23" x14ac:dyDescent="0.25">
      <c r="A41" t="s">
        <v>984</v>
      </c>
      <c r="B41" s="15"/>
      <c r="C41" s="15"/>
      <c r="D41" s="15"/>
      <c r="E41" s="15"/>
      <c r="F41" s="35"/>
      <c r="G41" s="35"/>
      <c r="H41" s="35"/>
      <c r="I41" s="35"/>
      <c r="J41" s="15"/>
      <c r="K41" s="35"/>
      <c r="L41">
        <v>4</v>
      </c>
    </row>
    <row r="42" spans="1:23" x14ac:dyDescent="0.25">
      <c r="A42" t="s">
        <v>377</v>
      </c>
      <c r="B42" s="15"/>
      <c r="C42" s="15"/>
      <c r="D42" s="15"/>
      <c r="E42" s="15"/>
      <c r="F42" s="35"/>
      <c r="G42" s="35"/>
      <c r="H42" s="35"/>
      <c r="I42" s="35"/>
      <c r="J42" s="15"/>
      <c r="K42" s="35"/>
      <c r="L42">
        <v>73</v>
      </c>
    </row>
    <row r="43" spans="1:23" x14ac:dyDescent="0.25">
      <c r="A43" t="s">
        <v>985</v>
      </c>
      <c r="B43" s="15"/>
      <c r="C43" s="15"/>
      <c r="D43" s="15"/>
      <c r="E43" s="15"/>
      <c r="F43" s="35"/>
      <c r="G43" s="35"/>
      <c r="H43" s="35"/>
      <c r="I43" s="35"/>
      <c r="J43" s="15"/>
      <c r="K43" s="35"/>
      <c r="L43">
        <v>8497</v>
      </c>
    </row>
    <row r="44" spans="1:23" x14ac:dyDescent="0.25">
      <c r="A44" t="s">
        <v>986</v>
      </c>
      <c r="B44" s="15"/>
      <c r="C44" s="15"/>
      <c r="D44" s="15"/>
      <c r="E44" s="15"/>
      <c r="F44" s="35"/>
      <c r="G44" s="35"/>
      <c r="H44" s="35"/>
      <c r="I44" s="35"/>
      <c r="J44" s="15"/>
      <c r="K44" s="35"/>
      <c r="Q44">
        <v>406</v>
      </c>
    </row>
    <row r="45" spans="1:23" x14ac:dyDescent="0.25">
      <c r="B45" s="15"/>
      <c r="C45" s="15"/>
      <c r="D45" s="15"/>
      <c r="E45" s="15"/>
      <c r="F45" s="35"/>
      <c r="G45" s="35"/>
      <c r="H45" s="35"/>
      <c r="I45" s="35"/>
      <c r="J45" s="15"/>
      <c r="K45" s="35"/>
    </row>
    <row r="46" spans="1:23" x14ac:dyDescent="0.25">
      <c r="B46" s="15"/>
      <c r="C46" s="15"/>
      <c r="D46" s="15"/>
      <c r="E46" s="15"/>
      <c r="F46" s="15"/>
      <c r="G46" s="15"/>
      <c r="H46" s="15"/>
      <c r="I46" s="15"/>
      <c r="N46">
        <v>16.22</v>
      </c>
    </row>
    <row r="47" spans="1:23" x14ac:dyDescent="0.25">
      <c r="B47" s="15" t="s">
        <v>987</v>
      </c>
      <c r="C47" s="15" t="s">
        <v>988</v>
      </c>
      <c r="D47" s="15" t="s">
        <v>989</v>
      </c>
      <c r="E47" s="15" t="s">
        <v>973</v>
      </c>
      <c r="F47" s="15" t="s">
        <v>990</v>
      </c>
      <c r="G47" s="15" t="s">
        <v>991</v>
      </c>
      <c r="H47" s="15" t="s">
        <v>992</v>
      </c>
      <c r="I47" s="15" t="s">
        <v>993</v>
      </c>
      <c r="J47" s="15"/>
      <c r="K47" s="15" t="s">
        <v>994</v>
      </c>
      <c r="L47" s="15" t="s">
        <v>995</v>
      </c>
      <c r="M47" s="15" t="s">
        <v>996</v>
      </c>
      <c r="N47" s="15" t="s">
        <v>997</v>
      </c>
      <c r="P47" s="36" t="s">
        <v>995</v>
      </c>
      <c r="Q47" s="15" t="s">
        <v>991</v>
      </c>
      <c r="R47" s="15" t="s">
        <v>998</v>
      </c>
      <c r="S47" s="15" t="s">
        <v>999</v>
      </c>
      <c r="T47" s="15" t="s">
        <v>1000</v>
      </c>
      <c r="U47" s="15" t="s">
        <v>1001</v>
      </c>
      <c r="V47" s="15" t="s">
        <v>1002</v>
      </c>
      <c r="W47" s="15" t="s">
        <v>1003</v>
      </c>
    </row>
    <row r="48" spans="1:23" x14ac:dyDescent="0.25">
      <c r="A48" t="s">
        <v>67</v>
      </c>
      <c r="B48" s="15" t="s">
        <v>1004</v>
      </c>
      <c r="C48" s="15">
        <v>59</v>
      </c>
      <c r="D48" s="15">
        <v>55</v>
      </c>
      <c r="E48" s="15"/>
      <c r="F48" s="15">
        <v>24</v>
      </c>
      <c r="G48" s="15">
        <v>28</v>
      </c>
      <c r="H48" s="15">
        <v>46</v>
      </c>
      <c r="I48" s="15">
        <v>54</v>
      </c>
      <c r="J48" s="15" t="s">
        <v>67</v>
      </c>
      <c r="K48" s="15" t="s">
        <v>1004</v>
      </c>
      <c r="L48" s="15">
        <v>60</v>
      </c>
      <c r="M48" s="15">
        <v>30</v>
      </c>
      <c r="N48" s="37">
        <f t="shared" ref="N48:N53" si="0">(L48-M48)*$N$46*2</f>
        <v>973</v>
      </c>
      <c r="P48">
        <v>60</v>
      </c>
      <c r="Q48">
        <v>40</v>
      </c>
      <c r="R48">
        <v>40</v>
      </c>
      <c r="S48" s="35">
        <f t="shared" ref="S48:S53" si="1">(P48-Q48)*$N$46</f>
        <v>324</v>
      </c>
      <c r="T48">
        <f>0.1*$N$46*R48</f>
        <v>64.88</v>
      </c>
      <c r="U48" s="35">
        <f t="shared" ref="U48:U53" si="2">S48-T48</f>
        <v>259</v>
      </c>
      <c r="V48" s="35">
        <v>260</v>
      </c>
      <c r="W48" s="35">
        <f t="shared" ref="W48:W53" si="3">U48+V48</f>
        <v>519</v>
      </c>
    </row>
    <row r="49" spans="1:24" x14ac:dyDescent="0.25">
      <c r="A49" t="s">
        <v>978</v>
      </c>
      <c r="B49" s="15">
        <v>60</v>
      </c>
      <c r="C49" s="15">
        <v>67</v>
      </c>
      <c r="D49" s="15">
        <v>62</v>
      </c>
      <c r="E49" s="15">
        <v>59</v>
      </c>
      <c r="F49" s="15">
        <v>28</v>
      </c>
      <c r="G49" s="15">
        <v>30</v>
      </c>
      <c r="H49" s="15">
        <v>53</v>
      </c>
      <c r="I49" s="15">
        <v>58</v>
      </c>
      <c r="J49" s="15" t="s">
        <v>978</v>
      </c>
      <c r="K49" s="15">
        <v>60</v>
      </c>
      <c r="L49" s="15">
        <v>60</v>
      </c>
      <c r="M49" s="15">
        <v>30</v>
      </c>
      <c r="N49" s="37">
        <f t="shared" si="0"/>
        <v>973</v>
      </c>
      <c r="P49">
        <v>60</v>
      </c>
      <c r="Q49">
        <v>40</v>
      </c>
      <c r="R49">
        <v>40</v>
      </c>
      <c r="S49" s="35">
        <f t="shared" si="1"/>
        <v>324</v>
      </c>
      <c r="T49">
        <f>0.1*$N$46*R49</f>
        <v>64.88</v>
      </c>
      <c r="U49" s="35">
        <f t="shared" si="2"/>
        <v>259</v>
      </c>
      <c r="V49" s="35">
        <v>260</v>
      </c>
      <c r="W49" s="35">
        <f t="shared" si="3"/>
        <v>519</v>
      </c>
    </row>
    <row r="50" spans="1:24" x14ac:dyDescent="0.25">
      <c r="A50" t="s">
        <v>979</v>
      </c>
      <c r="B50" s="15" t="s">
        <v>1005</v>
      </c>
      <c r="C50" s="15">
        <v>51</v>
      </c>
      <c r="D50" s="15">
        <v>55</v>
      </c>
      <c r="E50" s="15">
        <v>47</v>
      </c>
      <c r="F50" s="15">
        <v>16</v>
      </c>
      <c r="G50" s="15">
        <v>28</v>
      </c>
      <c r="H50" s="15">
        <v>49</v>
      </c>
      <c r="I50" s="15" t="s">
        <v>27</v>
      </c>
      <c r="J50" s="15" t="s">
        <v>979</v>
      </c>
      <c r="K50" s="15" t="s">
        <v>1005</v>
      </c>
      <c r="L50" s="15">
        <v>70</v>
      </c>
      <c r="M50" s="15">
        <v>30</v>
      </c>
      <c r="N50" s="37">
        <f t="shared" si="0"/>
        <v>1298</v>
      </c>
      <c r="P50">
        <v>70</v>
      </c>
      <c r="Q50">
        <v>20</v>
      </c>
      <c r="R50">
        <v>70</v>
      </c>
      <c r="S50" s="35">
        <f t="shared" si="1"/>
        <v>811</v>
      </c>
      <c r="T50">
        <f>0.1*$N$46*R50</f>
        <v>113.54</v>
      </c>
      <c r="U50" s="35">
        <f t="shared" si="2"/>
        <v>697</v>
      </c>
      <c r="V50" s="35"/>
      <c r="W50" s="35">
        <f t="shared" si="3"/>
        <v>697</v>
      </c>
    </row>
    <row r="51" spans="1:24" x14ac:dyDescent="0.25">
      <c r="A51" t="s">
        <v>980</v>
      </c>
      <c r="B51" s="15" t="s">
        <v>1006</v>
      </c>
      <c r="C51" s="15" t="s">
        <v>27</v>
      </c>
      <c r="D51" s="15">
        <v>28</v>
      </c>
      <c r="E51" s="15"/>
      <c r="F51" s="15">
        <v>9</v>
      </c>
      <c r="G51" s="15" t="s">
        <v>27</v>
      </c>
      <c r="H51" s="15">
        <v>23</v>
      </c>
      <c r="I51" s="15">
        <v>26</v>
      </c>
      <c r="J51" s="15" t="s">
        <v>980</v>
      </c>
      <c r="K51" s="15" t="s">
        <v>1006</v>
      </c>
      <c r="L51" s="15">
        <v>30</v>
      </c>
      <c r="M51" s="15">
        <v>15</v>
      </c>
      <c r="N51" s="37">
        <f t="shared" si="0"/>
        <v>487</v>
      </c>
      <c r="P51">
        <v>30</v>
      </c>
      <c r="Q51">
        <v>15</v>
      </c>
      <c r="R51">
        <v>15</v>
      </c>
      <c r="S51" s="35">
        <f t="shared" si="1"/>
        <v>243</v>
      </c>
      <c r="T51">
        <f>0.1*$N$46*R51</f>
        <v>24.33</v>
      </c>
      <c r="U51" s="35">
        <f t="shared" si="2"/>
        <v>219</v>
      </c>
      <c r="V51" s="35">
        <v>219</v>
      </c>
      <c r="W51" s="35">
        <f t="shared" si="3"/>
        <v>438</v>
      </c>
    </row>
    <row r="52" spans="1:24" x14ac:dyDescent="0.25">
      <c r="A52" t="s">
        <v>981</v>
      </c>
      <c r="B52" s="15">
        <v>60</v>
      </c>
      <c r="C52" s="15"/>
      <c r="D52" s="15"/>
      <c r="E52" s="15"/>
      <c r="F52" s="15">
        <v>20</v>
      </c>
      <c r="G52" s="15" t="s">
        <v>27</v>
      </c>
      <c r="H52" s="15">
        <v>9</v>
      </c>
      <c r="I52" s="15">
        <v>22</v>
      </c>
      <c r="J52" s="15" t="s">
        <v>981</v>
      </c>
      <c r="K52" s="15">
        <v>60</v>
      </c>
      <c r="L52" s="15">
        <v>30</v>
      </c>
      <c r="M52" s="15">
        <v>20</v>
      </c>
      <c r="N52" s="37">
        <f t="shared" si="0"/>
        <v>324</v>
      </c>
      <c r="P52">
        <v>60</v>
      </c>
      <c r="Q52">
        <v>60</v>
      </c>
      <c r="R52">
        <v>60</v>
      </c>
      <c r="S52" s="35">
        <f t="shared" si="1"/>
        <v>0</v>
      </c>
      <c r="U52" s="35">
        <f t="shared" si="2"/>
        <v>0</v>
      </c>
      <c r="V52" s="35">
        <v>0</v>
      </c>
      <c r="W52" s="35">
        <f t="shared" si="3"/>
        <v>0</v>
      </c>
    </row>
    <row r="53" spans="1:24" x14ac:dyDescent="0.25">
      <c r="A53" t="s">
        <v>1007</v>
      </c>
      <c r="B53" s="15" t="s">
        <v>1008</v>
      </c>
      <c r="C53" s="15">
        <v>49</v>
      </c>
      <c r="D53" s="15">
        <v>48</v>
      </c>
      <c r="E53" s="15">
        <v>45</v>
      </c>
      <c r="F53" s="15" t="s">
        <v>27</v>
      </c>
      <c r="G53" s="15">
        <v>21</v>
      </c>
      <c r="H53" s="15">
        <v>51</v>
      </c>
      <c r="I53" s="15">
        <v>41</v>
      </c>
      <c r="J53" s="15" t="s">
        <v>1007</v>
      </c>
      <c r="K53" s="15" t="s">
        <v>1008</v>
      </c>
      <c r="L53" s="15">
        <v>50</v>
      </c>
      <c r="M53" s="15">
        <v>25</v>
      </c>
      <c r="N53" s="37">
        <f t="shared" si="0"/>
        <v>811</v>
      </c>
      <c r="P53">
        <v>50</v>
      </c>
      <c r="Q53">
        <v>30</v>
      </c>
      <c r="R53">
        <v>30</v>
      </c>
      <c r="S53" s="35">
        <f t="shared" si="1"/>
        <v>324</v>
      </c>
      <c r="T53">
        <f>0.1*$N$46*R53</f>
        <v>48.66</v>
      </c>
      <c r="U53" s="35">
        <f t="shared" si="2"/>
        <v>275</v>
      </c>
      <c r="V53" s="35">
        <v>276</v>
      </c>
      <c r="W53" s="35">
        <f t="shared" si="3"/>
        <v>551</v>
      </c>
    </row>
    <row r="54" spans="1:24" x14ac:dyDescent="0.25">
      <c r="X54">
        <v>2725</v>
      </c>
    </row>
    <row r="55" spans="1:24" x14ac:dyDescent="0.25">
      <c r="A55" s="28" t="s">
        <v>1009</v>
      </c>
      <c r="B55" t="s">
        <v>922</v>
      </c>
      <c r="C55" t="s">
        <v>923</v>
      </c>
      <c r="D55" t="s">
        <v>7</v>
      </c>
      <c r="E55" t="s">
        <v>1010</v>
      </c>
      <c r="F55" t="s">
        <v>987</v>
      </c>
      <c r="G55" t="s">
        <v>1011</v>
      </c>
      <c r="S55" s="35">
        <f t="shared" ref="S55:S60" si="4">S48</f>
        <v>324</v>
      </c>
      <c r="T55" s="35">
        <f>S55</f>
        <v>324</v>
      </c>
    </row>
    <row r="56" spans="1:24" x14ac:dyDescent="0.25">
      <c r="A56" t="s">
        <v>975</v>
      </c>
      <c r="B56" t="s">
        <v>840</v>
      </c>
      <c r="C56">
        <v>14300055</v>
      </c>
      <c r="D56">
        <v>50431048</v>
      </c>
      <c r="E56">
        <v>100</v>
      </c>
      <c r="F56">
        <v>25</v>
      </c>
      <c r="G56">
        <v>40</v>
      </c>
      <c r="S56" s="35">
        <f t="shared" si="4"/>
        <v>324</v>
      </c>
      <c r="T56" s="35">
        <f>S56</f>
        <v>324</v>
      </c>
    </row>
    <row r="57" spans="1:24" x14ac:dyDescent="0.25">
      <c r="A57" t="s">
        <v>55</v>
      </c>
      <c r="B57" t="s">
        <v>108</v>
      </c>
      <c r="C57">
        <v>14300059</v>
      </c>
      <c r="D57">
        <v>3540115</v>
      </c>
      <c r="E57">
        <v>125</v>
      </c>
      <c r="F57">
        <v>20</v>
      </c>
      <c r="G57">
        <v>40</v>
      </c>
      <c r="S57" s="35">
        <f t="shared" si="4"/>
        <v>811</v>
      </c>
      <c r="T57" s="35">
        <v>0</v>
      </c>
    </row>
    <row r="58" spans="1:24" x14ac:dyDescent="0.25">
      <c r="A58" t="s">
        <v>1012</v>
      </c>
      <c r="B58" t="s">
        <v>835</v>
      </c>
      <c r="C58">
        <v>14300057</v>
      </c>
      <c r="D58">
        <v>837753</v>
      </c>
      <c r="E58">
        <v>125</v>
      </c>
      <c r="F58">
        <v>15</v>
      </c>
      <c r="G58">
        <v>25</v>
      </c>
      <c r="S58" s="35">
        <f t="shared" si="4"/>
        <v>243</v>
      </c>
      <c r="T58" s="35">
        <f>S58</f>
        <v>243</v>
      </c>
    </row>
    <row r="59" spans="1:24" x14ac:dyDescent="0.25">
      <c r="A59" t="s">
        <v>45</v>
      </c>
      <c r="B59" t="s">
        <v>46</v>
      </c>
      <c r="C59">
        <v>14300052</v>
      </c>
      <c r="D59">
        <v>2248407</v>
      </c>
      <c r="E59">
        <v>125</v>
      </c>
      <c r="F59">
        <v>30</v>
      </c>
      <c r="G59">
        <v>63</v>
      </c>
      <c r="S59" s="35">
        <f t="shared" si="4"/>
        <v>0</v>
      </c>
      <c r="T59" s="35">
        <f>S59</f>
        <v>0</v>
      </c>
    </row>
    <row r="60" spans="1:24" x14ac:dyDescent="0.25">
      <c r="A60" t="s">
        <v>1013</v>
      </c>
      <c r="B60" t="s">
        <v>48</v>
      </c>
      <c r="C60">
        <v>14300053</v>
      </c>
      <c r="D60">
        <v>44299853</v>
      </c>
      <c r="E60">
        <v>100</v>
      </c>
      <c r="F60">
        <v>33</v>
      </c>
      <c r="G60">
        <v>63</v>
      </c>
      <c r="S60" s="35">
        <f t="shared" si="4"/>
        <v>324</v>
      </c>
      <c r="T60" s="35">
        <f>S60</f>
        <v>324</v>
      </c>
    </row>
    <row r="61" spans="1:24" x14ac:dyDescent="0.25">
      <c r="U61">
        <v>3244</v>
      </c>
    </row>
    <row r="62" spans="1:24" x14ac:dyDescent="0.25">
      <c r="V62">
        <f>U61-X54</f>
        <v>519</v>
      </c>
    </row>
    <row r="63" spans="1:24" x14ac:dyDescent="0.25">
      <c r="B63" s="5"/>
      <c r="C63" s="5"/>
    </row>
    <row r="64" spans="1:24" x14ac:dyDescent="0.25">
      <c r="A64" s="38"/>
      <c r="B64" s="39" t="s">
        <v>1014</v>
      </c>
      <c r="C64" s="40" t="s">
        <v>1015</v>
      </c>
      <c r="D64" s="40" t="s">
        <v>1016</v>
      </c>
      <c r="E64" s="40" t="s">
        <v>1017</v>
      </c>
      <c r="F64" s="40" t="s">
        <v>1018</v>
      </c>
      <c r="G64" s="40" t="s">
        <v>1019</v>
      </c>
      <c r="H64" s="40" t="s">
        <v>1020</v>
      </c>
      <c r="I64" s="40" t="s">
        <v>1021</v>
      </c>
    </row>
    <row r="65" spans="1:14" x14ac:dyDescent="0.25">
      <c r="A65" s="41">
        <v>1</v>
      </c>
      <c r="B65" s="42" t="s">
        <v>722</v>
      </c>
      <c r="C65" s="43" t="s">
        <v>1022</v>
      </c>
      <c r="D65" s="43" t="s">
        <v>15</v>
      </c>
      <c r="E65" s="43" t="s">
        <v>721</v>
      </c>
      <c r="F65" s="43" t="s">
        <v>27</v>
      </c>
      <c r="G65" s="43" t="s">
        <v>27</v>
      </c>
      <c r="H65" s="43"/>
      <c r="I65" s="44">
        <v>42905</v>
      </c>
      <c r="L65" t="s">
        <v>1023</v>
      </c>
    </row>
    <row r="66" spans="1:14" x14ac:dyDescent="0.25">
      <c r="A66" s="41">
        <v>2</v>
      </c>
      <c r="B66" s="42" t="s">
        <v>328</v>
      </c>
      <c r="C66" s="43" t="s">
        <v>1022</v>
      </c>
      <c r="D66" s="43" t="s">
        <v>15</v>
      </c>
      <c r="E66" s="43" t="s">
        <v>112</v>
      </c>
      <c r="F66" s="43" t="s">
        <v>1024</v>
      </c>
      <c r="G66" s="43" t="s">
        <v>27</v>
      </c>
      <c r="H66" s="43"/>
      <c r="I66" s="44">
        <v>42933</v>
      </c>
      <c r="L66" t="s">
        <v>1025</v>
      </c>
      <c r="M66">
        <v>83330974</v>
      </c>
      <c r="N66" t="s">
        <v>1026</v>
      </c>
    </row>
    <row r="67" spans="1:14" x14ac:dyDescent="0.25">
      <c r="A67" s="41">
        <v>4</v>
      </c>
      <c r="B67" s="42" t="s">
        <v>257</v>
      </c>
      <c r="C67" s="43" t="s">
        <v>1022</v>
      </c>
      <c r="D67" s="43" t="s">
        <v>254</v>
      </c>
      <c r="E67" s="43" t="s">
        <v>27</v>
      </c>
      <c r="F67" s="43" t="s">
        <v>1027</v>
      </c>
      <c r="G67" s="43" t="s">
        <v>27</v>
      </c>
      <c r="H67" s="43"/>
      <c r="I67" s="44">
        <v>43262</v>
      </c>
      <c r="L67" t="s">
        <v>1028</v>
      </c>
      <c r="M67">
        <v>92951529</v>
      </c>
      <c r="N67" t="s">
        <v>231</v>
      </c>
    </row>
    <row r="68" spans="1:14" x14ac:dyDescent="0.25">
      <c r="A68" s="41">
        <v>5</v>
      </c>
      <c r="B68" s="42" t="s">
        <v>301</v>
      </c>
      <c r="C68" s="43" t="s">
        <v>1022</v>
      </c>
      <c r="D68" s="43" t="s">
        <v>15</v>
      </c>
      <c r="E68" s="43" t="s">
        <v>27</v>
      </c>
      <c r="F68" s="43" t="s">
        <v>299</v>
      </c>
      <c r="G68" s="43" t="s">
        <v>27</v>
      </c>
      <c r="H68" s="43"/>
      <c r="I68" s="44">
        <v>43314</v>
      </c>
      <c r="L68" t="s">
        <v>1029</v>
      </c>
      <c r="M68">
        <v>91178358</v>
      </c>
      <c r="N68" t="s">
        <v>1030</v>
      </c>
    </row>
    <row r="69" spans="1:14" x14ac:dyDescent="0.25">
      <c r="A69" s="41">
        <v>6</v>
      </c>
      <c r="B69" s="42" t="s">
        <v>337</v>
      </c>
      <c r="C69" s="43" t="s">
        <v>1022</v>
      </c>
      <c r="D69" s="43" t="s">
        <v>15</v>
      </c>
      <c r="E69" s="43" t="s">
        <v>367</v>
      </c>
      <c r="F69" s="43" t="s">
        <v>1031</v>
      </c>
      <c r="G69" s="43" t="s">
        <v>27</v>
      </c>
      <c r="H69" s="43"/>
      <c r="I69" s="44">
        <v>43354</v>
      </c>
      <c r="L69" t="s">
        <v>1032</v>
      </c>
      <c r="M69">
        <v>56317970</v>
      </c>
      <c r="N69" t="s">
        <v>1033</v>
      </c>
    </row>
    <row r="70" spans="1:14" x14ac:dyDescent="0.25">
      <c r="A70" s="41">
        <v>7</v>
      </c>
      <c r="B70" s="42" t="s">
        <v>334</v>
      </c>
      <c r="C70" s="43" t="s">
        <v>1022</v>
      </c>
      <c r="D70" s="43" t="s">
        <v>15</v>
      </c>
      <c r="E70" s="43" t="s">
        <v>332</v>
      </c>
      <c r="F70" s="43" t="s">
        <v>27</v>
      </c>
      <c r="G70" s="43" t="s">
        <v>27</v>
      </c>
      <c r="H70" s="43"/>
      <c r="I70" s="44">
        <v>43354</v>
      </c>
      <c r="L70" t="s">
        <v>1034</v>
      </c>
      <c r="M70">
        <v>83332852</v>
      </c>
      <c r="N70" t="s">
        <v>1035</v>
      </c>
    </row>
    <row r="71" spans="1:14" ht="60" customHeight="1" x14ac:dyDescent="0.25">
      <c r="A71" s="41">
        <v>8</v>
      </c>
      <c r="B71" s="42" t="s">
        <v>331</v>
      </c>
      <c r="C71" s="43" t="s">
        <v>1022</v>
      </c>
      <c r="D71" s="43" t="s">
        <v>15</v>
      </c>
      <c r="E71" s="43" t="s">
        <v>329</v>
      </c>
      <c r="F71" s="43"/>
      <c r="G71" s="43"/>
      <c r="H71" s="43"/>
      <c r="I71" s="44">
        <v>43357</v>
      </c>
      <c r="L71" t="s">
        <v>1036</v>
      </c>
      <c r="M71">
        <v>83332130</v>
      </c>
      <c r="N71" t="s">
        <v>1037</v>
      </c>
    </row>
    <row r="72" spans="1:14" x14ac:dyDescent="0.25">
      <c r="A72" s="41">
        <v>10</v>
      </c>
      <c r="B72" s="42" t="s">
        <v>293</v>
      </c>
      <c r="C72" s="43" t="s">
        <v>1022</v>
      </c>
      <c r="D72" s="43" t="s">
        <v>15</v>
      </c>
      <c r="E72" s="43" t="s">
        <v>1038</v>
      </c>
      <c r="F72" s="43" t="s">
        <v>1039</v>
      </c>
      <c r="G72" s="43" t="s">
        <v>27</v>
      </c>
      <c r="H72" s="43"/>
      <c r="I72" s="44">
        <v>43383</v>
      </c>
      <c r="L72" t="s">
        <v>1040</v>
      </c>
      <c r="M72">
        <v>95798488</v>
      </c>
      <c r="N72" t="s">
        <v>1041</v>
      </c>
    </row>
    <row r="73" spans="1:14" ht="30" customHeight="1" x14ac:dyDescent="0.25">
      <c r="A73" s="41">
        <v>13</v>
      </c>
      <c r="B73" s="42" t="s">
        <v>108</v>
      </c>
      <c r="C73" s="43" t="s">
        <v>1022</v>
      </c>
      <c r="D73" s="43" t="s">
        <v>55</v>
      </c>
      <c r="E73" s="43"/>
      <c r="F73" s="43" t="s">
        <v>1042</v>
      </c>
      <c r="G73" s="43" t="s">
        <v>1043</v>
      </c>
      <c r="H73" s="43"/>
      <c r="I73" s="44">
        <v>43396</v>
      </c>
      <c r="L73" t="s">
        <v>1044</v>
      </c>
      <c r="M73">
        <v>83639221</v>
      </c>
      <c r="N73" t="s">
        <v>1045</v>
      </c>
    </row>
    <row r="74" spans="1:14" x14ac:dyDescent="0.25">
      <c r="A74" s="41">
        <v>15</v>
      </c>
      <c r="B74" s="42" t="s">
        <v>340</v>
      </c>
      <c r="C74" s="43" t="s">
        <v>1022</v>
      </c>
      <c r="D74" s="43" t="s">
        <v>15</v>
      </c>
      <c r="E74" s="43" t="s">
        <v>27</v>
      </c>
      <c r="F74" s="43" t="s">
        <v>1046</v>
      </c>
      <c r="G74" s="43" t="s">
        <v>27</v>
      </c>
      <c r="H74" s="43"/>
      <c r="I74" s="44">
        <v>43431</v>
      </c>
      <c r="L74" t="s">
        <v>1047</v>
      </c>
      <c r="M74">
        <v>12432617</v>
      </c>
      <c r="N74" t="s">
        <v>1048</v>
      </c>
    </row>
    <row r="75" spans="1:14" x14ac:dyDescent="0.25">
      <c r="A75" s="41">
        <v>16</v>
      </c>
      <c r="B75" s="42" t="s">
        <v>351</v>
      </c>
      <c r="C75" s="43" t="s">
        <v>1022</v>
      </c>
      <c r="D75" s="43" t="s">
        <v>15</v>
      </c>
      <c r="E75" s="43" t="s">
        <v>1049</v>
      </c>
      <c r="F75" s="43" t="s">
        <v>1050</v>
      </c>
      <c r="G75" s="43"/>
      <c r="H75" s="43"/>
      <c r="I75" s="44">
        <v>43445</v>
      </c>
      <c r="L75" t="s">
        <v>1051</v>
      </c>
      <c r="M75">
        <v>19168</v>
      </c>
      <c r="N75" t="s">
        <v>1052</v>
      </c>
    </row>
    <row r="76" spans="1:14" x14ac:dyDescent="0.25">
      <c r="A76" s="41">
        <v>17</v>
      </c>
      <c r="B76" s="42" t="s">
        <v>311</v>
      </c>
      <c r="C76" s="43" t="s">
        <v>1022</v>
      </c>
      <c r="D76" s="43" t="s">
        <v>15</v>
      </c>
      <c r="E76" s="43" t="s">
        <v>865</v>
      </c>
      <c r="F76" s="43" t="s">
        <v>1053</v>
      </c>
      <c r="G76" s="43" t="s">
        <v>1054</v>
      </c>
      <c r="H76" s="43"/>
      <c r="I76" s="44">
        <v>43446</v>
      </c>
    </row>
    <row r="77" spans="1:14" x14ac:dyDescent="0.25">
      <c r="A77" s="41">
        <v>18</v>
      </c>
      <c r="B77" s="42" t="s">
        <v>838</v>
      </c>
      <c r="C77" s="43" t="s">
        <v>1022</v>
      </c>
      <c r="D77" s="43" t="s">
        <v>15</v>
      </c>
      <c r="E77" s="43" t="s">
        <v>974</v>
      </c>
      <c r="F77" s="43" t="s">
        <v>1055</v>
      </c>
      <c r="G77" s="43" t="s">
        <v>1056</v>
      </c>
      <c r="H77" s="43"/>
      <c r="I77" s="44">
        <v>43497</v>
      </c>
    </row>
    <row r="78" spans="1:14" x14ac:dyDescent="0.25">
      <c r="A78" s="41">
        <v>19</v>
      </c>
      <c r="B78" s="42" t="s">
        <v>326</v>
      </c>
      <c r="C78" s="43" t="s">
        <v>1022</v>
      </c>
      <c r="D78" s="43" t="s">
        <v>15</v>
      </c>
      <c r="E78" s="43" t="s">
        <v>606</v>
      </c>
      <c r="F78" s="43" t="s">
        <v>1057</v>
      </c>
      <c r="G78" s="43" t="s">
        <v>27</v>
      </c>
      <c r="H78" s="43"/>
      <c r="I78" s="44">
        <v>43501</v>
      </c>
    </row>
    <row r="79" spans="1:14" x14ac:dyDescent="0.25">
      <c r="A79" s="41">
        <v>20</v>
      </c>
      <c r="B79" s="42" t="s">
        <v>1058</v>
      </c>
      <c r="C79" s="43" t="s">
        <v>1022</v>
      </c>
      <c r="D79" s="43" t="s">
        <v>120</v>
      </c>
      <c r="E79" s="43" t="s">
        <v>529</v>
      </c>
      <c r="F79" s="43" t="s">
        <v>1059</v>
      </c>
      <c r="G79" s="43" t="s">
        <v>27</v>
      </c>
      <c r="H79" s="43"/>
      <c r="I79" s="44">
        <v>43530</v>
      </c>
    </row>
    <row r="80" spans="1:14" x14ac:dyDescent="0.25">
      <c r="A80" s="41">
        <v>21</v>
      </c>
      <c r="B80" s="42" t="s">
        <v>833</v>
      </c>
      <c r="C80" s="43" t="s">
        <v>1022</v>
      </c>
      <c r="D80" s="43" t="s">
        <v>1060</v>
      </c>
      <c r="E80" s="43" t="s">
        <v>1061</v>
      </c>
      <c r="F80" s="43" t="s">
        <v>1062</v>
      </c>
      <c r="G80" s="43" t="s">
        <v>1063</v>
      </c>
      <c r="H80" s="43" t="s">
        <v>1064</v>
      </c>
      <c r="I80" s="44">
        <v>43556</v>
      </c>
    </row>
    <row r="81" spans="1:10" x14ac:dyDescent="0.25">
      <c r="A81" s="41">
        <v>22</v>
      </c>
      <c r="B81" s="42" t="s">
        <v>724</v>
      </c>
      <c r="C81" s="43" t="s">
        <v>1022</v>
      </c>
      <c r="D81" s="43" t="s">
        <v>15</v>
      </c>
      <c r="E81" s="43" t="s">
        <v>516</v>
      </c>
      <c r="F81" s="43" t="s">
        <v>1065</v>
      </c>
      <c r="G81" s="43" t="s">
        <v>27</v>
      </c>
      <c r="H81" s="43"/>
      <c r="I81" s="44">
        <v>43570</v>
      </c>
    </row>
    <row r="82" spans="1:10" x14ac:dyDescent="0.25">
      <c r="A82" s="41">
        <v>23</v>
      </c>
      <c r="B82" s="42" t="s">
        <v>726</v>
      </c>
      <c r="C82" s="43" t="s">
        <v>1022</v>
      </c>
      <c r="D82" s="43" t="s">
        <v>67</v>
      </c>
      <c r="E82" s="43" t="s">
        <v>1066</v>
      </c>
      <c r="F82" s="43" t="s">
        <v>1067</v>
      </c>
      <c r="G82" s="43" t="s">
        <v>27</v>
      </c>
      <c r="H82" s="43"/>
      <c r="I82" s="44">
        <v>43570</v>
      </c>
    </row>
    <row r="83" spans="1:10" x14ac:dyDescent="0.25">
      <c r="A83" s="41">
        <v>24</v>
      </c>
      <c r="B83" s="42" t="s">
        <v>306</v>
      </c>
      <c r="C83" s="43" t="s">
        <v>1022</v>
      </c>
      <c r="D83" s="43" t="s">
        <v>15</v>
      </c>
      <c r="E83" s="43" t="s">
        <v>1068</v>
      </c>
      <c r="F83" s="43" t="s">
        <v>1069</v>
      </c>
      <c r="G83" s="43" t="s">
        <v>27</v>
      </c>
      <c r="H83" s="43"/>
      <c r="I83" s="44">
        <v>43838</v>
      </c>
    </row>
    <row r="84" spans="1:10" x14ac:dyDescent="0.25">
      <c r="A84" s="41">
        <v>25</v>
      </c>
      <c r="B84" s="42" t="s">
        <v>779</v>
      </c>
      <c r="C84" s="43" t="s">
        <v>1022</v>
      </c>
      <c r="D84" s="43" t="s">
        <v>472</v>
      </c>
      <c r="E84" s="43" t="s">
        <v>27</v>
      </c>
      <c r="F84" s="43" t="s">
        <v>1070</v>
      </c>
      <c r="G84" s="43" t="s">
        <v>27</v>
      </c>
      <c r="H84" s="43"/>
      <c r="I84" s="44">
        <v>43852</v>
      </c>
    </row>
    <row r="85" spans="1:10" x14ac:dyDescent="0.25">
      <c r="A85" s="41">
        <v>26</v>
      </c>
      <c r="B85" s="42" t="s">
        <v>728</v>
      </c>
      <c r="C85" s="43" t="s">
        <v>1022</v>
      </c>
      <c r="D85" s="43" t="s">
        <v>113</v>
      </c>
      <c r="E85" s="43" t="s">
        <v>727</v>
      </c>
      <c r="F85" s="43" t="s">
        <v>27</v>
      </c>
      <c r="G85" s="43" t="s">
        <v>27</v>
      </c>
      <c r="H85" s="43"/>
      <c r="I85" s="44">
        <v>43983</v>
      </c>
    </row>
    <row r="86" spans="1:10" x14ac:dyDescent="0.25">
      <c r="A86" s="41">
        <v>27</v>
      </c>
      <c r="B86" s="42" t="s">
        <v>730</v>
      </c>
      <c r="C86" s="43" t="s">
        <v>1022</v>
      </c>
      <c r="D86" s="43" t="s">
        <v>15</v>
      </c>
      <c r="E86" s="43" t="s">
        <v>1071</v>
      </c>
      <c r="F86" s="43" t="s">
        <v>1072</v>
      </c>
      <c r="G86" s="43" t="s">
        <v>27</v>
      </c>
      <c r="H86" s="43"/>
      <c r="I86" s="44">
        <v>43983</v>
      </c>
    </row>
    <row r="87" spans="1:10" s="45" customFormat="1" ht="15" customHeight="1" x14ac:dyDescent="0.25">
      <c r="A87"/>
      <c r="B87"/>
      <c r="C87"/>
      <c r="D87"/>
      <c r="E87"/>
      <c r="F87"/>
      <c r="G87"/>
      <c r="H87"/>
      <c r="I87"/>
      <c r="J87"/>
    </row>
    <row r="88" spans="1:10" s="45" customFormat="1" ht="15" customHeight="1" x14ac:dyDescent="0.25">
      <c r="A88" s="45" t="s">
        <v>1073</v>
      </c>
      <c r="B88" s="45" t="s">
        <v>1074</v>
      </c>
      <c r="C88" s="45" t="s">
        <v>1075</v>
      </c>
      <c r="D88" s="45" t="s">
        <v>1076</v>
      </c>
      <c r="E88" s="45" t="s">
        <v>1077</v>
      </c>
      <c r="F88" s="45" t="s">
        <v>1017</v>
      </c>
      <c r="G88" s="45" t="s">
        <v>1078</v>
      </c>
      <c r="H88" s="45" t="s">
        <v>1079</v>
      </c>
      <c r="I88" s="45" t="s">
        <v>1016</v>
      </c>
      <c r="J88" s="45" t="s">
        <v>924</v>
      </c>
    </row>
    <row r="89" spans="1:10" s="45" customFormat="1" ht="15" customHeight="1" x14ac:dyDescent="0.25">
      <c r="A89" s="45" t="s">
        <v>1080</v>
      </c>
      <c r="B89" s="45" t="s">
        <v>262</v>
      </c>
      <c r="C89" s="45" t="s">
        <v>1081</v>
      </c>
      <c r="D89" s="45" t="s">
        <v>1082</v>
      </c>
      <c r="E89" s="45" t="s">
        <v>1083</v>
      </c>
      <c r="F89" s="45" t="s">
        <v>1084</v>
      </c>
      <c r="G89" s="45" t="s">
        <v>1085</v>
      </c>
      <c r="I89" s="45" t="s">
        <v>1086</v>
      </c>
      <c r="J89" s="45">
        <v>94799628</v>
      </c>
    </row>
    <row r="90" spans="1:10" s="45" customFormat="1" ht="15" customHeight="1" x14ac:dyDescent="0.25">
      <c r="A90" s="45" t="s">
        <v>1087</v>
      </c>
      <c r="B90" s="45" t="s">
        <v>148</v>
      </c>
      <c r="C90" s="45" t="s">
        <v>1088</v>
      </c>
      <c r="D90" s="45" t="s">
        <v>1082</v>
      </c>
      <c r="E90" s="45" t="s">
        <v>1089</v>
      </c>
      <c r="F90" s="45" t="s">
        <v>1090</v>
      </c>
      <c r="G90" s="45" t="s">
        <v>1091</v>
      </c>
      <c r="I90" s="45" t="s">
        <v>1092</v>
      </c>
    </row>
    <row r="91" spans="1:10" s="45" customFormat="1" ht="15" customHeight="1" x14ac:dyDescent="0.25">
      <c r="A91" s="46" t="s">
        <v>1093</v>
      </c>
      <c r="B91" s="46" t="s">
        <v>1094</v>
      </c>
      <c r="C91" s="46" t="s">
        <v>1081</v>
      </c>
      <c r="D91" s="46" t="s">
        <v>1082</v>
      </c>
      <c r="E91" s="46" t="s">
        <v>1095</v>
      </c>
      <c r="F91" s="46" t="s">
        <v>1096</v>
      </c>
      <c r="G91" s="46" t="s">
        <v>1097</v>
      </c>
      <c r="H91" s="46" t="s">
        <v>1098</v>
      </c>
      <c r="I91" s="46" t="s">
        <v>1060</v>
      </c>
      <c r="J91" s="46"/>
    </row>
    <row r="92" spans="1:10" s="45" customFormat="1" ht="15" customHeight="1" x14ac:dyDescent="0.25">
      <c r="A92" s="47">
        <v>15945140</v>
      </c>
      <c r="B92" s="45" t="s">
        <v>308</v>
      </c>
      <c r="C92" s="45" t="s">
        <v>1081</v>
      </c>
      <c r="D92" s="45" t="s">
        <v>1082</v>
      </c>
      <c r="E92" s="45" t="s">
        <v>1083</v>
      </c>
      <c r="F92" s="45" t="s">
        <v>1099</v>
      </c>
      <c r="I92" s="45" t="s">
        <v>1060</v>
      </c>
    </row>
    <row r="93" spans="1:10" s="45" customFormat="1" ht="15" customHeight="1" x14ac:dyDescent="0.25"/>
    <row r="94" spans="1:10" x14ac:dyDescent="0.25">
      <c r="A94" s="46" t="s">
        <v>1100</v>
      </c>
      <c r="B94" s="45"/>
      <c r="C94" s="45"/>
      <c r="D94" s="45"/>
      <c r="E94" s="45"/>
      <c r="F94" s="45"/>
      <c r="G94" s="45"/>
      <c r="H94" s="45"/>
      <c r="I94" s="45"/>
      <c r="J94" s="45"/>
    </row>
    <row r="95" spans="1:10" s="45" customFormat="1" ht="15" customHeight="1" x14ac:dyDescent="0.25">
      <c r="A95"/>
      <c r="B95"/>
      <c r="C95"/>
      <c r="D95"/>
      <c r="E95"/>
      <c r="F95"/>
      <c r="G95"/>
      <c r="H95"/>
      <c r="I95"/>
      <c r="J95"/>
    </row>
    <row r="96" spans="1:10" s="45" customFormat="1" ht="15" customHeight="1" x14ac:dyDescent="0.25">
      <c r="A96" s="45" t="s">
        <v>1101</v>
      </c>
      <c r="B96" s="45" t="s">
        <v>871</v>
      </c>
      <c r="C96" s="45" t="s">
        <v>1081</v>
      </c>
      <c r="D96" s="45" t="s">
        <v>1082</v>
      </c>
      <c r="E96" s="45" t="s">
        <v>1102</v>
      </c>
      <c r="F96" s="45" t="s">
        <v>1103</v>
      </c>
      <c r="I96" s="45" t="s">
        <v>1104</v>
      </c>
    </row>
    <row r="97" spans="1:9" s="45" customFormat="1" ht="15" customHeight="1" x14ac:dyDescent="0.25">
      <c r="A97" s="45" t="s">
        <v>1105</v>
      </c>
      <c r="B97" s="45" t="s">
        <v>856</v>
      </c>
      <c r="C97" s="45" t="s">
        <v>1081</v>
      </c>
      <c r="D97" s="45" t="s">
        <v>1082</v>
      </c>
      <c r="E97" s="45" t="s">
        <v>1102</v>
      </c>
      <c r="F97" s="45" t="s">
        <v>1106</v>
      </c>
      <c r="I97" s="45" t="s">
        <v>1060</v>
      </c>
    </row>
    <row r="98" spans="1:9" s="45" customFormat="1" ht="15" customHeight="1" x14ac:dyDescent="0.25">
      <c r="A98" s="45" t="s">
        <v>1107</v>
      </c>
      <c r="B98" s="45" t="s">
        <v>879</v>
      </c>
      <c r="C98" s="45" t="s">
        <v>1081</v>
      </c>
      <c r="D98" s="45" t="s">
        <v>1082</v>
      </c>
      <c r="E98" s="45" t="s">
        <v>1102</v>
      </c>
      <c r="I98" s="45" t="s">
        <v>1108</v>
      </c>
    </row>
    <row r="99" spans="1:9" s="45" customFormat="1" ht="15" customHeight="1" x14ac:dyDescent="0.25">
      <c r="A99" s="45" t="s">
        <v>1109</v>
      </c>
      <c r="B99" s="45" t="s">
        <v>878</v>
      </c>
      <c r="C99" s="45" t="s">
        <v>1081</v>
      </c>
      <c r="D99" s="45" t="s">
        <v>1082</v>
      </c>
      <c r="E99" s="45" t="s">
        <v>1102</v>
      </c>
      <c r="F99" s="45" t="s">
        <v>1110</v>
      </c>
      <c r="I99" s="45" t="s">
        <v>1111</v>
      </c>
    </row>
    <row r="100" spans="1:9" s="45" customFormat="1" ht="15" customHeight="1" x14ac:dyDescent="0.25">
      <c r="A100" s="45" t="s">
        <v>1112</v>
      </c>
      <c r="B100" s="45" t="s">
        <v>876</v>
      </c>
      <c r="C100" s="45" t="s">
        <v>1081</v>
      </c>
      <c r="D100" s="45" t="s">
        <v>1082</v>
      </c>
      <c r="E100" s="45" t="s">
        <v>1102</v>
      </c>
      <c r="I100" s="45" t="s">
        <v>1113</v>
      </c>
    </row>
    <row r="101" spans="1:9" s="45" customFormat="1" ht="15" customHeight="1" x14ac:dyDescent="0.25">
      <c r="A101" s="45" t="s">
        <v>1114</v>
      </c>
      <c r="B101" s="45" t="s">
        <v>853</v>
      </c>
      <c r="C101" s="45" t="s">
        <v>1081</v>
      </c>
      <c r="D101" s="45" t="s">
        <v>1082</v>
      </c>
      <c r="E101" s="45" t="s">
        <v>1102</v>
      </c>
      <c r="F101" s="45" t="s">
        <v>1115</v>
      </c>
      <c r="I101" s="45" t="s">
        <v>1060</v>
      </c>
    </row>
    <row r="102" spans="1:9" s="45" customFormat="1" ht="15" customHeight="1" x14ac:dyDescent="0.25">
      <c r="A102" s="45" t="s">
        <v>1116</v>
      </c>
      <c r="B102" s="45" t="s">
        <v>873</v>
      </c>
      <c r="C102" s="45" t="s">
        <v>1081</v>
      </c>
      <c r="D102" s="45" t="s">
        <v>1082</v>
      </c>
      <c r="E102" s="45" t="s">
        <v>1102</v>
      </c>
      <c r="F102" s="45" t="s">
        <v>1117</v>
      </c>
      <c r="I102" s="45" t="s">
        <v>1118</v>
      </c>
    </row>
    <row r="103" spans="1:9" s="45" customFormat="1" ht="15" customHeight="1" x14ac:dyDescent="0.25">
      <c r="A103" s="45" t="s">
        <v>1119</v>
      </c>
      <c r="B103" s="45" t="s">
        <v>875</v>
      </c>
      <c r="C103" s="45" t="s">
        <v>1081</v>
      </c>
      <c r="D103" s="45" t="s">
        <v>1082</v>
      </c>
      <c r="E103" s="45" t="s">
        <v>1102</v>
      </c>
      <c r="I103" s="45" t="s">
        <v>1120</v>
      </c>
    </row>
    <row r="104" spans="1:9" s="45" customFormat="1" ht="15" customHeight="1" x14ac:dyDescent="0.25">
      <c r="A104" s="45" t="s">
        <v>1121</v>
      </c>
      <c r="B104" s="45" t="s">
        <v>874</v>
      </c>
      <c r="C104" s="45" t="s">
        <v>1081</v>
      </c>
      <c r="D104" s="45" t="s">
        <v>1082</v>
      </c>
      <c r="E104" s="45" t="s">
        <v>1102</v>
      </c>
      <c r="F104" s="45" t="s">
        <v>1117</v>
      </c>
      <c r="I104" s="45" t="s">
        <v>1118</v>
      </c>
    </row>
    <row r="105" spans="1:9" s="45" customFormat="1" ht="15" customHeight="1" x14ac:dyDescent="0.25">
      <c r="A105" s="45" t="s">
        <v>1122</v>
      </c>
      <c r="B105" s="45" t="s">
        <v>1123</v>
      </c>
      <c r="C105" s="45" t="s">
        <v>1081</v>
      </c>
      <c r="D105" s="45" t="s">
        <v>1082</v>
      </c>
      <c r="E105" s="45" t="s">
        <v>1102</v>
      </c>
      <c r="F105" s="45" t="s">
        <v>1124</v>
      </c>
      <c r="I105" s="45" t="s">
        <v>1111</v>
      </c>
    </row>
    <row r="106" spans="1:9" s="45" customFormat="1" ht="15" customHeight="1" x14ac:dyDescent="0.25">
      <c r="A106" s="45" t="s">
        <v>1125</v>
      </c>
      <c r="B106" s="45" t="s">
        <v>1126</v>
      </c>
      <c r="C106" s="45" t="s">
        <v>1081</v>
      </c>
      <c r="D106" s="45" t="s">
        <v>1082</v>
      </c>
      <c r="E106" s="45" t="s">
        <v>1102</v>
      </c>
      <c r="F106" s="45" t="s">
        <v>1124</v>
      </c>
      <c r="I106" s="45" t="s">
        <v>1111</v>
      </c>
    </row>
    <row r="107" spans="1:9" s="45" customFormat="1" ht="15" customHeight="1" x14ac:dyDescent="0.25">
      <c r="A107" s="45" t="s">
        <v>1127</v>
      </c>
      <c r="B107" s="45" t="s">
        <v>880</v>
      </c>
      <c r="C107" s="45" t="s">
        <v>1081</v>
      </c>
      <c r="D107" s="45" t="s">
        <v>1082</v>
      </c>
      <c r="E107" s="45" t="s">
        <v>1128</v>
      </c>
      <c r="F107" s="45" t="s">
        <v>1129</v>
      </c>
      <c r="I107" s="45" t="s">
        <v>1130</v>
      </c>
    </row>
    <row r="108" spans="1:9" s="45" customFormat="1" ht="15" customHeight="1" x14ac:dyDescent="0.25">
      <c r="A108" s="45" t="s">
        <v>1131</v>
      </c>
      <c r="B108" s="45" t="s">
        <v>882</v>
      </c>
      <c r="C108" s="45" t="s">
        <v>1132</v>
      </c>
      <c r="D108" s="45" t="s">
        <v>1082</v>
      </c>
      <c r="E108" s="45" t="s">
        <v>1133</v>
      </c>
      <c r="F108" s="45" t="s">
        <v>1134</v>
      </c>
      <c r="I108" s="45" t="s">
        <v>1135</v>
      </c>
    </row>
    <row r="109" spans="1:9" s="45" customFormat="1" ht="15" customHeight="1" x14ac:dyDescent="0.25">
      <c r="A109" s="45" t="s">
        <v>1136</v>
      </c>
      <c r="B109" s="45" t="s">
        <v>1137</v>
      </c>
      <c r="C109" s="45" t="s">
        <v>1138</v>
      </c>
      <c r="D109" s="45" t="s">
        <v>1082</v>
      </c>
      <c r="E109" s="45" t="s">
        <v>1139</v>
      </c>
      <c r="F109" s="45" t="s">
        <v>1140</v>
      </c>
      <c r="I109" s="45" t="s">
        <v>1141</v>
      </c>
    </row>
    <row r="110" spans="1:9" s="45" customFormat="1" ht="15" customHeight="1" x14ac:dyDescent="0.25">
      <c r="A110" s="45" t="s">
        <v>1142</v>
      </c>
      <c r="B110" s="45" t="s">
        <v>883</v>
      </c>
      <c r="C110" s="45" t="s">
        <v>1143</v>
      </c>
      <c r="D110" s="45" t="s">
        <v>1082</v>
      </c>
      <c r="E110" s="45" t="s">
        <v>1144</v>
      </c>
      <c r="I110" s="45" t="s">
        <v>1145</v>
      </c>
    </row>
    <row r="111" spans="1:9" s="45" customFormat="1" ht="15" customHeight="1" x14ac:dyDescent="0.25">
      <c r="A111" s="45" t="s">
        <v>1146</v>
      </c>
      <c r="B111" s="45" t="s">
        <v>885</v>
      </c>
      <c r="C111" s="45" t="s">
        <v>1081</v>
      </c>
      <c r="D111" s="45" t="s">
        <v>1082</v>
      </c>
      <c r="E111" s="45" t="s">
        <v>1147</v>
      </c>
      <c r="F111" s="45" t="s">
        <v>1148</v>
      </c>
      <c r="G111" s="45" t="s">
        <v>1149</v>
      </c>
      <c r="I111" s="45" t="s">
        <v>1104</v>
      </c>
    </row>
    <row r="112" spans="1:9" s="45" customFormat="1" ht="15" customHeight="1" x14ac:dyDescent="0.25">
      <c r="A112" s="45" t="s">
        <v>1150</v>
      </c>
      <c r="B112" s="45" t="s">
        <v>859</v>
      </c>
      <c r="C112" s="45" t="s">
        <v>1081</v>
      </c>
      <c r="D112" s="45" t="s">
        <v>1082</v>
      </c>
      <c r="E112" s="45" t="s">
        <v>1151</v>
      </c>
      <c r="F112" s="45" t="s">
        <v>1152</v>
      </c>
      <c r="G112" s="45" t="s">
        <v>1153</v>
      </c>
      <c r="I112" s="45" t="s">
        <v>1060</v>
      </c>
    </row>
    <row r="113" spans="1:9" s="45" customFormat="1" ht="15" customHeight="1" x14ac:dyDescent="0.25">
      <c r="A113" s="45" t="s">
        <v>1154</v>
      </c>
      <c r="B113" s="45" t="s">
        <v>866</v>
      </c>
      <c r="C113" s="45" t="s">
        <v>1081</v>
      </c>
      <c r="D113" s="45" t="s">
        <v>1082</v>
      </c>
      <c r="E113" s="45" t="s">
        <v>1151</v>
      </c>
      <c r="F113" s="45" t="s">
        <v>1155</v>
      </c>
      <c r="I113" s="45" t="s">
        <v>1060</v>
      </c>
    </row>
    <row r="114" spans="1:9" s="45" customFormat="1" ht="15" customHeight="1" x14ac:dyDescent="0.25">
      <c r="A114" s="45" t="s">
        <v>1156</v>
      </c>
      <c r="B114" s="45" t="s">
        <v>863</v>
      </c>
      <c r="C114" s="45" t="s">
        <v>1081</v>
      </c>
      <c r="D114" s="45" t="s">
        <v>1082</v>
      </c>
      <c r="E114" s="45" t="s">
        <v>1151</v>
      </c>
      <c r="F114" s="45" t="s">
        <v>1157</v>
      </c>
      <c r="I114" s="45" t="s">
        <v>1060</v>
      </c>
    </row>
    <row r="115" spans="1:9" s="45" customFormat="1" ht="15" customHeight="1" x14ac:dyDescent="0.25">
      <c r="A115" s="45" t="s">
        <v>1158</v>
      </c>
      <c r="B115" s="45" t="s">
        <v>1159</v>
      </c>
      <c r="C115" s="45" t="s">
        <v>1081</v>
      </c>
      <c r="D115" s="45" t="s">
        <v>1082</v>
      </c>
      <c r="E115" s="45" t="s">
        <v>1151</v>
      </c>
      <c r="F115" s="45" t="s">
        <v>1160</v>
      </c>
      <c r="G115" s="45" t="s">
        <v>1161</v>
      </c>
      <c r="I115" s="45" t="s">
        <v>1060</v>
      </c>
    </row>
    <row r="116" spans="1:9" s="45" customFormat="1" ht="15" customHeight="1" x14ac:dyDescent="0.25">
      <c r="A116" s="45" t="s">
        <v>1162</v>
      </c>
      <c r="B116" s="45" t="s">
        <v>864</v>
      </c>
      <c r="C116" s="45" t="s">
        <v>1081</v>
      </c>
      <c r="D116" s="45" t="s">
        <v>1082</v>
      </c>
      <c r="E116" s="45" t="s">
        <v>1151</v>
      </c>
      <c r="F116" s="45" t="s">
        <v>1163</v>
      </c>
      <c r="I116" s="45" t="s">
        <v>1060</v>
      </c>
    </row>
    <row r="117" spans="1:9" s="45" customFormat="1" ht="15" customHeight="1" x14ac:dyDescent="0.25">
      <c r="A117" s="45" t="s">
        <v>1164</v>
      </c>
      <c r="B117" s="45" t="s">
        <v>1165</v>
      </c>
      <c r="C117" s="45" t="s">
        <v>1081</v>
      </c>
      <c r="D117" s="45" t="s">
        <v>1082</v>
      </c>
      <c r="E117" s="45" t="s">
        <v>1151</v>
      </c>
      <c r="F117" s="45" t="s">
        <v>1166</v>
      </c>
      <c r="I117" s="45" t="s">
        <v>1060</v>
      </c>
    </row>
    <row r="118" spans="1:9" s="45" customFormat="1" ht="15" customHeight="1" x14ac:dyDescent="0.25">
      <c r="A118" s="45" t="s">
        <v>1167</v>
      </c>
      <c r="B118" s="45" t="s">
        <v>1168</v>
      </c>
      <c r="C118" s="45" t="s">
        <v>1081</v>
      </c>
      <c r="D118" s="45" t="s">
        <v>1082</v>
      </c>
      <c r="E118" s="45" t="s">
        <v>1151</v>
      </c>
      <c r="F118" s="45" t="s">
        <v>1169</v>
      </c>
      <c r="I118" s="45" t="s">
        <v>1060</v>
      </c>
    </row>
    <row r="119" spans="1:9" s="45" customFormat="1" ht="15" customHeight="1" x14ac:dyDescent="0.25">
      <c r="A119" s="45" t="s">
        <v>1170</v>
      </c>
      <c r="B119" s="45" t="s">
        <v>1171</v>
      </c>
      <c r="C119" s="45" t="s">
        <v>1081</v>
      </c>
      <c r="D119" s="45" t="s">
        <v>1082</v>
      </c>
      <c r="E119" s="45" t="s">
        <v>1151</v>
      </c>
      <c r="F119" s="45" t="s">
        <v>1172</v>
      </c>
      <c r="I119" s="45" t="s">
        <v>1060</v>
      </c>
    </row>
    <row r="120" spans="1:9" s="45" customFormat="1" ht="15" customHeight="1" x14ac:dyDescent="0.25">
      <c r="A120" s="45" t="s">
        <v>1173</v>
      </c>
      <c r="B120" s="45" t="s">
        <v>1174</v>
      </c>
      <c r="C120" s="45" t="s">
        <v>1081</v>
      </c>
      <c r="D120" s="45" t="s">
        <v>1082</v>
      </c>
      <c r="E120" s="45" t="s">
        <v>1151</v>
      </c>
      <c r="F120" s="45" t="s">
        <v>1175</v>
      </c>
      <c r="G120" s="45" t="s">
        <v>1176</v>
      </c>
      <c r="I120" s="45" t="s">
        <v>1060</v>
      </c>
    </row>
    <row r="121" spans="1:9" s="45" customFormat="1" ht="15" customHeight="1" x14ac:dyDescent="0.25">
      <c r="A121" s="45" t="s">
        <v>1177</v>
      </c>
      <c r="B121" s="45" t="s">
        <v>860</v>
      </c>
      <c r="C121" s="45" t="s">
        <v>1081</v>
      </c>
      <c r="D121" s="45" t="s">
        <v>1082</v>
      </c>
      <c r="E121" s="45" t="s">
        <v>1151</v>
      </c>
      <c r="F121" s="45" t="s">
        <v>1178</v>
      </c>
      <c r="I121" s="45" t="s">
        <v>1060</v>
      </c>
    </row>
    <row r="122" spans="1:9" s="45" customFormat="1" ht="15" customHeight="1" x14ac:dyDescent="0.25">
      <c r="A122" s="45" t="s">
        <v>1179</v>
      </c>
      <c r="B122" s="45" t="s">
        <v>869</v>
      </c>
      <c r="C122" s="45" t="s">
        <v>1081</v>
      </c>
      <c r="D122" s="45" t="s">
        <v>1082</v>
      </c>
      <c r="E122" s="45" t="s">
        <v>1151</v>
      </c>
      <c r="F122" s="45" t="s">
        <v>1163</v>
      </c>
      <c r="I122" s="45" t="s">
        <v>1060</v>
      </c>
    </row>
    <row r="123" spans="1:9" s="45" customFormat="1" ht="15" customHeight="1" x14ac:dyDescent="0.25">
      <c r="A123" s="45" t="s">
        <v>1180</v>
      </c>
      <c r="B123" s="45" t="s">
        <v>862</v>
      </c>
      <c r="C123" s="45" t="s">
        <v>1081</v>
      </c>
      <c r="D123" s="45" t="s">
        <v>1082</v>
      </c>
      <c r="E123" s="45" t="s">
        <v>1151</v>
      </c>
      <c r="F123" s="45" t="s">
        <v>1115</v>
      </c>
      <c r="I123" s="45" t="s">
        <v>1060</v>
      </c>
    </row>
    <row r="124" spans="1:9" s="45" customFormat="1" ht="15" customHeight="1" x14ac:dyDescent="0.25">
      <c r="A124" s="45" t="s">
        <v>1181</v>
      </c>
      <c r="B124" s="45" t="s">
        <v>868</v>
      </c>
      <c r="C124" s="45" t="s">
        <v>1081</v>
      </c>
      <c r="D124" s="45" t="s">
        <v>1082</v>
      </c>
      <c r="E124" s="45" t="s">
        <v>1151</v>
      </c>
      <c r="F124" s="45" t="s">
        <v>1155</v>
      </c>
      <c r="I124" s="45" t="s">
        <v>1060</v>
      </c>
    </row>
    <row r="125" spans="1:9" s="45" customFormat="1" ht="15" customHeight="1" x14ac:dyDescent="0.25">
      <c r="A125" s="45" t="s">
        <v>1182</v>
      </c>
      <c r="B125" s="45" t="s">
        <v>870</v>
      </c>
      <c r="C125" s="45" t="s">
        <v>1081</v>
      </c>
      <c r="D125" s="45" t="s">
        <v>1082</v>
      </c>
      <c r="E125" s="45" t="s">
        <v>1151</v>
      </c>
      <c r="F125" s="45" t="s">
        <v>1183</v>
      </c>
      <c r="I125" s="45" t="s">
        <v>1060</v>
      </c>
    </row>
    <row r="126" spans="1:9" s="45" customFormat="1" ht="15" customHeight="1" x14ac:dyDescent="0.25">
      <c r="A126" s="45" t="s">
        <v>1184</v>
      </c>
      <c r="B126" s="45" t="s">
        <v>1185</v>
      </c>
      <c r="C126" s="45" t="s">
        <v>1081</v>
      </c>
      <c r="D126" s="45" t="s">
        <v>1082</v>
      </c>
      <c r="E126" s="45" t="s">
        <v>1151</v>
      </c>
      <c r="F126" s="45" t="s">
        <v>1186</v>
      </c>
      <c r="I126" s="45" t="s">
        <v>1060</v>
      </c>
    </row>
    <row r="127" spans="1:9" s="45" customFormat="1" ht="15" customHeight="1" x14ac:dyDescent="0.25">
      <c r="A127" s="45" t="s">
        <v>1187</v>
      </c>
      <c r="B127" s="45" t="s">
        <v>1188</v>
      </c>
      <c r="C127" s="45" t="s">
        <v>1081</v>
      </c>
      <c r="D127" s="45" t="s">
        <v>1082</v>
      </c>
      <c r="E127" s="45" t="s">
        <v>1151</v>
      </c>
      <c r="F127" s="45" t="s">
        <v>1189</v>
      </c>
      <c r="I127" s="45" t="s">
        <v>1060</v>
      </c>
    </row>
    <row r="128" spans="1:9" s="45" customFormat="1" ht="15" customHeight="1" x14ac:dyDescent="0.25">
      <c r="A128" s="45" t="s">
        <v>1190</v>
      </c>
      <c r="B128" s="45" t="s">
        <v>867</v>
      </c>
      <c r="C128" s="45" t="s">
        <v>1081</v>
      </c>
      <c r="D128" s="45" t="s">
        <v>1082</v>
      </c>
      <c r="E128" s="45" t="s">
        <v>1151</v>
      </c>
      <c r="F128" s="45" t="s">
        <v>1191</v>
      </c>
      <c r="I128" s="45" t="s">
        <v>1060</v>
      </c>
    </row>
    <row r="129" spans="1:9" s="45" customFormat="1" ht="15" customHeight="1" x14ac:dyDescent="0.25">
      <c r="A129" s="45" t="s">
        <v>1192</v>
      </c>
      <c r="B129" s="45" t="s">
        <v>890</v>
      </c>
      <c r="C129" s="45" t="s">
        <v>1081</v>
      </c>
      <c r="D129" s="45" t="s">
        <v>1082</v>
      </c>
      <c r="E129" s="45" t="s">
        <v>1193</v>
      </c>
      <c r="F129" s="45" t="s">
        <v>1194</v>
      </c>
      <c r="G129" s="45" t="s">
        <v>1195</v>
      </c>
      <c r="I129" s="45" t="s">
        <v>1060</v>
      </c>
    </row>
    <row r="130" spans="1:9" s="45" customFormat="1" ht="15" customHeight="1" x14ac:dyDescent="0.25">
      <c r="A130" s="45" t="s">
        <v>1196</v>
      </c>
      <c r="B130" s="45" t="s">
        <v>898</v>
      </c>
      <c r="C130" s="45" t="s">
        <v>1081</v>
      </c>
      <c r="D130" s="45" t="s">
        <v>1082</v>
      </c>
      <c r="E130" s="45" t="s">
        <v>1197</v>
      </c>
      <c r="F130" s="45" t="s">
        <v>1198</v>
      </c>
      <c r="I130" s="45" t="s">
        <v>1086</v>
      </c>
    </row>
    <row r="131" spans="1:9" s="45" customFormat="1" ht="15" customHeight="1" x14ac:dyDescent="0.25">
      <c r="A131" s="45" t="s">
        <v>1199</v>
      </c>
      <c r="B131" s="45" t="s">
        <v>887</v>
      </c>
      <c r="C131" s="45" t="s">
        <v>1081</v>
      </c>
      <c r="D131" s="45" t="s">
        <v>1082</v>
      </c>
      <c r="E131" s="45" t="s">
        <v>1197</v>
      </c>
      <c r="F131" s="45" t="s">
        <v>1200</v>
      </c>
      <c r="I131" s="45" t="s">
        <v>1060</v>
      </c>
    </row>
    <row r="132" spans="1:9" s="45" customFormat="1" ht="15" customHeight="1" x14ac:dyDescent="0.25">
      <c r="A132" s="45" t="s">
        <v>1201</v>
      </c>
      <c r="B132" s="45" t="s">
        <v>900</v>
      </c>
      <c r="C132" s="45" t="s">
        <v>1081</v>
      </c>
      <c r="D132" s="45" t="s">
        <v>1082</v>
      </c>
      <c r="E132" s="45" t="s">
        <v>1202</v>
      </c>
      <c r="F132" s="45" t="s">
        <v>1203</v>
      </c>
      <c r="G132" s="45" t="s">
        <v>1204</v>
      </c>
      <c r="I132" s="45" t="s">
        <v>1111</v>
      </c>
    </row>
    <row r="133" spans="1:9" s="45" customFormat="1" ht="15" customHeight="1" x14ac:dyDescent="0.25">
      <c r="A133" s="45" t="s">
        <v>1205</v>
      </c>
      <c r="B133" s="45" t="s">
        <v>902</v>
      </c>
      <c r="C133" s="45" t="s">
        <v>1081</v>
      </c>
      <c r="D133" s="45" t="s">
        <v>1082</v>
      </c>
      <c r="E133" s="45" t="s">
        <v>1202</v>
      </c>
      <c r="F133" s="45" t="s">
        <v>1206</v>
      </c>
      <c r="G133" s="45" t="s">
        <v>1207</v>
      </c>
      <c r="I133" s="45" t="s">
        <v>1111</v>
      </c>
    </row>
    <row r="134" spans="1:9" s="45" customFormat="1" ht="15" customHeight="1" x14ac:dyDescent="0.25">
      <c r="A134" s="45" t="s">
        <v>1208</v>
      </c>
      <c r="B134" s="45" t="s">
        <v>1209</v>
      </c>
      <c r="C134" s="45" t="s">
        <v>1081</v>
      </c>
      <c r="D134" s="45" t="s">
        <v>1082</v>
      </c>
      <c r="E134" s="45" t="s">
        <v>1210</v>
      </c>
      <c r="F134" s="45" t="s">
        <v>1211</v>
      </c>
      <c r="G134" s="45" t="s">
        <v>1212</v>
      </c>
      <c r="I134" s="45" t="s">
        <v>1213</v>
      </c>
    </row>
    <row r="135" spans="1:9" s="45" customFormat="1" ht="15" customHeight="1" x14ac:dyDescent="0.25">
      <c r="A135" s="45" t="s">
        <v>1214</v>
      </c>
      <c r="B135" s="45" t="s">
        <v>906</v>
      </c>
      <c r="C135" s="45" t="s">
        <v>1081</v>
      </c>
      <c r="D135" s="45" t="s">
        <v>1082</v>
      </c>
      <c r="E135" s="45" t="s">
        <v>1210</v>
      </c>
      <c r="F135" s="45" t="s">
        <v>1215</v>
      </c>
      <c r="I135" s="45" t="s">
        <v>1216</v>
      </c>
    </row>
    <row r="136" spans="1:9" s="45" customFormat="1" ht="15" customHeight="1" x14ac:dyDescent="0.25">
      <c r="A136" s="45" t="s">
        <v>1217</v>
      </c>
      <c r="B136" s="45" t="s">
        <v>1218</v>
      </c>
      <c r="C136" s="45" t="s">
        <v>1081</v>
      </c>
      <c r="D136" s="45" t="s">
        <v>1082</v>
      </c>
      <c r="E136" s="45" t="s">
        <v>1210</v>
      </c>
      <c r="F136" s="45" t="s">
        <v>1219</v>
      </c>
      <c r="I136" s="45" t="s">
        <v>1141</v>
      </c>
    </row>
    <row r="137" spans="1:9" s="45" customFormat="1" ht="15" customHeight="1" x14ac:dyDescent="0.25">
      <c r="A137" s="45" t="s">
        <v>1220</v>
      </c>
      <c r="B137" s="45" t="s">
        <v>904</v>
      </c>
      <c r="C137" s="45" t="s">
        <v>1081</v>
      </c>
      <c r="D137" s="45" t="s">
        <v>1082</v>
      </c>
      <c r="E137" s="45" t="s">
        <v>1210</v>
      </c>
      <c r="F137" s="45" t="s">
        <v>1221</v>
      </c>
      <c r="G137" s="45" t="s">
        <v>1222</v>
      </c>
      <c r="I137" s="45" t="s">
        <v>1141</v>
      </c>
    </row>
    <row r="138" spans="1:9" s="45" customFormat="1" ht="15" customHeight="1" x14ac:dyDescent="0.25">
      <c r="A138" s="45" t="s">
        <v>1223</v>
      </c>
      <c r="B138" s="45" t="s">
        <v>892</v>
      </c>
      <c r="C138" s="45" t="s">
        <v>1081</v>
      </c>
      <c r="D138" s="45" t="s">
        <v>1082</v>
      </c>
      <c r="E138" s="45" t="s">
        <v>1210</v>
      </c>
      <c r="F138" s="45" t="s">
        <v>1224</v>
      </c>
      <c r="G138" s="45" t="s">
        <v>1225</v>
      </c>
      <c r="I138" s="45" t="s">
        <v>1060</v>
      </c>
    </row>
    <row r="139" spans="1:9" s="45" customFormat="1" ht="15" customHeight="1" x14ac:dyDescent="0.25">
      <c r="A139" s="45" t="s">
        <v>1226</v>
      </c>
      <c r="B139" s="45" t="s">
        <v>896</v>
      </c>
      <c r="C139" s="45" t="s">
        <v>1081</v>
      </c>
      <c r="D139" s="45" t="s">
        <v>1082</v>
      </c>
      <c r="E139" s="45" t="s">
        <v>1210</v>
      </c>
      <c r="F139" s="45" t="s">
        <v>1227</v>
      </c>
      <c r="I139" s="45" t="s">
        <v>1060</v>
      </c>
    </row>
    <row r="140" spans="1:9" s="45" customFormat="1" ht="15" customHeight="1" x14ac:dyDescent="0.25">
      <c r="A140" s="45" t="s">
        <v>1228</v>
      </c>
      <c r="B140" s="45" t="s">
        <v>894</v>
      </c>
      <c r="C140" s="45" t="s">
        <v>1081</v>
      </c>
      <c r="D140" s="45" t="s">
        <v>1082</v>
      </c>
      <c r="E140" s="45" t="s">
        <v>1210</v>
      </c>
      <c r="F140" s="45" t="s">
        <v>1229</v>
      </c>
      <c r="G140" s="45" t="s">
        <v>1230</v>
      </c>
      <c r="I140" s="45" t="s">
        <v>1060</v>
      </c>
    </row>
    <row r="141" spans="1:9" s="45" customFormat="1" ht="15" customHeight="1" x14ac:dyDescent="0.25">
      <c r="A141" s="45" t="s">
        <v>1231</v>
      </c>
      <c r="B141" s="45" t="s">
        <v>908</v>
      </c>
      <c r="C141" s="45" t="s">
        <v>1081</v>
      </c>
      <c r="D141" s="45" t="s">
        <v>1082</v>
      </c>
      <c r="E141" s="45" t="s">
        <v>1210</v>
      </c>
      <c r="F141" s="45" t="s">
        <v>1232</v>
      </c>
      <c r="G141" s="45" t="s">
        <v>1233</v>
      </c>
      <c r="I141" s="45" t="s">
        <v>1234</v>
      </c>
    </row>
    <row r="142" spans="1:9" s="45" customFormat="1" ht="15" customHeight="1" x14ac:dyDescent="0.25">
      <c r="A142" s="45" t="s">
        <v>1235</v>
      </c>
      <c r="B142" s="45" t="s">
        <v>910</v>
      </c>
      <c r="C142" s="45" t="s">
        <v>1081</v>
      </c>
      <c r="D142" s="45" t="s">
        <v>1082</v>
      </c>
      <c r="E142" s="45" t="s">
        <v>1210</v>
      </c>
      <c r="F142" s="45" t="s">
        <v>1236</v>
      </c>
      <c r="G142" s="45" t="s">
        <v>1237</v>
      </c>
      <c r="I142" s="45" t="s">
        <v>1104</v>
      </c>
    </row>
    <row r="143" spans="1:9" s="45" customFormat="1" ht="15" customHeight="1" x14ac:dyDescent="0.25">
      <c r="A143" s="45" t="s">
        <v>1238</v>
      </c>
      <c r="B143" s="45" t="s">
        <v>912</v>
      </c>
      <c r="C143" s="45" t="s">
        <v>1081</v>
      </c>
      <c r="D143" s="45" t="s">
        <v>1082</v>
      </c>
      <c r="E143" s="45" t="s">
        <v>1210</v>
      </c>
      <c r="F143" s="45" t="s">
        <v>1239</v>
      </c>
      <c r="G143" s="45" t="s">
        <v>1240</v>
      </c>
      <c r="I143" s="45" t="s">
        <v>1111</v>
      </c>
    </row>
    <row r="144" spans="1:9" s="45" customFormat="1" ht="15" customHeight="1" x14ac:dyDescent="0.25">
      <c r="A144" s="45" t="s">
        <v>1241</v>
      </c>
      <c r="B144" s="45" t="s">
        <v>914</v>
      </c>
      <c r="C144" s="45" t="s">
        <v>1081</v>
      </c>
      <c r="D144" s="45" t="s">
        <v>1082</v>
      </c>
      <c r="E144" s="45" t="s">
        <v>1210</v>
      </c>
      <c r="F144" s="45" t="s">
        <v>1242</v>
      </c>
      <c r="G144" s="45" t="s">
        <v>1243</v>
      </c>
      <c r="I144" s="45" t="s">
        <v>1216</v>
      </c>
    </row>
    <row r="145" spans="1:10" s="45" customFormat="1" ht="15" customHeight="1" x14ac:dyDescent="0.25">
      <c r="A145" s="45" t="s">
        <v>1244</v>
      </c>
      <c r="B145" s="45" t="s">
        <v>1245</v>
      </c>
      <c r="C145" s="45" t="s">
        <v>1081</v>
      </c>
      <c r="D145" s="45" t="s">
        <v>1082</v>
      </c>
      <c r="E145" s="45" t="s">
        <v>1210</v>
      </c>
      <c r="F145" s="45" t="s">
        <v>1246</v>
      </c>
      <c r="G145" s="45" t="s">
        <v>1247</v>
      </c>
      <c r="I145" s="45" t="s">
        <v>1248</v>
      </c>
    </row>
    <row r="146" spans="1:10" s="45" customFormat="1" ht="15" customHeight="1" x14ac:dyDescent="0.25">
      <c r="A146" s="45" t="s">
        <v>1249</v>
      </c>
      <c r="B146" s="45" t="s">
        <v>916</v>
      </c>
      <c r="C146" s="45" t="s">
        <v>1081</v>
      </c>
      <c r="D146" s="45" t="s">
        <v>1082</v>
      </c>
      <c r="E146" s="45" t="s">
        <v>1250</v>
      </c>
      <c r="F146" s="45" t="s">
        <v>1251</v>
      </c>
      <c r="G146" s="45" t="s">
        <v>1251</v>
      </c>
      <c r="I146" s="45" t="s">
        <v>1252</v>
      </c>
    </row>
    <row r="147" spans="1:10" s="45" customFormat="1" ht="15" customHeight="1" x14ac:dyDescent="0.25">
      <c r="A147" s="45" t="s">
        <v>1253</v>
      </c>
      <c r="B147" s="45" t="s">
        <v>918</v>
      </c>
      <c r="C147" s="45" t="s">
        <v>1081</v>
      </c>
      <c r="D147" s="45" t="s">
        <v>1082</v>
      </c>
      <c r="E147" s="45" t="s">
        <v>1250</v>
      </c>
      <c r="F147" s="45" t="s">
        <v>1254</v>
      </c>
      <c r="G147" s="45" t="s">
        <v>1254</v>
      </c>
      <c r="I147" s="45" t="s">
        <v>1252</v>
      </c>
    </row>
    <row r="148" spans="1:10" x14ac:dyDescent="0.25">
      <c r="A148" s="45" t="s">
        <v>1255</v>
      </c>
      <c r="B148" s="45" t="s">
        <v>889</v>
      </c>
      <c r="C148" s="45" t="s">
        <v>1081</v>
      </c>
      <c r="D148" s="45" t="s">
        <v>1082</v>
      </c>
      <c r="E148" s="45" t="s">
        <v>1250</v>
      </c>
      <c r="F148" s="45" t="s">
        <v>1256</v>
      </c>
      <c r="G148" s="45" t="s">
        <v>1257</v>
      </c>
      <c r="H148" s="45"/>
      <c r="I148" s="45" t="s">
        <v>1060</v>
      </c>
      <c r="J148" s="45"/>
    </row>
  </sheetData>
  <pageMargins left="0.7" right="0.7" top="0.75" bottom="0.75" header="0.51180555555555496" footer="0.51180555555555496"/>
  <pageSetup paperSize="9" firstPageNumber="0" orientation="portrait" horizontalDpi="300" verticalDpi="30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8"/>
  <sheetViews>
    <sheetView zoomScaleNormal="100" workbookViewId="0">
      <selection activeCell="A3" sqref="A3"/>
    </sheetView>
  </sheetViews>
  <sheetFormatPr defaultColWidth="8.7109375" defaultRowHeight="15" x14ac:dyDescent="0.25"/>
  <cols>
    <col min="1" max="1" width="44.140625" customWidth="1"/>
    <col min="2" max="2" width="22.5703125" customWidth="1"/>
    <col min="3" max="3" width="23.28515625" customWidth="1"/>
    <col min="4" max="4" width="11.7109375" customWidth="1"/>
    <col min="5" max="5" width="11.5703125" customWidth="1"/>
    <col min="6" max="6" width="10.85546875" customWidth="1"/>
    <col min="7" max="7" width="23.5703125" customWidth="1"/>
    <col min="8" max="8" width="23.140625" customWidth="1"/>
    <col min="9" max="9" width="23" customWidth="1"/>
    <col min="14" max="14" width="11.140625" customWidth="1"/>
  </cols>
  <sheetData>
    <row r="1" spans="1:16" x14ac:dyDescent="0.25">
      <c r="A1" s="28" t="s">
        <v>1258</v>
      </c>
    </row>
    <row r="2" spans="1:16" x14ac:dyDescent="0.25">
      <c r="A2" t="s">
        <v>1259</v>
      </c>
      <c r="B2" t="s">
        <v>925</v>
      </c>
      <c r="C2" t="s">
        <v>1260</v>
      </c>
      <c r="D2">
        <v>2021</v>
      </c>
      <c r="E2" t="s">
        <v>1261</v>
      </c>
      <c r="F2" t="s">
        <v>973</v>
      </c>
      <c r="G2" t="s">
        <v>1262</v>
      </c>
      <c r="H2" t="s">
        <v>1263</v>
      </c>
      <c r="I2" t="s">
        <v>1264</v>
      </c>
      <c r="J2" t="s">
        <v>1265</v>
      </c>
      <c r="K2" t="s">
        <v>990</v>
      </c>
      <c r="L2" t="s">
        <v>991</v>
      </c>
      <c r="M2" t="s">
        <v>992</v>
      </c>
      <c r="N2" t="s">
        <v>993</v>
      </c>
      <c r="O2" t="s">
        <v>1266</v>
      </c>
      <c r="P2" t="s">
        <v>988</v>
      </c>
    </row>
    <row r="3" spans="1:16" x14ac:dyDescent="0.25">
      <c r="A3" t="s">
        <v>826</v>
      </c>
      <c r="B3" t="s">
        <v>825</v>
      </c>
      <c r="C3" t="s">
        <v>827</v>
      </c>
      <c r="D3">
        <v>120</v>
      </c>
      <c r="E3" t="s">
        <v>27</v>
      </c>
      <c r="F3" t="s">
        <v>27</v>
      </c>
      <c r="G3" t="s">
        <v>27</v>
      </c>
      <c r="H3" t="s">
        <v>27</v>
      </c>
      <c r="I3">
        <v>21</v>
      </c>
      <c r="J3">
        <v>44</v>
      </c>
      <c r="K3">
        <v>38</v>
      </c>
      <c r="L3">
        <v>31</v>
      </c>
      <c r="M3">
        <v>26</v>
      </c>
      <c r="N3" t="s">
        <v>27</v>
      </c>
      <c r="O3" t="s">
        <v>27</v>
      </c>
      <c r="P3" t="s">
        <v>27</v>
      </c>
    </row>
    <row r="4" spans="1:16" x14ac:dyDescent="0.25">
      <c r="A4" t="s">
        <v>837</v>
      </c>
      <c r="B4" t="s">
        <v>1267</v>
      </c>
      <c r="C4" t="s">
        <v>838</v>
      </c>
      <c r="D4">
        <v>115</v>
      </c>
      <c r="E4">
        <v>82</v>
      </c>
      <c r="F4">
        <v>84</v>
      </c>
      <c r="G4">
        <v>82</v>
      </c>
      <c r="H4">
        <v>78</v>
      </c>
      <c r="I4">
        <v>62</v>
      </c>
      <c r="J4">
        <v>46</v>
      </c>
      <c r="K4">
        <v>50</v>
      </c>
      <c r="L4">
        <v>48</v>
      </c>
      <c r="M4">
        <v>44</v>
      </c>
      <c r="O4">
        <v>92</v>
      </c>
      <c r="P4">
        <v>82</v>
      </c>
    </row>
    <row r="5" spans="1:16" x14ac:dyDescent="0.25">
      <c r="A5" t="s">
        <v>1268</v>
      </c>
      <c r="B5" t="s">
        <v>828</v>
      </c>
      <c r="C5" t="s">
        <v>830</v>
      </c>
      <c r="D5">
        <v>200</v>
      </c>
      <c r="E5" t="s">
        <v>27</v>
      </c>
      <c r="F5" t="s">
        <v>27</v>
      </c>
      <c r="G5" t="s">
        <v>27</v>
      </c>
      <c r="H5" t="s">
        <v>27</v>
      </c>
      <c r="I5" t="s">
        <v>27</v>
      </c>
      <c r="J5">
        <v>1</v>
      </c>
      <c r="K5">
        <v>1</v>
      </c>
      <c r="L5">
        <v>1</v>
      </c>
      <c r="M5">
        <v>1</v>
      </c>
      <c r="N5" t="s">
        <v>27</v>
      </c>
      <c r="O5" t="s">
        <v>27</v>
      </c>
      <c r="P5" t="s">
        <v>27</v>
      </c>
    </row>
    <row r="6" spans="1:16" x14ac:dyDescent="0.25">
      <c r="A6" t="s">
        <v>1269</v>
      </c>
      <c r="B6" t="s">
        <v>828</v>
      </c>
      <c r="C6" t="s">
        <v>833</v>
      </c>
      <c r="D6">
        <v>80</v>
      </c>
      <c r="E6">
        <v>54</v>
      </c>
      <c r="F6">
        <v>62</v>
      </c>
      <c r="G6">
        <v>54</v>
      </c>
      <c r="H6">
        <v>40</v>
      </c>
      <c r="I6">
        <v>28</v>
      </c>
      <c r="J6">
        <v>26</v>
      </c>
      <c r="K6">
        <v>24</v>
      </c>
      <c r="L6">
        <v>26</v>
      </c>
      <c r="M6">
        <v>32</v>
      </c>
      <c r="O6">
        <v>44</v>
      </c>
      <c r="P6">
        <v>56</v>
      </c>
    </row>
    <row r="7" spans="1:16" x14ac:dyDescent="0.25">
      <c r="A7" t="s">
        <v>1270</v>
      </c>
      <c r="B7" t="s">
        <v>21</v>
      </c>
      <c r="C7" t="s">
        <v>22</v>
      </c>
      <c r="D7" s="30" t="s">
        <v>1271</v>
      </c>
      <c r="K7">
        <v>20</v>
      </c>
      <c r="L7">
        <v>20</v>
      </c>
      <c r="M7">
        <v>52</v>
      </c>
    </row>
    <row r="8" spans="1:16" x14ac:dyDescent="0.25">
      <c r="A8" t="s">
        <v>1272</v>
      </c>
      <c r="B8" t="s">
        <v>45</v>
      </c>
      <c r="C8" t="s">
        <v>46</v>
      </c>
      <c r="D8" s="30" t="s">
        <v>1273</v>
      </c>
      <c r="K8">
        <v>12</v>
      </c>
      <c r="L8">
        <v>7</v>
      </c>
      <c r="M8">
        <v>24</v>
      </c>
    </row>
    <row r="9" spans="1:16" x14ac:dyDescent="0.25">
      <c r="A9" t="s">
        <v>1274</v>
      </c>
      <c r="B9" t="s">
        <v>45</v>
      </c>
      <c r="C9" t="s">
        <v>48</v>
      </c>
      <c r="D9" s="30">
        <v>33</v>
      </c>
      <c r="K9">
        <v>20</v>
      </c>
      <c r="L9">
        <v>19</v>
      </c>
      <c r="M9">
        <v>18</v>
      </c>
    </row>
    <row r="10" spans="1:16" x14ac:dyDescent="0.25">
      <c r="A10" t="s">
        <v>1275</v>
      </c>
      <c r="B10" t="s">
        <v>68</v>
      </c>
      <c r="C10" t="s">
        <v>69</v>
      </c>
      <c r="D10" s="30" t="s">
        <v>1271</v>
      </c>
      <c r="K10">
        <v>25</v>
      </c>
      <c r="L10">
        <v>20</v>
      </c>
      <c r="M10">
        <v>42</v>
      </c>
    </row>
    <row r="11" spans="1:16" x14ac:dyDescent="0.25">
      <c r="A11" t="s">
        <v>1276</v>
      </c>
      <c r="B11" t="s">
        <v>31</v>
      </c>
      <c r="C11" t="s">
        <v>32</v>
      </c>
      <c r="D11" s="30" t="s">
        <v>1277</v>
      </c>
      <c r="K11">
        <v>32</v>
      </c>
      <c r="L11">
        <v>24</v>
      </c>
      <c r="M11">
        <v>48</v>
      </c>
    </row>
    <row r="12" spans="1:16" x14ac:dyDescent="0.25">
      <c r="A12" t="s">
        <v>1278</v>
      </c>
      <c r="B12" t="s">
        <v>16</v>
      </c>
      <c r="C12" t="s">
        <v>17</v>
      </c>
      <c r="D12" s="30" t="s">
        <v>1279</v>
      </c>
      <c r="J12">
        <v>28</v>
      </c>
      <c r="K12">
        <v>19</v>
      </c>
      <c r="L12">
        <v>22</v>
      </c>
      <c r="M12" s="48">
        <v>55</v>
      </c>
    </row>
    <row r="13" spans="1:16" x14ac:dyDescent="0.25">
      <c r="A13" t="s">
        <v>1280</v>
      </c>
      <c r="B13" t="s">
        <v>58</v>
      </c>
      <c r="C13" t="s">
        <v>59</v>
      </c>
      <c r="D13">
        <v>20</v>
      </c>
    </row>
    <row r="14" spans="1:16" x14ac:dyDescent="0.25">
      <c r="A14" t="s">
        <v>1281</v>
      </c>
      <c r="B14" t="s">
        <v>58</v>
      </c>
      <c r="C14" t="s">
        <v>57</v>
      </c>
      <c r="D14">
        <v>38</v>
      </c>
    </row>
    <row r="15" spans="1:16" x14ac:dyDescent="0.25">
      <c r="A15" t="s">
        <v>1282</v>
      </c>
      <c r="B15" t="s">
        <v>39</v>
      </c>
      <c r="C15" t="s">
        <v>40</v>
      </c>
      <c r="D15">
        <v>40</v>
      </c>
    </row>
    <row r="16" spans="1:16" x14ac:dyDescent="0.25">
      <c r="A16" t="s">
        <v>1282</v>
      </c>
      <c r="B16" t="s">
        <v>41</v>
      </c>
      <c r="C16" t="s">
        <v>42</v>
      </c>
      <c r="D16">
        <v>30</v>
      </c>
    </row>
    <row r="17" spans="1:16" x14ac:dyDescent="0.25">
      <c r="A17" t="s">
        <v>1283</v>
      </c>
      <c r="B17" t="s">
        <v>35</v>
      </c>
      <c r="C17" t="s">
        <v>36</v>
      </c>
      <c r="D17">
        <v>39</v>
      </c>
    </row>
    <row r="19" spans="1:16" x14ac:dyDescent="0.25">
      <c r="A19" s="28" t="s">
        <v>1284</v>
      </c>
    </row>
    <row r="20" spans="1:16" x14ac:dyDescent="0.25">
      <c r="A20" s="42" t="s">
        <v>1259</v>
      </c>
      <c r="B20" s="42" t="s">
        <v>925</v>
      </c>
      <c r="C20" s="42" t="s">
        <v>1260</v>
      </c>
      <c r="D20" s="41" t="s">
        <v>1285</v>
      </c>
      <c r="E20" s="41" t="s">
        <v>1261</v>
      </c>
      <c r="F20" s="41" t="s">
        <v>973</v>
      </c>
      <c r="G20" s="41" t="s">
        <v>1262</v>
      </c>
      <c r="H20" s="41" t="s">
        <v>1263</v>
      </c>
      <c r="I20" s="41" t="s">
        <v>1264</v>
      </c>
      <c r="J20" s="41" t="s">
        <v>1265</v>
      </c>
      <c r="K20" s="41" t="s">
        <v>990</v>
      </c>
      <c r="L20" s="41" t="s">
        <v>991</v>
      </c>
      <c r="M20" s="41" t="s">
        <v>992</v>
      </c>
      <c r="N20" s="41" t="s">
        <v>993</v>
      </c>
      <c r="O20" s="41" t="s">
        <v>1266</v>
      </c>
      <c r="P20" s="41" t="s">
        <v>988</v>
      </c>
    </row>
    <row r="21" spans="1:16" x14ac:dyDescent="0.25">
      <c r="A21" s="42" t="s">
        <v>826</v>
      </c>
      <c r="B21" s="42" t="s">
        <v>825</v>
      </c>
      <c r="C21" s="42" t="s">
        <v>827</v>
      </c>
      <c r="D21" s="41" t="s">
        <v>118</v>
      </c>
      <c r="E21" s="41">
        <v>50</v>
      </c>
      <c r="F21" s="41">
        <v>50</v>
      </c>
      <c r="G21" s="41">
        <v>40</v>
      </c>
      <c r="H21" s="41">
        <v>40</v>
      </c>
      <c r="I21" s="41">
        <v>40</v>
      </c>
      <c r="J21" s="41">
        <v>50</v>
      </c>
      <c r="K21" s="41">
        <v>50</v>
      </c>
      <c r="L21" s="41">
        <v>50</v>
      </c>
      <c r="M21" s="41">
        <v>40</v>
      </c>
      <c r="N21" s="41">
        <v>40</v>
      </c>
      <c r="O21" s="41">
        <v>40</v>
      </c>
      <c r="P21" s="41">
        <v>50</v>
      </c>
    </row>
    <row r="22" spans="1:16" x14ac:dyDescent="0.25">
      <c r="A22" s="42" t="s">
        <v>837</v>
      </c>
      <c r="B22" s="42" t="s">
        <v>1267</v>
      </c>
      <c r="C22" s="42" t="s">
        <v>838</v>
      </c>
      <c r="D22" s="41" t="s">
        <v>18</v>
      </c>
      <c r="E22" s="41">
        <v>90</v>
      </c>
      <c r="F22" s="41">
        <v>90</v>
      </c>
      <c r="G22" s="41">
        <v>90</v>
      </c>
      <c r="H22" s="41">
        <v>90</v>
      </c>
      <c r="I22" s="41">
        <v>60</v>
      </c>
      <c r="J22" s="41">
        <v>60</v>
      </c>
      <c r="K22" s="41">
        <v>60</v>
      </c>
      <c r="L22" s="41">
        <v>60</v>
      </c>
      <c r="M22" s="41">
        <v>60</v>
      </c>
      <c r="N22" s="41">
        <v>90</v>
      </c>
      <c r="O22" s="41">
        <v>90</v>
      </c>
      <c r="P22" s="41">
        <v>90</v>
      </c>
    </row>
    <row r="23" spans="1:16" x14ac:dyDescent="0.25">
      <c r="A23" s="42" t="s">
        <v>1270</v>
      </c>
      <c r="B23" s="42" t="s">
        <v>21</v>
      </c>
      <c r="C23" s="42" t="s">
        <v>22</v>
      </c>
      <c r="D23" s="41" t="s">
        <v>18</v>
      </c>
      <c r="E23" s="41">
        <v>60</v>
      </c>
      <c r="F23" s="41">
        <v>60</v>
      </c>
      <c r="G23" s="41">
        <v>60</v>
      </c>
      <c r="H23" s="41">
        <v>60</v>
      </c>
      <c r="I23" s="41">
        <v>60</v>
      </c>
      <c r="J23" s="41">
        <v>60</v>
      </c>
      <c r="K23" s="41">
        <v>30</v>
      </c>
      <c r="L23" s="41">
        <v>30</v>
      </c>
      <c r="M23" s="41">
        <v>60</v>
      </c>
      <c r="N23" s="41">
        <v>60</v>
      </c>
      <c r="O23" s="41">
        <v>60</v>
      </c>
      <c r="P23" s="41">
        <v>60</v>
      </c>
    </row>
    <row r="24" spans="1:16" x14ac:dyDescent="0.25">
      <c r="A24" s="42" t="s">
        <v>1272</v>
      </c>
      <c r="B24" s="42" t="s">
        <v>45</v>
      </c>
      <c r="C24" s="42" t="s">
        <v>46</v>
      </c>
      <c r="D24" s="41" t="s">
        <v>28</v>
      </c>
      <c r="E24" s="41">
        <v>30</v>
      </c>
      <c r="F24" s="41">
        <v>30</v>
      </c>
      <c r="G24" s="41">
        <v>30</v>
      </c>
      <c r="H24" s="41">
        <v>30</v>
      </c>
      <c r="I24" s="41">
        <v>30</v>
      </c>
      <c r="J24" s="41">
        <v>30</v>
      </c>
      <c r="K24" s="41">
        <v>15</v>
      </c>
      <c r="L24" s="41">
        <v>15</v>
      </c>
      <c r="M24" s="41">
        <v>30</v>
      </c>
      <c r="N24" s="41">
        <v>30</v>
      </c>
      <c r="O24" s="41">
        <v>30</v>
      </c>
      <c r="P24" s="41">
        <v>30</v>
      </c>
    </row>
    <row r="25" spans="1:16" x14ac:dyDescent="0.25">
      <c r="A25" s="42" t="s">
        <v>1274</v>
      </c>
      <c r="B25" s="42" t="s">
        <v>45</v>
      </c>
      <c r="C25" s="42" t="s">
        <v>48</v>
      </c>
      <c r="D25" s="41" t="s">
        <v>28</v>
      </c>
      <c r="E25" s="41">
        <v>33</v>
      </c>
      <c r="F25" s="41">
        <v>33</v>
      </c>
      <c r="G25" s="41">
        <v>33</v>
      </c>
      <c r="H25" s="41">
        <v>33</v>
      </c>
      <c r="I25" s="41">
        <v>33</v>
      </c>
      <c r="J25" s="41">
        <v>33</v>
      </c>
      <c r="K25" s="41">
        <v>25</v>
      </c>
      <c r="L25" s="41">
        <v>25</v>
      </c>
      <c r="M25" s="41">
        <v>33</v>
      </c>
      <c r="N25" s="41">
        <v>33</v>
      </c>
      <c r="O25" s="41">
        <v>33</v>
      </c>
      <c r="P25" s="41">
        <v>33</v>
      </c>
    </row>
    <row r="26" spans="1:16" x14ac:dyDescent="0.25">
      <c r="A26" s="42" t="s">
        <v>1275</v>
      </c>
      <c r="B26" s="42" t="s">
        <v>68</v>
      </c>
      <c r="C26" s="42" t="s">
        <v>69</v>
      </c>
      <c r="D26" s="41" t="s">
        <v>18</v>
      </c>
      <c r="E26" s="41">
        <v>60</v>
      </c>
      <c r="F26" s="41">
        <v>60</v>
      </c>
      <c r="G26" s="41">
        <v>60</v>
      </c>
      <c r="H26" s="41">
        <v>60</v>
      </c>
      <c r="I26" s="41">
        <v>60</v>
      </c>
      <c r="J26" s="41">
        <v>60</v>
      </c>
      <c r="K26" s="41">
        <v>30</v>
      </c>
      <c r="L26" s="41">
        <v>30</v>
      </c>
      <c r="M26" s="41">
        <v>60</v>
      </c>
      <c r="N26" s="41">
        <v>60</v>
      </c>
      <c r="O26" s="41">
        <v>60</v>
      </c>
      <c r="P26" s="41">
        <v>60</v>
      </c>
    </row>
    <row r="27" spans="1:16" x14ac:dyDescent="0.25">
      <c r="A27" s="42" t="s">
        <v>1276</v>
      </c>
      <c r="B27" s="42" t="s">
        <v>31</v>
      </c>
      <c r="C27" s="42" t="s">
        <v>32</v>
      </c>
      <c r="D27" s="41" t="s">
        <v>18</v>
      </c>
      <c r="E27" s="41">
        <v>70</v>
      </c>
      <c r="F27" s="41">
        <v>70</v>
      </c>
      <c r="G27" s="41">
        <v>70</v>
      </c>
      <c r="H27" s="41">
        <v>70</v>
      </c>
      <c r="I27" s="41">
        <v>70</v>
      </c>
      <c r="J27" s="41">
        <v>70</v>
      </c>
      <c r="K27" s="41">
        <v>42</v>
      </c>
      <c r="L27" s="41">
        <v>42</v>
      </c>
      <c r="M27" s="41">
        <v>70</v>
      </c>
      <c r="N27" s="41">
        <v>70</v>
      </c>
      <c r="O27" s="41">
        <v>70</v>
      </c>
      <c r="P27" s="41">
        <v>70</v>
      </c>
    </row>
    <row r="28" spans="1:16" x14ac:dyDescent="0.25">
      <c r="A28" s="42" t="s">
        <v>1278</v>
      </c>
      <c r="B28" s="42" t="s">
        <v>16</v>
      </c>
      <c r="C28" s="42" t="s">
        <v>17</v>
      </c>
      <c r="D28" s="41" t="s">
        <v>18</v>
      </c>
      <c r="E28" s="41">
        <v>60</v>
      </c>
      <c r="F28" s="41">
        <v>60</v>
      </c>
      <c r="G28" s="41">
        <v>60</v>
      </c>
      <c r="H28" s="41">
        <v>60</v>
      </c>
      <c r="I28" s="41">
        <v>60</v>
      </c>
      <c r="J28" s="41">
        <v>60</v>
      </c>
      <c r="K28" s="41">
        <v>30</v>
      </c>
      <c r="L28" s="41">
        <v>30</v>
      </c>
      <c r="M28" s="41">
        <v>60</v>
      </c>
      <c r="N28" s="41">
        <v>60</v>
      </c>
      <c r="O28" s="41">
        <v>60</v>
      </c>
      <c r="P28" s="41">
        <v>60</v>
      </c>
    </row>
    <row r="29" spans="1:16" x14ac:dyDescent="0.25">
      <c r="A29" s="42" t="s">
        <v>1280</v>
      </c>
      <c r="B29" s="42" t="s">
        <v>58</v>
      </c>
      <c r="C29" s="42" t="s">
        <v>59</v>
      </c>
      <c r="D29" s="41" t="s">
        <v>28</v>
      </c>
      <c r="E29" s="41">
        <v>20</v>
      </c>
      <c r="F29" s="41">
        <v>20</v>
      </c>
      <c r="G29" s="41">
        <v>20</v>
      </c>
      <c r="H29" s="41">
        <v>20</v>
      </c>
      <c r="I29" s="41">
        <v>20</v>
      </c>
      <c r="J29" s="41">
        <v>20</v>
      </c>
      <c r="K29" s="41">
        <v>20</v>
      </c>
      <c r="L29" s="41">
        <v>20</v>
      </c>
      <c r="M29" s="41">
        <v>20</v>
      </c>
      <c r="N29" s="41">
        <v>20</v>
      </c>
      <c r="O29" s="41">
        <v>20</v>
      </c>
      <c r="P29" s="41">
        <v>20</v>
      </c>
    </row>
    <row r="30" spans="1:16" x14ac:dyDescent="0.25">
      <c r="A30" s="42" t="s">
        <v>1281</v>
      </c>
      <c r="B30" s="42" t="s">
        <v>58</v>
      </c>
      <c r="C30" s="42" t="s">
        <v>57</v>
      </c>
      <c r="D30" s="41" t="s">
        <v>28</v>
      </c>
      <c r="E30" s="41">
        <v>33</v>
      </c>
      <c r="F30" s="41">
        <v>33</v>
      </c>
      <c r="G30" s="41">
        <v>33</v>
      </c>
      <c r="H30" s="41">
        <v>33</v>
      </c>
      <c r="I30" s="41">
        <v>33</v>
      </c>
      <c r="J30" s="41">
        <v>33</v>
      </c>
      <c r="K30" s="41">
        <v>33</v>
      </c>
      <c r="L30" s="41">
        <v>33</v>
      </c>
      <c r="M30" s="41">
        <v>33</v>
      </c>
      <c r="N30" s="41">
        <v>33</v>
      </c>
      <c r="O30" s="41">
        <v>33</v>
      </c>
      <c r="P30" s="41">
        <v>33</v>
      </c>
    </row>
    <row r="31" spans="1:16" x14ac:dyDescent="0.25">
      <c r="A31" s="42" t="s">
        <v>1282</v>
      </c>
      <c r="B31" s="42" t="s">
        <v>39</v>
      </c>
      <c r="C31" s="42" t="s">
        <v>40</v>
      </c>
      <c r="D31" s="41" t="s">
        <v>28</v>
      </c>
      <c r="E31" s="41">
        <v>33</v>
      </c>
      <c r="F31" s="41">
        <v>33</v>
      </c>
      <c r="G31" s="41">
        <v>33</v>
      </c>
      <c r="H31" s="41">
        <v>33</v>
      </c>
      <c r="I31" s="41">
        <v>33</v>
      </c>
      <c r="J31" s="41">
        <v>33</v>
      </c>
      <c r="K31" s="41">
        <v>33</v>
      </c>
      <c r="L31" s="41">
        <v>33</v>
      </c>
      <c r="M31" s="41">
        <v>33</v>
      </c>
      <c r="N31" s="41">
        <v>33</v>
      </c>
      <c r="O31" s="41">
        <v>33</v>
      </c>
      <c r="P31" s="41">
        <v>33</v>
      </c>
    </row>
    <row r="32" spans="1:16" x14ac:dyDescent="0.25">
      <c r="A32" s="42" t="s">
        <v>1282</v>
      </c>
      <c r="B32" s="42" t="s">
        <v>41</v>
      </c>
      <c r="C32" s="42" t="s">
        <v>42</v>
      </c>
      <c r="D32" s="41" t="s">
        <v>28</v>
      </c>
      <c r="E32" s="41">
        <v>30</v>
      </c>
      <c r="F32" s="41">
        <v>30</v>
      </c>
      <c r="G32" s="41">
        <v>30</v>
      </c>
      <c r="H32" s="41">
        <v>30</v>
      </c>
      <c r="I32" s="41">
        <v>30</v>
      </c>
      <c r="J32" s="41">
        <v>30</v>
      </c>
      <c r="K32" s="41">
        <v>30</v>
      </c>
      <c r="L32" s="41">
        <v>30</v>
      </c>
      <c r="M32" s="41">
        <v>30</v>
      </c>
      <c r="N32" s="41">
        <v>30</v>
      </c>
      <c r="O32" s="41">
        <v>30</v>
      </c>
      <c r="P32" s="41">
        <v>30</v>
      </c>
    </row>
    <row r="33" spans="1:16" x14ac:dyDescent="0.25">
      <c r="A33" s="42" t="s">
        <v>1283</v>
      </c>
      <c r="B33" s="42" t="s">
        <v>35</v>
      </c>
      <c r="C33" s="42" t="s">
        <v>36</v>
      </c>
      <c r="D33" s="41" t="s">
        <v>28</v>
      </c>
      <c r="E33" s="41">
        <v>33</v>
      </c>
      <c r="F33" s="41">
        <v>33</v>
      </c>
      <c r="G33" s="41">
        <v>33</v>
      </c>
      <c r="H33" s="41">
        <v>33</v>
      </c>
      <c r="I33" s="41">
        <v>33</v>
      </c>
      <c r="J33" s="41">
        <v>33</v>
      </c>
      <c r="K33" s="41">
        <v>33</v>
      </c>
      <c r="L33" s="41">
        <v>33</v>
      </c>
      <c r="M33" s="41">
        <v>33</v>
      </c>
      <c r="N33" s="41">
        <v>33</v>
      </c>
      <c r="O33" s="41">
        <v>33</v>
      </c>
      <c r="P33" s="41">
        <v>33</v>
      </c>
    </row>
    <row r="35" spans="1:16" ht="15" customHeight="1" x14ac:dyDescent="0.25">
      <c r="A35" s="118" t="s">
        <v>1286</v>
      </c>
      <c r="B35" s="1" t="s">
        <v>1287</v>
      </c>
      <c r="C35" s="118" t="s">
        <v>1288</v>
      </c>
      <c r="D35" s="118"/>
      <c r="E35" s="118" t="s">
        <v>1289</v>
      </c>
      <c r="F35" s="118"/>
      <c r="G35" s="116" t="s">
        <v>1290</v>
      </c>
      <c r="H35" s="116" t="s">
        <v>1291</v>
      </c>
      <c r="I35" s="116" t="s">
        <v>1292</v>
      </c>
      <c r="K35" s="15">
        <v>12</v>
      </c>
      <c r="L35" s="15">
        <v>10</v>
      </c>
      <c r="M35" s="15">
        <v>2</v>
      </c>
      <c r="N35" s="15">
        <v>16.22</v>
      </c>
      <c r="O35" s="15">
        <v>4.07</v>
      </c>
    </row>
    <row r="36" spans="1:16" x14ac:dyDescent="0.25">
      <c r="A36" s="118"/>
      <c r="B36" s="1" t="s">
        <v>1293</v>
      </c>
      <c r="C36" s="1" t="s">
        <v>1294</v>
      </c>
      <c r="D36" s="1" t="s">
        <v>996</v>
      </c>
      <c r="E36" s="1" t="s">
        <v>1294</v>
      </c>
      <c r="F36" s="1" t="s">
        <v>996</v>
      </c>
      <c r="G36" s="116"/>
      <c r="H36" s="116"/>
      <c r="I36" s="116"/>
    </row>
    <row r="37" spans="1:16" x14ac:dyDescent="0.25">
      <c r="A37" s="49" t="s">
        <v>1295</v>
      </c>
      <c r="B37" s="41">
        <v>50</v>
      </c>
      <c r="C37" s="41">
        <v>50</v>
      </c>
      <c r="D37" s="41">
        <v>30</v>
      </c>
      <c r="E37" s="41">
        <v>60</v>
      </c>
      <c r="F37" s="41">
        <v>30</v>
      </c>
      <c r="G37" s="50">
        <f>-L35*N35*10</f>
        <v>-1622</v>
      </c>
      <c r="H37" s="50">
        <f>M35*N35*20</f>
        <v>649</v>
      </c>
      <c r="I37" s="50">
        <f t="shared" ref="I37:I47" si="0">G37+H37</f>
        <v>-973</v>
      </c>
    </row>
    <row r="38" spans="1:16" x14ac:dyDescent="0.25">
      <c r="A38" s="49" t="s">
        <v>1296</v>
      </c>
      <c r="B38" s="41">
        <v>60</v>
      </c>
      <c r="C38" s="41">
        <v>60</v>
      </c>
      <c r="D38" s="41">
        <v>40</v>
      </c>
      <c r="E38" s="41">
        <v>60</v>
      </c>
      <c r="F38" s="41">
        <v>30</v>
      </c>
      <c r="G38" s="50">
        <f>M35*N35*10</f>
        <v>324</v>
      </c>
      <c r="H38" s="50">
        <f>M35*N35*20</f>
        <v>649</v>
      </c>
      <c r="I38" s="50">
        <f t="shared" si="0"/>
        <v>973</v>
      </c>
    </row>
    <row r="39" spans="1:16" x14ac:dyDescent="0.25">
      <c r="A39" s="49" t="s">
        <v>1297</v>
      </c>
      <c r="B39" s="41">
        <v>58</v>
      </c>
      <c r="C39" s="41">
        <v>40</v>
      </c>
      <c r="D39" s="41">
        <v>40</v>
      </c>
      <c r="E39" s="41">
        <v>33</v>
      </c>
      <c r="F39" s="41">
        <v>33</v>
      </c>
      <c r="G39" s="50">
        <f>K35*O35*7</f>
        <v>342</v>
      </c>
      <c r="H39" s="50">
        <f>K35*O35*18</f>
        <v>879</v>
      </c>
      <c r="I39" s="50">
        <f t="shared" si="0"/>
        <v>1221</v>
      </c>
    </row>
    <row r="40" spans="1:16" x14ac:dyDescent="0.25">
      <c r="A40" s="49" t="s">
        <v>1298</v>
      </c>
      <c r="B40" s="41">
        <v>30</v>
      </c>
      <c r="C40" s="41">
        <v>30</v>
      </c>
      <c r="D40" s="41">
        <v>30</v>
      </c>
      <c r="E40" s="41">
        <v>30</v>
      </c>
      <c r="F40" s="41">
        <v>30</v>
      </c>
      <c r="G40" s="50">
        <v>0</v>
      </c>
      <c r="H40" s="50">
        <v>0</v>
      </c>
      <c r="I40" s="50">
        <f t="shared" si="0"/>
        <v>0</v>
      </c>
    </row>
    <row r="41" spans="1:16" x14ac:dyDescent="0.25">
      <c r="A41" s="49" t="s">
        <v>1299</v>
      </c>
      <c r="B41" s="41">
        <v>70</v>
      </c>
      <c r="C41" s="41">
        <v>70</v>
      </c>
      <c r="D41" s="41">
        <v>42</v>
      </c>
      <c r="E41" s="41">
        <v>70</v>
      </c>
      <c r="F41" s="41">
        <v>42</v>
      </c>
      <c r="G41" s="50">
        <f>N35*28</f>
        <v>454</v>
      </c>
      <c r="H41" s="50">
        <f>N35*28</f>
        <v>454</v>
      </c>
      <c r="I41" s="50">
        <f t="shared" si="0"/>
        <v>908</v>
      </c>
    </row>
    <row r="42" spans="1:16" x14ac:dyDescent="0.25">
      <c r="A42" s="49" t="s">
        <v>1300</v>
      </c>
      <c r="B42" s="41">
        <v>39</v>
      </c>
      <c r="C42" s="41">
        <v>39</v>
      </c>
      <c r="D42" s="41">
        <v>39</v>
      </c>
      <c r="E42" s="41">
        <v>33</v>
      </c>
      <c r="F42" s="41">
        <v>33</v>
      </c>
      <c r="G42" s="50">
        <f>K35*O35*6</f>
        <v>293</v>
      </c>
      <c r="H42" s="50">
        <v>0</v>
      </c>
      <c r="I42" s="50">
        <f t="shared" si="0"/>
        <v>293</v>
      </c>
    </row>
    <row r="43" spans="1:16" x14ac:dyDescent="0.25">
      <c r="A43" s="49" t="s">
        <v>1301</v>
      </c>
      <c r="B43" s="41">
        <v>30</v>
      </c>
      <c r="C43" s="41">
        <v>30</v>
      </c>
      <c r="D43" s="41">
        <v>15</v>
      </c>
      <c r="E43" s="41">
        <v>30</v>
      </c>
      <c r="F43" s="41">
        <v>15</v>
      </c>
      <c r="G43" s="50">
        <v>0</v>
      </c>
      <c r="H43" s="50">
        <f>K35*(N35-O35)*30+M35*O35*15</f>
        <v>4496</v>
      </c>
      <c r="I43" s="50">
        <f t="shared" si="0"/>
        <v>4496</v>
      </c>
    </row>
    <row r="44" spans="1:16" x14ac:dyDescent="0.25">
      <c r="A44" s="49" t="s">
        <v>1302</v>
      </c>
      <c r="B44" s="41">
        <v>60</v>
      </c>
      <c r="C44" s="41">
        <v>33</v>
      </c>
      <c r="D44" s="41">
        <v>33</v>
      </c>
      <c r="E44" s="41">
        <v>33</v>
      </c>
      <c r="F44" s="41">
        <v>25</v>
      </c>
      <c r="G44" s="50">
        <f>M35*O35*7</f>
        <v>57</v>
      </c>
      <c r="H44" s="50">
        <f>K35*(N35*60-O35*33)</f>
        <v>10067</v>
      </c>
      <c r="I44" s="50">
        <f t="shared" si="0"/>
        <v>10124</v>
      </c>
    </row>
    <row r="45" spans="1:16" x14ac:dyDescent="0.25">
      <c r="A45" s="49" t="s">
        <v>1280</v>
      </c>
      <c r="B45" s="41">
        <v>20</v>
      </c>
      <c r="C45" s="41">
        <v>20</v>
      </c>
      <c r="D45" s="41">
        <v>20</v>
      </c>
      <c r="E45" s="41">
        <v>20</v>
      </c>
      <c r="F45" s="41">
        <v>20</v>
      </c>
      <c r="G45" s="50">
        <v>0</v>
      </c>
      <c r="H45" s="50">
        <v>0</v>
      </c>
      <c r="I45" s="50">
        <f t="shared" si="0"/>
        <v>0</v>
      </c>
    </row>
    <row r="46" spans="1:16" x14ac:dyDescent="0.25">
      <c r="A46" s="49" t="s">
        <v>1281</v>
      </c>
      <c r="B46" s="41">
        <v>38</v>
      </c>
      <c r="C46" s="41">
        <v>38</v>
      </c>
      <c r="D46" s="41">
        <v>38</v>
      </c>
      <c r="E46" s="41">
        <v>33</v>
      </c>
      <c r="F46" s="41">
        <v>33</v>
      </c>
      <c r="G46" s="50">
        <f>K35*O35*5</f>
        <v>244</v>
      </c>
      <c r="H46" s="50">
        <v>0</v>
      </c>
      <c r="I46" s="50">
        <f t="shared" si="0"/>
        <v>244</v>
      </c>
    </row>
    <row r="47" spans="1:16" x14ac:dyDescent="0.25">
      <c r="A47" s="49" t="s">
        <v>1275</v>
      </c>
      <c r="B47" s="41">
        <v>60</v>
      </c>
      <c r="C47" s="41">
        <v>60</v>
      </c>
      <c r="D47" s="41">
        <v>40</v>
      </c>
      <c r="E47" s="41">
        <v>60</v>
      </c>
      <c r="F47" s="41">
        <v>30</v>
      </c>
      <c r="G47" s="50">
        <f>M35*N35*10</f>
        <v>324</v>
      </c>
      <c r="H47" s="50">
        <f>M35*N35*20</f>
        <v>649</v>
      </c>
      <c r="I47" s="50">
        <f t="shared" si="0"/>
        <v>973</v>
      </c>
    </row>
    <row r="48" spans="1:16" x14ac:dyDescent="0.25">
      <c r="B48" s="117" t="s">
        <v>1303</v>
      </c>
      <c r="C48" s="117"/>
      <c r="D48" s="117"/>
      <c r="E48" s="117"/>
      <c r="F48" s="117"/>
      <c r="G48" s="51">
        <f>SUM(G37:G47)</f>
        <v>416</v>
      </c>
      <c r="H48" s="51">
        <f>SUM(H37:H47)</f>
        <v>17843</v>
      </c>
      <c r="I48" s="51">
        <f>SUM(I37:I47)</f>
        <v>18259</v>
      </c>
    </row>
  </sheetData>
  <mergeCells count="7">
    <mergeCell ref="I35:I36"/>
    <mergeCell ref="B48:F48"/>
    <mergeCell ref="A35:A36"/>
    <mergeCell ref="C35:D35"/>
    <mergeCell ref="E35:F35"/>
    <mergeCell ref="G35:G36"/>
    <mergeCell ref="H35:H36"/>
  </mergeCells>
  <pageMargins left="0.7" right="0.7" top="0.75" bottom="0.75" header="0.51180555555555496" footer="0.51180555555555496"/>
  <pageSetup paperSize="9" firstPageNumber="0" orientation="portrait" horizontalDpi="300" verticalDpi="300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30"/>
  <sheetViews>
    <sheetView zoomScaleNormal="100" workbookViewId="0">
      <selection activeCell="F25" sqref="F25"/>
    </sheetView>
  </sheetViews>
  <sheetFormatPr defaultColWidth="9.28515625" defaultRowHeight="15" x14ac:dyDescent="0.25"/>
  <cols>
    <col min="1" max="1" width="53" customWidth="1"/>
    <col min="2" max="2" width="46.42578125" customWidth="1"/>
    <col min="4" max="4" width="17.42578125" customWidth="1"/>
    <col min="7" max="7" width="21.85546875" customWidth="1"/>
    <col min="20" max="20" width="10.28515625" customWidth="1"/>
    <col min="21" max="21" width="16" customWidth="1"/>
    <col min="22" max="22" width="17.28515625" customWidth="1"/>
    <col min="23" max="23" width="14.28515625" customWidth="1"/>
    <col min="24" max="24" width="14.5703125" customWidth="1"/>
    <col min="25" max="25" width="15.7109375" customWidth="1"/>
    <col min="26" max="26" width="13.140625" customWidth="1"/>
    <col min="27" max="27" width="14.28515625" customWidth="1"/>
    <col min="28" max="28" width="11.42578125" customWidth="1"/>
    <col min="29" max="29" width="7.5703125" customWidth="1"/>
    <col min="30" max="30" width="11.42578125" customWidth="1"/>
    <col min="31" max="31" width="11.28515625" customWidth="1"/>
  </cols>
  <sheetData>
    <row r="1" spans="1:30" x14ac:dyDescent="0.25">
      <c r="A1" s="28" t="s">
        <v>1304</v>
      </c>
    </row>
    <row r="2" spans="1:30" x14ac:dyDescent="0.25">
      <c r="A2" t="s">
        <v>1305</v>
      </c>
      <c r="B2" t="s">
        <v>1306</v>
      </c>
      <c r="C2" t="s">
        <v>1307</v>
      </c>
      <c r="D2" t="s">
        <v>928</v>
      </c>
      <c r="E2">
        <v>4141569</v>
      </c>
      <c r="F2" t="s">
        <v>1308</v>
      </c>
    </row>
    <row r="3" spans="1:30" x14ac:dyDescent="0.25">
      <c r="A3" s="19" t="s">
        <v>1309</v>
      </c>
      <c r="B3" t="s">
        <v>1306</v>
      </c>
      <c r="C3" t="s">
        <v>1310</v>
      </c>
      <c r="D3" t="s">
        <v>1311</v>
      </c>
      <c r="F3" t="s">
        <v>1312</v>
      </c>
      <c r="U3" t="s">
        <v>1313</v>
      </c>
      <c r="V3" t="s">
        <v>1314</v>
      </c>
      <c r="W3" t="s">
        <v>1315</v>
      </c>
      <c r="X3" t="s">
        <v>1316</v>
      </c>
      <c r="Y3" t="s">
        <v>1317</v>
      </c>
      <c r="Z3" t="s">
        <v>1318</v>
      </c>
      <c r="AA3" t="s">
        <v>1319</v>
      </c>
      <c r="AB3" t="s">
        <v>1320</v>
      </c>
      <c r="AC3" t="s">
        <v>1321</v>
      </c>
    </row>
    <row r="4" spans="1:30" x14ac:dyDescent="0.25">
      <c r="A4" t="s">
        <v>1322</v>
      </c>
      <c r="B4" t="s">
        <v>1323</v>
      </c>
      <c r="C4" t="s">
        <v>1310</v>
      </c>
      <c r="D4" t="s">
        <v>1324</v>
      </c>
      <c r="F4" t="s">
        <v>1325</v>
      </c>
      <c r="U4" s="52">
        <v>3066.71</v>
      </c>
      <c r="V4" s="53">
        <v>0.67623</v>
      </c>
      <c r="W4" s="54">
        <v>31</v>
      </c>
      <c r="X4" s="33">
        <v>60</v>
      </c>
      <c r="Y4" s="33">
        <v>3.36</v>
      </c>
      <c r="Z4" s="55">
        <f>X4*W4*V4</f>
        <v>1257.79</v>
      </c>
      <c r="AA4" s="55">
        <f>Y4*W4*V4</f>
        <v>70.44</v>
      </c>
      <c r="AB4" s="56">
        <f>Z4+AA4</f>
        <v>1328.23</v>
      </c>
      <c r="AC4" s="56">
        <f>U4-AB4</f>
        <v>1738.48</v>
      </c>
    </row>
    <row r="5" spans="1:30" x14ac:dyDescent="0.25">
      <c r="A5" t="s">
        <v>1326</v>
      </c>
      <c r="B5" t="s">
        <v>1323</v>
      </c>
      <c r="C5" t="s">
        <v>1310</v>
      </c>
      <c r="F5" t="s">
        <v>1327</v>
      </c>
      <c r="U5" s="57"/>
      <c r="X5" s="33"/>
      <c r="Y5" s="33"/>
      <c r="Z5" s="55"/>
      <c r="AA5" s="55"/>
      <c r="AB5" s="55"/>
      <c r="AC5" s="55"/>
    </row>
    <row r="6" spans="1:30" x14ac:dyDescent="0.25">
      <c r="A6" t="s">
        <v>837</v>
      </c>
      <c r="B6" t="s">
        <v>1306</v>
      </c>
      <c r="C6" t="s">
        <v>1328</v>
      </c>
      <c r="D6" t="s">
        <v>1329</v>
      </c>
    </row>
    <row r="7" spans="1:30" x14ac:dyDescent="0.25">
      <c r="A7" t="s">
        <v>1330</v>
      </c>
      <c r="B7" t="s">
        <v>1331</v>
      </c>
      <c r="C7" t="s">
        <v>1332</v>
      </c>
      <c r="D7" t="s">
        <v>1333</v>
      </c>
    </row>
    <row r="11" spans="1:30" x14ac:dyDescent="0.25">
      <c r="A11" s="28" t="s">
        <v>1334</v>
      </c>
    </row>
    <row r="12" spans="1:30" x14ac:dyDescent="0.25">
      <c r="A12" s="33" t="s">
        <v>1335</v>
      </c>
      <c r="B12" s="33" t="s">
        <v>1336</v>
      </c>
      <c r="G12" t="s">
        <v>1337</v>
      </c>
      <c r="AD12" s="58"/>
    </row>
    <row r="13" spans="1:30" x14ac:dyDescent="0.25">
      <c r="A13" s="33" t="s">
        <v>1338</v>
      </c>
      <c r="B13" s="33" t="s">
        <v>1339</v>
      </c>
      <c r="G13" t="s">
        <v>1340</v>
      </c>
    </row>
    <row r="14" spans="1:30" x14ac:dyDescent="0.25">
      <c r="A14" s="33" t="s">
        <v>1341</v>
      </c>
      <c r="B14" s="33" t="s">
        <v>1342</v>
      </c>
      <c r="G14" t="s">
        <v>1343</v>
      </c>
    </row>
    <row r="15" spans="1:30" x14ac:dyDescent="0.25">
      <c r="A15" s="33" t="s">
        <v>1344</v>
      </c>
      <c r="B15" s="33" t="s">
        <v>1345</v>
      </c>
      <c r="G15" t="s">
        <v>1346</v>
      </c>
      <c r="O15" t="s">
        <v>1347</v>
      </c>
    </row>
    <row r="16" spans="1:30" x14ac:dyDescent="0.25">
      <c r="A16" t="s">
        <v>1348</v>
      </c>
      <c r="B16" t="s">
        <v>1349</v>
      </c>
      <c r="G16" t="s">
        <v>1350</v>
      </c>
      <c r="S16" t="s">
        <v>1351</v>
      </c>
    </row>
    <row r="17" spans="1:7" x14ac:dyDescent="0.25">
      <c r="A17" t="s">
        <v>1352</v>
      </c>
      <c r="B17" s="59" t="s">
        <v>929</v>
      </c>
    </row>
    <row r="18" spans="1:7" x14ac:dyDescent="0.25">
      <c r="A18" t="s">
        <v>1352</v>
      </c>
      <c r="B18" t="s">
        <v>1353</v>
      </c>
    </row>
    <row r="19" spans="1:7" x14ac:dyDescent="0.25">
      <c r="A19" t="s">
        <v>1354</v>
      </c>
      <c r="B19" t="s">
        <v>1355</v>
      </c>
      <c r="G19" t="s">
        <v>1356</v>
      </c>
    </row>
    <row r="20" spans="1:7" x14ac:dyDescent="0.25">
      <c r="A20" t="s">
        <v>1357</v>
      </c>
      <c r="B20" t="s">
        <v>1358</v>
      </c>
      <c r="D20" t="s">
        <v>1359</v>
      </c>
      <c r="G20" t="s">
        <v>1360</v>
      </c>
    </row>
    <row r="21" spans="1:7" x14ac:dyDescent="0.25">
      <c r="A21" t="s">
        <v>1361</v>
      </c>
      <c r="B21" t="s">
        <v>1362</v>
      </c>
      <c r="D21" t="s">
        <v>1363</v>
      </c>
    </row>
    <row r="22" spans="1:7" x14ac:dyDescent="0.25">
      <c r="A22" t="s">
        <v>1348</v>
      </c>
      <c r="B22" t="s">
        <v>1364</v>
      </c>
      <c r="D22" t="s">
        <v>1365</v>
      </c>
      <c r="G22" t="s">
        <v>1366</v>
      </c>
    </row>
    <row r="23" spans="1:7" x14ac:dyDescent="0.25">
      <c r="A23" t="s">
        <v>1367</v>
      </c>
      <c r="B23" t="s">
        <v>1368</v>
      </c>
      <c r="D23" t="s">
        <v>1365</v>
      </c>
      <c r="G23" t="s">
        <v>1369</v>
      </c>
    </row>
    <row r="24" spans="1:7" x14ac:dyDescent="0.25">
      <c r="A24" t="s">
        <v>1370</v>
      </c>
      <c r="B24" t="s">
        <v>1371</v>
      </c>
      <c r="D24" t="s">
        <v>1372</v>
      </c>
    </row>
    <row r="25" spans="1:7" x14ac:dyDescent="0.25">
      <c r="A25" t="s">
        <v>968</v>
      </c>
      <c r="B25" t="s">
        <v>1373</v>
      </c>
      <c r="D25" t="s">
        <v>1374</v>
      </c>
    </row>
    <row r="26" spans="1:7" x14ac:dyDescent="0.25">
      <c r="A26" t="s">
        <v>968</v>
      </c>
      <c r="B26" t="s">
        <v>1375</v>
      </c>
      <c r="D26" t="s">
        <v>1376</v>
      </c>
    </row>
    <row r="28" spans="1:7" x14ac:dyDescent="0.25">
      <c r="D28" t="s">
        <v>1377</v>
      </c>
      <c r="G28" t="s">
        <v>1378</v>
      </c>
    </row>
    <row r="29" spans="1:7" x14ac:dyDescent="0.25">
      <c r="G29" t="s">
        <v>1379</v>
      </c>
    </row>
    <row r="30" spans="1:7" x14ac:dyDescent="0.25">
      <c r="G30" t="s">
        <v>1380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0"/>
  <sheetViews>
    <sheetView zoomScale="115" zoomScaleNormal="115" workbookViewId="0">
      <selection activeCell="N12" sqref="N12"/>
    </sheetView>
  </sheetViews>
  <sheetFormatPr defaultRowHeight="15" x14ac:dyDescent="0.25"/>
  <cols>
    <col min="1" max="1" width="4.140625" customWidth="1"/>
    <col min="2" max="2" width="5.85546875" customWidth="1"/>
    <col min="3" max="3" width="32" customWidth="1"/>
    <col min="4" max="5" width="14.140625" customWidth="1"/>
    <col min="6" max="6" width="13.5703125" customWidth="1"/>
    <col min="7" max="7" width="24.140625" customWidth="1"/>
    <col min="8" max="8" width="10.140625" customWidth="1"/>
    <col min="9" max="9" width="8.7109375" customWidth="1"/>
    <col min="10" max="10" width="9.140625" customWidth="1"/>
    <col min="11" max="11" width="14" customWidth="1"/>
    <col min="12" max="12" width="9.42578125" customWidth="1"/>
    <col min="13" max="13" width="14.42578125" customWidth="1"/>
  </cols>
  <sheetData>
    <row r="1" spans="1:18" ht="57.7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111</v>
      </c>
      <c r="G1" s="3" t="s">
        <v>5</v>
      </c>
      <c r="H1" s="11" t="s">
        <v>6</v>
      </c>
      <c r="I1" s="3" t="s">
        <v>7</v>
      </c>
      <c r="J1" s="3" t="s">
        <v>9</v>
      </c>
      <c r="K1" s="3" t="s">
        <v>2281</v>
      </c>
      <c r="L1" s="3" t="s">
        <v>10</v>
      </c>
      <c r="M1" s="3" t="s">
        <v>11</v>
      </c>
    </row>
    <row r="2" spans="1:18" ht="50.1" customHeight="1" x14ac:dyDescent="0.25">
      <c r="A2" s="2">
        <v>1</v>
      </c>
      <c r="B2" s="2" t="s">
        <v>2258</v>
      </c>
      <c r="C2" s="4" t="s">
        <v>2257</v>
      </c>
      <c r="D2" s="101" t="s">
        <v>15</v>
      </c>
      <c r="E2" s="101" t="s">
        <v>2261</v>
      </c>
      <c r="F2" s="101" t="s">
        <v>2259</v>
      </c>
      <c r="G2" s="101" t="s">
        <v>2272</v>
      </c>
      <c r="H2" s="101">
        <v>16202189</v>
      </c>
      <c r="I2" s="101">
        <v>56187083</v>
      </c>
      <c r="J2" s="101">
        <v>1</v>
      </c>
      <c r="K2" s="101" t="s">
        <v>28</v>
      </c>
      <c r="L2" s="101">
        <v>17</v>
      </c>
      <c r="M2" s="6">
        <v>25.4</v>
      </c>
    </row>
    <row r="3" spans="1:18" ht="50.1" customHeight="1" x14ac:dyDescent="0.25">
      <c r="A3" s="2">
        <v>2</v>
      </c>
      <c r="B3" s="2" t="s">
        <v>2258</v>
      </c>
      <c r="C3" s="4" t="s">
        <v>2257</v>
      </c>
      <c r="D3" s="101" t="s">
        <v>15</v>
      </c>
      <c r="E3" s="101" t="s">
        <v>2262</v>
      </c>
      <c r="F3" s="101" t="s">
        <v>2260</v>
      </c>
      <c r="G3" s="101" t="s">
        <v>2273</v>
      </c>
      <c r="H3" s="101">
        <v>16202190</v>
      </c>
      <c r="I3" s="101">
        <v>56568764</v>
      </c>
      <c r="J3" s="101">
        <v>1</v>
      </c>
      <c r="K3" s="101" t="s">
        <v>28</v>
      </c>
      <c r="L3" s="101">
        <v>16</v>
      </c>
      <c r="M3" s="6">
        <v>28</v>
      </c>
    </row>
    <row r="4" spans="1:18" ht="50.1" customHeight="1" x14ac:dyDescent="0.25">
      <c r="A4" s="2">
        <v>3</v>
      </c>
      <c r="B4" s="2" t="s">
        <v>2258</v>
      </c>
      <c r="C4" s="4" t="s">
        <v>2257</v>
      </c>
      <c r="D4" s="101" t="s">
        <v>685</v>
      </c>
      <c r="E4" s="101" t="s">
        <v>2280</v>
      </c>
      <c r="F4" s="101" t="s">
        <v>1348</v>
      </c>
      <c r="G4" s="101" t="s">
        <v>2274</v>
      </c>
      <c r="H4" s="101">
        <v>10221500</v>
      </c>
      <c r="I4" s="101">
        <v>1602787</v>
      </c>
      <c r="J4" s="101">
        <v>1</v>
      </c>
      <c r="K4" s="101" t="s">
        <v>118</v>
      </c>
      <c r="L4" s="101">
        <v>39</v>
      </c>
      <c r="M4" s="6">
        <v>43.9</v>
      </c>
    </row>
    <row r="5" spans="1:18" ht="50.1" customHeight="1" x14ac:dyDescent="0.25">
      <c r="A5" s="2">
        <v>4</v>
      </c>
      <c r="B5" s="2" t="s">
        <v>2258</v>
      </c>
      <c r="C5" s="4" t="s">
        <v>2257</v>
      </c>
      <c r="D5" s="101" t="s">
        <v>685</v>
      </c>
      <c r="E5" s="101" t="s">
        <v>2264</v>
      </c>
      <c r="F5" s="101" t="s">
        <v>2263</v>
      </c>
      <c r="G5" s="101" t="s">
        <v>2275</v>
      </c>
      <c r="H5" s="101">
        <v>18017105</v>
      </c>
      <c r="I5" s="101">
        <v>8272449</v>
      </c>
      <c r="J5" s="101">
        <v>1</v>
      </c>
      <c r="K5" s="101" t="s">
        <v>142</v>
      </c>
      <c r="L5" s="101">
        <v>7</v>
      </c>
      <c r="M5" s="6">
        <v>1.9</v>
      </c>
    </row>
    <row r="6" spans="1:18" ht="50.1" customHeight="1" x14ac:dyDescent="0.25">
      <c r="A6" s="2">
        <v>5</v>
      </c>
      <c r="B6" s="2" t="s">
        <v>2258</v>
      </c>
      <c r="C6" s="4" t="s">
        <v>2257</v>
      </c>
      <c r="D6" s="101" t="s">
        <v>15</v>
      </c>
      <c r="E6" s="101" t="s">
        <v>839</v>
      </c>
      <c r="F6" s="101" t="s">
        <v>2265</v>
      </c>
      <c r="G6" s="101" t="s">
        <v>840</v>
      </c>
      <c r="H6" s="101">
        <v>14300109</v>
      </c>
      <c r="I6" s="101">
        <v>50431048</v>
      </c>
      <c r="J6" s="101">
        <v>1</v>
      </c>
      <c r="K6" s="101" t="s">
        <v>28</v>
      </c>
      <c r="L6" s="101">
        <v>25</v>
      </c>
      <c r="M6" s="10">
        <v>64.328999999999994</v>
      </c>
      <c r="O6" s="25"/>
      <c r="P6" s="26"/>
      <c r="Q6" s="27"/>
      <c r="R6" s="7"/>
    </row>
    <row r="7" spans="1:18" x14ac:dyDescent="0.25">
      <c r="M7" s="98"/>
    </row>
    <row r="8" spans="1:18" x14ac:dyDescent="0.25">
      <c r="M8" s="98"/>
      <c r="N8" s="98"/>
    </row>
    <row r="10" spans="1:18" x14ac:dyDescent="0.25">
      <c r="M10" s="99"/>
    </row>
  </sheetData>
  <conditionalFormatting sqref="Q6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65"/>
  <sheetViews>
    <sheetView zoomScaleNormal="100" workbookViewId="0">
      <selection activeCell="A6" sqref="A6"/>
    </sheetView>
  </sheetViews>
  <sheetFormatPr defaultColWidth="8.7109375" defaultRowHeight="15" x14ac:dyDescent="0.25"/>
  <cols>
    <col min="1" max="1" width="11.140625" customWidth="1"/>
    <col min="2" max="2" width="91.42578125" customWidth="1"/>
    <col min="3" max="3" width="18.7109375" customWidth="1"/>
    <col min="4" max="4" width="12" customWidth="1"/>
  </cols>
  <sheetData>
    <row r="1" spans="1:9" x14ac:dyDescent="0.25">
      <c r="A1" s="60">
        <v>44712</v>
      </c>
      <c r="B1" t="s">
        <v>1382</v>
      </c>
    </row>
    <row r="2" spans="1:9" x14ac:dyDescent="0.25">
      <c r="A2" s="60">
        <v>44742</v>
      </c>
      <c r="B2" s="28" t="s">
        <v>1383</v>
      </c>
    </row>
    <row r="3" spans="1:9" x14ac:dyDescent="0.25">
      <c r="A3" s="60">
        <v>44865</v>
      </c>
      <c r="B3" s="28" t="s">
        <v>1384</v>
      </c>
    </row>
    <row r="4" spans="1:9" x14ac:dyDescent="0.25">
      <c r="A4" s="60">
        <v>44926</v>
      </c>
      <c r="B4" s="28" t="s">
        <v>1385</v>
      </c>
    </row>
    <row r="5" spans="1:9" x14ac:dyDescent="0.25">
      <c r="A5" s="60">
        <v>44994</v>
      </c>
      <c r="B5" t="s">
        <v>1386</v>
      </c>
    </row>
    <row r="6" spans="1:9" x14ac:dyDescent="0.25">
      <c r="A6" s="60">
        <v>45046</v>
      </c>
      <c r="B6" s="28" t="s">
        <v>1387</v>
      </c>
    </row>
    <row r="7" spans="1:9" x14ac:dyDescent="0.25">
      <c r="A7" s="60">
        <v>45291</v>
      </c>
      <c r="B7" t="s">
        <v>1388</v>
      </c>
    </row>
    <row r="8" spans="1:9" x14ac:dyDescent="0.25">
      <c r="A8" s="60">
        <v>45291</v>
      </c>
      <c r="B8" s="61" t="s">
        <v>1389</v>
      </c>
    </row>
    <row r="9" spans="1:9" x14ac:dyDescent="0.25">
      <c r="A9" s="60">
        <v>45291</v>
      </c>
      <c r="B9" s="61" t="s">
        <v>1390</v>
      </c>
    </row>
    <row r="10" spans="1:9" x14ac:dyDescent="0.25">
      <c r="A10" s="60">
        <v>45443</v>
      </c>
      <c r="B10" t="s">
        <v>1391</v>
      </c>
    </row>
    <row r="11" spans="1:9" x14ac:dyDescent="0.25">
      <c r="A11" s="60">
        <v>45476</v>
      </c>
      <c r="B11" t="s">
        <v>1392</v>
      </c>
    </row>
    <row r="13" spans="1:9" x14ac:dyDescent="0.25">
      <c r="C13" t="s">
        <v>1393</v>
      </c>
      <c r="I13" t="s">
        <v>1394</v>
      </c>
    </row>
    <row r="14" spans="1:9" x14ac:dyDescent="0.25">
      <c r="C14" t="s">
        <v>1395</v>
      </c>
      <c r="D14" t="s">
        <v>1396</v>
      </c>
      <c r="I14" t="s">
        <v>1397</v>
      </c>
    </row>
    <row r="15" spans="1:9" x14ac:dyDescent="0.25">
      <c r="C15" t="s">
        <v>1398</v>
      </c>
      <c r="D15" t="s">
        <v>1399</v>
      </c>
      <c r="I15" t="s">
        <v>1400</v>
      </c>
    </row>
    <row r="16" spans="1:9" x14ac:dyDescent="0.25">
      <c r="C16" t="s">
        <v>1401</v>
      </c>
      <c r="D16" t="s">
        <v>1402</v>
      </c>
      <c r="I16" t="s">
        <v>1403</v>
      </c>
    </row>
    <row r="17" spans="1:9" x14ac:dyDescent="0.25">
      <c r="A17" s="30"/>
      <c r="I17" t="s">
        <v>1404</v>
      </c>
    </row>
    <row r="18" spans="1:9" x14ac:dyDescent="0.25">
      <c r="I18" t="s">
        <v>1405</v>
      </c>
    </row>
    <row r="19" spans="1:9" x14ac:dyDescent="0.25">
      <c r="B19" s="28" t="s">
        <v>1406</v>
      </c>
      <c r="I19" t="s">
        <v>1407</v>
      </c>
    </row>
    <row r="20" spans="1:9" x14ac:dyDescent="0.25">
      <c r="B20" s="7" t="s">
        <v>1408</v>
      </c>
      <c r="I20" t="s">
        <v>1409</v>
      </c>
    </row>
    <row r="21" spans="1:9" x14ac:dyDescent="0.25">
      <c r="B21" t="s">
        <v>1410</v>
      </c>
      <c r="I21" t="s">
        <v>1411</v>
      </c>
    </row>
    <row r="22" spans="1:9" x14ac:dyDescent="0.25">
      <c r="B22" t="s">
        <v>1412</v>
      </c>
      <c r="I22" t="s">
        <v>1413</v>
      </c>
    </row>
    <row r="23" spans="1:9" x14ac:dyDescent="0.25">
      <c r="B23" t="s">
        <v>1414</v>
      </c>
      <c r="I23" t="s">
        <v>1415</v>
      </c>
    </row>
    <row r="24" spans="1:9" x14ac:dyDescent="0.25">
      <c r="B24" t="s">
        <v>1416</v>
      </c>
      <c r="I24" t="s">
        <v>1417</v>
      </c>
    </row>
    <row r="25" spans="1:9" x14ac:dyDescent="0.25">
      <c r="B25" t="s">
        <v>1418</v>
      </c>
      <c r="I25" t="s">
        <v>1419</v>
      </c>
    </row>
    <row r="26" spans="1:9" x14ac:dyDescent="0.25">
      <c r="B26" t="s">
        <v>1420</v>
      </c>
      <c r="I26" t="s">
        <v>1421</v>
      </c>
    </row>
    <row r="27" spans="1:9" x14ac:dyDescent="0.25">
      <c r="B27" t="s">
        <v>1422</v>
      </c>
      <c r="I27" t="s">
        <v>1423</v>
      </c>
    </row>
    <row r="28" spans="1:9" x14ac:dyDescent="0.25">
      <c r="B28" t="s">
        <v>1424</v>
      </c>
      <c r="I28" t="s">
        <v>1425</v>
      </c>
    </row>
    <row r="29" spans="1:9" x14ac:dyDescent="0.25">
      <c r="B29" t="s">
        <v>1426</v>
      </c>
      <c r="I29" t="s">
        <v>1427</v>
      </c>
    </row>
    <row r="30" spans="1:9" x14ac:dyDescent="0.25">
      <c r="B30" t="s">
        <v>1428</v>
      </c>
      <c r="I30" t="s">
        <v>1429</v>
      </c>
    </row>
    <row r="31" spans="1:9" x14ac:dyDescent="0.25">
      <c r="B31" t="s">
        <v>1430</v>
      </c>
      <c r="I31" t="s">
        <v>1431</v>
      </c>
    </row>
    <row r="32" spans="1:9" x14ac:dyDescent="0.25">
      <c r="B32" t="s">
        <v>1432</v>
      </c>
      <c r="I32" t="s">
        <v>1433</v>
      </c>
    </row>
    <row r="33" spans="2:9" x14ac:dyDescent="0.25">
      <c r="B33" t="s">
        <v>1434</v>
      </c>
      <c r="I33" t="s">
        <v>1435</v>
      </c>
    </row>
    <row r="34" spans="2:9" x14ac:dyDescent="0.25">
      <c r="B34" t="s">
        <v>1436</v>
      </c>
      <c r="I34" t="s">
        <v>1437</v>
      </c>
    </row>
    <row r="35" spans="2:9" x14ac:dyDescent="0.25">
      <c r="B35" t="s">
        <v>1438</v>
      </c>
    </row>
    <row r="37" spans="2:9" x14ac:dyDescent="0.25">
      <c r="B37" t="s">
        <v>1439</v>
      </c>
    </row>
    <row r="38" spans="2:9" x14ac:dyDescent="0.25">
      <c r="B38" t="s">
        <v>1440</v>
      </c>
      <c r="C38" t="s">
        <v>1441</v>
      </c>
      <c r="D38" t="s">
        <v>1442</v>
      </c>
    </row>
    <row r="39" spans="2:9" x14ac:dyDescent="0.25">
      <c r="B39" t="s">
        <v>1443</v>
      </c>
      <c r="C39" s="60">
        <v>44316</v>
      </c>
      <c r="D39" t="s">
        <v>1444</v>
      </c>
    </row>
    <row r="40" spans="2:9" x14ac:dyDescent="0.25">
      <c r="B40" t="s">
        <v>1445</v>
      </c>
      <c r="C40" s="60">
        <v>44380</v>
      </c>
      <c r="D40" t="s">
        <v>1446</v>
      </c>
    </row>
    <row r="41" spans="2:9" x14ac:dyDescent="0.25">
      <c r="B41" t="s">
        <v>1447</v>
      </c>
      <c r="C41" s="60">
        <v>44255</v>
      </c>
      <c r="D41" t="s">
        <v>1448</v>
      </c>
    </row>
    <row r="42" spans="2:9" x14ac:dyDescent="0.25">
      <c r="B42" t="s">
        <v>1449</v>
      </c>
      <c r="C42" t="s">
        <v>27</v>
      </c>
      <c r="D42" t="s">
        <v>1450</v>
      </c>
    </row>
    <row r="43" spans="2:9" x14ac:dyDescent="0.25">
      <c r="B43" t="s">
        <v>1451</v>
      </c>
      <c r="C43" t="s">
        <v>27</v>
      </c>
      <c r="D43" t="s">
        <v>1452</v>
      </c>
    </row>
    <row r="44" spans="2:9" x14ac:dyDescent="0.25">
      <c r="B44" t="s">
        <v>1453</v>
      </c>
      <c r="C44" t="s">
        <v>27</v>
      </c>
      <c r="D44" t="s">
        <v>1454</v>
      </c>
    </row>
    <row r="46" spans="2:9" x14ac:dyDescent="0.25">
      <c r="B46" t="s">
        <v>1455</v>
      </c>
    </row>
    <row r="47" spans="2:9" x14ac:dyDescent="0.25">
      <c r="B47" t="s">
        <v>1456</v>
      </c>
    </row>
    <row r="48" spans="2:9" x14ac:dyDescent="0.25">
      <c r="B48" t="s">
        <v>1457</v>
      </c>
    </row>
    <row r="49" spans="2:2" x14ac:dyDescent="0.25">
      <c r="B49" t="s">
        <v>1458</v>
      </c>
    </row>
    <row r="50" spans="2:2" x14ac:dyDescent="0.25">
      <c r="B50" t="s">
        <v>1459</v>
      </c>
    </row>
    <row r="51" spans="2:2" x14ac:dyDescent="0.25">
      <c r="B51" t="s">
        <v>1460</v>
      </c>
    </row>
    <row r="53" spans="2:2" x14ac:dyDescent="0.25">
      <c r="B53" s="28" t="s">
        <v>1461</v>
      </c>
    </row>
    <row r="54" spans="2:2" x14ac:dyDescent="0.25">
      <c r="B54" s="62" t="s">
        <v>1462</v>
      </c>
    </row>
    <row r="55" spans="2:2" x14ac:dyDescent="0.25">
      <c r="B55" s="7" t="s">
        <v>1463</v>
      </c>
    </row>
    <row r="56" spans="2:2" x14ac:dyDescent="0.25">
      <c r="B56" t="s">
        <v>1464</v>
      </c>
    </row>
    <row r="57" spans="2:2" x14ac:dyDescent="0.25">
      <c r="B57" t="s">
        <v>1465</v>
      </c>
    </row>
    <row r="58" spans="2:2" x14ac:dyDescent="0.25">
      <c r="B58" t="s">
        <v>1466</v>
      </c>
    </row>
    <row r="59" spans="2:2" x14ac:dyDescent="0.25">
      <c r="B59" t="s">
        <v>1467</v>
      </c>
    </row>
    <row r="60" spans="2:2" x14ac:dyDescent="0.25">
      <c r="B60" t="s">
        <v>1468</v>
      </c>
    </row>
    <row r="61" spans="2:2" x14ac:dyDescent="0.25">
      <c r="B61" t="s">
        <v>1469</v>
      </c>
    </row>
    <row r="62" spans="2:2" x14ac:dyDescent="0.25">
      <c r="B62" t="s">
        <v>1470</v>
      </c>
    </row>
    <row r="63" spans="2:2" x14ac:dyDescent="0.25">
      <c r="B63" t="s">
        <v>1471</v>
      </c>
    </row>
    <row r="64" spans="2:2" x14ac:dyDescent="0.25">
      <c r="B64" t="s">
        <v>1472</v>
      </c>
    </row>
    <row r="65" spans="2:2" x14ac:dyDescent="0.25">
      <c r="B65" t="s">
        <v>1473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45"/>
  <sheetViews>
    <sheetView zoomScaleNormal="100" workbookViewId="0">
      <selection activeCell="D326" sqref="D326"/>
    </sheetView>
  </sheetViews>
  <sheetFormatPr defaultColWidth="9.28515625" defaultRowHeight="15" x14ac:dyDescent="0.25"/>
  <cols>
    <col min="2" max="2" width="26.85546875" customWidth="1"/>
    <col min="3" max="3" width="39.140625" customWidth="1"/>
    <col min="4" max="4" width="14.140625" customWidth="1"/>
    <col min="15" max="15" width="51.7109375" customWidth="1"/>
    <col min="17" max="17" width="14.42578125" customWidth="1"/>
  </cols>
  <sheetData>
    <row r="1" spans="1:18" ht="24.75" customHeight="1" x14ac:dyDescent="0.25">
      <c r="A1" s="63"/>
      <c r="B1" s="63" t="s">
        <v>1474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  <c r="P1" s="63"/>
      <c r="Q1" s="63"/>
      <c r="R1" s="63"/>
    </row>
    <row r="2" spans="1:18" ht="24.75" customHeight="1" x14ac:dyDescent="0.25">
      <c r="A2" s="65" t="s">
        <v>1475</v>
      </c>
      <c r="B2" s="66" t="s">
        <v>922</v>
      </c>
      <c r="C2" s="66" t="s">
        <v>1476</v>
      </c>
      <c r="D2" s="66" t="s">
        <v>1477</v>
      </c>
      <c r="E2" s="66" t="s">
        <v>1478</v>
      </c>
      <c r="F2" s="66" t="s">
        <v>1479</v>
      </c>
      <c r="G2" s="66" t="s">
        <v>1480</v>
      </c>
      <c r="H2" s="66" t="s">
        <v>1017</v>
      </c>
      <c r="I2" s="66" t="s">
        <v>1481</v>
      </c>
      <c r="J2" s="67" t="s">
        <v>1482</v>
      </c>
      <c r="K2" s="67" t="s">
        <v>1483</v>
      </c>
      <c r="L2" s="66" t="s">
        <v>1484</v>
      </c>
      <c r="M2" s="66" t="s">
        <v>1485</v>
      </c>
      <c r="N2" s="66" t="s">
        <v>1486</v>
      </c>
      <c r="O2" s="67" t="s">
        <v>1487</v>
      </c>
      <c r="P2" s="66" t="s">
        <v>1488</v>
      </c>
      <c r="Q2" s="66" t="s">
        <v>1489</v>
      </c>
      <c r="R2" s="66" t="s">
        <v>1490</v>
      </c>
    </row>
    <row r="3" spans="1:18" ht="24.75" customHeight="1" x14ac:dyDescent="0.25">
      <c r="A3" s="65">
        <v>1</v>
      </c>
      <c r="B3" s="68" t="s">
        <v>22</v>
      </c>
      <c r="C3" s="68" t="s">
        <v>1491</v>
      </c>
      <c r="D3" s="69">
        <v>14300051</v>
      </c>
      <c r="E3" s="69">
        <v>1422</v>
      </c>
      <c r="F3" s="68" t="s">
        <v>1060</v>
      </c>
      <c r="G3" s="68" t="s">
        <v>1022</v>
      </c>
      <c r="H3" s="68" t="s">
        <v>1492</v>
      </c>
      <c r="I3" s="68" t="s">
        <v>1493</v>
      </c>
      <c r="J3" s="69">
        <v>60</v>
      </c>
      <c r="K3" s="69">
        <v>60</v>
      </c>
      <c r="L3" s="69">
        <v>400</v>
      </c>
      <c r="M3" s="69">
        <v>3</v>
      </c>
      <c r="N3" s="69">
        <v>125</v>
      </c>
      <c r="O3" s="70" t="s">
        <v>1494</v>
      </c>
      <c r="P3" s="71" t="s">
        <v>1495</v>
      </c>
      <c r="Q3" s="68" t="s">
        <v>1496</v>
      </c>
      <c r="R3" s="68" t="s">
        <v>18</v>
      </c>
    </row>
    <row r="4" spans="1:18" ht="24.75" customHeight="1" x14ac:dyDescent="0.25">
      <c r="A4" s="65">
        <v>2</v>
      </c>
      <c r="B4" s="72" t="s">
        <v>64</v>
      </c>
      <c r="C4" s="72" t="s">
        <v>1491</v>
      </c>
      <c r="D4" s="73">
        <v>16903336</v>
      </c>
      <c r="E4" s="73">
        <v>1429</v>
      </c>
      <c r="F4" s="72" t="s">
        <v>1118</v>
      </c>
      <c r="G4" s="72" t="s">
        <v>1022</v>
      </c>
      <c r="H4" s="72" t="s">
        <v>1497</v>
      </c>
      <c r="I4" s="72" t="s">
        <v>1498</v>
      </c>
      <c r="J4" s="73">
        <v>20</v>
      </c>
      <c r="K4" s="73">
        <v>20</v>
      </c>
      <c r="L4" s="73">
        <v>400</v>
      </c>
      <c r="M4" s="73">
        <v>3</v>
      </c>
      <c r="N4" s="73">
        <v>32</v>
      </c>
      <c r="O4" s="74" t="s">
        <v>1499</v>
      </c>
      <c r="P4" s="75" t="s">
        <v>1500</v>
      </c>
      <c r="Q4" s="72" t="s">
        <v>1501</v>
      </c>
      <c r="R4" s="72" t="s">
        <v>28</v>
      </c>
    </row>
    <row r="5" spans="1:18" ht="24.75" customHeight="1" x14ac:dyDescent="0.25">
      <c r="A5" s="65">
        <v>3</v>
      </c>
      <c r="B5" s="68" t="s">
        <v>17</v>
      </c>
      <c r="C5" s="68" t="s">
        <v>1491</v>
      </c>
      <c r="D5" s="69">
        <v>16203092</v>
      </c>
      <c r="E5" s="69">
        <v>1417</v>
      </c>
      <c r="F5" s="68" t="s">
        <v>1060</v>
      </c>
      <c r="G5" s="68" t="s">
        <v>1022</v>
      </c>
      <c r="H5" s="68" t="s">
        <v>1172</v>
      </c>
      <c r="I5" s="68" t="s">
        <v>1502</v>
      </c>
      <c r="J5" s="69">
        <v>100</v>
      </c>
      <c r="K5" s="69">
        <v>50</v>
      </c>
      <c r="L5" s="69">
        <v>400</v>
      </c>
      <c r="M5" s="69">
        <v>3</v>
      </c>
      <c r="N5" s="69">
        <v>200</v>
      </c>
      <c r="O5" s="70" t="s">
        <v>1494</v>
      </c>
      <c r="P5" s="71" t="s">
        <v>1503</v>
      </c>
      <c r="Q5" s="68" t="s">
        <v>1496</v>
      </c>
      <c r="R5" s="68" t="s">
        <v>18</v>
      </c>
    </row>
    <row r="6" spans="1:18" ht="24.75" customHeight="1" x14ac:dyDescent="0.25">
      <c r="A6" s="65">
        <v>4</v>
      </c>
      <c r="B6" s="68" t="s">
        <v>57</v>
      </c>
      <c r="C6" s="68" t="s">
        <v>1491</v>
      </c>
      <c r="D6" s="69">
        <v>18075058</v>
      </c>
      <c r="E6" s="69">
        <v>1434</v>
      </c>
      <c r="F6" s="68" t="s">
        <v>1111</v>
      </c>
      <c r="G6" s="68" t="s">
        <v>1022</v>
      </c>
      <c r="H6" s="68" t="s">
        <v>1504</v>
      </c>
      <c r="I6" s="68" t="s">
        <v>1505</v>
      </c>
      <c r="J6" s="69">
        <v>38</v>
      </c>
      <c r="K6" s="69">
        <v>38</v>
      </c>
      <c r="L6" s="69">
        <v>400</v>
      </c>
      <c r="M6" s="69">
        <v>3</v>
      </c>
      <c r="N6" s="69">
        <v>63</v>
      </c>
      <c r="O6" s="70" t="s">
        <v>1506</v>
      </c>
      <c r="P6" s="71" t="s">
        <v>1507</v>
      </c>
      <c r="Q6" s="68" t="s">
        <v>1508</v>
      </c>
      <c r="R6" s="68" t="s">
        <v>28</v>
      </c>
    </row>
    <row r="7" spans="1:18" ht="24.75" customHeight="1" x14ac:dyDescent="0.25">
      <c r="A7" s="65">
        <v>5</v>
      </c>
      <c r="B7" s="72" t="s">
        <v>173</v>
      </c>
      <c r="C7" s="72" t="s">
        <v>1509</v>
      </c>
      <c r="D7" s="73">
        <v>12236050</v>
      </c>
      <c r="E7" s="73">
        <v>1299</v>
      </c>
      <c r="F7" s="72" t="s">
        <v>1060</v>
      </c>
      <c r="G7" s="72" t="s">
        <v>1510</v>
      </c>
      <c r="H7" s="72" t="s">
        <v>1511</v>
      </c>
      <c r="I7" s="72" t="s">
        <v>1512</v>
      </c>
      <c r="J7" s="73">
        <v>1</v>
      </c>
      <c r="K7" s="73">
        <v>1</v>
      </c>
      <c r="L7" s="73">
        <v>230</v>
      </c>
      <c r="M7" s="73">
        <v>1</v>
      </c>
      <c r="N7" s="73">
        <v>6</v>
      </c>
      <c r="O7" s="74" t="s">
        <v>1513</v>
      </c>
      <c r="P7" s="75" t="s">
        <v>1514</v>
      </c>
      <c r="Q7" s="72" t="s">
        <v>1515</v>
      </c>
      <c r="R7" s="72" t="s">
        <v>142</v>
      </c>
    </row>
    <row r="8" spans="1:18" ht="24.75" customHeight="1" x14ac:dyDescent="0.25">
      <c r="A8" s="65">
        <v>6</v>
      </c>
      <c r="B8" s="72" t="s">
        <v>176</v>
      </c>
      <c r="C8" s="72" t="s">
        <v>1491</v>
      </c>
      <c r="D8" s="73">
        <v>16802316</v>
      </c>
      <c r="E8" s="73">
        <v>338</v>
      </c>
      <c r="F8" s="72" t="s">
        <v>1060</v>
      </c>
      <c r="G8" s="72" t="s">
        <v>1022</v>
      </c>
      <c r="H8" s="72" t="s">
        <v>1511</v>
      </c>
      <c r="I8" s="72" t="s">
        <v>1493</v>
      </c>
      <c r="J8" s="73">
        <v>4</v>
      </c>
      <c r="K8" s="73">
        <v>4</v>
      </c>
      <c r="L8" s="73">
        <v>230</v>
      </c>
      <c r="M8" s="73">
        <v>1</v>
      </c>
      <c r="N8" s="73">
        <v>25</v>
      </c>
      <c r="O8" s="74" t="s">
        <v>1516</v>
      </c>
      <c r="P8" s="75" t="s">
        <v>1517</v>
      </c>
      <c r="Q8" s="72" t="s">
        <v>1496</v>
      </c>
      <c r="R8" s="72" t="s">
        <v>142</v>
      </c>
    </row>
    <row r="9" spans="1:18" ht="24.75" customHeight="1" x14ac:dyDescent="0.25">
      <c r="A9" s="65">
        <v>7</v>
      </c>
      <c r="B9" s="68" t="s">
        <v>178</v>
      </c>
      <c r="C9" s="68" t="s">
        <v>1491</v>
      </c>
      <c r="D9" s="69">
        <v>16203093</v>
      </c>
      <c r="E9" s="69">
        <v>338</v>
      </c>
      <c r="F9" s="68" t="s">
        <v>1060</v>
      </c>
      <c r="G9" s="68" t="s">
        <v>1022</v>
      </c>
      <c r="H9" s="68" t="s">
        <v>1096</v>
      </c>
      <c r="I9" s="68" t="s">
        <v>1502</v>
      </c>
      <c r="J9" s="69">
        <v>9</v>
      </c>
      <c r="K9" s="69">
        <v>9</v>
      </c>
      <c r="L9" s="69">
        <v>400</v>
      </c>
      <c r="M9" s="69">
        <v>3</v>
      </c>
      <c r="N9" s="69">
        <v>20</v>
      </c>
      <c r="O9" s="70" t="s">
        <v>1518</v>
      </c>
      <c r="P9" s="71" t="s">
        <v>1519</v>
      </c>
      <c r="Q9" s="68" t="s">
        <v>1496</v>
      </c>
      <c r="R9" s="68" t="s">
        <v>142</v>
      </c>
    </row>
    <row r="10" spans="1:18" ht="24.75" customHeight="1" x14ac:dyDescent="0.25">
      <c r="A10" s="65">
        <v>8</v>
      </c>
      <c r="B10" s="72" t="s">
        <v>32</v>
      </c>
      <c r="C10" s="72" t="s">
        <v>1491</v>
      </c>
      <c r="D10" s="73">
        <v>14300054</v>
      </c>
      <c r="E10" s="73">
        <v>1410</v>
      </c>
      <c r="F10" s="72" t="s">
        <v>1060</v>
      </c>
      <c r="G10" s="72" t="s">
        <v>1022</v>
      </c>
      <c r="H10" s="72" t="s">
        <v>1520</v>
      </c>
      <c r="I10" s="72" t="s">
        <v>1521</v>
      </c>
      <c r="J10" s="73">
        <v>162</v>
      </c>
      <c r="K10" s="73">
        <v>70</v>
      </c>
      <c r="L10" s="73">
        <v>400</v>
      </c>
      <c r="M10" s="73">
        <v>3</v>
      </c>
      <c r="N10" s="73">
        <v>315</v>
      </c>
      <c r="O10" s="74" t="s">
        <v>1522</v>
      </c>
      <c r="P10" s="75" t="s">
        <v>1523</v>
      </c>
      <c r="Q10" s="72" t="s">
        <v>1508</v>
      </c>
      <c r="R10" s="72" t="s">
        <v>18</v>
      </c>
    </row>
    <row r="11" spans="1:18" ht="24.75" customHeight="1" x14ac:dyDescent="0.25">
      <c r="A11" s="65">
        <v>9</v>
      </c>
      <c r="B11" s="72" t="s">
        <v>180</v>
      </c>
      <c r="C11" s="72" t="s">
        <v>1491</v>
      </c>
      <c r="D11" s="73">
        <v>16819163</v>
      </c>
      <c r="E11" s="73">
        <v>338</v>
      </c>
      <c r="F11" s="72" t="s">
        <v>1060</v>
      </c>
      <c r="G11" s="72" t="s">
        <v>1022</v>
      </c>
      <c r="H11" s="72" t="s">
        <v>1163</v>
      </c>
      <c r="I11" s="72" t="s">
        <v>1524</v>
      </c>
      <c r="J11" s="73">
        <v>3</v>
      </c>
      <c r="K11" s="73">
        <v>3</v>
      </c>
      <c r="L11" s="73">
        <v>230</v>
      </c>
      <c r="M11" s="73">
        <v>1</v>
      </c>
      <c r="N11" s="73">
        <v>20</v>
      </c>
      <c r="O11" s="74" t="s">
        <v>1516</v>
      </c>
      <c r="P11" s="75" t="s">
        <v>1525</v>
      </c>
      <c r="Q11" s="72" t="s">
        <v>1526</v>
      </c>
      <c r="R11" s="72" t="s">
        <v>142</v>
      </c>
    </row>
    <row r="12" spans="1:18" ht="24.75" customHeight="1" x14ac:dyDescent="0.25">
      <c r="A12" s="65">
        <v>10</v>
      </c>
      <c r="B12" s="68" t="s">
        <v>69</v>
      </c>
      <c r="C12" s="68" t="s">
        <v>1491</v>
      </c>
      <c r="D12" s="69">
        <v>14300050</v>
      </c>
      <c r="E12" s="69">
        <v>1428</v>
      </c>
      <c r="F12" s="68" t="s">
        <v>1060</v>
      </c>
      <c r="G12" s="68" t="s">
        <v>1022</v>
      </c>
      <c r="H12" s="68" t="s">
        <v>1527</v>
      </c>
      <c r="I12" s="68" t="s">
        <v>1493</v>
      </c>
      <c r="J12" s="69">
        <v>161</v>
      </c>
      <c r="K12" s="69">
        <v>60</v>
      </c>
      <c r="L12" s="69">
        <v>400</v>
      </c>
      <c r="M12" s="69">
        <v>3</v>
      </c>
      <c r="N12" s="69">
        <v>125</v>
      </c>
      <c r="O12" s="70" t="s">
        <v>1494</v>
      </c>
      <c r="P12" s="71" t="s">
        <v>70</v>
      </c>
      <c r="Q12" s="68" t="s">
        <v>1508</v>
      </c>
      <c r="R12" s="68" t="s">
        <v>18</v>
      </c>
    </row>
    <row r="13" spans="1:18" ht="24.75" customHeight="1" x14ac:dyDescent="0.25">
      <c r="A13" s="65">
        <v>11</v>
      </c>
      <c r="B13" s="68" t="s">
        <v>135</v>
      </c>
      <c r="C13" s="68" t="s">
        <v>1491</v>
      </c>
      <c r="D13" s="69">
        <v>18030020</v>
      </c>
      <c r="E13" s="69">
        <v>338</v>
      </c>
      <c r="F13" s="68" t="s">
        <v>1060</v>
      </c>
      <c r="G13" s="68" t="s">
        <v>1022</v>
      </c>
      <c r="H13" s="68" t="s">
        <v>1189</v>
      </c>
      <c r="I13" s="68" t="s">
        <v>1528</v>
      </c>
      <c r="J13" s="69">
        <v>30</v>
      </c>
      <c r="K13" s="69">
        <v>30</v>
      </c>
      <c r="L13" s="69">
        <v>400</v>
      </c>
      <c r="M13" s="69">
        <v>3</v>
      </c>
      <c r="N13" s="69">
        <v>63</v>
      </c>
      <c r="O13" s="70" t="s">
        <v>1518</v>
      </c>
      <c r="P13" s="71" t="s">
        <v>1529</v>
      </c>
      <c r="Q13" s="68" t="s">
        <v>1515</v>
      </c>
      <c r="R13" s="68" t="s">
        <v>28</v>
      </c>
    </row>
    <row r="14" spans="1:18" ht="24.75" customHeight="1" x14ac:dyDescent="0.25">
      <c r="A14" s="65">
        <v>12</v>
      </c>
      <c r="B14" s="72" t="s">
        <v>182</v>
      </c>
      <c r="C14" s="72" t="s">
        <v>1491</v>
      </c>
      <c r="D14" s="73">
        <v>16202323</v>
      </c>
      <c r="E14" s="73">
        <v>338</v>
      </c>
      <c r="F14" s="72" t="s">
        <v>1060</v>
      </c>
      <c r="G14" s="72" t="s">
        <v>1022</v>
      </c>
      <c r="H14" s="72" t="s">
        <v>1096</v>
      </c>
      <c r="I14" s="72" t="s">
        <v>1530</v>
      </c>
      <c r="J14" s="73">
        <v>10</v>
      </c>
      <c r="K14" s="73">
        <v>10</v>
      </c>
      <c r="L14" s="73">
        <v>400</v>
      </c>
      <c r="M14" s="73">
        <v>3</v>
      </c>
      <c r="N14" s="73">
        <v>32</v>
      </c>
      <c r="O14" s="74" t="s">
        <v>1518</v>
      </c>
      <c r="P14" s="75" t="s">
        <v>1531</v>
      </c>
      <c r="Q14" s="72" t="s">
        <v>1526</v>
      </c>
      <c r="R14" s="72" t="s">
        <v>142</v>
      </c>
    </row>
    <row r="15" spans="1:18" ht="24.75" customHeight="1" x14ac:dyDescent="0.25">
      <c r="A15" s="65">
        <v>13</v>
      </c>
      <c r="B15" s="68" t="s">
        <v>184</v>
      </c>
      <c r="C15" s="68" t="s">
        <v>1509</v>
      </c>
      <c r="D15" s="69">
        <v>12236046</v>
      </c>
      <c r="E15" s="69">
        <v>1299</v>
      </c>
      <c r="F15" s="68" t="s">
        <v>1060</v>
      </c>
      <c r="G15" s="68" t="s">
        <v>1510</v>
      </c>
      <c r="H15" s="68" t="s">
        <v>1532</v>
      </c>
      <c r="I15" s="68" t="s">
        <v>1533</v>
      </c>
      <c r="J15" s="69">
        <v>1</v>
      </c>
      <c r="K15" s="69">
        <v>1</v>
      </c>
      <c r="L15" s="69">
        <v>230</v>
      </c>
      <c r="M15" s="69">
        <v>1</v>
      </c>
      <c r="N15" s="69">
        <v>6</v>
      </c>
      <c r="O15" s="70" t="s">
        <v>1516</v>
      </c>
      <c r="P15" s="71" t="s">
        <v>1534</v>
      </c>
      <c r="Q15" s="68" t="s">
        <v>1526</v>
      </c>
      <c r="R15" s="68" t="s">
        <v>142</v>
      </c>
    </row>
    <row r="16" spans="1:18" ht="24.75" customHeight="1" x14ac:dyDescent="0.25">
      <c r="A16" s="65">
        <v>14</v>
      </c>
      <c r="B16" s="68" t="s">
        <v>186</v>
      </c>
      <c r="C16" s="68" t="s">
        <v>1491</v>
      </c>
      <c r="D16" s="69">
        <v>16202325</v>
      </c>
      <c r="E16" s="69">
        <v>338</v>
      </c>
      <c r="F16" s="68" t="s">
        <v>1060</v>
      </c>
      <c r="G16" s="68" t="s">
        <v>1022</v>
      </c>
      <c r="H16" s="68" t="s">
        <v>1096</v>
      </c>
      <c r="I16" s="68" t="s">
        <v>1535</v>
      </c>
      <c r="J16" s="69">
        <v>10</v>
      </c>
      <c r="K16" s="69">
        <v>10</v>
      </c>
      <c r="L16" s="69">
        <v>400</v>
      </c>
      <c r="M16" s="69">
        <v>3</v>
      </c>
      <c r="N16" s="69">
        <v>32</v>
      </c>
      <c r="O16" s="70" t="s">
        <v>1518</v>
      </c>
      <c r="P16" s="71" t="s">
        <v>1536</v>
      </c>
      <c r="Q16" s="68" t="s">
        <v>1526</v>
      </c>
      <c r="R16" s="68" t="s">
        <v>142</v>
      </c>
    </row>
    <row r="17" spans="1:18" ht="24.75" customHeight="1" x14ac:dyDescent="0.25">
      <c r="A17" s="65">
        <v>15</v>
      </c>
      <c r="B17" s="72" t="s">
        <v>188</v>
      </c>
      <c r="C17" s="72" t="s">
        <v>1491</v>
      </c>
      <c r="D17" s="73">
        <v>16202326</v>
      </c>
      <c r="E17" s="73">
        <v>338</v>
      </c>
      <c r="F17" s="72" t="s">
        <v>1060</v>
      </c>
      <c r="G17" s="72" t="s">
        <v>1022</v>
      </c>
      <c r="H17" s="72" t="s">
        <v>1537</v>
      </c>
      <c r="I17" s="72" t="s">
        <v>1538</v>
      </c>
      <c r="J17" s="73">
        <v>3</v>
      </c>
      <c r="K17" s="73">
        <v>3</v>
      </c>
      <c r="L17" s="73">
        <v>230</v>
      </c>
      <c r="M17" s="73">
        <v>1</v>
      </c>
      <c r="N17" s="73">
        <v>20</v>
      </c>
      <c r="O17" s="74" t="s">
        <v>1518</v>
      </c>
      <c r="P17" s="75" t="s">
        <v>1539</v>
      </c>
      <c r="Q17" s="72" t="s">
        <v>1496</v>
      </c>
      <c r="R17" s="72" t="s">
        <v>142</v>
      </c>
    </row>
    <row r="18" spans="1:18" ht="24.75" customHeight="1" x14ac:dyDescent="0.25">
      <c r="A18" s="65">
        <v>16</v>
      </c>
      <c r="B18" s="68" t="s">
        <v>189</v>
      </c>
      <c r="C18" s="68" t="s">
        <v>1491</v>
      </c>
      <c r="D18" s="69">
        <v>16202327</v>
      </c>
      <c r="E18" s="69">
        <v>338</v>
      </c>
      <c r="F18" s="68" t="s">
        <v>1060</v>
      </c>
      <c r="G18" s="68" t="s">
        <v>1022</v>
      </c>
      <c r="H18" s="68" t="s">
        <v>1540</v>
      </c>
      <c r="I18" s="68" t="s">
        <v>1541</v>
      </c>
      <c r="J18" s="69">
        <v>10</v>
      </c>
      <c r="K18" s="69">
        <v>10</v>
      </c>
      <c r="L18" s="69">
        <v>400</v>
      </c>
      <c r="M18" s="69">
        <v>3</v>
      </c>
      <c r="N18" s="69">
        <v>25</v>
      </c>
      <c r="O18" s="70" t="s">
        <v>1506</v>
      </c>
      <c r="P18" s="71" t="s">
        <v>1542</v>
      </c>
      <c r="Q18" s="68" t="s">
        <v>1543</v>
      </c>
      <c r="R18" s="68" t="s">
        <v>28</v>
      </c>
    </row>
    <row r="19" spans="1:18" ht="24.75" customHeight="1" x14ac:dyDescent="0.25">
      <c r="A19" s="65">
        <v>17</v>
      </c>
      <c r="B19" s="72" t="s">
        <v>190</v>
      </c>
      <c r="C19" s="72" t="s">
        <v>1491</v>
      </c>
      <c r="D19" s="73">
        <v>16202328</v>
      </c>
      <c r="E19" s="73">
        <v>338</v>
      </c>
      <c r="F19" s="72" t="s">
        <v>1060</v>
      </c>
      <c r="G19" s="72" t="s">
        <v>1022</v>
      </c>
      <c r="H19" s="72" t="s">
        <v>1540</v>
      </c>
      <c r="I19" s="72" t="s">
        <v>1544</v>
      </c>
      <c r="J19" s="73">
        <v>3</v>
      </c>
      <c r="K19" s="73">
        <v>3</v>
      </c>
      <c r="L19" s="73">
        <v>230</v>
      </c>
      <c r="M19" s="73">
        <v>1</v>
      </c>
      <c r="N19" s="73">
        <v>20</v>
      </c>
      <c r="O19" s="74" t="s">
        <v>1518</v>
      </c>
      <c r="P19" s="75" t="s">
        <v>1545</v>
      </c>
      <c r="Q19" s="72" t="s">
        <v>1526</v>
      </c>
      <c r="R19" s="72" t="s">
        <v>142</v>
      </c>
    </row>
    <row r="20" spans="1:18" ht="24.75" customHeight="1" x14ac:dyDescent="0.25">
      <c r="A20" s="65">
        <v>18</v>
      </c>
      <c r="B20" s="68" t="s">
        <v>1033</v>
      </c>
      <c r="C20" s="68" t="s">
        <v>1491</v>
      </c>
      <c r="D20" s="69">
        <v>16802313</v>
      </c>
      <c r="E20" s="69">
        <v>338</v>
      </c>
      <c r="F20" s="68" t="s">
        <v>1060</v>
      </c>
      <c r="G20" s="68" t="s">
        <v>1022</v>
      </c>
      <c r="H20" s="68" t="s">
        <v>1546</v>
      </c>
      <c r="I20" s="68" t="s">
        <v>1547</v>
      </c>
      <c r="J20" s="69">
        <v>30</v>
      </c>
      <c r="K20" s="69">
        <v>30</v>
      </c>
      <c r="L20" s="69">
        <v>400</v>
      </c>
      <c r="M20" s="69">
        <v>3</v>
      </c>
      <c r="N20" s="69">
        <v>63</v>
      </c>
      <c r="O20" s="70" t="s">
        <v>1516</v>
      </c>
      <c r="P20" s="71" t="s">
        <v>1548</v>
      </c>
      <c r="Q20" s="68" t="s">
        <v>1496</v>
      </c>
      <c r="R20" s="68" t="s">
        <v>28</v>
      </c>
    </row>
    <row r="21" spans="1:18" ht="24.75" customHeight="1" x14ac:dyDescent="0.25">
      <c r="A21" s="65">
        <v>19</v>
      </c>
      <c r="B21" s="72" t="s">
        <v>59</v>
      </c>
      <c r="C21" s="72" t="s">
        <v>1491</v>
      </c>
      <c r="D21" s="73">
        <v>18075059</v>
      </c>
      <c r="E21" s="73">
        <v>1434</v>
      </c>
      <c r="F21" s="72" t="s">
        <v>1111</v>
      </c>
      <c r="G21" s="72" t="s">
        <v>1022</v>
      </c>
      <c r="H21" s="72" t="s">
        <v>1504</v>
      </c>
      <c r="I21" s="72" t="s">
        <v>1505</v>
      </c>
      <c r="J21" s="73">
        <v>20</v>
      </c>
      <c r="K21" s="73">
        <v>20</v>
      </c>
      <c r="L21" s="73">
        <v>400</v>
      </c>
      <c r="M21" s="73">
        <v>3</v>
      </c>
      <c r="N21" s="73">
        <v>40</v>
      </c>
      <c r="O21" s="74" t="s">
        <v>1516</v>
      </c>
      <c r="P21" s="75" t="s">
        <v>1549</v>
      </c>
      <c r="Q21" s="72" t="s">
        <v>1496</v>
      </c>
      <c r="R21" s="72" t="s">
        <v>28</v>
      </c>
    </row>
    <row r="22" spans="1:18" ht="24.75" customHeight="1" x14ac:dyDescent="0.25">
      <c r="A22" s="65">
        <v>20</v>
      </c>
      <c r="B22" s="68" t="s">
        <v>192</v>
      </c>
      <c r="C22" s="68" t="s">
        <v>1491</v>
      </c>
      <c r="D22" s="69">
        <v>16202329</v>
      </c>
      <c r="E22" s="69">
        <v>338</v>
      </c>
      <c r="F22" s="68" t="s">
        <v>1060</v>
      </c>
      <c r="G22" s="68" t="s">
        <v>1022</v>
      </c>
      <c r="H22" s="68" t="s">
        <v>1163</v>
      </c>
      <c r="I22" s="68" t="s">
        <v>1550</v>
      </c>
      <c r="J22" s="69">
        <v>10</v>
      </c>
      <c r="K22" s="69">
        <v>10</v>
      </c>
      <c r="L22" s="69">
        <v>400</v>
      </c>
      <c r="M22" s="69">
        <v>3</v>
      </c>
      <c r="N22" s="69">
        <v>20</v>
      </c>
      <c r="O22" s="70" t="s">
        <v>1494</v>
      </c>
      <c r="P22" s="71" t="s">
        <v>1551</v>
      </c>
      <c r="Q22" s="68" t="s">
        <v>1526</v>
      </c>
      <c r="R22" s="68" t="s">
        <v>142</v>
      </c>
    </row>
    <row r="23" spans="1:18" ht="24.75" customHeight="1" x14ac:dyDescent="0.25">
      <c r="A23" s="65">
        <v>21</v>
      </c>
      <c r="B23" s="72" t="s">
        <v>40</v>
      </c>
      <c r="C23" s="72" t="s">
        <v>1491</v>
      </c>
      <c r="D23" s="73">
        <v>18030017</v>
      </c>
      <c r="E23" s="73">
        <v>1418</v>
      </c>
      <c r="F23" s="72" t="s">
        <v>1060</v>
      </c>
      <c r="G23" s="72" t="s">
        <v>1022</v>
      </c>
      <c r="H23" s="72" t="s">
        <v>1552</v>
      </c>
      <c r="I23" s="72" t="s">
        <v>1553</v>
      </c>
      <c r="J23" s="73">
        <v>40</v>
      </c>
      <c r="K23" s="73">
        <v>40</v>
      </c>
      <c r="L23" s="73">
        <v>400</v>
      </c>
      <c r="M23" s="73">
        <v>3</v>
      </c>
      <c r="N23" s="73">
        <v>63</v>
      </c>
      <c r="O23" s="74" t="s">
        <v>1518</v>
      </c>
      <c r="P23" s="75" t="s">
        <v>1554</v>
      </c>
      <c r="Q23" s="72" t="s">
        <v>1496</v>
      </c>
      <c r="R23" s="72" t="s">
        <v>28</v>
      </c>
    </row>
    <row r="24" spans="1:18" ht="24.75" customHeight="1" x14ac:dyDescent="0.25">
      <c r="A24" s="65">
        <v>22</v>
      </c>
      <c r="B24" s="68" t="s">
        <v>26</v>
      </c>
      <c r="C24" s="68" t="s">
        <v>1491</v>
      </c>
      <c r="D24" s="69">
        <v>18010023</v>
      </c>
      <c r="E24" s="69">
        <v>1403</v>
      </c>
      <c r="F24" s="68" t="s">
        <v>1060</v>
      </c>
      <c r="G24" s="68" t="s">
        <v>1022</v>
      </c>
      <c r="H24" s="68" t="s">
        <v>1555</v>
      </c>
      <c r="I24" s="68" t="s">
        <v>1544</v>
      </c>
      <c r="J24" s="69">
        <v>25</v>
      </c>
      <c r="K24" s="69">
        <v>25</v>
      </c>
      <c r="L24" s="69">
        <v>400</v>
      </c>
      <c r="M24" s="69">
        <v>3</v>
      </c>
      <c r="N24" s="69">
        <v>50</v>
      </c>
      <c r="O24" s="70" t="s">
        <v>1518</v>
      </c>
      <c r="P24" s="71" t="s">
        <v>1556</v>
      </c>
      <c r="Q24" s="68" t="s">
        <v>1496</v>
      </c>
      <c r="R24" s="68" t="s">
        <v>28</v>
      </c>
    </row>
    <row r="25" spans="1:18" ht="24.75" customHeight="1" x14ac:dyDescent="0.25">
      <c r="A25" s="65">
        <v>23</v>
      </c>
      <c r="B25" s="72" t="s">
        <v>42</v>
      </c>
      <c r="C25" s="72" t="s">
        <v>1491</v>
      </c>
      <c r="D25" s="73">
        <v>18030019</v>
      </c>
      <c r="E25" s="73">
        <v>1418</v>
      </c>
      <c r="F25" s="72" t="s">
        <v>1060</v>
      </c>
      <c r="G25" s="72" t="s">
        <v>1022</v>
      </c>
      <c r="H25" s="72" t="s">
        <v>1552</v>
      </c>
      <c r="I25" s="72" t="s">
        <v>1553</v>
      </c>
      <c r="J25" s="73">
        <v>30</v>
      </c>
      <c r="K25" s="73">
        <v>30</v>
      </c>
      <c r="L25" s="73">
        <v>400</v>
      </c>
      <c r="M25" s="73">
        <v>3</v>
      </c>
      <c r="N25" s="73">
        <v>63</v>
      </c>
      <c r="O25" s="74" t="s">
        <v>1518</v>
      </c>
      <c r="P25" s="75" t="s">
        <v>1557</v>
      </c>
      <c r="Q25" s="72" t="s">
        <v>1496</v>
      </c>
      <c r="R25" s="72" t="s">
        <v>28</v>
      </c>
    </row>
    <row r="26" spans="1:18" ht="24.75" customHeight="1" x14ac:dyDescent="0.25">
      <c r="A26" s="65">
        <v>24</v>
      </c>
      <c r="B26" s="68" t="s">
        <v>194</v>
      </c>
      <c r="C26" s="68" t="s">
        <v>1491</v>
      </c>
      <c r="D26" s="69">
        <v>16202330</v>
      </c>
      <c r="E26" s="69">
        <v>338</v>
      </c>
      <c r="F26" s="68" t="s">
        <v>1060</v>
      </c>
      <c r="G26" s="68" t="s">
        <v>1022</v>
      </c>
      <c r="H26" s="68" t="s">
        <v>1096</v>
      </c>
      <c r="I26" s="68" t="s">
        <v>1558</v>
      </c>
      <c r="J26" s="69">
        <v>10</v>
      </c>
      <c r="K26" s="69">
        <v>10</v>
      </c>
      <c r="L26" s="69">
        <v>400</v>
      </c>
      <c r="M26" s="69">
        <v>3</v>
      </c>
      <c r="N26" s="69">
        <v>20</v>
      </c>
      <c r="O26" s="70" t="s">
        <v>1513</v>
      </c>
      <c r="P26" s="71" t="s">
        <v>1559</v>
      </c>
      <c r="Q26" s="68" t="s">
        <v>1526</v>
      </c>
      <c r="R26" s="68" t="s">
        <v>142</v>
      </c>
    </row>
    <row r="27" spans="1:18" ht="24.75" customHeight="1" x14ac:dyDescent="0.25">
      <c r="A27" s="65">
        <v>25</v>
      </c>
      <c r="B27" s="68" t="s">
        <v>196</v>
      </c>
      <c r="C27" s="68" t="s">
        <v>1491</v>
      </c>
      <c r="D27" s="69">
        <v>16202331</v>
      </c>
      <c r="E27" s="69">
        <v>338</v>
      </c>
      <c r="F27" s="68" t="s">
        <v>1060</v>
      </c>
      <c r="G27" s="68" t="s">
        <v>1022</v>
      </c>
      <c r="H27" s="68" t="s">
        <v>1511</v>
      </c>
      <c r="I27" s="68" t="s">
        <v>1560</v>
      </c>
      <c r="J27" s="69">
        <v>3</v>
      </c>
      <c r="K27" s="69">
        <v>3</v>
      </c>
      <c r="L27" s="69">
        <v>230</v>
      </c>
      <c r="M27" s="69">
        <v>1</v>
      </c>
      <c r="N27" s="69">
        <v>20</v>
      </c>
      <c r="O27" s="70" t="s">
        <v>1518</v>
      </c>
      <c r="P27" s="71" t="s">
        <v>1561</v>
      </c>
      <c r="Q27" s="68" t="s">
        <v>1496</v>
      </c>
      <c r="R27" s="68" t="s">
        <v>142</v>
      </c>
    </row>
    <row r="28" spans="1:18" ht="24.75" customHeight="1" x14ac:dyDescent="0.25">
      <c r="A28" s="65">
        <v>26</v>
      </c>
      <c r="B28" s="72" t="s">
        <v>198</v>
      </c>
      <c r="C28" s="72" t="s">
        <v>1491</v>
      </c>
      <c r="D28" s="73">
        <v>16802317</v>
      </c>
      <c r="E28" s="73">
        <v>338</v>
      </c>
      <c r="F28" s="72" t="s">
        <v>1060</v>
      </c>
      <c r="G28" s="72" t="s">
        <v>1022</v>
      </c>
      <c r="H28" s="72" t="s">
        <v>1189</v>
      </c>
      <c r="I28" s="72" t="s">
        <v>1560</v>
      </c>
      <c r="J28" s="73">
        <v>3</v>
      </c>
      <c r="K28" s="73">
        <v>3</v>
      </c>
      <c r="L28" s="73">
        <v>230</v>
      </c>
      <c r="M28" s="73">
        <v>1</v>
      </c>
      <c r="N28" s="73">
        <v>20</v>
      </c>
      <c r="O28" s="74" t="s">
        <v>1516</v>
      </c>
      <c r="P28" s="75" t="s">
        <v>1562</v>
      </c>
      <c r="Q28" s="72" t="s">
        <v>1526</v>
      </c>
      <c r="R28" s="72" t="s">
        <v>142</v>
      </c>
    </row>
    <row r="29" spans="1:18" ht="24.75" customHeight="1" x14ac:dyDescent="0.25">
      <c r="A29" s="65">
        <v>27</v>
      </c>
      <c r="B29" s="68" t="s">
        <v>202</v>
      </c>
      <c r="C29" s="68" t="s">
        <v>1491</v>
      </c>
      <c r="D29" s="69">
        <v>16802318</v>
      </c>
      <c r="E29" s="69">
        <v>338</v>
      </c>
      <c r="F29" s="68" t="s">
        <v>1060</v>
      </c>
      <c r="G29" s="68" t="s">
        <v>1022</v>
      </c>
      <c r="H29" s="68" t="s">
        <v>1563</v>
      </c>
      <c r="I29" s="68" t="s">
        <v>1564</v>
      </c>
      <c r="J29" s="69">
        <v>3</v>
      </c>
      <c r="K29" s="69">
        <v>3</v>
      </c>
      <c r="L29" s="69">
        <v>230</v>
      </c>
      <c r="M29" s="69">
        <v>1</v>
      </c>
      <c r="N29" s="69">
        <v>20</v>
      </c>
      <c r="O29" s="70" t="s">
        <v>1516</v>
      </c>
      <c r="P29" s="71" t="s">
        <v>1565</v>
      </c>
      <c r="Q29" s="68" t="s">
        <v>1526</v>
      </c>
      <c r="R29" s="68" t="s">
        <v>142</v>
      </c>
    </row>
    <row r="30" spans="1:18" ht="24.75" customHeight="1" x14ac:dyDescent="0.25">
      <c r="A30" s="65">
        <v>28</v>
      </c>
      <c r="B30" s="72" t="s">
        <v>204</v>
      </c>
      <c r="C30" s="72" t="s">
        <v>1491</v>
      </c>
      <c r="D30" s="73">
        <v>16802320</v>
      </c>
      <c r="E30" s="73">
        <v>338</v>
      </c>
      <c r="F30" s="72" t="s">
        <v>1060</v>
      </c>
      <c r="G30" s="72" t="s">
        <v>1022</v>
      </c>
      <c r="H30" s="72" t="s">
        <v>1566</v>
      </c>
      <c r="I30" s="72" t="s">
        <v>1567</v>
      </c>
      <c r="J30" s="73">
        <v>3</v>
      </c>
      <c r="K30" s="73">
        <v>3</v>
      </c>
      <c r="L30" s="73">
        <v>230</v>
      </c>
      <c r="M30" s="73">
        <v>1</v>
      </c>
      <c r="N30" s="73">
        <v>20</v>
      </c>
      <c r="O30" s="74" t="s">
        <v>1516</v>
      </c>
      <c r="P30" s="75" t="s">
        <v>1568</v>
      </c>
      <c r="Q30" s="72" t="s">
        <v>1526</v>
      </c>
      <c r="R30" s="72" t="s">
        <v>142</v>
      </c>
    </row>
    <row r="31" spans="1:18" ht="24.75" customHeight="1" x14ac:dyDescent="0.25">
      <c r="A31" s="65">
        <v>29</v>
      </c>
      <c r="B31" s="68" t="s">
        <v>206</v>
      </c>
      <c r="C31" s="68" t="s">
        <v>1491</v>
      </c>
      <c r="D31" s="69">
        <v>16802321</v>
      </c>
      <c r="E31" s="69">
        <v>338</v>
      </c>
      <c r="F31" s="68" t="s">
        <v>1060</v>
      </c>
      <c r="G31" s="68" t="s">
        <v>1022</v>
      </c>
      <c r="H31" s="68" t="s">
        <v>1096</v>
      </c>
      <c r="I31" s="68" t="s">
        <v>1569</v>
      </c>
      <c r="J31" s="69">
        <v>9</v>
      </c>
      <c r="K31" s="69">
        <v>9</v>
      </c>
      <c r="L31" s="69">
        <v>400</v>
      </c>
      <c r="M31" s="69">
        <v>3</v>
      </c>
      <c r="N31" s="69">
        <v>20</v>
      </c>
      <c r="O31" s="70" t="s">
        <v>1518</v>
      </c>
      <c r="P31" s="71" t="s">
        <v>1570</v>
      </c>
      <c r="Q31" s="68" t="s">
        <v>1526</v>
      </c>
      <c r="R31" s="68" t="s">
        <v>142</v>
      </c>
    </row>
    <row r="32" spans="1:18" ht="24.75" customHeight="1" x14ac:dyDescent="0.25">
      <c r="A32" s="65">
        <v>30</v>
      </c>
      <c r="B32" s="72" t="s">
        <v>1571</v>
      </c>
      <c r="C32" s="72" t="s">
        <v>1491</v>
      </c>
      <c r="D32" s="73">
        <v>16802322</v>
      </c>
      <c r="E32" s="73">
        <v>338</v>
      </c>
      <c r="F32" s="72" t="s">
        <v>1060</v>
      </c>
      <c r="G32" s="72" t="s">
        <v>1022</v>
      </c>
      <c r="H32" s="72" t="s">
        <v>1563</v>
      </c>
      <c r="I32" s="72" t="s">
        <v>1547</v>
      </c>
      <c r="J32" s="73">
        <v>3</v>
      </c>
      <c r="K32" s="73">
        <v>3</v>
      </c>
      <c r="L32" s="73">
        <v>230</v>
      </c>
      <c r="M32" s="73">
        <v>1</v>
      </c>
      <c r="N32" s="73">
        <v>20</v>
      </c>
      <c r="O32" s="74" t="s">
        <v>1518</v>
      </c>
      <c r="P32" s="75" t="s">
        <v>1572</v>
      </c>
      <c r="Q32" s="72" t="s">
        <v>1526</v>
      </c>
      <c r="R32" s="72" t="s">
        <v>142</v>
      </c>
    </row>
    <row r="33" spans="1:18" ht="24.75" customHeight="1" x14ac:dyDescent="0.25">
      <c r="A33" s="65">
        <v>31</v>
      </c>
      <c r="B33" s="68" t="s">
        <v>208</v>
      </c>
      <c r="C33" s="68" t="s">
        <v>1491</v>
      </c>
      <c r="D33" s="69">
        <v>16802323</v>
      </c>
      <c r="E33" s="69">
        <v>338</v>
      </c>
      <c r="F33" s="68" t="s">
        <v>1060</v>
      </c>
      <c r="G33" s="68" t="s">
        <v>1022</v>
      </c>
      <c r="H33" s="68" t="s">
        <v>1573</v>
      </c>
      <c r="I33" s="68" t="s">
        <v>1574</v>
      </c>
      <c r="J33" s="69">
        <v>3</v>
      </c>
      <c r="K33" s="69">
        <v>3</v>
      </c>
      <c r="L33" s="69">
        <v>230</v>
      </c>
      <c r="M33" s="69">
        <v>1</v>
      </c>
      <c r="N33" s="69">
        <v>20</v>
      </c>
      <c r="O33" s="70" t="s">
        <v>1516</v>
      </c>
      <c r="P33" s="71" t="s">
        <v>1575</v>
      </c>
      <c r="Q33" s="68" t="s">
        <v>1496</v>
      </c>
      <c r="R33" s="68" t="s">
        <v>142</v>
      </c>
    </row>
    <row r="34" spans="1:18" ht="24.75" customHeight="1" x14ac:dyDescent="0.25">
      <c r="A34" s="65">
        <v>32</v>
      </c>
      <c r="B34" s="72" t="s">
        <v>210</v>
      </c>
      <c r="C34" s="72" t="s">
        <v>1491</v>
      </c>
      <c r="D34" s="73">
        <v>16802324</v>
      </c>
      <c r="E34" s="73">
        <v>338</v>
      </c>
      <c r="F34" s="72" t="s">
        <v>1060</v>
      </c>
      <c r="G34" s="72" t="s">
        <v>1022</v>
      </c>
      <c r="H34" s="72" t="s">
        <v>1163</v>
      </c>
      <c r="I34" s="72" t="s">
        <v>1493</v>
      </c>
      <c r="J34" s="73">
        <v>4</v>
      </c>
      <c r="K34" s="73">
        <v>4</v>
      </c>
      <c r="L34" s="73">
        <v>230</v>
      </c>
      <c r="M34" s="73">
        <v>1</v>
      </c>
      <c r="N34" s="73">
        <v>25</v>
      </c>
      <c r="O34" s="74" t="s">
        <v>1516</v>
      </c>
      <c r="P34" s="75" t="s">
        <v>1576</v>
      </c>
      <c r="Q34" s="72" t="s">
        <v>1496</v>
      </c>
      <c r="R34" s="72" t="s">
        <v>142</v>
      </c>
    </row>
    <row r="35" spans="1:18" ht="24.75" customHeight="1" x14ac:dyDescent="0.25">
      <c r="A35" s="65">
        <v>33</v>
      </c>
      <c r="B35" s="68" t="s">
        <v>212</v>
      </c>
      <c r="C35" s="68" t="s">
        <v>1491</v>
      </c>
      <c r="D35" s="69">
        <v>16802325</v>
      </c>
      <c r="E35" s="69">
        <v>338</v>
      </c>
      <c r="F35" s="68" t="s">
        <v>1060</v>
      </c>
      <c r="G35" s="68" t="s">
        <v>1022</v>
      </c>
      <c r="H35" s="68" t="s">
        <v>1577</v>
      </c>
      <c r="I35" s="68" t="s">
        <v>1578</v>
      </c>
      <c r="J35" s="69">
        <v>10</v>
      </c>
      <c r="K35" s="69">
        <v>10</v>
      </c>
      <c r="L35" s="69">
        <v>400</v>
      </c>
      <c r="M35" s="69">
        <v>3</v>
      </c>
      <c r="N35" s="69">
        <v>20</v>
      </c>
      <c r="O35" s="70" t="s">
        <v>1513</v>
      </c>
      <c r="P35" s="71" t="s">
        <v>1579</v>
      </c>
      <c r="Q35" s="68" t="s">
        <v>1526</v>
      </c>
      <c r="R35" s="68" t="s">
        <v>142</v>
      </c>
    </row>
    <row r="36" spans="1:18" ht="24.75" customHeight="1" x14ac:dyDescent="0.25">
      <c r="A36" s="65">
        <v>34</v>
      </c>
      <c r="B36" s="72" t="s">
        <v>214</v>
      </c>
      <c r="C36" s="72" t="s">
        <v>1491</v>
      </c>
      <c r="D36" s="73">
        <v>16802326</v>
      </c>
      <c r="E36" s="73">
        <v>338</v>
      </c>
      <c r="F36" s="72" t="s">
        <v>1060</v>
      </c>
      <c r="G36" s="72" t="s">
        <v>1022</v>
      </c>
      <c r="H36" s="72" t="s">
        <v>1096</v>
      </c>
      <c r="I36" s="72" t="s">
        <v>1580</v>
      </c>
      <c r="J36" s="73">
        <v>9</v>
      </c>
      <c r="K36" s="73">
        <v>9</v>
      </c>
      <c r="L36" s="73">
        <v>400</v>
      </c>
      <c r="M36" s="73">
        <v>3</v>
      </c>
      <c r="N36" s="73">
        <v>20</v>
      </c>
      <c r="O36" s="74" t="s">
        <v>1518</v>
      </c>
      <c r="P36" s="75" t="s">
        <v>1581</v>
      </c>
      <c r="Q36" s="72" t="s">
        <v>1515</v>
      </c>
      <c r="R36" s="72" t="s">
        <v>142</v>
      </c>
    </row>
    <row r="37" spans="1:18" ht="24.75" customHeight="1" x14ac:dyDescent="0.25">
      <c r="A37" s="65">
        <v>35</v>
      </c>
      <c r="B37" s="68" t="s">
        <v>216</v>
      </c>
      <c r="C37" s="68" t="s">
        <v>1509</v>
      </c>
      <c r="D37" s="69">
        <v>12236056</v>
      </c>
      <c r="E37" s="69">
        <v>1299</v>
      </c>
      <c r="F37" s="68" t="s">
        <v>1060</v>
      </c>
      <c r="G37" s="68" t="s">
        <v>1510</v>
      </c>
      <c r="H37" s="68" t="s">
        <v>1061</v>
      </c>
      <c r="I37" s="68" t="s">
        <v>1582</v>
      </c>
      <c r="J37" s="69">
        <v>1</v>
      </c>
      <c r="K37" s="69">
        <v>1</v>
      </c>
      <c r="L37" s="69">
        <v>230</v>
      </c>
      <c r="M37" s="69">
        <v>1</v>
      </c>
      <c r="N37" s="69">
        <v>6</v>
      </c>
      <c r="O37" s="70" t="s">
        <v>1583</v>
      </c>
      <c r="P37" s="71" t="s">
        <v>1584</v>
      </c>
      <c r="Q37" s="68"/>
      <c r="R37" s="68" t="s">
        <v>142</v>
      </c>
    </row>
    <row r="38" spans="1:18" ht="24.75" customHeight="1" x14ac:dyDescent="0.25">
      <c r="A38" s="65">
        <v>36</v>
      </c>
      <c r="B38" s="68" t="s">
        <v>218</v>
      </c>
      <c r="C38" s="68" t="s">
        <v>1491</v>
      </c>
      <c r="D38" s="69">
        <v>16802328</v>
      </c>
      <c r="E38" s="69">
        <v>338</v>
      </c>
      <c r="F38" s="68" t="s">
        <v>1060</v>
      </c>
      <c r="G38" s="68" t="s">
        <v>1022</v>
      </c>
      <c r="H38" s="68" t="s">
        <v>1585</v>
      </c>
      <c r="I38" s="68" t="s">
        <v>1586</v>
      </c>
      <c r="J38" s="69">
        <v>3</v>
      </c>
      <c r="K38" s="69">
        <v>3</v>
      </c>
      <c r="L38" s="69">
        <v>230</v>
      </c>
      <c r="M38" s="69">
        <v>1</v>
      </c>
      <c r="N38" s="69">
        <v>20</v>
      </c>
      <c r="O38" s="70" t="s">
        <v>1513</v>
      </c>
      <c r="P38" s="71" t="s">
        <v>1587</v>
      </c>
      <c r="Q38" s="68" t="s">
        <v>1526</v>
      </c>
      <c r="R38" s="68" t="s">
        <v>142</v>
      </c>
    </row>
    <row r="39" spans="1:18" ht="24.75" customHeight="1" x14ac:dyDescent="0.25">
      <c r="A39" s="65">
        <v>37</v>
      </c>
      <c r="B39" s="72" t="s">
        <v>222</v>
      </c>
      <c r="C39" s="72" t="s">
        <v>1491</v>
      </c>
      <c r="D39" s="73">
        <v>16802331</v>
      </c>
      <c r="E39" s="73">
        <v>338</v>
      </c>
      <c r="F39" s="72" t="s">
        <v>1060</v>
      </c>
      <c r="G39" s="72" t="s">
        <v>1022</v>
      </c>
      <c r="H39" s="72" t="s">
        <v>1588</v>
      </c>
      <c r="I39" s="72" t="s">
        <v>1544</v>
      </c>
      <c r="J39" s="73">
        <v>3</v>
      </c>
      <c r="K39" s="73">
        <v>3</v>
      </c>
      <c r="L39" s="73">
        <v>230</v>
      </c>
      <c r="M39" s="73">
        <v>1</v>
      </c>
      <c r="N39" s="73">
        <v>20</v>
      </c>
      <c r="O39" s="74" t="s">
        <v>1516</v>
      </c>
      <c r="P39" s="75" t="s">
        <v>1589</v>
      </c>
      <c r="Q39" s="72" t="s">
        <v>1526</v>
      </c>
      <c r="R39" s="72" t="s">
        <v>142</v>
      </c>
    </row>
    <row r="40" spans="1:18" ht="24.75" customHeight="1" x14ac:dyDescent="0.25">
      <c r="A40" s="65">
        <v>38</v>
      </c>
      <c r="B40" s="68" t="s">
        <v>224</v>
      </c>
      <c r="C40" s="68" t="s">
        <v>1491</v>
      </c>
      <c r="D40" s="69">
        <v>16802332</v>
      </c>
      <c r="E40" s="69">
        <v>338</v>
      </c>
      <c r="F40" s="68" t="s">
        <v>1060</v>
      </c>
      <c r="G40" s="68" t="s">
        <v>1022</v>
      </c>
      <c r="H40" s="68" t="s">
        <v>1115</v>
      </c>
      <c r="I40" s="68" t="s">
        <v>1590</v>
      </c>
      <c r="J40" s="69">
        <v>1</v>
      </c>
      <c r="K40" s="69">
        <v>1</v>
      </c>
      <c r="L40" s="69">
        <v>230</v>
      </c>
      <c r="M40" s="69">
        <v>1</v>
      </c>
      <c r="N40" s="69">
        <v>10</v>
      </c>
      <c r="O40" s="70" t="s">
        <v>1494</v>
      </c>
      <c r="P40" s="71" t="s">
        <v>1591</v>
      </c>
      <c r="Q40" s="68" t="s">
        <v>1526</v>
      </c>
      <c r="R40" s="68" t="s">
        <v>142</v>
      </c>
    </row>
    <row r="41" spans="1:18" ht="24.75" customHeight="1" x14ac:dyDescent="0.25">
      <c r="A41" s="65">
        <v>39</v>
      </c>
      <c r="B41" s="72" t="s">
        <v>226</v>
      </c>
      <c r="C41" s="72" t="s">
        <v>1491</v>
      </c>
      <c r="D41" s="73">
        <v>16802333</v>
      </c>
      <c r="E41" s="73">
        <v>338</v>
      </c>
      <c r="F41" s="72" t="s">
        <v>1060</v>
      </c>
      <c r="G41" s="72" t="s">
        <v>1022</v>
      </c>
      <c r="H41" s="72" t="s">
        <v>1592</v>
      </c>
      <c r="I41" s="72" t="s">
        <v>1593</v>
      </c>
      <c r="J41" s="73">
        <v>9</v>
      </c>
      <c r="K41" s="73">
        <v>9</v>
      </c>
      <c r="L41" s="73">
        <v>400</v>
      </c>
      <c r="M41" s="73">
        <v>3</v>
      </c>
      <c r="N41" s="73">
        <v>25</v>
      </c>
      <c r="O41" s="74" t="s">
        <v>1518</v>
      </c>
      <c r="P41" s="75" t="s">
        <v>1594</v>
      </c>
      <c r="Q41" s="72" t="s">
        <v>1526</v>
      </c>
      <c r="R41" s="72" t="s">
        <v>142</v>
      </c>
    </row>
    <row r="42" spans="1:18" ht="24.75" customHeight="1" x14ac:dyDescent="0.25">
      <c r="A42" s="65">
        <v>40</v>
      </c>
      <c r="B42" s="68" t="s">
        <v>738</v>
      </c>
      <c r="C42" s="68" t="s">
        <v>1491</v>
      </c>
      <c r="D42" s="69">
        <v>18064005</v>
      </c>
      <c r="E42" s="69">
        <v>1395</v>
      </c>
      <c r="F42" s="68" t="s">
        <v>1104</v>
      </c>
      <c r="G42" s="68" t="s">
        <v>1022</v>
      </c>
      <c r="H42" s="68" t="s">
        <v>1595</v>
      </c>
      <c r="I42" s="68"/>
      <c r="J42" s="69">
        <v>1</v>
      </c>
      <c r="K42" s="69">
        <v>1</v>
      </c>
      <c r="L42" s="69">
        <v>230</v>
      </c>
      <c r="M42" s="69">
        <v>1</v>
      </c>
      <c r="N42" s="69">
        <v>35</v>
      </c>
      <c r="O42" s="70" t="s">
        <v>1596</v>
      </c>
      <c r="P42" s="71" t="s">
        <v>1597</v>
      </c>
      <c r="Q42" s="68" t="s">
        <v>1598</v>
      </c>
      <c r="R42" s="68" t="s">
        <v>319</v>
      </c>
    </row>
    <row r="43" spans="1:18" ht="24.75" customHeight="1" x14ac:dyDescent="0.25">
      <c r="A43" s="65">
        <v>41</v>
      </c>
      <c r="B43" s="72" t="s">
        <v>353</v>
      </c>
      <c r="C43" s="72" t="s">
        <v>1491</v>
      </c>
      <c r="D43" s="73">
        <v>18064006</v>
      </c>
      <c r="E43" s="73">
        <v>1395</v>
      </c>
      <c r="F43" s="72" t="s">
        <v>1060</v>
      </c>
      <c r="G43" s="72" t="s">
        <v>1022</v>
      </c>
      <c r="H43" s="72" t="s">
        <v>1566</v>
      </c>
      <c r="I43" s="72" t="s">
        <v>1599</v>
      </c>
      <c r="J43" s="73">
        <v>3</v>
      </c>
      <c r="K43" s="73">
        <v>3</v>
      </c>
      <c r="L43" s="73">
        <v>400</v>
      </c>
      <c r="M43" s="73">
        <v>3</v>
      </c>
      <c r="N43" s="73">
        <v>16</v>
      </c>
      <c r="O43" s="74" t="s">
        <v>1506</v>
      </c>
      <c r="P43" s="75" t="s">
        <v>1600</v>
      </c>
      <c r="Q43" s="72" t="s">
        <v>1598</v>
      </c>
      <c r="R43" s="72" t="s">
        <v>319</v>
      </c>
    </row>
    <row r="44" spans="1:18" ht="24.75" customHeight="1" x14ac:dyDescent="0.25">
      <c r="A44" s="65">
        <v>42</v>
      </c>
      <c r="B44" s="68" t="s">
        <v>354</v>
      </c>
      <c r="C44" s="68" t="s">
        <v>1491</v>
      </c>
      <c r="D44" s="69">
        <v>18096020</v>
      </c>
      <c r="E44" s="69">
        <v>1395</v>
      </c>
      <c r="F44" s="68" t="s">
        <v>1601</v>
      </c>
      <c r="G44" s="68" t="s">
        <v>1022</v>
      </c>
      <c r="H44" s="68"/>
      <c r="I44" s="68"/>
      <c r="J44" s="69">
        <v>4</v>
      </c>
      <c r="K44" s="69">
        <v>4</v>
      </c>
      <c r="L44" s="69">
        <v>230</v>
      </c>
      <c r="M44" s="69">
        <v>1</v>
      </c>
      <c r="N44" s="69">
        <v>25</v>
      </c>
      <c r="O44" s="70" t="s">
        <v>1506</v>
      </c>
      <c r="P44" s="71" t="s">
        <v>1602</v>
      </c>
      <c r="Q44" s="68" t="s">
        <v>1598</v>
      </c>
      <c r="R44" s="68" t="s">
        <v>319</v>
      </c>
    </row>
    <row r="45" spans="1:18" ht="24.75" customHeight="1" x14ac:dyDescent="0.25">
      <c r="A45" s="65">
        <v>43</v>
      </c>
      <c r="B45" s="72" t="s">
        <v>355</v>
      </c>
      <c r="C45" s="72" t="s">
        <v>1491</v>
      </c>
      <c r="D45" s="73">
        <v>16201339</v>
      </c>
      <c r="E45" s="73">
        <v>1395</v>
      </c>
      <c r="F45" s="72" t="s">
        <v>1060</v>
      </c>
      <c r="G45" s="72" t="s">
        <v>1022</v>
      </c>
      <c r="H45" s="72" t="s">
        <v>1186</v>
      </c>
      <c r="I45" s="72"/>
      <c r="J45" s="73">
        <v>3</v>
      </c>
      <c r="K45" s="73">
        <v>3</v>
      </c>
      <c r="L45" s="73">
        <v>400</v>
      </c>
      <c r="M45" s="73">
        <v>3</v>
      </c>
      <c r="N45" s="73">
        <v>16</v>
      </c>
      <c r="O45" s="74" t="s">
        <v>1506</v>
      </c>
      <c r="P45" s="75" t="s">
        <v>1603</v>
      </c>
      <c r="Q45" s="72" t="s">
        <v>1598</v>
      </c>
      <c r="R45" s="72" t="s">
        <v>319</v>
      </c>
    </row>
    <row r="46" spans="1:18" ht="24.75" customHeight="1" x14ac:dyDescent="0.25">
      <c r="A46" s="65">
        <v>44</v>
      </c>
      <c r="B46" s="68" t="s">
        <v>358</v>
      </c>
      <c r="C46" s="68" t="s">
        <v>1491</v>
      </c>
      <c r="D46" s="69">
        <v>16201340</v>
      </c>
      <c r="E46" s="69">
        <v>1395</v>
      </c>
      <c r="F46" s="68" t="s">
        <v>1604</v>
      </c>
      <c r="G46" s="68" t="s">
        <v>1022</v>
      </c>
      <c r="H46" s="68" t="s">
        <v>1605</v>
      </c>
      <c r="I46" s="68"/>
      <c r="J46" s="69">
        <v>3.2</v>
      </c>
      <c r="K46" s="69">
        <v>3.2</v>
      </c>
      <c r="L46" s="69">
        <v>230</v>
      </c>
      <c r="M46" s="69">
        <v>1</v>
      </c>
      <c r="N46" s="69">
        <v>20</v>
      </c>
      <c r="O46" s="70" t="s">
        <v>1506</v>
      </c>
      <c r="P46" s="71" t="s">
        <v>1606</v>
      </c>
      <c r="Q46" s="68" t="s">
        <v>1598</v>
      </c>
      <c r="R46" s="68" t="s">
        <v>319</v>
      </c>
    </row>
    <row r="47" spans="1:18" ht="24.75" customHeight="1" x14ac:dyDescent="0.25">
      <c r="A47" s="65">
        <v>45</v>
      </c>
      <c r="B47" s="72" t="s">
        <v>360</v>
      </c>
      <c r="C47" s="72" t="s">
        <v>1491</v>
      </c>
      <c r="D47" s="73">
        <v>16201341</v>
      </c>
      <c r="E47" s="73">
        <v>1395</v>
      </c>
      <c r="F47" s="72" t="s">
        <v>1060</v>
      </c>
      <c r="G47" s="72" t="s">
        <v>1022</v>
      </c>
      <c r="H47" s="72" t="s">
        <v>1607</v>
      </c>
      <c r="I47" s="72"/>
      <c r="J47" s="73">
        <v>9</v>
      </c>
      <c r="K47" s="73">
        <v>9</v>
      </c>
      <c r="L47" s="73">
        <v>400</v>
      </c>
      <c r="M47" s="73">
        <v>3</v>
      </c>
      <c r="N47" s="73">
        <v>20</v>
      </c>
      <c r="O47" s="74" t="s">
        <v>1506</v>
      </c>
      <c r="P47" s="75" t="s">
        <v>1608</v>
      </c>
      <c r="Q47" s="72" t="s">
        <v>1598</v>
      </c>
      <c r="R47" s="72" t="s">
        <v>319</v>
      </c>
    </row>
    <row r="48" spans="1:18" ht="24.75" customHeight="1" x14ac:dyDescent="0.25">
      <c r="A48" s="65">
        <v>46</v>
      </c>
      <c r="B48" s="68" t="s">
        <v>361</v>
      </c>
      <c r="C48" s="68" t="s">
        <v>1491</v>
      </c>
      <c r="D48" s="69">
        <v>18021030</v>
      </c>
      <c r="E48" s="69">
        <v>1395</v>
      </c>
      <c r="F48" s="68" t="s">
        <v>1086</v>
      </c>
      <c r="G48" s="68" t="s">
        <v>1022</v>
      </c>
      <c r="H48" s="68"/>
      <c r="I48" s="68"/>
      <c r="J48" s="69">
        <v>1</v>
      </c>
      <c r="K48" s="69">
        <v>1</v>
      </c>
      <c r="L48" s="69">
        <v>230</v>
      </c>
      <c r="M48" s="69">
        <v>1</v>
      </c>
      <c r="N48" s="69">
        <v>20</v>
      </c>
      <c r="O48" s="70" t="s">
        <v>1506</v>
      </c>
      <c r="P48" s="71" t="s">
        <v>1609</v>
      </c>
      <c r="Q48" s="68" t="s">
        <v>1598</v>
      </c>
      <c r="R48" s="68" t="s">
        <v>319</v>
      </c>
    </row>
    <row r="49" spans="1:18" ht="24.75" customHeight="1" x14ac:dyDescent="0.25">
      <c r="A49" s="65">
        <v>47</v>
      </c>
      <c r="B49" s="72" t="s">
        <v>363</v>
      </c>
      <c r="C49" s="72" t="s">
        <v>1491</v>
      </c>
      <c r="D49" s="73">
        <v>12159205</v>
      </c>
      <c r="E49" s="73">
        <v>1395</v>
      </c>
      <c r="F49" s="72" t="s">
        <v>1060</v>
      </c>
      <c r="G49" s="72" t="s">
        <v>1022</v>
      </c>
      <c r="H49" s="72" t="s">
        <v>1610</v>
      </c>
      <c r="I49" s="72"/>
      <c r="J49" s="73">
        <v>2</v>
      </c>
      <c r="K49" s="73">
        <v>2</v>
      </c>
      <c r="L49" s="73">
        <v>400</v>
      </c>
      <c r="M49" s="73">
        <v>3</v>
      </c>
      <c r="N49" s="73">
        <v>16</v>
      </c>
      <c r="O49" s="74" t="s">
        <v>1506</v>
      </c>
      <c r="P49" s="75" t="s">
        <v>1611</v>
      </c>
      <c r="Q49" s="72" t="s">
        <v>1598</v>
      </c>
      <c r="R49" s="72" t="s">
        <v>319</v>
      </c>
    </row>
    <row r="50" spans="1:18" ht="24.75" customHeight="1" x14ac:dyDescent="0.25">
      <c r="A50" s="65">
        <v>48</v>
      </c>
      <c r="B50" s="68" t="s">
        <v>304</v>
      </c>
      <c r="C50" s="68" t="s">
        <v>1491</v>
      </c>
      <c r="D50" s="69">
        <v>18003066</v>
      </c>
      <c r="E50" s="69">
        <v>1395</v>
      </c>
      <c r="F50" s="68" t="s">
        <v>1060</v>
      </c>
      <c r="G50" s="68" t="s">
        <v>1022</v>
      </c>
      <c r="H50" s="68" t="s">
        <v>1612</v>
      </c>
      <c r="I50" s="68"/>
      <c r="J50" s="69">
        <v>5</v>
      </c>
      <c r="K50" s="69">
        <v>5</v>
      </c>
      <c r="L50" s="69">
        <v>400</v>
      </c>
      <c r="M50" s="69">
        <v>3</v>
      </c>
      <c r="N50" s="69">
        <v>10</v>
      </c>
      <c r="O50" s="70" t="s">
        <v>1506</v>
      </c>
      <c r="P50" s="71" t="s">
        <v>1613</v>
      </c>
      <c r="Q50" s="68" t="s">
        <v>1614</v>
      </c>
      <c r="R50" s="68" t="s">
        <v>28</v>
      </c>
    </row>
    <row r="51" spans="1:18" ht="24.75" customHeight="1" x14ac:dyDescent="0.25">
      <c r="A51" s="65">
        <v>49</v>
      </c>
      <c r="B51" s="72" t="s">
        <v>365</v>
      </c>
      <c r="C51" s="72" t="s">
        <v>1491</v>
      </c>
      <c r="D51" s="73">
        <v>18021031</v>
      </c>
      <c r="E51" s="73">
        <v>1395</v>
      </c>
      <c r="F51" s="72" t="s">
        <v>1092</v>
      </c>
      <c r="G51" s="72" t="s">
        <v>1022</v>
      </c>
      <c r="H51" s="72" t="s">
        <v>1615</v>
      </c>
      <c r="I51" s="72"/>
      <c r="J51" s="73">
        <v>8</v>
      </c>
      <c r="K51" s="73">
        <v>8</v>
      </c>
      <c r="L51" s="73">
        <v>400</v>
      </c>
      <c r="M51" s="73">
        <v>3</v>
      </c>
      <c r="N51" s="73">
        <v>16</v>
      </c>
      <c r="O51" s="74" t="s">
        <v>1494</v>
      </c>
      <c r="P51" s="75" t="s">
        <v>1616</v>
      </c>
      <c r="Q51" s="72" t="s">
        <v>1617</v>
      </c>
      <c r="R51" s="72" t="s">
        <v>319</v>
      </c>
    </row>
    <row r="52" spans="1:18" ht="24.75" customHeight="1" x14ac:dyDescent="0.25">
      <c r="A52" s="65">
        <v>50</v>
      </c>
      <c r="B52" s="68" t="s">
        <v>366</v>
      </c>
      <c r="C52" s="68" t="s">
        <v>1491</v>
      </c>
      <c r="D52" s="69">
        <v>12067104</v>
      </c>
      <c r="E52" s="69">
        <v>1395</v>
      </c>
      <c r="F52" s="68" t="s">
        <v>1060</v>
      </c>
      <c r="G52" s="68" t="s">
        <v>1022</v>
      </c>
      <c r="H52" s="68" t="s">
        <v>1618</v>
      </c>
      <c r="I52" s="68"/>
      <c r="J52" s="69">
        <v>9</v>
      </c>
      <c r="K52" s="69">
        <v>9</v>
      </c>
      <c r="L52" s="69">
        <v>400</v>
      </c>
      <c r="M52" s="69">
        <v>3</v>
      </c>
      <c r="N52" s="69">
        <v>20</v>
      </c>
      <c r="O52" s="70" t="s">
        <v>1506</v>
      </c>
      <c r="P52" s="71" t="s">
        <v>1619</v>
      </c>
      <c r="Q52" s="68" t="s">
        <v>1598</v>
      </c>
      <c r="R52" s="68" t="s">
        <v>319</v>
      </c>
    </row>
    <row r="53" spans="1:18" ht="24.75" customHeight="1" x14ac:dyDescent="0.25">
      <c r="A53" s="65">
        <v>51</v>
      </c>
      <c r="B53" s="72" t="s">
        <v>740</v>
      </c>
      <c r="C53" s="72" t="s">
        <v>1491</v>
      </c>
      <c r="D53" s="73">
        <v>18006057</v>
      </c>
      <c r="E53" s="73">
        <v>1395</v>
      </c>
      <c r="F53" s="72" t="s">
        <v>1060</v>
      </c>
      <c r="G53" s="72" t="s">
        <v>1022</v>
      </c>
      <c r="H53" s="72" t="s">
        <v>946</v>
      </c>
      <c r="I53" s="72"/>
      <c r="J53" s="73">
        <v>1</v>
      </c>
      <c r="K53" s="73">
        <v>1</v>
      </c>
      <c r="L53" s="73">
        <v>230</v>
      </c>
      <c r="M53" s="73">
        <v>1</v>
      </c>
      <c r="N53" s="73">
        <v>10</v>
      </c>
      <c r="O53" s="74" t="s">
        <v>1620</v>
      </c>
      <c r="P53" s="75" t="s">
        <v>1621</v>
      </c>
      <c r="Q53" s="72" t="s">
        <v>1598</v>
      </c>
      <c r="R53" s="72" t="s">
        <v>319</v>
      </c>
    </row>
    <row r="54" spans="1:18" ht="24.75" customHeight="1" x14ac:dyDescent="0.25">
      <c r="A54" s="65">
        <v>52</v>
      </c>
      <c r="B54" s="68" t="s">
        <v>368</v>
      </c>
      <c r="C54" s="68" t="s">
        <v>1491</v>
      </c>
      <c r="D54" s="69">
        <v>18002046</v>
      </c>
      <c r="E54" s="69">
        <v>1395</v>
      </c>
      <c r="F54" s="68" t="s">
        <v>1060</v>
      </c>
      <c r="G54" s="68" t="s">
        <v>1022</v>
      </c>
      <c r="H54" s="68" t="s">
        <v>1622</v>
      </c>
      <c r="I54" s="68"/>
      <c r="J54" s="69">
        <v>5</v>
      </c>
      <c r="K54" s="69">
        <v>5</v>
      </c>
      <c r="L54" s="69">
        <v>400</v>
      </c>
      <c r="M54" s="69">
        <v>3</v>
      </c>
      <c r="N54" s="69">
        <v>16</v>
      </c>
      <c r="O54" s="70" t="s">
        <v>1506</v>
      </c>
      <c r="P54" s="71" t="s">
        <v>1623</v>
      </c>
      <c r="Q54" s="68" t="s">
        <v>1598</v>
      </c>
      <c r="R54" s="68" t="s">
        <v>319</v>
      </c>
    </row>
    <row r="55" spans="1:18" ht="24.75" customHeight="1" x14ac:dyDescent="0.25">
      <c r="A55" s="65">
        <v>53</v>
      </c>
      <c r="B55" s="72" t="s">
        <v>275</v>
      </c>
      <c r="C55" s="72" t="s">
        <v>1491</v>
      </c>
      <c r="D55" s="73">
        <v>18002047</v>
      </c>
      <c r="E55" s="73">
        <v>1395</v>
      </c>
      <c r="F55" s="72" t="s">
        <v>1060</v>
      </c>
      <c r="G55" s="72" t="s">
        <v>1022</v>
      </c>
      <c r="H55" s="72" t="s">
        <v>1618</v>
      </c>
      <c r="I55" s="72"/>
      <c r="J55" s="73">
        <v>4</v>
      </c>
      <c r="K55" s="73">
        <v>4</v>
      </c>
      <c r="L55" s="73">
        <v>230</v>
      </c>
      <c r="M55" s="73">
        <v>1</v>
      </c>
      <c r="N55" s="73">
        <v>20</v>
      </c>
      <c r="O55" s="74" t="s">
        <v>1494</v>
      </c>
      <c r="P55" s="75" t="s">
        <v>1624</v>
      </c>
      <c r="Q55" s="72" t="s">
        <v>1508</v>
      </c>
      <c r="R55" s="72" t="s">
        <v>28</v>
      </c>
    </row>
    <row r="56" spans="1:18" ht="24.75" customHeight="1" x14ac:dyDescent="0.25">
      <c r="A56" s="65">
        <v>54</v>
      </c>
      <c r="B56" s="68" t="s">
        <v>159</v>
      </c>
      <c r="C56" s="68" t="s">
        <v>1491</v>
      </c>
      <c r="D56" s="69">
        <v>18079064</v>
      </c>
      <c r="E56" s="69">
        <v>338</v>
      </c>
      <c r="F56" s="68" t="s">
        <v>1625</v>
      </c>
      <c r="G56" s="68" t="s">
        <v>1022</v>
      </c>
      <c r="H56" s="68" t="s">
        <v>1626</v>
      </c>
      <c r="I56" s="68"/>
      <c r="J56" s="69">
        <v>4</v>
      </c>
      <c r="K56" s="69">
        <v>4</v>
      </c>
      <c r="L56" s="69">
        <v>230</v>
      </c>
      <c r="M56" s="69">
        <v>1</v>
      </c>
      <c r="N56" s="69">
        <v>25</v>
      </c>
      <c r="O56" s="70" t="s">
        <v>1516</v>
      </c>
      <c r="P56" s="71" t="s">
        <v>1627</v>
      </c>
      <c r="Q56" s="68" t="s">
        <v>1496</v>
      </c>
      <c r="R56" s="68" t="s">
        <v>28</v>
      </c>
    </row>
    <row r="57" spans="1:18" ht="24.75" customHeight="1" x14ac:dyDescent="0.25">
      <c r="A57" s="65">
        <v>55</v>
      </c>
      <c r="B57" s="72" t="s">
        <v>370</v>
      </c>
      <c r="C57" s="72" t="s">
        <v>1491</v>
      </c>
      <c r="D57" s="73">
        <v>12159204</v>
      </c>
      <c r="E57" s="73">
        <v>1395</v>
      </c>
      <c r="F57" s="72" t="s">
        <v>1060</v>
      </c>
      <c r="G57" s="72" t="s">
        <v>1022</v>
      </c>
      <c r="H57" s="72" t="s">
        <v>1628</v>
      </c>
      <c r="I57" s="72"/>
      <c r="J57" s="73">
        <v>11</v>
      </c>
      <c r="K57" s="73">
        <v>11</v>
      </c>
      <c r="L57" s="73">
        <v>400</v>
      </c>
      <c r="M57" s="73">
        <v>3</v>
      </c>
      <c r="N57" s="73">
        <v>25</v>
      </c>
      <c r="O57" s="74" t="s">
        <v>1506</v>
      </c>
      <c r="P57" s="75" t="s">
        <v>1629</v>
      </c>
      <c r="Q57" s="72" t="s">
        <v>1598</v>
      </c>
      <c r="R57" s="72" t="s">
        <v>319</v>
      </c>
    </row>
    <row r="58" spans="1:18" ht="24.75" customHeight="1" x14ac:dyDescent="0.25">
      <c r="A58" s="65">
        <v>56</v>
      </c>
      <c r="B58" s="68" t="s">
        <v>371</v>
      </c>
      <c r="C58" s="68" t="s">
        <v>1491</v>
      </c>
      <c r="D58" s="69">
        <v>18079037</v>
      </c>
      <c r="E58" s="69">
        <v>1395</v>
      </c>
      <c r="F58" s="68" t="s">
        <v>1625</v>
      </c>
      <c r="G58" s="68" t="s">
        <v>1022</v>
      </c>
      <c r="H58" s="68"/>
      <c r="I58" s="68"/>
      <c r="J58" s="69">
        <v>10</v>
      </c>
      <c r="K58" s="69">
        <v>10</v>
      </c>
      <c r="L58" s="69">
        <v>400</v>
      </c>
      <c r="M58" s="69">
        <v>3</v>
      </c>
      <c r="N58" s="69">
        <v>25</v>
      </c>
      <c r="O58" s="70" t="s">
        <v>1506</v>
      </c>
      <c r="P58" s="71" t="s">
        <v>1630</v>
      </c>
      <c r="Q58" s="68" t="s">
        <v>1598</v>
      </c>
      <c r="R58" s="68" t="s">
        <v>319</v>
      </c>
    </row>
    <row r="59" spans="1:18" ht="24.75" customHeight="1" x14ac:dyDescent="0.25">
      <c r="A59" s="65">
        <v>57</v>
      </c>
      <c r="B59" s="72" t="s">
        <v>372</v>
      </c>
      <c r="C59" s="72" t="s">
        <v>1491</v>
      </c>
      <c r="D59" s="73">
        <v>18075060</v>
      </c>
      <c r="E59" s="73">
        <v>1395</v>
      </c>
      <c r="F59" s="72" t="s">
        <v>1111</v>
      </c>
      <c r="G59" s="72" t="s">
        <v>1022</v>
      </c>
      <c r="H59" s="72"/>
      <c r="I59" s="72"/>
      <c r="J59" s="73">
        <v>7</v>
      </c>
      <c r="K59" s="73">
        <v>7</v>
      </c>
      <c r="L59" s="73">
        <v>230</v>
      </c>
      <c r="M59" s="73">
        <v>1</v>
      </c>
      <c r="N59" s="73"/>
      <c r="O59" s="74" t="s">
        <v>1506</v>
      </c>
      <c r="P59" s="75" t="s">
        <v>1631</v>
      </c>
      <c r="Q59" s="72" t="s">
        <v>1598</v>
      </c>
      <c r="R59" s="72" t="s">
        <v>319</v>
      </c>
    </row>
    <row r="60" spans="1:18" ht="24.75" customHeight="1" x14ac:dyDescent="0.25">
      <c r="A60" s="65">
        <v>58</v>
      </c>
      <c r="B60" s="68" t="s">
        <v>373</v>
      </c>
      <c r="C60" s="68" t="s">
        <v>1491</v>
      </c>
      <c r="D60" s="69">
        <v>18064007</v>
      </c>
      <c r="E60" s="69">
        <v>1395</v>
      </c>
      <c r="F60" s="68" t="s">
        <v>1104</v>
      </c>
      <c r="G60" s="68" t="s">
        <v>1022</v>
      </c>
      <c r="H60" s="68"/>
      <c r="I60" s="68"/>
      <c r="J60" s="69">
        <v>5</v>
      </c>
      <c r="K60" s="69">
        <v>5</v>
      </c>
      <c r="L60" s="69">
        <v>230</v>
      </c>
      <c r="M60" s="69">
        <v>1</v>
      </c>
      <c r="N60" s="69">
        <v>32</v>
      </c>
      <c r="O60" s="70" t="s">
        <v>1506</v>
      </c>
      <c r="P60" s="71" t="s">
        <v>1632</v>
      </c>
      <c r="Q60" s="68" t="s">
        <v>1598</v>
      </c>
      <c r="R60" s="68" t="s">
        <v>319</v>
      </c>
    </row>
    <row r="61" spans="1:18" ht="24.75" customHeight="1" x14ac:dyDescent="0.25">
      <c r="A61" s="65">
        <v>59</v>
      </c>
      <c r="B61" s="72" t="s">
        <v>375</v>
      </c>
      <c r="C61" s="72" t="s">
        <v>1491</v>
      </c>
      <c r="D61" s="73">
        <v>16201342</v>
      </c>
      <c r="E61" s="73">
        <v>1395</v>
      </c>
      <c r="F61" s="72" t="s">
        <v>1060</v>
      </c>
      <c r="G61" s="72" t="s">
        <v>1022</v>
      </c>
      <c r="H61" s="72" t="s">
        <v>1633</v>
      </c>
      <c r="I61" s="72" t="s">
        <v>1634</v>
      </c>
      <c r="J61" s="73">
        <v>14</v>
      </c>
      <c r="K61" s="73">
        <v>14</v>
      </c>
      <c r="L61" s="73">
        <v>400</v>
      </c>
      <c r="M61" s="73">
        <v>3</v>
      </c>
      <c r="N61" s="73">
        <v>32</v>
      </c>
      <c r="O61" s="74" t="s">
        <v>1506</v>
      </c>
      <c r="P61" s="75" t="s">
        <v>1635</v>
      </c>
      <c r="Q61" s="72" t="s">
        <v>1598</v>
      </c>
      <c r="R61" s="72" t="s">
        <v>319</v>
      </c>
    </row>
    <row r="62" spans="1:18" ht="24.75" customHeight="1" x14ac:dyDescent="0.25">
      <c r="A62" s="65">
        <v>60</v>
      </c>
      <c r="B62" s="68" t="s">
        <v>376</v>
      </c>
      <c r="C62" s="68" t="s">
        <v>1491</v>
      </c>
      <c r="D62" s="69">
        <v>16201343</v>
      </c>
      <c r="E62" s="69">
        <v>1395</v>
      </c>
      <c r="F62" s="68" t="s">
        <v>1060</v>
      </c>
      <c r="G62" s="68" t="s">
        <v>1022</v>
      </c>
      <c r="H62" s="68"/>
      <c r="I62" s="68"/>
      <c r="J62" s="69">
        <v>4</v>
      </c>
      <c r="K62" s="69">
        <v>4</v>
      </c>
      <c r="L62" s="69">
        <v>230</v>
      </c>
      <c r="M62" s="69">
        <v>1</v>
      </c>
      <c r="N62" s="69">
        <v>25</v>
      </c>
      <c r="O62" s="70" t="s">
        <v>1506</v>
      </c>
      <c r="P62" s="71" t="s">
        <v>1636</v>
      </c>
      <c r="Q62" s="68" t="s">
        <v>1598</v>
      </c>
      <c r="R62" s="68" t="s">
        <v>319</v>
      </c>
    </row>
    <row r="63" spans="1:18" ht="24.75" customHeight="1" x14ac:dyDescent="0.25">
      <c r="A63" s="65">
        <v>61</v>
      </c>
      <c r="B63" s="72" t="s">
        <v>378</v>
      </c>
      <c r="C63" s="72" t="s">
        <v>1491</v>
      </c>
      <c r="D63" s="73">
        <v>16201344</v>
      </c>
      <c r="E63" s="73">
        <v>1395</v>
      </c>
      <c r="F63" s="72" t="s">
        <v>1060</v>
      </c>
      <c r="G63" s="72" t="s">
        <v>1022</v>
      </c>
      <c r="H63" s="72" t="s">
        <v>1183</v>
      </c>
      <c r="I63" s="72"/>
      <c r="J63" s="73">
        <v>2</v>
      </c>
      <c r="K63" s="73">
        <v>2</v>
      </c>
      <c r="L63" s="73">
        <v>400</v>
      </c>
      <c r="M63" s="73">
        <v>3</v>
      </c>
      <c r="N63" s="73">
        <v>16</v>
      </c>
      <c r="O63" s="74" t="s">
        <v>1506</v>
      </c>
      <c r="P63" s="75" t="s">
        <v>1637</v>
      </c>
      <c r="Q63" s="72" t="s">
        <v>1598</v>
      </c>
      <c r="R63" s="72" t="s">
        <v>319</v>
      </c>
    </row>
    <row r="64" spans="1:18" ht="24.75" customHeight="1" x14ac:dyDescent="0.25">
      <c r="A64" s="65">
        <v>62</v>
      </c>
      <c r="B64" s="68" t="s">
        <v>380</v>
      </c>
      <c r="C64" s="68" t="s">
        <v>1491</v>
      </c>
      <c r="D64" s="69">
        <v>16201345</v>
      </c>
      <c r="E64" s="69">
        <v>1395</v>
      </c>
      <c r="F64" s="68" t="s">
        <v>1060</v>
      </c>
      <c r="G64" s="68" t="s">
        <v>1022</v>
      </c>
      <c r="H64" s="68" t="s">
        <v>1638</v>
      </c>
      <c r="I64" s="68" t="s">
        <v>1634</v>
      </c>
      <c r="J64" s="69">
        <v>3</v>
      </c>
      <c r="K64" s="69">
        <v>3</v>
      </c>
      <c r="L64" s="69">
        <v>400</v>
      </c>
      <c r="M64" s="69">
        <v>3</v>
      </c>
      <c r="N64" s="69">
        <v>16</v>
      </c>
      <c r="O64" s="70" t="s">
        <v>1506</v>
      </c>
      <c r="P64" s="71" t="s">
        <v>1639</v>
      </c>
      <c r="Q64" s="68" t="s">
        <v>1598</v>
      </c>
      <c r="R64" s="68" t="s">
        <v>319</v>
      </c>
    </row>
    <row r="65" spans="1:18" ht="24.75" customHeight="1" x14ac:dyDescent="0.25">
      <c r="A65" s="65">
        <v>63</v>
      </c>
      <c r="B65" s="72" t="s">
        <v>381</v>
      </c>
      <c r="C65" s="72" t="s">
        <v>1491</v>
      </c>
      <c r="D65" s="73">
        <v>16201346</v>
      </c>
      <c r="E65" s="73">
        <v>1395</v>
      </c>
      <c r="F65" s="72" t="s">
        <v>1060</v>
      </c>
      <c r="G65" s="72" t="s">
        <v>1022</v>
      </c>
      <c r="H65" s="72" t="s">
        <v>1640</v>
      </c>
      <c r="I65" s="72"/>
      <c r="J65" s="73">
        <v>5</v>
      </c>
      <c r="K65" s="73">
        <v>5</v>
      </c>
      <c r="L65" s="73">
        <v>400</v>
      </c>
      <c r="M65" s="73">
        <v>3</v>
      </c>
      <c r="N65" s="73">
        <v>16</v>
      </c>
      <c r="O65" s="74" t="s">
        <v>1506</v>
      </c>
      <c r="P65" s="75" t="s">
        <v>1641</v>
      </c>
      <c r="Q65" s="72" t="s">
        <v>1598</v>
      </c>
      <c r="R65" s="72" t="s">
        <v>319</v>
      </c>
    </row>
    <row r="66" spans="1:18" ht="24.75" customHeight="1" x14ac:dyDescent="0.25">
      <c r="A66" s="65">
        <v>64</v>
      </c>
      <c r="B66" s="68" t="s">
        <v>383</v>
      </c>
      <c r="C66" s="68" t="s">
        <v>1491</v>
      </c>
      <c r="D66" s="69">
        <v>16201347</v>
      </c>
      <c r="E66" s="69">
        <v>1395</v>
      </c>
      <c r="F66" s="68" t="s">
        <v>1060</v>
      </c>
      <c r="G66" s="68" t="s">
        <v>1022</v>
      </c>
      <c r="H66" s="68" t="s">
        <v>1566</v>
      </c>
      <c r="I66" s="68" t="s">
        <v>19</v>
      </c>
      <c r="J66" s="69">
        <v>4</v>
      </c>
      <c r="K66" s="69">
        <v>4</v>
      </c>
      <c r="L66" s="69">
        <v>400</v>
      </c>
      <c r="M66" s="69">
        <v>3</v>
      </c>
      <c r="N66" s="69">
        <v>16</v>
      </c>
      <c r="O66" s="70" t="s">
        <v>1506</v>
      </c>
      <c r="P66" s="71" t="s">
        <v>1642</v>
      </c>
      <c r="Q66" s="68" t="s">
        <v>1598</v>
      </c>
      <c r="R66" s="68" t="s">
        <v>319</v>
      </c>
    </row>
    <row r="67" spans="1:18" ht="24.75" customHeight="1" x14ac:dyDescent="0.25">
      <c r="A67" s="65">
        <v>65</v>
      </c>
      <c r="B67" s="72" t="s">
        <v>384</v>
      </c>
      <c r="C67" s="72" t="s">
        <v>1491</v>
      </c>
      <c r="D67" s="73">
        <v>18075061</v>
      </c>
      <c r="E67" s="73">
        <v>1395</v>
      </c>
      <c r="F67" s="72" t="s">
        <v>1213</v>
      </c>
      <c r="G67" s="72" t="s">
        <v>1022</v>
      </c>
      <c r="H67" s="72"/>
      <c r="I67" s="72"/>
      <c r="J67" s="73">
        <v>10</v>
      </c>
      <c r="K67" s="73">
        <v>10</v>
      </c>
      <c r="L67" s="73">
        <v>400</v>
      </c>
      <c r="M67" s="73">
        <v>3</v>
      </c>
      <c r="N67" s="73">
        <v>25</v>
      </c>
      <c r="O67" s="74" t="s">
        <v>1506</v>
      </c>
      <c r="P67" s="75" t="s">
        <v>1643</v>
      </c>
      <c r="Q67" s="72" t="s">
        <v>1598</v>
      </c>
      <c r="R67" s="72" t="s">
        <v>319</v>
      </c>
    </row>
    <row r="68" spans="1:18" ht="24.75" customHeight="1" x14ac:dyDescent="0.25">
      <c r="A68" s="65">
        <v>66</v>
      </c>
      <c r="B68" s="68" t="s">
        <v>385</v>
      </c>
      <c r="C68" s="68" t="s">
        <v>1491</v>
      </c>
      <c r="D68" s="69">
        <v>18079038</v>
      </c>
      <c r="E68" s="69">
        <v>1395</v>
      </c>
      <c r="F68" s="68" t="s">
        <v>1118</v>
      </c>
      <c r="G68" s="68" t="s">
        <v>1022</v>
      </c>
      <c r="H68" s="68"/>
      <c r="I68" s="68"/>
      <c r="J68" s="69">
        <v>4</v>
      </c>
      <c r="K68" s="69">
        <v>4</v>
      </c>
      <c r="L68" s="69">
        <v>400</v>
      </c>
      <c r="M68" s="69">
        <v>3</v>
      </c>
      <c r="N68" s="69">
        <v>25</v>
      </c>
      <c r="O68" s="70" t="s">
        <v>1506</v>
      </c>
      <c r="P68" s="71" t="s">
        <v>1644</v>
      </c>
      <c r="Q68" s="68" t="s">
        <v>1598</v>
      </c>
      <c r="R68" s="68" t="s">
        <v>319</v>
      </c>
    </row>
    <row r="69" spans="1:18" ht="24.75" customHeight="1" x14ac:dyDescent="0.25">
      <c r="A69" s="65">
        <v>67</v>
      </c>
      <c r="B69" s="72" t="s">
        <v>289</v>
      </c>
      <c r="C69" s="72" t="s">
        <v>1491</v>
      </c>
      <c r="D69" s="73">
        <v>16202333</v>
      </c>
      <c r="E69" s="73">
        <v>1395</v>
      </c>
      <c r="F69" s="72" t="s">
        <v>1060</v>
      </c>
      <c r="G69" s="72" t="s">
        <v>1022</v>
      </c>
      <c r="H69" s="72" t="s">
        <v>1645</v>
      </c>
      <c r="I69" s="72"/>
      <c r="J69" s="73">
        <v>19</v>
      </c>
      <c r="K69" s="73">
        <v>19</v>
      </c>
      <c r="L69" s="73">
        <v>400</v>
      </c>
      <c r="M69" s="73">
        <v>3</v>
      </c>
      <c r="N69" s="73">
        <v>32</v>
      </c>
      <c r="O69" s="74" t="s">
        <v>1506</v>
      </c>
      <c r="P69" s="75" t="s">
        <v>1646</v>
      </c>
      <c r="Q69" s="72" t="s">
        <v>1508</v>
      </c>
      <c r="R69" s="72" t="s">
        <v>28</v>
      </c>
    </row>
    <row r="70" spans="1:18" ht="24.75" customHeight="1" x14ac:dyDescent="0.25">
      <c r="A70" s="65">
        <v>68</v>
      </c>
      <c r="B70" s="68" t="s">
        <v>736</v>
      </c>
      <c r="C70" s="68" t="s">
        <v>1491</v>
      </c>
      <c r="D70" s="69">
        <v>16202334</v>
      </c>
      <c r="E70" s="69">
        <v>1395</v>
      </c>
      <c r="F70" s="68" t="s">
        <v>1060</v>
      </c>
      <c r="G70" s="68" t="s">
        <v>1022</v>
      </c>
      <c r="H70" s="68" t="s">
        <v>1647</v>
      </c>
      <c r="I70" s="68"/>
      <c r="J70" s="69">
        <v>2.6</v>
      </c>
      <c r="K70" s="69">
        <v>2.6</v>
      </c>
      <c r="L70" s="69">
        <v>400</v>
      </c>
      <c r="M70" s="69">
        <v>3</v>
      </c>
      <c r="N70" s="69">
        <v>25</v>
      </c>
      <c r="O70" s="70" t="s">
        <v>1506</v>
      </c>
      <c r="P70" s="71" t="s">
        <v>1648</v>
      </c>
      <c r="Q70" s="68" t="s">
        <v>1598</v>
      </c>
      <c r="R70" s="68" t="s">
        <v>319</v>
      </c>
    </row>
    <row r="71" spans="1:18" ht="24.75" customHeight="1" x14ac:dyDescent="0.25">
      <c r="A71" s="65">
        <v>69</v>
      </c>
      <c r="B71" s="72" t="s">
        <v>387</v>
      </c>
      <c r="C71" s="72" t="s">
        <v>1491</v>
      </c>
      <c r="D71" s="73">
        <v>16202335</v>
      </c>
      <c r="E71" s="73">
        <v>1395</v>
      </c>
      <c r="F71" s="72" t="s">
        <v>1060</v>
      </c>
      <c r="G71" s="72" t="s">
        <v>1022</v>
      </c>
      <c r="H71" s="72" t="s">
        <v>1537</v>
      </c>
      <c r="I71" s="72"/>
      <c r="J71" s="73">
        <v>3</v>
      </c>
      <c r="K71" s="73">
        <v>3</v>
      </c>
      <c r="L71" s="73">
        <v>400</v>
      </c>
      <c r="M71" s="73">
        <v>3</v>
      </c>
      <c r="N71" s="73">
        <v>16</v>
      </c>
      <c r="O71" s="74" t="s">
        <v>1516</v>
      </c>
      <c r="P71" s="75" t="s">
        <v>1649</v>
      </c>
      <c r="Q71" s="72" t="s">
        <v>1496</v>
      </c>
      <c r="R71" s="72" t="s">
        <v>319</v>
      </c>
    </row>
    <row r="72" spans="1:18" ht="24.75" customHeight="1" x14ac:dyDescent="0.25">
      <c r="A72" s="65">
        <v>70</v>
      </c>
      <c r="B72" s="68" t="s">
        <v>388</v>
      </c>
      <c r="C72" s="68" t="s">
        <v>1491</v>
      </c>
      <c r="D72" s="69">
        <v>18079039</v>
      </c>
      <c r="E72" s="69">
        <v>1395</v>
      </c>
      <c r="F72" s="68" t="s">
        <v>1118</v>
      </c>
      <c r="G72" s="68" t="s">
        <v>1022</v>
      </c>
      <c r="H72" s="68"/>
      <c r="I72" s="68"/>
      <c r="J72" s="69">
        <v>5</v>
      </c>
      <c r="K72" s="69">
        <v>5</v>
      </c>
      <c r="L72" s="69">
        <v>230</v>
      </c>
      <c r="M72" s="69">
        <v>1</v>
      </c>
      <c r="N72" s="69">
        <v>25</v>
      </c>
      <c r="O72" s="70" t="s">
        <v>1506</v>
      </c>
      <c r="P72" s="71" t="s">
        <v>1650</v>
      </c>
      <c r="Q72" s="68" t="s">
        <v>1598</v>
      </c>
      <c r="R72" s="68" t="s">
        <v>319</v>
      </c>
    </row>
    <row r="73" spans="1:18" ht="24.75" customHeight="1" x14ac:dyDescent="0.25">
      <c r="A73" s="65">
        <v>71</v>
      </c>
      <c r="B73" s="72" t="s">
        <v>391</v>
      </c>
      <c r="C73" s="72" t="s">
        <v>1491</v>
      </c>
      <c r="D73" s="73">
        <v>18096021</v>
      </c>
      <c r="E73" s="73">
        <v>1395</v>
      </c>
      <c r="F73" s="72" t="s">
        <v>1651</v>
      </c>
      <c r="G73" s="72" t="s">
        <v>1022</v>
      </c>
      <c r="H73" s="72" t="s">
        <v>1652</v>
      </c>
      <c r="I73" s="72"/>
      <c r="J73" s="73">
        <v>11</v>
      </c>
      <c r="K73" s="73">
        <v>11</v>
      </c>
      <c r="L73" s="73">
        <v>400</v>
      </c>
      <c r="M73" s="73">
        <v>3</v>
      </c>
      <c r="N73" s="73">
        <v>20</v>
      </c>
      <c r="O73" s="74" t="s">
        <v>1506</v>
      </c>
      <c r="P73" s="75" t="s">
        <v>1653</v>
      </c>
      <c r="Q73" s="72" t="s">
        <v>1598</v>
      </c>
      <c r="R73" s="72" t="s">
        <v>319</v>
      </c>
    </row>
    <row r="74" spans="1:18" ht="24.75" customHeight="1" x14ac:dyDescent="0.25">
      <c r="A74" s="65">
        <v>72</v>
      </c>
      <c r="B74" s="68" t="s">
        <v>393</v>
      </c>
      <c r="C74" s="68" t="s">
        <v>1491</v>
      </c>
      <c r="D74" s="69">
        <v>16802341</v>
      </c>
      <c r="E74" s="69">
        <v>1395</v>
      </c>
      <c r="F74" s="68" t="s">
        <v>1060</v>
      </c>
      <c r="G74" s="68" t="s">
        <v>1654</v>
      </c>
      <c r="H74" s="68" t="s">
        <v>1655</v>
      </c>
      <c r="I74" s="68"/>
      <c r="J74" s="69">
        <v>5</v>
      </c>
      <c r="K74" s="69">
        <v>5</v>
      </c>
      <c r="L74" s="69">
        <v>400</v>
      </c>
      <c r="M74" s="69">
        <v>3</v>
      </c>
      <c r="N74" s="69">
        <v>16</v>
      </c>
      <c r="O74" s="70" t="s">
        <v>1506</v>
      </c>
      <c r="P74" s="71" t="s">
        <v>1656</v>
      </c>
      <c r="Q74" s="68" t="s">
        <v>1598</v>
      </c>
      <c r="R74" s="68" t="s">
        <v>319</v>
      </c>
    </row>
    <row r="75" spans="1:18" ht="24.75" customHeight="1" x14ac:dyDescent="0.25">
      <c r="A75" s="65">
        <v>73</v>
      </c>
      <c r="B75" s="72" t="s">
        <v>395</v>
      </c>
      <c r="C75" s="72" t="s">
        <v>1491</v>
      </c>
      <c r="D75" s="73">
        <v>18096022</v>
      </c>
      <c r="E75" s="73">
        <v>1395</v>
      </c>
      <c r="F75" s="72" t="s">
        <v>1601</v>
      </c>
      <c r="G75" s="72" t="s">
        <v>1022</v>
      </c>
      <c r="H75" s="72" t="s">
        <v>1657</v>
      </c>
      <c r="I75" s="72" t="s">
        <v>1658</v>
      </c>
      <c r="J75" s="73">
        <v>1</v>
      </c>
      <c r="K75" s="73">
        <v>1</v>
      </c>
      <c r="L75" s="73">
        <v>230</v>
      </c>
      <c r="M75" s="73">
        <v>1</v>
      </c>
      <c r="N75" s="73">
        <v>10</v>
      </c>
      <c r="O75" s="74" t="s">
        <v>1506</v>
      </c>
      <c r="P75" s="75" t="s">
        <v>1659</v>
      </c>
      <c r="Q75" s="72" t="s">
        <v>1598</v>
      </c>
      <c r="R75" s="72" t="s">
        <v>319</v>
      </c>
    </row>
    <row r="76" spans="1:18" ht="24.75" customHeight="1" x14ac:dyDescent="0.25">
      <c r="A76" s="65">
        <v>74</v>
      </c>
      <c r="B76" s="68" t="s">
        <v>397</v>
      </c>
      <c r="C76" s="68" t="s">
        <v>1491</v>
      </c>
      <c r="D76" s="69">
        <v>18005030</v>
      </c>
      <c r="E76" s="69">
        <v>1395</v>
      </c>
      <c r="F76" s="68" t="s">
        <v>1060</v>
      </c>
      <c r="G76" s="68" t="s">
        <v>1022</v>
      </c>
      <c r="H76" s="68" t="s">
        <v>1660</v>
      </c>
      <c r="I76" s="68"/>
      <c r="J76" s="69">
        <v>2</v>
      </c>
      <c r="K76" s="69">
        <v>2</v>
      </c>
      <c r="L76" s="69">
        <v>400</v>
      </c>
      <c r="M76" s="69">
        <v>3</v>
      </c>
      <c r="N76" s="69">
        <v>16</v>
      </c>
      <c r="O76" s="70" t="s">
        <v>1506</v>
      </c>
      <c r="P76" s="71" t="s">
        <v>1661</v>
      </c>
      <c r="Q76" s="68" t="s">
        <v>1598</v>
      </c>
      <c r="R76" s="68" t="s">
        <v>319</v>
      </c>
    </row>
    <row r="77" spans="1:18" ht="24.75" customHeight="1" x14ac:dyDescent="0.25">
      <c r="A77" s="65">
        <v>75</v>
      </c>
      <c r="B77" s="72" t="s">
        <v>399</v>
      </c>
      <c r="C77" s="72" t="s">
        <v>1491</v>
      </c>
      <c r="D77" s="73">
        <v>18005031</v>
      </c>
      <c r="E77" s="73">
        <v>1395</v>
      </c>
      <c r="F77" s="72" t="s">
        <v>1060</v>
      </c>
      <c r="G77" s="72" t="s">
        <v>1022</v>
      </c>
      <c r="H77" s="72" t="s">
        <v>1662</v>
      </c>
      <c r="I77" s="72"/>
      <c r="J77" s="73">
        <v>3</v>
      </c>
      <c r="K77" s="73">
        <v>3</v>
      </c>
      <c r="L77" s="73">
        <v>400</v>
      </c>
      <c r="M77" s="73">
        <v>3</v>
      </c>
      <c r="N77" s="73">
        <v>16</v>
      </c>
      <c r="O77" s="74" t="s">
        <v>1506</v>
      </c>
      <c r="P77" s="75" t="s">
        <v>1663</v>
      </c>
      <c r="Q77" s="72" t="s">
        <v>1598</v>
      </c>
      <c r="R77" s="72" t="s">
        <v>319</v>
      </c>
    </row>
    <row r="78" spans="1:18" ht="24.75" customHeight="1" x14ac:dyDescent="0.25">
      <c r="A78" s="65">
        <v>76</v>
      </c>
      <c r="B78" s="68" t="s">
        <v>401</v>
      </c>
      <c r="C78" s="68" t="s">
        <v>1491</v>
      </c>
      <c r="D78" s="69">
        <v>16802342</v>
      </c>
      <c r="E78" s="69">
        <v>1395</v>
      </c>
      <c r="F78" s="68" t="s">
        <v>1060</v>
      </c>
      <c r="G78" s="68" t="s">
        <v>1022</v>
      </c>
      <c r="H78" s="68" t="s">
        <v>1664</v>
      </c>
      <c r="I78" s="68" t="s">
        <v>1665</v>
      </c>
      <c r="J78" s="69">
        <v>5</v>
      </c>
      <c r="K78" s="69">
        <v>5</v>
      </c>
      <c r="L78" s="69">
        <v>400</v>
      </c>
      <c r="M78" s="69">
        <v>3</v>
      </c>
      <c r="N78" s="69">
        <v>16</v>
      </c>
      <c r="O78" s="70" t="s">
        <v>1506</v>
      </c>
      <c r="P78" s="71" t="s">
        <v>1666</v>
      </c>
      <c r="Q78" s="68" t="s">
        <v>1598</v>
      </c>
      <c r="R78" s="68" t="s">
        <v>319</v>
      </c>
    </row>
    <row r="79" spans="1:18" ht="24.75" customHeight="1" x14ac:dyDescent="0.25">
      <c r="A79" s="65">
        <v>77</v>
      </c>
      <c r="B79" s="72" t="s">
        <v>403</v>
      </c>
      <c r="C79" s="72" t="s">
        <v>1491</v>
      </c>
      <c r="D79" s="73">
        <v>18075062</v>
      </c>
      <c r="E79" s="73">
        <v>1395</v>
      </c>
      <c r="F79" s="72" t="s">
        <v>1141</v>
      </c>
      <c r="G79" s="72" t="s">
        <v>1022</v>
      </c>
      <c r="H79" s="72" t="s">
        <v>1667</v>
      </c>
      <c r="I79" s="72" t="s">
        <v>1668</v>
      </c>
      <c r="J79" s="73">
        <v>7</v>
      </c>
      <c r="K79" s="73">
        <v>7</v>
      </c>
      <c r="L79" s="73">
        <v>400</v>
      </c>
      <c r="M79" s="73">
        <v>3</v>
      </c>
      <c r="N79" s="73">
        <v>16</v>
      </c>
      <c r="O79" s="74" t="s">
        <v>1506</v>
      </c>
      <c r="P79" s="75" t="s">
        <v>1669</v>
      </c>
      <c r="Q79" s="72" t="s">
        <v>1598</v>
      </c>
      <c r="R79" s="72" t="s">
        <v>319</v>
      </c>
    </row>
    <row r="80" spans="1:18" ht="24.75" customHeight="1" x14ac:dyDescent="0.25">
      <c r="A80" s="65">
        <v>78</v>
      </c>
      <c r="B80" s="68" t="s">
        <v>298</v>
      </c>
      <c r="C80" s="68" t="s">
        <v>1491</v>
      </c>
      <c r="D80" s="69">
        <v>18009036</v>
      </c>
      <c r="E80" s="69">
        <v>1395</v>
      </c>
      <c r="F80" s="68" t="s">
        <v>1060</v>
      </c>
      <c r="G80" s="68" t="s">
        <v>1022</v>
      </c>
      <c r="H80" s="68" t="s">
        <v>1537</v>
      </c>
      <c r="I80" s="68" t="s">
        <v>1670</v>
      </c>
      <c r="J80" s="69">
        <v>38</v>
      </c>
      <c r="K80" s="69">
        <v>38</v>
      </c>
      <c r="L80" s="69">
        <v>400</v>
      </c>
      <c r="M80" s="69">
        <v>3</v>
      </c>
      <c r="N80" s="69">
        <v>63</v>
      </c>
      <c r="O80" s="70" t="s">
        <v>1671</v>
      </c>
      <c r="P80" s="71" t="s">
        <v>1672</v>
      </c>
      <c r="Q80" s="68" t="s">
        <v>1508</v>
      </c>
      <c r="R80" s="68" t="s">
        <v>28</v>
      </c>
    </row>
    <row r="81" spans="1:18" ht="24.75" customHeight="1" x14ac:dyDescent="0.25">
      <c r="A81" s="65">
        <v>79</v>
      </c>
      <c r="B81" s="72" t="s">
        <v>405</v>
      </c>
      <c r="C81" s="72" t="s">
        <v>1491</v>
      </c>
      <c r="D81" s="73">
        <v>18096023</v>
      </c>
      <c r="E81" s="73">
        <v>1395</v>
      </c>
      <c r="F81" s="72" t="s">
        <v>1673</v>
      </c>
      <c r="G81" s="72" t="s">
        <v>1022</v>
      </c>
      <c r="H81" s="72" t="s">
        <v>1674</v>
      </c>
      <c r="I81" s="72" t="s">
        <v>29</v>
      </c>
      <c r="J81" s="73">
        <v>7</v>
      </c>
      <c r="K81" s="73">
        <v>7</v>
      </c>
      <c r="L81" s="73">
        <v>400</v>
      </c>
      <c r="M81" s="73">
        <v>3</v>
      </c>
      <c r="N81" s="73">
        <v>20</v>
      </c>
      <c r="O81" s="74" t="s">
        <v>1506</v>
      </c>
      <c r="P81" s="75" t="s">
        <v>1675</v>
      </c>
      <c r="Q81" s="72" t="s">
        <v>1598</v>
      </c>
      <c r="R81" s="72" t="s">
        <v>319</v>
      </c>
    </row>
    <row r="82" spans="1:18" ht="24.75" customHeight="1" x14ac:dyDescent="0.25">
      <c r="A82" s="65">
        <v>80</v>
      </c>
      <c r="B82" s="68" t="s">
        <v>407</v>
      </c>
      <c r="C82" s="68" t="s">
        <v>1491</v>
      </c>
      <c r="D82" s="69">
        <v>18048015</v>
      </c>
      <c r="E82" s="69">
        <v>1395</v>
      </c>
      <c r="F82" s="68" t="s">
        <v>1060</v>
      </c>
      <c r="G82" s="68" t="s">
        <v>1022</v>
      </c>
      <c r="H82" s="68" t="s">
        <v>1676</v>
      </c>
      <c r="I82" s="68"/>
      <c r="J82" s="69">
        <v>13</v>
      </c>
      <c r="K82" s="69">
        <v>13</v>
      </c>
      <c r="L82" s="69">
        <v>400</v>
      </c>
      <c r="M82" s="69">
        <v>3</v>
      </c>
      <c r="N82" s="69">
        <v>25</v>
      </c>
      <c r="O82" s="70" t="s">
        <v>1671</v>
      </c>
      <c r="P82" s="71" t="s">
        <v>1677</v>
      </c>
      <c r="Q82" s="68" t="s">
        <v>1515</v>
      </c>
      <c r="R82" s="68" t="s">
        <v>319</v>
      </c>
    </row>
    <row r="83" spans="1:18" ht="24.75" customHeight="1" x14ac:dyDescent="0.25">
      <c r="A83" s="65">
        <v>81</v>
      </c>
      <c r="B83" s="72" t="s">
        <v>409</v>
      </c>
      <c r="C83" s="72" t="s">
        <v>1491</v>
      </c>
      <c r="D83" s="73">
        <v>16812025</v>
      </c>
      <c r="E83" s="73">
        <v>1395</v>
      </c>
      <c r="F83" s="72" t="s">
        <v>1086</v>
      </c>
      <c r="G83" s="72" t="s">
        <v>1022</v>
      </c>
      <c r="H83" s="72"/>
      <c r="I83" s="72"/>
      <c r="J83" s="73">
        <v>6.6</v>
      </c>
      <c r="K83" s="73">
        <v>6</v>
      </c>
      <c r="L83" s="73">
        <v>400</v>
      </c>
      <c r="M83" s="73">
        <v>3</v>
      </c>
      <c r="N83" s="73">
        <v>16</v>
      </c>
      <c r="O83" s="74" t="s">
        <v>1506</v>
      </c>
      <c r="P83" s="75" t="s">
        <v>1678</v>
      </c>
      <c r="Q83" s="72" t="s">
        <v>1598</v>
      </c>
      <c r="R83" s="72" t="s">
        <v>319</v>
      </c>
    </row>
    <row r="84" spans="1:18" ht="24.75" customHeight="1" x14ac:dyDescent="0.25">
      <c r="A84" s="65">
        <v>82</v>
      </c>
      <c r="B84" s="68" t="s">
        <v>410</v>
      </c>
      <c r="C84" s="68" t="s">
        <v>1491</v>
      </c>
      <c r="D84" s="69">
        <v>18005032</v>
      </c>
      <c r="E84" s="69">
        <v>1395</v>
      </c>
      <c r="F84" s="68" t="s">
        <v>1092</v>
      </c>
      <c r="G84" s="68" t="s">
        <v>1022</v>
      </c>
      <c r="H84" s="68"/>
      <c r="I84" s="68"/>
      <c r="J84" s="69">
        <v>4</v>
      </c>
      <c r="K84" s="69">
        <v>4</v>
      </c>
      <c r="L84" s="69">
        <v>230</v>
      </c>
      <c r="M84" s="69">
        <v>1</v>
      </c>
      <c r="N84" s="69">
        <v>25</v>
      </c>
      <c r="O84" s="70" t="s">
        <v>1506</v>
      </c>
      <c r="P84" s="71" t="s">
        <v>1679</v>
      </c>
      <c r="Q84" s="68" t="s">
        <v>1598</v>
      </c>
      <c r="R84" s="68" t="s">
        <v>319</v>
      </c>
    </row>
    <row r="85" spans="1:18" ht="24.75" customHeight="1" x14ac:dyDescent="0.25">
      <c r="A85" s="65">
        <v>83</v>
      </c>
      <c r="B85" s="72" t="s">
        <v>412</v>
      </c>
      <c r="C85" s="72" t="s">
        <v>1491</v>
      </c>
      <c r="D85" s="73">
        <v>18096025</v>
      </c>
      <c r="E85" s="73">
        <v>1395</v>
      </c>
      <c r="F85" s="72" t="s">
        <v>1060</v>
      </c>
      <c r="G85" s="72" t="s">
        <v>1022</v>
      </c>
      <c r="H85" s="72" t="s">
        <v>1680</v>
      </c>
      <c r="I85" s="72" t="s">
        <v>1681</v>
      </c>
      <c r="J85" s="73">
        <v>2</v>
      </c>
      <c r="K85" s="73">
        <v>2</v>
      </c>
      <c r="L85" s="73">
        <v>230</v>
      </c>
      <c r="M85" s="73">
        <v>1</v>
      </c>
      <c r="N85" s="73">
        <v>10</v>
      </c>
      <c r="O85" s="74" t="s">
        <v>1506</v>
      </c>
      <c r="P85" s="75" t="s">
        <v>1682</v>
      </c>
      <c r="Q85" s="72" t="s">
        <v>1598</v>
      </c>
      <c r="R85" s="72" t="s">
        <v>319</v>
      </c>
    </row>
    <row r="86" spans="1:18" ht="24.75" customHeight="1" x14ac:dyDescent="0.25">
      <c r="A86" s="65">
        <v>84</v>
      </c>
      <c r="B86" s="68" t="s">
        <v>413</v>
      </c>
      <c r="C86" s="68" t="s">
        <v>1491</v>
      </c>
      <c r="D86" s="69">
        <v>18096026</v>
      </c>
      <c r="E86" s="69">
        <v>1395</v>
      </c>
      <c r="F86" s="68" t="s">
        <v>1625</v>
      </c>
      <c r="G86" s="68" t="s">
        <v>1022</v>
      </c>
      <c r="H86" s="68"/>
      <c r="I86" s="68"/>
      <c r="J86" s="69">
        <v>3</v>
      </c>
      <c r="K86" s="69">
        <v>3</v>
      </c>
      <c r="L86" s="69">
        <v>230</v>
      </c>
      <c r="M86" s="69">
        <v>1</v>
      </c>
      <c r="N86" s="69">
        <v>16</v>
      </c>
      <c r="O86" s="70" t="s">
        <v>1683</v>
      </c>
      <c r="P86" s="71" t="s">
        <v>1684</v>
      </c>
      <c r="Q86" s="68" t="s">
        <v>1598</v>
      </c>
      <c r="R86" s="68" t="s">
        <v>319</v>
      </c>
    </row>
    <row r="87" spans="1:18" ht="24.75" customHeight="1" x14ac:dyDescent="0.25">
      <c r="A87" s="65">
        <v>85</v>
      </c>
      <c r="B87" s="72" t="s">
        <v>260</v>
      </c>
      <c r="C87" s="72" t="s">
        <v>1491</v>
      </c>
      <c r="D87" s="73">
        <v>18096027</v>
      </c>
      <c r="E87" s="73">
        <v>1395</v>
      </c>
      <c r="F87" s="72" t="s">
        <v>1060</v>
      </c>
      <c r="G87" s="72" t="s">
        <v>1022</v>
      </c>
      <c r="H87" s="72" t="s">
        <v>1685</v>
      </c>
      <c r="I87" s="72" t="s">
        <v>1686</v>
      </c>
      <c r="J87" s="73">
        <v>14</v>
      </c>
      <c r="K87" s="73">
        <v>14</v>
      </c>
      <c r="L87" s="73">
        <v>400</v>
      </c>
      <c r="M87" s="73">
        <v>3</v>
      </c>
      <c r="N87" s="73">
        <v>25</v>
      </c>
      <c r="O87" s="74" t="s">
        <v>1506</v>
      </c>
      <c r="P87" s="75" t="s">
        <v>1687</v>
      </c>
      <c r="Q87" s="72" t="s">
        <v>1614</v>
      </c>
      <c r="R87" s="72" t="s">
        <v>28</v>
      </c>
    </row>
    <row r="88" spans="1:18" ht="24.75" customHeight="1" x14ac:dyDescent="0.25">
      <c r="A88" s="65">
        <v>86</v>
      </c>
      <c r="B88" s="68" t="s">
        <v>414</v>
      </c>
      <c r="C88" s="68" t="s">
        <v>1491</v>
      </c>
      <c r="D88" s="69">
        <v>18009037</v>
      </c>
      <c r="E88" s="69">
        <v>1395</v>
      </c>
      <c r="F88" s="68" t="s">
        <v>1060</v>
      </c>
      <c r="G88" s="68" t="s">
        <v>1022</v>
      </c>
      <c r="H88" s="68" t="s">
        <v>1537</v>
      </c>
      <c r="I88" s="68"/>
      <c r="J88" s="69">
        <v>10</v>
      </c>
      <c r="K88" s="69">
        <v>10</v>
      </c>
      <c r="L88" s="69">
        <v>400</v>
      </c>
      <c r="M88" s="69">
        <v>3</v>
      </c>
      <c r="N88" s="69">
        <v>25</v>
      </c>
      <c r="O88" s="70" t="s">
        <v>1506</v>
      </c>
      <c r="P88" s="71" t="s">
        <v>1688</v>
      </c>
      <c r="Q88" s="68" t="s">
        <v>1598</v>
      </c>
      <c r="R88" s="68" t="s">
        <v>319</v>
      </c>
    </row>
    <row r="89" spans="1:18" ht="24.75" customHeight="1" x14ac:dyDescent="0.25">
      <c r="A89" s="65">
        <v>87</v>
      </c>
      <c r="B89" s="72" t="s">
        <v>416</v>
      </c>
      <c r="C89" s="72" t="s">
        <v>1491</v>
      </c>
      <c r="D89" s="73">
        <v>18009038</v>
      </c>
      <c r="E89" s="73">
        <v>1395</v>
      </c>
      <c r="F89" s="72" t="s">
        <v>1060</v>
      </c>
      <c r="G89" s="72" t="s">
        <v>1022</v>
      </c>
      <c r="H89" s="72" t="s">
        <v>1689</v>
      </c>
      <c r="I89" s="72" t="s">
        <v>1690</v>
      </c>
      <c r="J89" s="73">
        <v>12</v>
      </c>
      <c r="K89" s="73">
        <v>12</v>
      </c>
      <c r="L89" s="73">
        <v>400</v>
      </c>
      <c r="M89" s="73">
        <v>3</v>
      </c>
      <c r="N89" s="73">
        <v>25</v>
      </c>
      <c r="O89" s="74" t="s">
        <v>1506</v>
      </c>
      <c r="P89" s="75" t="s">
        <v>1691</v>
      </c>
      <c r="Q89" s="72" t="s">
        <v>1598</v>
      </c>
      <c r="R89" s="72" t="s">
        <v>319</v>
      </c>
    </row>
    <row r="90" spans="1:18" ht="24.75" customHeight="1" x14ac:dyDescent="0.25">
      <c r="A90" s="65">
        <v>88</v>
      </c>
      <c r="B90" s="68" t="s">
        <v>418</v>
      </c>
      <c r="C90" s="68" t="s">
        <v>1491</v>
      </c>
      <c r="D90" s="69">
        <v>18079040</v>
      </c>
      <c r="E90" s="69">
        <v>1395</v>
      </c>
      <c r="F90" s="68" t="s">
        <v>1692</v>
      </c>
      <c r="G90" s="68" t="s">
        <v>1022</v>
      </c>
      <c r="H90" s="68"/>
      <c r="I90" s="68"/>
      <c r="J90" s="69">
        <v>7</v>
      </c>
      <c r="K90" s="69">
        <v>7</v>
      </c>
      <c r="L90" s="69">
        <v>400</v>
      </c>
      <c r="M90" s="69">
        <v>3</v>
      </c>
      <c r="N90" s="69">
        <v>20</v>
      </c>
      <c r="O90" s="70" t="s">
        <v>1506</v>
      </c>
      <c r="P90" s="71" t="s">
        <v>1693</v>
      </c>
      <c r="Q90" s="68" t="s">
        <v>1598</v>
      </c>
      <c r="R90" s="68" t="s">
        <v>319</v>
      </c>
    </row>
    <row r="91" spans="1:18" ht="24.75" customHeight="1" x14ac:dyDescent="0.25">
      <c r="A91" s="65">
        <v>89</v>
      </c>
      <c r="B91" s="72" t="s">
        <v>420</v>
      </c>
      <c r="C91" s="72" t="s">
        <v>1491</v>
      </c>
      <c r="D91" s="73">
        <v>18009040</v>
      </c>
      <c r="E91" s="73">
        <v>1395</v>
      </c>
      <c r="F91" s="72" t="s">
        <v>1060</v>
      </c>
      <c r="G91" s="72" t="s">
        <v>1022</v>
      </c>
      <c r="H91" s="72" t="s">
        <v>1061</v>
      </c>
      <c r="I91" s="72"/>
      <c r="J91" s="73">
        <v>2</v>
      </c>
      <c r="K91" s="73">
        <v>2</v>
      </c>
      <c r="L91" s="73">
        <v>400</v>
      </c>
      <c r="M91" s="73">
        <v>3</v>
      </c>
      <c r="N91" s="73">
        <v>16</v>
      </c>
      <c r="O91" s="74" t="s">
        <v>1506</v>
      </c>
      <c r="P91" s="75" t="s">
        <v>1694</v>
      </c>
      <c r="Q91" s="72" t="s">
        <v>1598</v>
      </c>
      <c r="R91" s="72" t="s">
        <v>319</v>
      </c>
    </row>
    <row r="92" spans="1:18" ht="24.75" customHeight="1" x14ac:dyDescent="0.25">
      <c r="A92" s="65">
        <v>90</v>
      </c>
      <c r="B92" s="68" t="s">
        <v>818</v>
      </c>
      <c r="C92" s="68" t="s">
        <v>1491</v>
      </c>
      <c r="D92" s="69">
        <v>18016013</v>
      </c>
      <c r="E92" s="69">
        <v>1395</v>
      </c>
      <c r="F92" s="68" t="s">
        <v>1145</v>
      </c>
      <c r="G92" s="68" t="s">
        <v>1022</v>
      </c>
      <c r="H92" s="68"/>
      <c r="I92" s="68" t="s">
        <v>1695</v>
      </c>
      <c r="J92" s="69">
        <v>17</v>
      </c>
      <c r="K92" s="69">
        <v>17</v>
      </c>
      <c r="L92" s="69">
        <v>400</v>
      </c>
      <c r="M92" s="69">
        <v>3</v>
      </c>
      <c r="N92" s="69">
        <v>32</v>
      </c>
      <c r="O92" s="70" t="s">
        <v>1516</v>
      </c>
      <c r="P92" s="71" t="s">
        <v>1696</v>
      </c>
      <c r="Q92" s="68" t="s">
        <v>1697</v>
      </c>
      <c r="R92" s="68" t="s">
        <v>86</v>
      </c>
    </row>
    <row r="93" spans="1:18" ht="24.75" customHeight="1" x14ac:dyDescent="0.25">
      <c r="A93" s="65">
        <v>91</v>
      </c>
      <c r="B93" s="72" t="s">
        <v>421</v>
      </c>
      <c r="C93" s="72" t="s">
        <v>1491</v>
      </c>
      <c r="D93" s="73">
        <v>18009041</v>
      </c>
      <c r="E93" s="73">
        <v>1395</v>
      </c>
      <c r="F93" s="72" t="s">
        <v>1060</v>
      </c>
      <c r="G93" s="72" t="s">
        <v>1022</v>
      </c>
      <c r="H93" s="72" t="s">
        <v>1537</v>
      </c>
      <c r="I93" s="72"/>
      <c r="J93" s="73">
        <v>10</v>
      </c>
      <c r="K93" s="73">
        <v>10</v>
      </c>
      <c r="L93" s="73">
        <v>400</v>
      </c>
      <c r="M93" s="73">
        <v>3</v>
      </c>
      <c r="N93" s="73">
        <v>25</v>
      </c>
      <c r="O93" s="74" t="s">
        <v>1506</v>
      </c>
      <c r="P93" s="75" t="s">
        <v>1698</v>
      </c>
      <c r="Q93" s="72" t="s">
        <v>1598</v>
      </c>
      <c r="R93" s="72" t="s">
        <v>319</v>
      </c>
    </row>
    <row r="94" spans="1:18" ht="24.75" customHeight="1" x14ac:dyDescent="0.25">
      <c r="A94" s="65">
        <v>92</v>
      </c>
      <c r="B94" s="68" t="s">
        <v>423</v>
      </c>
      <c r="C94" s="68" t="s">
        <v>1491</v>
      </c>
      <c r="D94" s="69">
        <v>18009042</v>
      </c>
      <c r="E94" s="69">
        <v>1395</v>
      </c>
      <c r="F94" s="68" t="s">
        <v>1060</v>
      </c>
      <c r="G94" s="68" t="s">
        <v>1022</v>
      </c>
      <c r="H94" s="68" t="s">
        <v>1699</v>
      </c>
      <c r="I94" s="68"/>
      <c r="J94" s="69">
        <v>5</v>
      </c>
      <c r="K94" s="69">
        <v>5</v>
      </c>
      <c r="L94" s="69">
        <v>400</v>
      </c>
      <c r="M94" s="69">
        <v>3</v>
      </c>
      <c r="N94" s="69">
        <v>16</v>
      </c>
      <c r="O94" s="70" t="s">
        <v>1506</v>
      </c>
      <c r="P94" s="71" t="s">
        <v>1700</v>
      </c>
      <c r="Q94" s="68" t="s">
        <v>1598</v>
      </c>
      <c r="R94" s="68" t="s">
        <v>319</v>
      </c>
    </row>
    <row r="95" spans="1:18" ht="24.75" customHeight="1" x14ac:dyDescent="0.25">
      <c r="A95" s="65">
        <v>93</v>
      </c>
      <c r="B95" s="72" t="s">
        <v>424</v>
      </c>
      <c r="C95" s="72" t="s">
        <v>1491</v>
      </c>
      <c r="D95" s="73">
        <v>18008104</v>
      </c>
      <c r="E95" s="73">
        <v>1395</v>
      </c>
      <c r="F95" s="72" t="s">
        <v>1252</v>
      </c>
      <c r="G95" s="72" t="s">
        <v>1022</v>
      </c>
      <c r="H95" s="72"/>
      <c r="I95" s="72"/>
      <c r="J95" s="73">
        <v>4</v>
      </c>
      <c r="K95" s="73">
        <v>4</v>
      </c>
      <c r="L95" s="73">
        <v>230</v>
      </c>
      <c r="M95" s="73">
        <v>1</v>
      </c>
      <c r="N95" s="73">
        <v>25</v>
      </c>
      <c r="O95" s="74" t="s">
        <v>1506</v>
      </c>
      <c r="P95" s="75" t="s">
        <v>1701</v>
      </c>
      <c r="Q95" s="72" t="s">
        <v>1598</v>
      </c>
      <c r="R95" s="72" t="s">
        <v>319</v>
      </c>
    </row>
    <row r="96" spans="1:18" ht="24.75" customHeight="1" x14ac:dyDescent="0.25">
      <c r="A96" s="65">
        <v>94</v>
      </c>
      <c r="B96" s="68" t="s">
        <v>228</v>
      </c>
      <c r="C96" s="68" t="s">
        <v>1491</v>
      </c>
      <c r="D96" s="69">
        <v>16802334</v>
      </c>
      <c r="E96" s="69">
        <v>338</v>
      </c>
      <c r="F96" s="68" t="s">
        <v>1060</v>
      </c>
      <c r="G96" s="68" t="s">
        <v>1022</v>
      </c>
      <c r="H96" s="68" t="s">
        <v>1115</v>
      </c>
      <c r="I96" s="68" t="s">
        <v>1702</v>
      </c>
      <c r="J96" s="69">
        <v>3</v>
      </c>
      <c r="K96" s="69">
        <v>3</v>
      </c>
      <c r="L96" s="69">
        <v>230</v>
      </c>
      <c r="M96" s="69">
        <v>1</v>
      </c>
      <c r="N96" s="69">
        <v>20</v>
      </c>
      <c r="O96" s="70" t="s">
        <v>1518</v>
      </c>
      <c r="P96" s="71" t="s">
        <v>1703</v>
      </c>
      <c r="Q96" s="68" t="s">
        <v>1526</v>
      </c>
      <c r="R96" s="68" t="s">
        <v>142</v>
      </c>
    </row>
    <row r="97" spans="1:18" ht="24.75" customHeight="1" x14ac:dyDescent="0.25">
      <c r="A97" s="65">
        <v>95</v>
      </c>
      <c r="B97" s="72" t="s">
        <v>425</v>
      </c>
      <c r="C97" s="72" t="s">
        <v>1491</v>
      </c>
      <c r="D97" s="73">
        <v>18079041</v>
      </c>
      <c r="E97" s="73">
        <v>1395</v>
      </c>
      <c r="F97" s="72" t="s">
        <v>1113</v>
      </c>
      <c r="G97" s="72" t="s">
        <v>1022</v>
      </c>
      <c r="H97" s="72"/>
      <c r="I97" s="72"/>
      <c r="J97" s="73">
        <v>10</v>
      </c>
      <c r="K97" s="73">
        <v>10</v>
      </c>
      <c r="L97" s="73">
        <v>400</v>
      </c>
      <c r="M97" s="73">
        <v>3</v>
      </c>
      <c r="N97" s="73">
        <v>25</v>
      </c>
      <c r="O97" s="74" t="s">
        <v>1506</v>
      </c>
      <c r="P97" s="75" t="s">
        <v>1704</v>
      </c>
      <c r="Q97" s="72" t="s">
        <v>1598</v>
      </c>
      <c r="R97" s="72" t="s">
        <v>319</v>
      </c>
    </row>
    <row r="98" spans="1:18" ht="24.75" customHeight="1" x14ac:dyDescent="0.25">
      <c r="A98" s="65">
        <v>96</v>
      </c>
      <c r="B98" s="68" t="s">
        <v>426</v>
      </c>
      <c r="C98" s="68" t="s">
        <v>1491</v>
      </c>
      <c r="D98" s="69">
        <v>18006058</v>
      </c>
      <c r="E98" s="69">
        <v>1395</v>
      </c>
      <c r="F98" s="68" t="s">
        <v>1135</v>
      </c>
      <c r="G98" s="68" t="s">
        <v>1022</v>
      </c>
      <c r="H98" s="68"/>
      <c r="I98" s="68"/>
      <c r="J98" s="69">
        <v>4</v>
      </c>
      <c r="K98" s="69">
        <v>4</v>
      </c>
      <c r="L98" s="69">
        <v>230</v>
      </c>
      <c r="M98" s="69">
        <v>1</v>
      </c>
      <c r="N98" s="69">
        <v>25</v>
      </c>
      <c r="O98" s="70" t="s">
        <v>1506</v>
      </c>
      <c r="P98" s="71" t="s">
        <v>1705</v>
      </c>
      <c r="Q98" s="68" t="s">
        <v>1598</v>
      </c>
      <c r="R98" s="68" t="s">
        <v>319</v>
      </c>
    </row>
    <row r="99" spans="1:18" ht="24.75" customHeight="1" x14ac:dyDescent="0.25">
      <c r="A99" s="65">
        <v>97</v>
      </c>
      <c r="B99" s="72" t="s">
        <v>36</v>
      </c>
      <c r="C99" s="72" t="s">
        <v>1491</v>
      </c>
      <c r="D99" s="73">
        <v>16201338</v>
      </c>
      <c r="E99" s="73">
        <v>1416</v>
      </c>
      <c r="F99" s="72" t="s">
        <v>1060</v>
      </c>
      <c r="G99" s="72" t="s">
        <v>1022</v>
      </c>
      <c r="H99" s="72" t="s">
        <v>1633</v>
      </c>
      <c r="I99" s="72" t="s">
        <v>1533</v>
      </c>
      <c r="J99" s="73">
        <v>39</v>
      </c>
      <c r="K99" s="73">
        <v>39</v>
      </c>
      <c r="L99" s="73">
        <v>400</v>
      </c>
      <c r="M99" s="73">
        <v>3</v>
      </c>
      <c r="N99" s="73">
        <v>63</v>
      </c>
      <c r="O99" s="74" t="s">
        <v>1518</v>
      </c>
      <c r="P99" s="75" t="s">
        <v>1706</v>
      </c>
      <c r="Q99" s="72" t="s">
        <v>1496</v>
      </c>
      <c r="R99" s="72" t="s">
        <v>28</v>
      </c>
    </row>
    <row r="100" spans="1:18" ht="24.75" customHeight="1" x14ac:dyDescent="0.25">
      <c r="A100" s="65">
        <v>98</v>
      </c>
      <c r="B100" s="68" t="s">
        <v>429</v>
      </c>
      <c r="C100" s="68" t="s">
        <v>1491</v>
      </c>
      <c r="D100" s="69">
        <v>18021032</v>
      </c>
      <c r="E100" s="69">
        <v>1395</v>
      </c>
      <c r="F100" s="68" t="s">
        <v>1248</v>
      </c>
      <c r="G100" s="68" t="s">
        <v>1022</v>
      </c>
      <c r="H100" s="68" t="s">
        <v>1707</v>
      </c>
      <c r="I100" s="68" t="s">
        <v>1708</v>
      </c>
      <c r="J100" s="69">
        <v>4</v>
      </c>
      <c r="K100" s="69">
        <v>4</v>
      </c>
      <c r="L100" s="69">
        <v>230</v>
      </c>
      <c r="M100" s="69">
        <v>1</v>
      </c>
      <c r="N100" s="69">
        <v>25</v>
      </c>
      <c r="O100" s="70" t="s">
        <v>1506</v>
      </c>
      <c r="P100" s="71" t="s">
        <v>1709</v>
      </c>
      <c r="Q100" s="68" t="s">
        <v>1598</v>
      </c>
      <c r="R100" s="68" t="s">
        <v>319</v>
      </c>
    </row>
    <row r="101" spans="1:18" ht="24.75" customHeight="1" x14ac:dyDescent="0.25">
      <c r="A101" s="65">
        <v>99</v>
      </c>
      <c r="B101" s="72" t="s">
        <v>431</v>
      </c>
      <c r="C101" s="72" t="s">
        <v>1491</v>
      </c>
      <c r="D101" s="73">
        <v>18021033</v>
      </c>
      <c r="E101" s="73">
        <v>1395</v>
      </c>
      <c r="F101" s="72" t="s">
        <v>1710</v>
      </c>
      <c r="G101" s="72" t="s">
        <v>1022</v>
      </c>
      <c r="H101" s="72" t="s">
        <v>1711</v>
      </c>
      <c r="I101" s="72" t="s">
        <v>1712</v>
      </c>
      <c r="J101" s="73">
        <v>4</v>
      </c>
      <c r="K101" s="73">
        <v>4</v>
      </c>
      <c r="L101" s="73">
        <v>230</v>
      </c>
      <c r="M101" s="73">
        <v>1</v>
      </c>
      <c r="N101" s="73">
        <v>20</v>
      </c>
      <c r="O101" s="74" t="s">
        <v>1506</v>
      </c>
      <c r="P101" s="75" t="s">
        <v>1713</v>
      </c>
      <c r="Q101" s="72" t="s">
        <v>1598</v>
      </c>
      <c r="R101" s="72" t="s">
        <v>319</v>
      </c>
    </row>
    <row r="102" spans="1:18" ht="24.75" customHeight="1" x14ac:dyDescent="0.25">
      <c r="A102" s="65">
        <v>100</v>
      </c>
      <c r="B102" s="68" t="s">
        <v>286</v>
      </c>
      <c r="C102" s="68" t="s">
        <v>1491</v>
      </c>
      <c r="D102" s="69">
        <v>18010024</v>
      </c>
      <c r="E102" s="69">
        <v>1395</v>
      </c>
      <c r="F102" s="68" t="s">
        <v>1060</v>
      </c>
      <c r="G102" s="68" t="s">
        <v>1022</v>
      </c>
      <c r="H102" s="68" t="s">
        <v>1183</v>
      </c>
      <c r="I102" s="68" t="s">
        <v>1714</v>
      </c>
      <c r="J102" s="69">
        <v>16</v>
      </c>
      <c r="K102" s="69">
        <v>16</v>
      </c>
      <c r="L102" s="69">
        <v>400</v>
      </c>
      <c r="M102" s="69">
        <v>3</v>
      </c>
      <c r="N102" s="69">
        <v>32</v>
      </c>
      <c r="O102" s="70" t="s">
        <v>1671</v>
      </c>
      <c r="P102" s="71" t="s">
        <v>1715</v>
      </c>
      <c r="Q102" s="68" t="s">
        <v>1508</v>
      </c>
      <c r="R102" s="68" t="s">
        <v>28</v>
      </c>
    </row>
    <row r="103" spans="1:18" ht="24.75" customHeight="1" x14ac:dyDescent="0.25">
      <c r="A103" s="65">
        <v>101</v>
      </c>
      <c r="B103" s="72" t="s">
        <v>432</v>
      </c>
      <c r="C103" s="72" t="s">
        <v>1491</v>
      </c>
      <c r="D103" s="73">
        <v>18010025</v>
      </c>
      <c r="E103" s="73">
        <v>1395</v>
      </c>
      <c r="F103" s="72" t="s">
        <v>1060</v>
      </c>
      <c r="G103" s="72" t="s">
        <v>1022</v>
      </c>
      <c r="H103" s="72" t="s">
        <v>1186</v>
      </c>
      <c r="I103" s="72"/>
      <c r="J103" s="73">
        <v>4</v>
      </c>
      <c r="K103" s="73">
        <v>4</v>
      </c>
      <c r="L103" s="73">
        <v>400</v>
      </c>
      <c r="M103" s="73">
        <v>3</v>
      </c>
      <c r="N103" s="73">
        <v>16</v>
      </c>
      <c r="O103" s="74" t="s">
        <v>1506</v>
      </c>
      <c r="P103" s="75" t="s">
        <v>1716</v>
      </c>
      <c r="Q103" s="72" t="s">
        <v>1598</v>
      </c>
      <c r="R103" s="72" t="s">
        <v>319</v>
      </c>
    </row>
    <row r="104" spans="1:18" ht="24.75" customHeight="1" x14ac:dyDescent="0.25">
      <c r="A104" s="65">
        <v>102</v>
      </c>
      <c r="B104" s="68" t="s">
        <v>434</v>
      </c>
      <c r="C104" s="68" t="s">
        <v>1491</v>
      </c>
      <c r="D104" s="69">
        <v>18006059</v>
      </c>
      <c r="E104" s="69">
        <v>1395</v>
      </c>
      <c r="F104" s="68" t="s">
        <v>1060</v>
      </c>
      <c r="G104" s="68" t="s">
        <v>1022</v>
      </c>
      <c r="H104" s="68" t="s">
        <v>1717</v>
      </c>
      <c r="I104" s="68"/>
      <c r="J104" s="69">
        <v>1.6</v>
      </c>
      <c r="K104" s="69">
        <v>1.6</v>
      </c>
      <c r="L104" s="69">
        <v>230</v>
      </c>
      <c r="M104" s="69">
        <v>1</v>
      </c>
      <c r="N104" s="69">
        <v>10</v>
      </c>
      <c r="O104" s="70" t="s">
        <v>1506</v>
      </c>
      <c r="P104" s="71" t="s">
        <v>1718</v>
      </c>
      <c r="Q104" s="68" t="s">
        <v>1598</v>
      </c>
      <c r="R104" s="68" t="s">
        <v>319</v>
      </c>
    </row>
    <row r="105" spans="1:18" ht="24.75" customHeight="1" x14ac:dyDescent="0.25">
      <c r="A105" s="65">
        <v>103</v>
      </c>
      <c r="B105" s="72" t="s">
        <v>435</v>
      </c>
      <c r="C105" s="72" t="s">
        <v>1491</v>
      </c>
      <c r="D105" s="73">
        <v>18064008</v>
      </c>
      <c r="E105" s="73">
        <v>1395</v>
      </c>
      <c r="F105" s="72" t="s">
        <v>1104</v>
      </c>
      <c r="G105" s="72" t="s">
        <v>1022</v>
      </c>
      <c r="H105" s="72"/>
      <c r="I105" s="72"/>
      <c r="J105" s="73">
        <v>1</v>
      </c>
      <c r="K105" s="73">
        <v>1</v>
      </c>
      <c r="L105" s="73">
        <v>400</v>
      </c>
      <c r="M105" s="73">
        <v>3</v>
      </c>
      <c r="N105" s="73">
        <v>20</v>
      </c>
      <c r="O105" s="74" t="s">
        <v>1506</v>
      </c>
      <c r="P105" s="75" t="s">
        <v>1719</v>
      </c>
      <c r="Q105" s="72" t="s">
        <v>1598</v>
      </c>
      <c r="R105" s="72" t="s">
        <v>319</v>
      </c>
    </row>
    <row r="106" spans="1:18" ht="24.75" customHeight="1" x14ac:dyDescent="0.25">
      <c r="A106" s="65">
        <v>104</v>
      </c>
      <c r="B106" s="68" t="s">
        <v>436</v>
      </c>
      <c r="C106" s="68" t="s">
        <v>1491</v>
      </c>
      <c r="D106" s="69">
        <v>18010026</v>
      </c>
      <c r="E106" s="69">
        <v>1395</v>
      </c>
      <c r="F106" s="68" t="s">
        <v>1060</v>
      </c>
      <c r="G106" s="68" t="s">
        <v>1022</v>
      </c>
      <c r="H106" s="68" t="s">
        <v>1186</v>
      </c>
      <c r="I106" s="68"/>
      <c r="J106" s="69">
        <v>5</v>
      </c>
      <c r="K106" s="69">
        <v>5</v>
      </c>
      <c r="L106" s="69">
        <v>400</v>
      </c>
      <c r="M106" s="69">
        <v>3</v>
      </c>
      <c r="N106" s="69">
        <v>16</v>
      </c>
      <c r="O106" s="70" t="s">
        <v>1506</v>
      </c>
      <c r="P106" s="71" t="s">
        <v>1720</v>
      </c>
      <c r="Q106" s="68" t="s">
        <v>1598</v>
      </c>
      <c r="R106" s="68" t="s">
        <v>319</v>
      </c>
    </row>
    <row r="107" spans="1:18" ht="24.75" customHeight="1" x14ac:dyDescent="0.25">
      <c r="A107" s="65">
        <v>105</v>
      </c>
      <c r="B107" s="72" t="s">
        <v>438</v>
      </c>
      <c r="C107" s="72" t="s">
        <v>1491</v>
      </c>
      <c r="D107" s="73">
        <v>18010027</v>
      </c>
      <c r="E107" s="73">
        <v>1395</v>
      </c>
      <c r="F107" s="72" t="s">
        <v>1060</v>
      </c>
      <c r="G107" s="72" t="s">
        <v>1022</v>
      </c>
      <c r="H107" s="72" t="s">
        <v>1721</v>
      </c>
      <c r="I107" s="72"/>
      <c r="J107" s="73">
        <v>2</v>
      </c>
      <c r="K107" s="73">
        <v>2</v>
      </c>
      <c r="L107" s="73">
        <v>230</v>
      </c>
      <c r="M107" s="73">
        <v>1</v>
      </c>
      <c r="N107" s="73">
        <v>10</v>
      </c>
      <c r="O107" s="74" t="s">
        <v>1506</v>
      </c>
      <c r="P107" s="75" t="s">
        <v>1722</v>
      </c>
      <c r="Q107" s="72" t="s">
        <v>1598</v>
      </c>
      <c r="R107" s="72" t="s">
        <v>319</v>
      </c>
    </row>
    <row r="108" spans="1:18" ht="24.75" customHeight="1" x14ac:dyDescent="0.25">
      <c r="A108" s="65">
        <v>106</v>
      </c>
      <c r="B108" s="68" t="s">
        <v>440</v>
      </c>
      <c r="C108" s="68" t="s">
        <v>1491</v>
      </c>
      <c r="D108" s="69">
        <v>18010028</v>
      </c>
      <c r="E108" s="69">
        <v>1395</v>
      </c>
      <c r="F108" s="68" t="s">
        <v>1060</v>
      </c>
      <c r="G108" s="68" t="s">
        <v>1022</v>
      </c>
      <c r="H108" s="68" t="s">
        <v>1723</v>
      </c>
      <c r="I108" s="68"/>
      <c r="J108" s="69">
        <v>5</v>
      </c>
      <c r="K108" s="69">
        <v>5</v>
      </c>
      <c r="L108" s="69">
        <v>400</v>
      </c>
      <c r="M108" s="69">
        <v>3</v>
      </c>
      <c r="N108" s="69">
        <v>16</v>
      </c>
      <c r="O108" s="70" t="s">
        <v>1506</v>
      </c>
      <c r="P108" s="71" t="s">
        <v>1724</v>
      </c>
      <c r="Q108" s="68" t="s">
        <v>1598</v>
      </c>
      <c r="R108" s="68" t="s">
        <v>319</v>
      </c>
    </row>
    <row r="109" spans="1:18" ht="24.75" customHeight="1" x14ac:dyDescent="0.25">
      <c r="A109" s="65">
        <v>107</v>
      </c>
      <c r="B109" s="72" t="s">
        <v>442</v>
      </c>
      <c r="C109" s="72" t="s">
        <v>1491</v>
      </c>
      <c r="D109" s="73">
        <v>18010029</v>
      </c>
      <c r="E109" s="73">
        <v>1395</v>
      </c>
      <c r="F109" s="72" t="s">
        <v>1060</v>
      </c>
      <c r="G109" s="72" t="s">
        <v>1022</v>
      </c>
      <c r="H109" s="72" t="s">
        <v>1689</v>
      </c>
      <c r="I109" s="72"/>
      <c r="J109" s="73">
        <v>7</v>
      </c>
      <c r="K109" s="73">
        <v>7</v>
      </c>
      <c r="L109" s="73">
        <v>400</v>
      </c>
      <c r="M109" s="73">
        <v>3</v>
      </c>
      <c r="N109" s="73">
        <v>20</v>
      </c>
      <c r="O109" s="74" t="s">
        <v>1506</v>
      </c>
      <c r="P109" s="75" t="s">
        <v>1725</v>
      </c>
      <c r="Q109" s="72" t="s">
        <v>1598</v>
      </c>
      <c r="R109" s="72" t="s">
        <v>319</v>
      </c>
    </row>
    <row r="110" spans="1:18" ht="24.75" customHeight="1" x14ac:dyDescent="0.25">
      <c r="A110" s="65">
        <v>108</v>
      </c>
      <c r="B110" s="68" t="s">
        <v>820</v>
      </c>
      <c r="C110" s="68" t="s">
        <v>1491</v>
      </c>
      <c r="D110" s="69">
        <v>16903338</v>
      </c>
      <c r="E110" s="69">
        <v>1395</v>
      </c>
      <c r="F110" s="68" t="s">
        <v>1118</v>
      </c>
      <c r="G110" s="68" t="s">
        <v>1022</v>
      </c>
      <c r="H110" s="68"/>
      <c r="I110" s="68"/>
      <c r="J110" s="69">
        <v>25</v>
      </c>
      <c r="K110" s="69">
        <v>25</v>
      </c>
      <c r="L110" s="69">
        <v>400</v>
      </c>
      <c r="M110" s="69">
        <v>3</v>
      </c>
      <c r="N110" s="69">
        <v>63</v>
      </c>
      <c r="O110" s="70" t="s">
        <v>1516</v>
      </c>
      <c r="P110" s="71" t="s">
        <v>1726</v>
      </c>
      <c r="Q110" s="68" t="s">
        <v>1496</v>
      </c>
      <c r="R110" s="68" t="s">
        <v>86</v>
      </c>
    </row>
    <row r="111" spans="1:18" ht="24.75" customHeight="1" x14ac:dyDescent="0.25">
      <c r="A111" s="65">
        <v>109</v>
      </c>
      <c r="B111" s="72" t="s">
        <v>444</v>
      </c>
      <c r="C111" s="72" t="s">
        <v>1491</v>
      </c>
      <c r="D111" s="73">
        <v>18016014</v>
      </c>
      <c r="E111" s="73">
        <v>1395</v>
      </c>
      <c r="F111" s="72" t="s">
        <v>1145</v>
      </c>
      <c r="G111" s="72" t="s">
        <v>1022</v>
      </c>
      <c r="H111" s="72"/>
      <c r="I111" s="72"/>
      <c r="J111" s="73">
        <v>4</v>
      </c>
      <c r="K111" s="73">
        <v>4</v>
      </c>
      <c r="L111" s="73">
        <v>230</v>
      </c>
      <c r="M111" s="73">
        <v>1</v>
      </c>
      <c r="N111" s="73">
        <v>25</v>
      </c>
      <c r="O111" s="74" t="s">
        <v>1506</v>
      </c>
      <c r="P111" s="75" t="s">
        <v>1727</v>
      </c>
      <c r="Q111" s="72" t="s">
        <v>1598</v>
      </c>
      <c r="R111" s="72" t="s">
        <v>319</v>
      </c>
    </row>
    <row r="112" spans="1:18" ht="24.75" customHeight="1" x14ac:dyDescent="0.25">
      <c r="A112" s="65">
        <v>110</v>
      </c>
      <c r="B112" s="68" t="s">
        <v>445</v>
      </c>
      <c r="C112" s="68" t="s">
        <v>1491</v>
      </c>
      <c r="D112" s="69">
        <v>18075063</v>
      </c>
      <c r="E112" s="69">
        <v>1395</v>
      </c>
      <c r="F112" s="68" t="s">
        <v>1216</v>
      </c>
      <c r="G112" s="68" t="s">
        <v>1022</v>
      </c>
      <c r="H112" s="68"/>
      <c r="I112" s="68"/>
      <c r="J112" s="69">
        <v>4</v>
      </c>
      <c r="K112" s="69">
        <v>4</v>
      </c>
      <c r="L112" s="69">
        <v>400</v>
      </c>
      <c r="M112" s="69">
        <v>3</v>
      </c>
      <c r="N112" s="69">
        <v>20</v>
      </c>
      <c r="O112" s="70" t="s">
        <v>1683</v>
      </c>
      <c r="P112" s="71" t="s">
        <v>1728</v>
      </c>
      <c r="Q112" s="68" t="s">
        <v>1598</v>
      </c>
      <c r="R112" s="68" t="s">
        <v>319</v>
      </c>
    </row>
    <row r="113" spans="1:18" ht="24.75" customHeight="1" x14ac:dyDescent="0.25">
      <c r="A113" s="65">
        <v>111</v>
      </c>
      <c r="B113" s="72" t="s">
        <v>791</v>
      </c>
      <c r="C113" s="72" t="s">
        <v>1491</v>
      </c>
      <c r="D113" s="73">
        <v>18012021</v>
      </c>
      <c r="E113" s="73">
        <v>1395</v>
      </c>
      <c r="F113" s="72" t="s">
        <v>1729</v>
      </c>
      <c r="G113" s="72" t="s">
        <v>1022</v>
      </c>
      <c r="H113" s="72"/>
      <c r="I113" s="72" t="s">
        <v>1730</v>
      </c>
      <c r="J113" s="73">
        <v>2</v>
      </c>
      <c r="K113" s="73">
        <v>2</v>
      </c>
      <c r="L113" s="73">
        <v>230</v>
      </c>
      <c r="M113" s="73">
        <v>1</v>
      </c>
      <c r="N113" s="73">
        <v>20</v>
      </c>
      <c r="O113" s="74" t="s">
        <v>1506</v>
      </c>
      <c r="P113" s="75" t="s">
        <v>1731</v>
      </c>
      <c r="Q113" s="72" t="s">
        <v>1598</v>
      </c>
      <c r="R113" s="72" t="s">
        <v>319</v>
      </c>
    </row>
    <row r="114" spans="1:18" ht="24.75" customHeight="1" x14ac:dyDescent="0.25">
      <c r="A114" s="65">
        <v>112</v>
      </c>
      <c r="B114" s="68" t="s">
        <v>447</v>
      </c>
      <c r="C114" s="68" t="s">
        <v>1491</v>
      </c>
      <c r="D114" s="69">
        <v>18013187</v>
      </c>
      <c r="E114" s="69">
        <v>1395</v>
      </c>
      <c r="F114" s="68" t="s">
        <v>1060</v>
      </c>
      <c r="G114" s="68" t="s">
        <v>1022</v>
      </c>
      <c r="H114" s="68" t="s">
        <v>1511</v>
      </c>
      <c r="I114" s="68" t="s">
        <v>1730</v>
      </c>
      <c r="J114" s="69">
        <v>4</v>
      </c>
      <c r="K114" s="69">
        <v>4</v>
      </c>
      <c r="L114" s="69">
        <v>400</v>
      </c>
      <c r="M114" s="69">
        <v>3</v>
      </c>
      <c r="N114" s="69">
        <v>16</v>
      </c>
      <c r="O114" s="70" t="s">
        <v>1506</v>
      </c>
      <c r="P114" s="71" t="s">
        <v>1732</v>
      </c>
      <c r="Q114" s="68" t="s">
        <v>1598</v>
      </c>
      <c r="R114" s="68" t="s">
        <v>319</v>
      </c>
    </row>
    <row r="115" spans="1:18" ht="24.75" customHeight="1" x14ac:dyDescent="0.25">
      <c r="A115" s="65">
        <v>113</v>
      </c>
      <c r="B115" s="72" t="s">
        <v>449</v>
      </c>
      <c r="C115" s="72" t="s">
        <v>1491</v>
      </c>
      <c r="D115" s="73">
        <v>18012022</v>
      </c>
      <c r="E115" s="73">
        <v>1395</v>
      </c>
      <c r="F115" s="72" t="s">
        <v>1104</v>
      </c>
      <c r="G115" s="72" t="s">
        <v>1022</v>
      </c>
      <c r="H115" s="72" t="s">
        <v>1733</v>
      </c>
      <c r="I115" s="72"/>
      <c r="J115" s="73">
        <v>4</v>
      </c>
      <c r="K115" s="73">
        <v>4</v>
      </c>
      <c r="L115" s="73">
        <v>230</v>
      </c>
      <c r="M115" s="73">
        <v>1</v>
      </c>
      <c r="N115" s="73">
        <v>25</v>
      </c>
      <c r="O115" s="74" t="s">
        <v>1506</v>
      </c>
      <c r="P115" s="75" t="s">
        <v>1734</v>
      </c>
      <c r="Q115" s="72" t="s">
        <v>1598</v>
      </c>
      <c r="R115" s="72" t="s">
        <v>319</v>
      </c>
    </row>
    <row r="116" spans="1:18" ht="24.75" customHeight="1" x14ac:dyDescent="0.25">
      <c r="A116" s="65">
        <v>114</v>
      </c>
      <c r="B116" s="68" t="s">
        <v>451</v>
      </c>
      <c r="C116" s="68" t="s">
        <v>1491</v>
      </c>
      <c r="D116" s="69">
        <v>18013188</v>
      </c>
      <c r="E116" s="69">
        <v>1395</v>
      </c>
      <c r="F116" s="68" t="s">
        <v>1060</v>
      </c>
      <c r="G116" s="68" t="s">
        <v>1022</v>
      </c>
      <c r="H116" s="68" t="s">
        <v>1735</v>
      </c>
      <c r="I116" s="68"/>
      <c r="J116" s="69">
        <v>12</v>
      </c>
      <c r="K116" s="69">
        <v>12</v>
      </c>
      <c r="L116" s="69">
        <v>400</v>
      </c>
      <c r="M116" s="69">
        <v>3</v>
      </c>
      <c r="N116" s="69">
        <v>25</v>
      </c>
      <c r="O116" s="70" t="s">
        <v>1506</v>
      </c>
      <c r="P116" s="71" t="s">
        <v>1736</v>
      </c>
      <c r="Q116" s="68" t="s">
        <v>1598</v>
      </c>
      <c r="R116" s="68" t="s">
        <v>319</v>
      </c>
    </row>
    <row r="117" spans="1:18" ht="24.75" customHeight="1" x14ac:dyDescent="0.25">
      <c r="A117" s="65">
        <v>115</v>
      </c>
      <c r="B117" s="72" t="s">
        <v>452</v>
      </c>
      <c r="C117" s="72" t="s">
        <v>1491</v>
      </c>
      <c r="D117" s="73">
        <v>18013189</v>
      </c>
      <c r="E117" s="73">
        <v>1395</v>
      </c>
      <c r="F117" s="72" t="s">
        <v>1141</v>
      </c>
      <c r="G117" s="72" t="s">
        <v>1022</v>
      </c>
      <c r="H117" s="72"/>
      <c r="I117" s="72"/>
      <c r="J117" s="73">
        <v>7</v>
      </c>
      <c r="K117" s="73">
        <v>7</v>
      </c>
      <c r="L117" s="73">
        <v>400</v>
      </c>
      <c r="M117" s="73">
        <v>3</v>
      </c>
      <c r="N117" s="73">
        <v>20</v>
      </c>
      <c r="O117" s="74" t="s">
        <v>1506</v>
      </c>
      <c r="P117" s="75" t="s">
        <v>1737</v>
      </c>
      <c r="Q117" s="72" t="s">
        <v>1598</v>
      </c>
      <c r="R117" s="72" t="s">
        <v>319</v>
      </c>
    </row>
    <row r="118" spans="1:18" ht="24.75" customHeight="1" x14ac:dyDescent="0.25">
      <c r="A118" s="65">
        <v>116</v>
      </c>
      <c r="B118" s="68" t="s">
        <v>454</v>
      </c>
      <c r="C118" s="68" t="s">
        <v>1491</v>
      </c>
      <c r="D118" s="69">
        <v>18008105</v>
      </c>
      <c r="E118" s="69">
        <v>1395</v>
      </c>
      <c r="F118" s="68" t="s">
        <v>1060</v>
      </c>
      <c r="G118" s="68" t="s">
        <v>1022</v>
      </c>
      <c r="H118" s="68" t="s">
        <v>1738</v>
      </c>
      <c r="I118" s="68"/>
      <c r="J118" s="69">
        <v>3</v>
      </c>
      <c r="K118" s="69">
        <v>3</v>
      </c>
      <c r="L118" s="69">
        <v>400</v>
      </c>
      <c r="M118" s="69">
        <v>3</v>
      </c>
      <c r="N118" s="69">
        <v>16</v>
      </c>
      <c r="O118" s="70" t="s">
        <v>1506</v>
      </c>
      <c r="P118" s="71" t="s">
        <v>1739</v>
      </c>
      <c r="Q118" s="68" t="s">
        <v>1598</v>
      </c>
      <c r="R118" s="68" t="s">
        <v>319</v>
      </c>
    </row>
    <row r="119" spans="1:18" ht="24.75" customHeight="1" x14ac:dyDescent="0.25">
      <c r="A119" s="65">
        <v>117</v>
      </c>
      <c r="B119" s="72" t="s">
        <v>456</v>
      </c>
      <c r="C119" s="72" t="s">
        <v>1491</v>
      </c>
      <c r="D119" s="73">
        <v>18016015</v>
      </c>
      <c r="E119" s="73">
        <v>1395</v>
      </c>
      <c r="F119" s="72" t="s">
        <v>1060</v>
      </c>
      <c r="G119" s="72" t="s">
        <v>1022</v>
      </c>
      <c r="H119" s="72" t="s">
        <v>1740</v>
      </c>
      <c r="I119" s="72"/>
      <c r="J119" s="73">
        <v>4</v>
      </c>
      <c r="K119" s="73">
        <v>4</v>
      </c>
      <c r="L119" s="73">
        <v>400</v>
      </c>
      <c r="M119" s="73">
        <v>3</v>
      </c>
      <c r="N119" s="73">
        <v>16</v>
      </c>
      <c r="O119" s="74" t="s">
        <v>1506</v>
      </c>
      <c r="P119" s="75" t="s">
        <v>1741</v>
      </c>
      <c r="Q119" s="72" t="s">
        <v>1598</v>
      </c>
      <c r="R119" s="72" t="s">
        <v>319</v>
      </c>
    </row>
    <row r="120" spans="1:18" ht="24.75" customHeight="1" x14ac:dyDescent="0.25">
      <c r="A120" s="65">
        <v>118</v>
      </c>
      <c r="B120" s="68" t="s">
        <v>457</v>
      </c>
      <c r="C120" s="68" t="s">
        <v>1491</v>
      </c>
      <c r="D120" s="69">
        <v>18066009</v>
      </c>
      <c r="E120" s="69">
        <v>1395</v>
      </c>
      <c r="F120" s="68" t="s">
        <v>1216</v>
      </c>
      <c r="G120" s="68" t="s">
        <v>1022</v>
      </c>
      <c r="H120" s="68"/>
      <c r="I120" s="68"/>
      <c r="J120" s="69">
        <v>4</v>
      </c>
      <c r="K120" s="69">
        <v>4</v>
      </c>
      <c r="L120" s="69">
        <v>230</v>
      </c>
      <c r="M120" s="69">
        <v>1</v>
      </c>
      <c r="N120" s="69">
        <v>25</v>
      </c>
      <c r="O120" s="70" t="s">
        <v>1506</v>
      </c>
      <c r="P120" s="71" t="s">
        <v>1742</v>
      </c>
      <c r="Q120" s="68" t="s">
        <v>1598</v>
      </c>
      <c r="R120" s="68" t="s">
        <v>319</v>
      </c>
    </row>
    <row r="121" spans="1:18" ht="24.75" customHeight="1" x14ac:dyDescent="0.25">
      <c r="A121" s="65">
        <v>119</v>
      </c>
      <c r="B121" s="72" t="s">
        <v>459</v>
      </c>
      <c r="C121" s="72" t="s">
        <v>1491</v>
      </c>
      <c r="D121" s="73">
        <v>18066010</v>
      </c>
      <c r="E121" s="73">
        <v>1395</v>
      </c>
      <c r="F121" s="72" t="s">
        <v>1060</v>
      </c>
      <c r="G121" s="72" t="s">
        <v>1022</v>
      </c>
      <c r="H121" s="72" t="s">
        <v>1743</v>
      </c>
      <c r="I121" s="72"/>
      <c r="J121" s="73">
        <v>1.3</v>
      </c>
      <c r="K121" s="73">
        <v>1.3</v>
      </c>
      <c r="L121" s="73">
        <v>230</v>
      </c>
      <c r="M121" s="73">
        <v>1</v>
      </c>
      <c r="N121" s="73">
        <v>10</v>
      </c>
      <c r="O121" s="74" t="s">
        <v>1506</v>
      </c>
      <c r="P121" s="75" t="s">
        <v>1744</v>
      </c>
      <c r="Q121" s="72" t="s">
        <v>1598</v>
      </c>
      <c r="R121" s="72" t="s">
        <v>319</v>
      </c>
    </row>
    <row r="122" spans="1:18" ht="24.75" customHeight="1" x14ac:dyDescent="0.25">
      <c r="A122" s="65">
        <v>120</v>
      </c>
      <c r="B122" s="68" t="s">
        <v>461</v>
      </c>
      <c r="C122" s="68" t="s">
        <v>1491</v>
      </c>
      <c r="D122" s="69">
        <v>15945143</v>
      </c>
      <c r="E122" s="69">
        <v>1395</v>
      </c>
      <c r="F122" s="68" t="s">
        <v>1113</v>
      </c>
      <c r="G122" s="68" t="s">
        <v>1022</v>
      </c>
      <c r="H122" s="68" t="s">
        <v>1745</v>
      </c>
      <c r="I122" s="68" t="s">
        <v>1746</v>
      </c>
      <c r="J122" s="69">
        <v>1.5</v>
      </c>
      <c r="K122" s="69">
        <v>1.5</v>
      </c>
      <c r="L122" s="69">
        <v>230</v>
      </c>
      <c r="M122" s="69">
        <v>1</v>
      </c>
      <c r="N122" s="69">
        <v>16</v>
      </c>
      <c r="O122" s="70" t="s">
        <v>1506</v>
      </c>
      <c r="P122" s="71" t="s">
        <v>1747</v>
      </c>
      <c r="Q122" s="68" t="s">
        <v>1598</v>
      </c>
      <c r="R122" s="68" t="s">
        <v>319</v>
      </c>
    </row>
    <row r="123" spans="1:18" ht="24.75" customHeight="1" x14ac:dyDescent="0.25">
      <c r="A123" s="65">
        <v>121</v>
      </c>
      <c r="B123" s="72" t="s">
        <v>463</v>
      </c>
      <c r="C123" s="72" t="s">
        <v>1491</v>
      </c>
      <c r="D123" s="73">
        <v>18038046</v>
      </c>
      <c r="E123" s="73">
        <v>1395</v>
      </c>
      <c r="F123" s="72" t="s">
        <v>1060</v>
      </c>
      <c r="G123" s="72" t="s">
        <v>1022</v>
      </c>
      <c r="H123" s="72" t="s">
        <v>1748</v>
      </c>
      <c r="I123" s="72" t="s">
        <v>1749</v>
      </c>
      <c r="J123" s="73">
        <v>4</v>
      </c>
      <c r="K123" s="73">
        <v>4</v>
      </c>
      <c r="L123" s="73">
        <v>400</v>
      </c>
      <c r="M123" s="73">
        <v>3</v>
      </c>
      <c r="N123" s="73">
        <v>16</v>
      </c>
      <c r="O123" s="74" t="s">
        <v>1506</v>
      </c>
      <c r="P123" s="75" t="s">
        <v>1750</v>
      </c>
      <c r="Q123" s="72" t="s">
        <v>1598</v>
      </c>
      <c r="R123" s="72" t="s">
        <v>319</v>
      </c>
    </row>
    <row r="124" spans="1:18" ht="24.75" customHeight="1" x14ac:dyDescent="0.25">
      <c r="A124" s="65">
        <v>122</v>
      </c>
      <c r="B124" s="68" t="s">
        <v>465</v>
      </c>
      <c r="C124" s="68" t="s">
        <v>1491</v>
      </c>
      <c r="D124" s="69">
        <v>18038047</v>
      </c>
      <c r="E124" s="69">
        <v>1395</v>
      </c>
      <c r="F124" s="68" t="s">
        <v>1060</v>
      </c>
      <c r="G124" s="68" t="s">
        <v>1022</v>
      </c>
      <c r="H124" s="68" t="s">
        <v>1563</v>
      </c>
      <c r="I124" s="68"/>
      <c r="J124" s="69">
        <v>4</v>
      </c>
      <c r="K124" s="69">
        <v>4</v>
      </c>
      <c r="L124" s="69">
        <v>400</v>
      </c>
      <c r="M124" s="69">
        <v>3</v>
      </c>
      <c r="N124" s="69">
        <v>16</v>
      </c>
      <c r="O124" s="70" t="s">
        <v>1506</v>
      </c>
      <c r="P124" s="71" t="s">
        <v>1751</v>
      </c>
      <c r="Q124" s="68" t="s">
        <v>1598</v>
      </c>
      <c r="R124" s="68" t="s">
        <v>319</v>
      </c>
    </row>
    <row r="125" spans="1:18" ht="24.75" customHeight="1" x14ac:dyDescent="0.25">
      <c r="A125" s="65">
        <v>123</v>
      </c>
      <c r="B125" s="72" t="s">
        <v>467</v>
      </c>
      <c r="C125" s="72" t="s">
        <v>1491</v>
      </c>
      <c r="D125" s="73">
        <v>18075064</v>
      </c>
      <c r="E125" s="73">
        <v>1395</v>
      </c>
      <c r="F125" s="72" t="s">
        <v>1086</v>
      </c>
      <c r="G125" s="72" t="s">
        <v>1022</v>
      </c>
      <c r="H125" s="72" t="s">
        <v>1752</v>
      </c>
      <c r="I125" s="72"/>
      <c r="J125" s="73">
        <v>1</v>
      </c>
      <c r="K125" s="73">
        <v>1</v>
      </c>
      <c r="L125" s="73">
        <v>230</v>
      </c>
      <c r="M125" s="73">
        <v>1</v>
      </c>
      <c r="N125" s="73">
        <v>6</v>
      </c>
      <c r="O125" s="74" t="s">
        <v>1506</v>
      </c>
      <c r="P125" s="75" t="s">
        <v>1753</v>
      </c>
      <c r="Q125" s="72" t="s">
        <v>1614</v>
      </c>
      <c r="R125" s="72" t="s">
        <v>319</v>
      </c>
    </row>
    <row r="126" spans="1:18" ht="24.75" customHeight="1" x14ac:dyDescent="0.25">
      <c r="A126" s="65">
        <v>124</v>
      </c>
      <c r="B126" s="68" t="s">
        <v>742</v>
      </c>
      <c r="C126" s="68" t="s">
        <v>1491</v>
      </c>
      <c r="D126" s="69">
        <v>18013190</v>
      </c>
      <c r="E126" s="69">
        <v>1395</v>
      </c>
      <c r="F126" s="68" t="s">
        <v>1060</v>
      </c>
      <c r="G126" s="68" t="s">
        <v>1022</v>
      </c>
      <c r="H126" s="68" t="s">
        <v>1754</v>
      </c>
      <c r="I126" s="68"/>
      <c r="J126" s="69">
        <v>1</v>
      </c>
      <c r="K126" s="69">
        <v>1</v>
      </c>
      <c r="L126" s="69">
        <v>230</v>
      </c>
      <c r="M126" s="69">
        <v>1</v>
      </c>
      <c r="N126" s="69">
        <v>10</v>
      </c>
      <c r="O126" s="70" t="s">
        <v>1494</v>
      </c>
      <c r="P126" s="71" t="s">
        <v>1755</v>
      </c>
      <c r="Q126" s="68" t="s">
        <v>1598</v>
      </c>
      <c r="R126" s="68" t="s">
        <v>319</v>
      </c>
    </row>
    <row r="127" spans="1:18" ht="24.75" customHeight="1" x14ac:dyDescent="0.25">
      <c r="A127" s="65">
        <v>125</v>
      </c>
      <c r="B127" s="72" t="s">
        <v>469</v>
      </c>
      <c r="C127" s="72" t="s">
        <v>1491</v>
      </c>
      <c r="D127" s="73">
        <v>18013191</v>
      </c>
      <c r="E127" s="73">
        <v>1395</v>
      </c>
      <c r="F127" s="72" t="s">
        <v>1060</v>
      </c>
      <c r="G127" s="72" t="s">
        <v>1022</v>
      </c>
      <c r="H127" s="72" t="s">
        <v>1664</v>
      </c>
      <c r="I127" s="72"/>
      <c r="J127" s="73">
        <v>7</v>
      </c>
      <c r="K127" s="73">
        <v>7</v>
      </c>
      <c r="L127" s="73">
        <v>400</v>
      </c>
      <c r="M127" s="73">
        <v>3</v>
      </c>
      <c r="N127" s="73">
        <v>20</v>
      </c>
      <c r="O127" s="74" t="s">
        <v>1506</v>
      </c>
      <c r="P127" s="75" t="s">
        <v>1756</v>
      </c>
      <c r="Q127" s="72" t="s">
        <v>1598</v>
      </c>
      <c r="R127" s="72" t="s">
        <v>319</v>
      </c>
    </row>
    <row r="128" spans="1:18" ht="24.75" customHeight="1" x14ac:dyDescent="0.25">
      <c r="A128" s="65">
        <v>126</v>
      </c>
      <c r="B128" s="68" t="s">
        <v>471</v>
      </c>
      <c r="C128" s="68" t="s">
        <v>1491</v>
      </c>
      <c r="D128" s="69">
        <v>16802343</v>
      </c>
      <c r="E128" s="69">
        <v>1395</v>
      </c>
      <c r="F128" s="68" t="s">
        <v>1060</v>
      </c>
      <c r="G128" s="68" t="s">
        <v>1022</v>
      </c>
      <c r="H128" s="68" t="s">
        <v>1757</v>
      </c>
      <c r="I128" s="68"/>
      <c r="J128" s="69">
        <v>4</v>
      </c>
      <c r="K128" s="69">
        <v>4</v>
      </c>
      <c r="L128" s="69">
        <v>400</v>
      </c>
      <c r="M128" s="69">
        <v>3</v>
      </c>
      <c r="N128" s="69">
        <v>16</v>
      </c>
      <c r="O128" s="70" t="s">
        <v>1506</v>
      </c>
      <c r="P128" s="71" t="s">
        <v>1758</v>
      </c>
      <c r="Q128" s="68" t="s">
        <v>1598</v>
      </c>
      <c r="R128" s="68" t="s">
        <v>319</v>
      </c>
    </row>
    <row r="129" spans="1:18" ht="24.75" customHeight="1" x14ac:dyDescent="0.25">
      <c r="A129" s="65">
        <v>127</v>
      </c>
      <c r="B129" s="72" t="s">
        <v>473</v>
      </c>
      <c r="C129" s="72" t="s">
        <v>1491</v>
      </c>
      <c r="D129" s="73">
        <v>18017057</v>
      </c>
      <c r="E129" s="73">
        <v>1395</v>
      </c>
      <c r="F129" s="72" t="s">
        <v>1130</v>
      </c>
      <c r="G129" s="72" t="s">
        <v>1022</v>
      </c>
      <c r="H129" s="72"/>
      <c r="I129" s="72"/>
      <c r="J129" s="73">
        <v>4</v>
      </c>
      <c r="K129" s="73">
        <v>4</v>
      </c>
      <c r="L129" s="73">
        <v>230</v>
      </c>
      <c r="M129" s="73">
        <v>1</v>
      </c>
      <c r="N129" s="73">
        <v>25</v>
      </c>
      <c r="O129" s="74" t="s">
        <v>1506</v>
      </c>
      <c r="P129" s="75" t="s">
        <v>1759</v>
      </c>
      <c r="Q129" s="72" t="s">
        <v>1598</v>
      </c>
      <c r="R129" s="72" t="s">
        <v>319</v>
      </c>
    </row>
    <row r="130" spans="1:18" ht="24.75" customHeight="1" x14ac:dyDescent="0.25">
      <c r="A130" s="65">
        <v>128</v>
      </c>
      <c r="B130" s="68" t="s">
        <v>744</v>
      </c>
      <c r="C130" s="68" t="s">
        <v>1491</v>
      </c>
      <c r="D130" s="69">
        <v>16903339</v>
      </c>
      <c r="E130" s="69">
        <v>1395</v>
      </c>
      <c r="F130" s="68" t="s">
        <v>1710</v>
      </c>
      <c r="G130" s="68" t="s">
        <v>1022</v>
      </c>
      <c r="H130" s="68" t="s">
        <v>1733</v>
      </c>
      <c r="I130" s="68" t="s">
        <v>1760</v>
      </c>
      <c r="J130" s="69">
        <v>13</v>
      </c>
      <c r="K130" s="69">
        <v>13</v>
      </c>
      <c r="L130" s="69">
        <v>400</v>
      </c>
      <c r="M130" s="69">
        <v>3</v>
      </c>
      <c r="N130" s="69">
        <v>25</v>
      </c>
      <c r="O130" s="70" t="s">
        <v>1506</v>
      </c>
      <c r="P130" s="71" t="s">
        <v>1761</v>
      </c>
      <c r="Q130" s="68" t="s">
        <v>1598</v>
      </c>
      <c r="R130" s="68" t="s">
        <v>319</v>
      </c>
    </row>
    <row r="131" spans="1:18" ht="24.75" customHeight="1" x14ac:dyDescent="0.25">
      <c r="A131" s="65">
        <v>129</v>
      </c>
      <c r="B131" s="72" t="s">
        <v>474</v>
      </c>
      <c r="C131" s="72" t="s">
        <v>1491</v>
      </c>
      <c r="D131" s="73">
        <v>18013192</v>
      </c>
      <c r="E131" s="73">
        <v>1395</v>
      </c>
      <c r="F131" s="72" t="s">
        <v>1762</v>
      </c>
      <c r="G131" s="72" t="s">
        <v>1022</v>
      </c>
      <c r="H131" s="72"/>
      <c r="I131" s="72"/>
      <c r="J131" s="73">
        <v>4</v>
      </c>
      <c r="K131" s="73">
        <v>4</v>
      </c>
      <c r="L131" s="73">
        <v>230</v>
      </c>
      <c r="M131" s="73">
        <v>1</v>
      </c>
      <c r="N131" s="73">
        <v>25</v>
      </c>
      <c r="O131" s="74" t="s">
        <v>1506</v>
      </c>
      <c r="P131" s="75" t="s">
        <v>1763</v>
      </c>
      <c r="Q131" s="72" t="s">
        <v>1598</v>
      </c>
      <c r="R131" s="72" t="s">
        <v>319</v>
      </c>
    </row>
    <row r="132" spans="1:18" ht="24.75" customHeight="1" x14ac:dyDescent="0.25">
      <c r="A132" s="65">
        <v>130</v>
      </c>
      <c r="B132" s="68" t="s">
        <v>476</v>
      </c>
      <c r="C132" s="68" t="s">
        <v>1491</v>
      </c>
      <c r="D132" s="69">
        <v>18096028</v>
      </c>
      <c r="E132" s="69">
        <v>1395</v>
      </c>
      <c r="F132" s="68" t="s">
        <v>1248</v>
      </c>
      <c r="G132" s="68" t="s">
        <v>1022</v>
      </c>
      <c r="H132" s="68" t="s">
        <v>1764</v>
      </c>
      <c r="I132" s="68" t="s">
        <v>1765</v>
      </c>
      <c r="J132" s="69">
        <v>4</v>
      </c>
      <c r="K132" s="69">
        <v>4</v>
      </c>
      <c r="L132" s="69">
        <v>230</v>
      </c>
      <c r="M132" s="69">
        <v>1</v>
      </c>
      <c r="N132" s="69">
        <v>20</v>
      </c>
      <c r="O132" s="70" t="s">
        <v>1620</v>
      </c>
      <c r="P132" s="71" t="s">
        <v>1766</v>
      </c>
      <c r="Q132" s="68" t="s">
        <v>1598</v>
      </c>
      <c r="R132" s="68" t="s">
        <v>319</v>
      </c>
    </row>
    <row r="133" spans="1:18" ht="24.75" customHeight="1" x14ac:dyDescent="0.25">
      <c r="A133" s="65">
        <v>131</v>
      </c>
      <c r="B133" s="72" t="s">
        <v>342</v>
      </c>
      <c r="C133" s="72" t="s">
        <v>1491</v>
      </c>
      <c r="D133" s="73">
        <v>18096029</v>
      </c>
      <c r="E133" s="73">
        <v>1395</v>
      </c>
      <c r="F133" s="72" t="s">
        <v>1060</v>
      </c>
      <c r="G133" s="72" t="s">
        <v>1022</v>
      </c>
      <c r="H133" s="72" t="s">
        <v>1191</v>
      </c>
      <c r="I133" s="72"/>
      <c r="J133" s="73">
        <v>13</v>
      </c>
      <c r="K133" s="73">
        <v>13</v>
      </c>
      <c r="L133" s="73">
        <v>400</v>
      </c>
      <c r="M133" s="73">
        <v>3</v>
      </c>
      <c r="N133" s="73">
        <v>32</v>
      </c>
      <c r="O133" s="74" t="s">
        <v>1506</v>
      </c>
      <c r="P133" s="75" t="s">
        <v>1767</v>
      </c>
      <c r="Q133" s="72" t="s">
        <v>1598</v>
      </c>
      <c r="R133" s="72" t="s">
        <v>319</v>
      </c>
    </row>
    <row r="134" spans="1:18" ht="24.75" customHeight="1" x14ac:dyDescent="0.25">
      <c r="A134" s="65">
        <v>132</v>
      </c>
      <c r="B134" s="68" t="s">
        <v>477</v>
      </c>
      <c r="C134" s="68" t="s">
        <v>1491</v>
      </c>
      <c r="D134" s="69">
        <v>16202336</v>
      </c>
      <c r="E134" s="69">
        <v>1395</v>
      </c>
      <c r="F134" s="68" t="s">
        <v>1060</v>
      </c>
      <c r="G134" s="68" t="s">
        <v>1022</v>
      </c>
      <c r="H134" s="68" t="s">
        <v>1061</v>
      </c>
      <c r="I134" s="68"/>
      <c r="J134" s="69">
        <v>3.2</v>
      </c>
      <c r="K134" s="69">
        <v>3.2</v>
      </c>
      <c r="L134" s="69">
        <v>230</v>
      </c>
      <c r="M134" s="69">
        <v>1</v>
      </c>
      <c r="N134" s="69">
        <v>20</v>
      </c>
      <c r="O134" s="70" t="s">
        <v>1506</v>
      </c>
      <c r="P134" s="71" t="s">
        <v>1768</v>
      </c>
      <c r="Q134" s="68" t="s">
        <v>1598</v>
      </c>
      <c r="R134" s="68" t="s">
        <v>319</v>
      </c>
    </row>
    <row r="135" spans="1:18" ht="24.75" customHeight="1" x14ac:dyDescent="0.25">
      <c r="A135" s="65">
        <v>133</v>
      </c>
      <c r="B135" s="72" t="s">
        <v>479</v>
      </c>
      <c r="C135" s="72" t="s">
        <v>1491</v>
      </c>
      <c r="D135" s="73">
        <v>16201348</v>
      </c>
      <c r="E135" s="73">
        <v>1395</v>
      </c>
      <c r="F135" s="72" t="s">
        <v>1060</v>
      </c>
      <c r="G135" s="72" t="s">
        <v>1022</v>
      </c>
      <c r="H135" s="72" t="s">
        <v>1633</v>
      </c>
      <c r="I135" s="72"/>
      <c r="J135" s="73">
        <v>10</v>
      </c>
      <c r="K135" s="73">
        <v>10</v>
      </c>
      <c r="L135" s="73">
        <v>400</v>
      </c>
      <c r="M135" s="73">
        <v>3</v>
      </c>
      <c r="N135" s="73">
        <v>25</v>
      </c>
      <c r="O135" s="74" t="s">
        <v>1506</v>
      </c>
      <c r="P135" s="75" t="s">
        <v>1769</v>
      </c>
      <c r="Q135" s="72" t="s">
        <v>1598</v>
      </c>
      <c r="R135" s="72" t="s">
        <v>319</v>
      </c>
    </row>
    <row r="136" spans="1:18" ht="24.75" customHeight="1" x14ac:dyDescent="0.25">
      <c r="A136" s="65">
        <v>134</v>
      </c>
      <c r="B136" s="68" t="s">
        <v>481</v>
      </c>
      <c r="C136" s="68" t="s">
        <v>1491</v>
      </c>
      <c r="D136" s="69">
        <v>18030023</v>
      </c>
      <c r="E136" s="69">
        <v>1395</v>
      </c>
      <c r="F136" s="68" t="s">
        <v>1060</v>
      </c>
      <c r="G136" s="68" t="s">
        <v>1022</v>
      </c>
      <c r="H136" s="68" t="s">
        <v>1552</v>
      </c>
      <c r="I136" s="68"/>
      <c r="J136" s="69">
        <v>9</v>
      </c>
      <c r="K136" s="69">
        <v>9</v>
      </c>
      <c r="L136" s="69">
        <v>400</v>
      </c>
      <c r="M136" s="69">
        <v>3</v>
      </c>
      <c r="N136" s="69">
        <v>20</v>
      </c>
      <c r="O136" s="70" t="s">
        <v>1506</v>
      </c>
      <c r="P136" s="71" t="s">
        <v>1770</v>
      </c>
      <c r="Q136" s="68" t="s">
        <v>1598</v>
      </c>
      <c r="R136" s="68" t="s">
        <v>319</v>
      </c>
    </row>
    <row r="137" spans="1:18" ht="24.75" customHeight="1" x14ac:dyDescent="0.25">
      <c r="A137" s="65">
        <v>135</v>
      </c>
      <c r="B137" s="72" t="s">
        <v>482</v>
      </c>
      <c r="C137" s="72" t="s">
        <v>1491</v>
      </c>
      <c r="D137" s="73">
        <v>18079042</v>
      </c>
      <c r="E137" s="73">
        <v>1395</v>
      </c>
      <c r="F137" s="72" t="s">
        <v>1771</v>
      </c>
      <c r="G137" s="72" t="s">
        <v>1022</v>
      </c>
      <c r="H137" s="72"/>
      <c r="I137" s="72"/>
      <c r="J137" s="73">
        <v>4</v>
      </c>
      <c r="K137" s="73">
        <v>4</v>
      </c>
      <c r="L137" s="73">
        <v>230</v>
      </c>
      <c r="M137" s="73">
        <v>1</v>
      </c>
      <c r="N137" s="73">
        <v>25</v>
      </c>
      <c r="O137" s="74" t="s">
        <v>1506</v>
      </c>
      <c r="P137" s="75" t="s">
        <v>1772</v>
      </c>
      <c r="Q137" s="72" t="s">
        <v>1598</v>
      </c>
      <c r="R137" s="72" t="s">
        <v>319</v>
      </c>
    </row>
    <row r="138" spans="1:18" ht="24.75" customHeight="1" x14ac:dyDescent="0.25">
      <c r="A138" s="65">
        <v>136</v>
      </c>
      <c r="B138" s="68" t="s">
        <v>483</v>
      </c>
      <c r="C138" s="68" t="s">
        <v>1491</v>
      </c>
      <c r="D138" s="69">
        <v>18011037</v>
      </c>
      <c r="E138" s="69">
        <v>1395</v>
      </c>
      <c r="F138" s="68" t="s">
        <v>1060</v>
      </c>
      <c r="G138" s="68" t="s">
        <v>1022</v>
      </c>
      <c r="H138" s="68" t="s">
        <v>1699</v>
      </c>
      <c r="I138" s="68"/>
      <c r="J138" s="69">
        <v>9</v>
      </c>
      <c r="K138" s="69">
        <v>9</v>
      </c>
      <c r="L138" s="69">
        <v>400</v>
      </c>
      <c r="M138" s="69">
        <v>3</v>
      </c>
      <c r="N138" s="69">
        <v>16</v>
      </c>
      <c r="O138" s="70" t="s">
        <v>1506</v>
      </c>
      <c r="P138" s="71" t="s">
        <v>1773</v>
      </c>
      <c r="Q138" s="68" t="s">
        <v>1598</v>
      </c>
      <c r="R138" s="68" t="s">
        <v>319</v>
      </c>
    </row>
    <row r="139" spans="1:18" ht="24.75" customHeight="1" x14ac:dyDescent="0.25">
      <c r="A139" s="65">
        <v>137</v>
      </c>
      <c r="B139" s="72" t="s">
        <v>485</v>
      </c>
      <c r="C139" s="72" t="s">
        <v>1491</v>
      </c>
      <c r="D139" s="73">
        <v>18011038</v>
      </c>
      <c r="E139" s="73">
        <v>1395</v>
      </c>
      <c r="F139" s="72" t="s">
        <v>1060</v>
      </c>
      <c r="G139" s="72" t="s">
        <v>1022</v>
      </c>
      <c r="H139" s="72" t="s">
        <v>1169</v>
      </c>
      <c r="I139" s="72"/>
      <c r="J139" s="73">
        <v>25</v>
      </c>
      <c r="K139" s="73">
        <v>25</v>
      </c>
      <c r="L139" s="73">
        <v>400</v>
      </c>
      <c r="M139" s="73">
        <v>3</v>
      </c>
      <c r="N139" s="73">
        <v>63</v>
      </c>
      <c r="O139" s="74" t="s">
        <v>1506</v>
      </c>
      <c r="P139" s="75" t="s">
        <v>1774</v>
      </c>
      <c r="Q139" s="72" t="s">
        <v>1598</v>
      </c>
      <c r="R139" s="72" t="s">
        <v>319</v>
      </c>
    </row>
    <row r="140" spans="1:18" ht="24.75" customHeight="1" x14ac:dyDescent="0.25">
      <c r="A140" s="65">
        <v>138</v>
      </c>
      <c r="B140" s="68" t="s">
        <v>486</v>
      </c>
      <c r="C140" s="68" t="s">
        <v>1491</v>
      </c>
      <c r="D140" s="69">
        <v>18013193</v>
      </c>
      <c r="E140" s="69">
        <v>1395</v>
      </c>
      <c r="F140" s="68" t="s">
        <v>1060</v>
      </c>
      <c r="G140" s="68" t="s">
        <v>1022</v>
      </c>
      <c r="H140" s="68" t="s">
        <v>1511</v>
      </c>
      <c r="I140" s="68"/>
      <c r="J140" s="69">
        <v>3</v>
      </c>
      <c r="K140" s="69">
        <v>3</v>
      </c>
      <c r="L140" s="69">
        <v>400</v>
      </c>
      <c r="M140" s="69">
        <v>3</v>
      </c>
      <c r="N140" s="69">
        <v>16</v>
      </c>
      <c r="O140" s="70" t="s">
        <v>1506</v>
      </c>
      <c r="P140" s="71" t="s">
        <v>1775</v>
      </c>
      <c r="Q140" s="68" t="s">
        <v>1598</v>
      </c>
      <c r="R140" s="68" t="s">
        <v>319</v>
      </c>
    </row>
    <row r="141" spans="1:18" ht="24.75" customHeight="1" x14ac:dyDescent="0.25">
      <c r="A141" s="65">
        <v>139</v>
      </c>
      <c r="B141" s="72" t="s">
        <v>488</v>
      </c>
      <c r="C141" s="72" t="s">
        <v>1491</v>
      </c>
      <c r="D141" s="73">
        <v>16819164</v>
      </c>
      <c r="E141" s="73">
        <v>1395</v>
      </c>
      <c r="F141" s="72" t="s">
        <v>1060</v>
      </c>
      <c r="G141" s="72" t="s">
        <v>1022</v>
      </c>
      <c r="H141" s="72" t="s">
        <v>1776</v>
      </c>
      <c r="I141" s="72"/>
      <c r="J141" s="73">
        <v>11</v>
      </c>
      <c r="K141" s="73">
        <v>11</v>
      </c>
      <c r="L141" s="73">
        <v>400</v>
      </c>
      <c r="M141" s="73">
        <v>3</v>
      </c>
      <c r="N141" s="73">
        <v>25</v>
      </c>
      <c r="O141" s="74" t="s">
        <v>1506</v>
      </c>
      <c r="P141" s="75" t="s">
        <v>1777</v>
      </c>
      <c r="Q141" s="72" t="s">
        <v>1598</v>
      </c>
      <c r="R141" s="72" t="s">
        <v>319</v>
      </c>
    </row>
    <row r="142" spans="1:18" ht="24.75" customHeight="1" x14ac:dyDescent="0.25">
      <c r="A142" s="65">
        <v>140</v>
      </c>
      <c r="B142" s="68" t="s">
        <v>489</v>
      </c>
      <c r="C142" s="68" t="s">
        <v>1491</v>
      </c>
      <c r="D142" s="69">
        <v>18011039</v>
      </c>
      <c r="E142" s="69">
        <v>1395</v>
      </c>
      <c r="F142" s="68" t="s">
        <v>1060</v>
      </c>
      <c r="G142" s="68" t="s">
        <v>1022</v>
      </c>
      <c r="H142" s="68" t="s">
        <v>1699</v>
      </c>
      <c r="I142" s="68"/>
      <c r="J142" s="69">
        <v>2</v>
      </c>
      <c r="K142" s="69">
        <v>2</v>
      </c>
      <c r="L142" s="69">
        <v>400</v>
      </c>
      <c r="M142" s="69">
        <v>3</v>
      </c>
      <c r="N142" s="69">
        <v>16</v>
      </c>
      <c r="O142" s="70" t="s">
        <v>1506</v>
      </c>
      <c r="P142" s="71" t="s">
        <v>1778</v>
      </c>
      <c r="Q142" s="68" t="s">
        <v>1598</v>
      </c>
      <c r="R142" s="68" t="s">
        <v>319</v>
      </c>
    </row>
    <row r="143" spans="1:18" ht="24.75" customHeight="1" x14ac:dyDescent="0.25">
      <c r="A143" s="65">
        <v>141</v>
      </c>
      <c r="B143" s="72" t="s">
        <v>490</v>
      </c>
      <c r="C143" s="72" t="s">
        <v>1491</v>
      </c>
      <c r="D143" s="73">
        <v>18008106</v>
      </c>
      <c r="E143" s="73">
        <v>1395</v>
      </c>
      <c r="F143" s="72" t="s">
        <v>1252</v>
      </c>
      <c r="G143" s="72" t="s">
        <v>1022</v>
      </c>
      <c r="H143" s="72"/>
      <c r="I143" s="72"/>
      <c r="J143" s="73">
        <v>1.5</v>
      </c>
      <c r="K143" s="73">
        <v>1.5</v>
      </c>
      <c r="L143" s="73">
        <v>230</v>
      </c>
      <c r="M143" s="73">
        <v>1</v>
      </c>
      <c r="N143" s="73">
        <v>10</v>
      </c>
      <c r="O143" s="74" t="s">
        <v>1506</v>
      </c>
      <c r="P143" s="75" t="s">
        <v>1779</v>
      </c>
      <c r="Q143" s="72" t="s">
        <v>1614</v>
      </c>
      <c r="R143" s="72" t="s">
        <v>319</v>
      </c>
    </row>
    <row r="144" spans="1:18" ht="24.75" customHeight="1" x14ac:dyDescent="0.25">
      <c r="A144" s="65">
        <v>142</v>
      </c>
      <c r="B144" s="68" t="s">
        <v>492</v>
      </c>
      <c r="C144" s="68" t="s">
        <v>1491</v>
      </c>
      <c r="D144" s="69">
        <v>18021034</v>
      </c>
      <c r="E144" s="69">
        <v>1395</v>
      </c>
      <c r="F144" s="68" t="s">
        <v>1234</v>
      </c>
      <c r="G144" s="68" t="s">
        <v>1022</v>
      </c>
      <c r="H144" s="68"/>
      <c r="I144" s="68"/>
      <c r="J144" s="69">
        <v>4</v>
      </c>
      <c r="K144" s="69">
        <v>4</v>
      </c>
      <c r="L144" s="69">
        <v>230</v>
      </c>
      <c r="M144" s="69">
        <v>1</v>
      </c>
      <c r="N144" s="69">
        <v>25</v>
      </c>
      <c r="O144" s="70" t="s">
        <v>1506</v>
      </c>
      <c r="P144" s="71" t="s">
        <v>1780</v>
      </c>
      <c r="Q144" s="68" t="s">
        <v>1598</v>
      </c>
      <c r="R144" s="68" t="s">
        <v>319</v>
      </c>
    </row>
    <row r="145" spans="1:18" ht="24.75" customHeight="1" x14ac:dyDescent="0.25">
      <c r="A145" s="65">
        <v>143</v>
      </c>
      <c r="B145" s="72" t="s">
        <v>494</v>
      </c>
      <c r="C145" s="72" t="s">
        <v>1491</v>
      </c>
      <c r="D145" s="73">
        <v>18096030</v>
      </c>
      <c r="E145" s="73">
        <v>1395</v>
      </c>
      <c r="F145" s="72" t="s">
        <v>1651</v>
      </c>
      <c r="G145" s="72" t="s">
        <v>1022</v>
      </c>
      <c r="H145" s="72"/>
      <c r="I145" s="72"/>
      <c r="J145" s="73">
        <v>4</v>
      </c>
      <c r="K145" s="73">
        <v>4</v>
      </c>
      <c r="L145" s="73">
        <v>230</v>
      </c>
      <c r="M145" s="73">
        <v>1</v>
      </c>
      <c r="N145" s="73">
        <v>25</v>
      </c>
      <c r="O145" s="74" t="s">
        <v>1506</v>
      </c>
      <c r="P145" s="75" t="s">
        <v>1781</v>
      </c>
      <c r="Q145" s="72" t="s">
        <v>1598</v>
      </c>
      <c r="R145" s="72" t="s">
        <v>319</v>
      </c>
    </row>
    <row r="146" spans="1:18" ht="24.75" customHeight="1" x14ac:dyDescent="0.25">
      <c r="A146" s="65">
        <v>144</v>
      </c>
      <c r="B146" s="68" t="s">
        <v>496</v>
      </c>
      <c r="C146" s="68" t="s">
        <v>1491</v>
      </c>
      <c r="D146" s="69">
        <v>16200330</v>
      </c>
      <c r="E146" s="69">
        <v>1395</v>
      </c>
      <c r="F146" s="68" t="s">
        <v>1060</v>
      </c>
      <c r="G146" s="68" t="s">
        <v>1022</v>
      </c>
      <c r="H146" s="68" t="s">
        <v>1782</v>
      </c>
      <c r="I146" s="68"/>
      <c r="J146" s="69">
        <v>7</v>
      </c>
      <c r="K146" s="69">
        <v>7</v>
      </c>
      <c r="L146" s="69">
        <v>400</v>
      </c>
      <c r="M146" s="69">
        <v>3</v>
      </c>
      <c r="N146" s="69">
        <v>20</v>
      </c>
      <c r="O146" s="70" t="s">
        <v>1506</v>
      </c>
      <c r="P146" s="71" t="s">
        <v>1783</v>
      </c>
      <c r="Q146" s="68" t="s">
        <v>1598</v>
      </c>
      <c r="R146" s="68" t="s">
        <v>319</v>
      </c>
    </row>
    <row r="147" spans="1:18" ht="24.75" customHeight="1" x14ac:dyDescent="0.25">
      <c r="A147" s="65">
        <v>145</v>
      </c>
      <c r="B147" s="72" t="s">
        <v>497</v>
      </c>
      <c r="C147" s="72" t="s">
        <v>1491</v>
      </c>
      <c r="D147" s="73">
        <v>18096031</v>
      </c>
      <c r="E147" s="73">
        <v>1395</v>
      </c>
      <c r="F147" s="72" t="s">
        <v>1060</v>
      </c>
      <c r="G147" s="72" t="s">
        <v>1022</v>
      </c>
      <c r="H147" s="72" t="s">
        <v>1191</v>
      </c>
      <c r="I147" s="72"/>
      <c r="J147" s="73">
        <v>25</v>
      </c>
      <c r="K147" s="73">
        <v>25</v>
      </c>
      <c r="L147" s="73">
        <v>400</v>
      </c>
      <c r="M147" s="73">
        <v>3</v>
      </c>
      <c r="N147" s="73">
        <v>40</v>
      </c>
      <c r="O147" s="74" t="s">
        <v>1506</v>
      </c>
      <c r="P147" s="75" t="s">
        <v>1784</v>
      </c>
      <c r="Q147" s="72" t="s">
        <v>1598</v>
      </c>
      <c r="R147" s="72" t="s">
        <v>319</v>
      </c>
    </row>
    <row r="148" spans="1:18" ht="24.75" customHeight="1" x14ac:dyDescent="0.25">
      <c r="A148" s="65">
        <v>146</v>
      </c>
      <c r="B148" s="68" t="s">
        <v>500</v>
      </c>
      <c r="C148" s="68" t="s">
        <v>1491</v>
      </c>
      <c r="D148" s="69">
        <v>18021035</v>
      </c>
      <c r="E148" s="69">
        <v>1395</v>
      </c>
      <c r="F148" s="68" t="s">
        <v>1785</v>
      </c>
      <c r="G148" s="68" t="s">
        <v>1022</v>
      </c>
      <c r="H148" s="68"/>
      <c r="I148" s="68" t="s">
        <v>1786</v>
      </c>
      <c r="J148" s="69">
        <v>1</v>
      </c>
      <c r="K148" s="69">
        <v>1</v>
      </c>
      <c r="L148" s="69">
        <v>230</v>
      </c>
      <c r="M148" s="69">
        <v>1</v>
      </c>
      <c r="N148" s="69">
        <v>20</v>
      </c>
      <c r="O148" s="70" t="s">
        <v>1506</v>
      </c>
      <c r="P148" s="71" t="s">
        <v>1787</v>
      </c>
      <c r="Q148" s="68" t="s">
        <v>1598</v>
      </c>
      <c r="R148" s="68" t="s">
        <v>319</v>
      </c>
    </row>
    <row r="149" spans="1:18" ht="24.75" customHeight="1" x14ac:dyDescent="0.25">
      <c r="A149" s="65">
        <v>147</v>
      </c>
      <c r="B149" s="72" t="s">
        <v>501</v>
      </c>
      <c r="C149" s="72" t="s">
        <v>1491</v>
      </c>
      <c r="D149" s="73">
        <v>18006060</v>
      </c>
      <c r="E149" s="73">
        <v>1395</v>
      </c>
      <c r="F149" s="72" t="s">
        <v>1135</v>
      </c>
      <c r="G149" s="72" t="s">
        <v>1022</v>
      </c>
      <c r="H149" s="72"/>
      <c r="I149" s="72"/>
      <c r="J149" s="73">
        <v>10</v>
      </c>
      <c r="K149" s="73">
        <v>10</v>
      </c>
      <c r="L149" s="73">
        <v>400</v>
      </c>
      <c r="M149" s="73">
        <v>3</v>
      </c>
      <c r="N149" s="73">
        <v>25</v>
      </c>
      <c r="O149" s="74" t="s">
        <v>1506</v>
      </c>
      <c r="P149" s="75" t="s">
        <v>1788</v>
      </c>
      <c r="Q149" s="72" t="s">
        <v>1598</v>
      </c>
      <c r="R149" s="72" t="s">
        <v>319</v>
      </c>
    </row>
    <row r="150" spans="1:18" ht="24.75" customHeight="1" x14ac:dyDescent="0.25">
      <c r="A150" s="65">
        <v>148</v>
      </c>
      <c r="B150" s="68" t="s">
        <v>503</v>
      </c>
      <c r="C150" s="68" t="s">
        <v>1491</v>
      </c>
      <c r="D150" s="69">
        <v>18009039</v>
      </c>
      <c r="E150" s="69">
        <v>1395</v>
      </c>
      <c r="F150" s="68" t="s">
        <v>1060</v>
      </c>
      <c r="G150" s="68" t="s">
        <v>1022</v>
      </c>
      <c r="H150" s="68" t="s">
        <v>1789</v>
      </c>
      <c r="I150" s="68"/>
      <c r="J150" s="69">
        <v>25</v>
      </c>
      <c r="K150" s="69">
        <v>25</v>
      </c>
      <c r="L150" s="69">
        <v>400</v>
      </c>
      <c r="M150" s="69">
        <v>3</v>
      </c>
      <c r="N150" s="69">
        <v>63</v>
      </c>
      <c r="O150" s="70" t="s">
        <v>1506</v>
      </c>
      <c r="P150" s="71" t="s">
        <v>1790</v>
      </c>
      <c r="Q150" s="68" t="s">
        <v>1598</v>
      </c>
      <c r="R150" s="68" t="s">
        <v>319</v>
      </c>
    </row>
    <row r="151" spans="1:18" ht="24.75" customHeight="1" x14ac:dyDescent="0.25">
      <c r="A151" s="65">
        <v>149</v>
      </c>
      <c r="B151" s="72" t="s">
        <v>505</v>
      </c>
      <c r="C151" s="72" t="s">
        <v>1491</v>
      </c>
      <c r="D151" s="73">
        <v>18006061</v>
      </c>
      <c r="E151" s="73">
        <v>1395</v>
      </c>
      <c r="F151" s="72" t="s">
        <v>1060</v>
      </c>
      <c r="G151" s="72" t="s">
        <v>1022</v>
      </c>
      <c r="H151" s="72" t="s">
        <v>1791</v>
      </c>
      <c r="I151" s="72"/>
      <c r="J151" s="73">
        <v>10</v>
      </c>
      <c r="K151" s="73">
        <v>10</v>
      </c>
      <c r="L151" s="73">
        <v>400</v>
      </c>
      <c r="M151" s="73">
        <v>3</v>
      </c>
      <c r="N151" s="73">
        <v>25</v>
      </c>
      <c r="O151" s="74" t="s">
        <v>1506</v>
      </c>
      <c r="P151" s="75" t="s">
        <v>1792</v>
      </c>
      <c r="Q151" s="72" t="s">
        <v>1598</v>
      </c>
      <c r="R151" s="72" t="s">
        <v>319</v>
      </c>
    </row>
    <row r="152" spans="1:18" ht="24.75" customHeight="1" x14ac:dyDescent="0.25">
      <c r="A152" s="65">
        <v>150</v>
      </c>
      <c r="B152" s="68" t="s">
        <v>507</v>
      </c>
      <c r="C152" s="68" t="s">
        <v>1491</v>
      </c>
      <c r="D152" s="69">
        <v>18006062</v>
      </c>
      <c r="E152" s="69">
        <v>1395</v>
      </c>
      <c r="F152" s="68" t="s">
        <v>1060</v>
      </c>
      <c r="G152" s="68" t="s">
        <v>1022</v>
      </c>
      <c r="H152" s="68" t="s">
        <v>1757</v>
      </c>
      <c r="I152" s="68"/>
      <c r="J152" s="69">
        <v>6</v>
      </c>
      <c r="K152" s="69">
        <v>6</v>
      </c>
      <c r="L152" s="69">
        <v>400</v>
      </c>
      <c r="M152" s="69">
        <v>3</v>
      </c>
      <c r="N152" s="69">
        <v>16</v>
      </c>
      <c r="O152" s="70" t="s">
        <v>1506</v>
      </c>
      <c r="P152" s="71" t="s">
        <v>1793</v>
      </c>
      <c r="Q152" s="68" t="s">
        <v>1598</v>
      </c>
      <c r="R152" s="68" t="s">
        <v>319</v>
      </c>
    </row>
    <row r="153" spans="1:18" ht="24.75" customHeight="1" x14ac:dyDescent="0.25">
      <c r="A153" s="65">
        <v>151</v>
      </c>
      <c r="B153" s="72" t="s">
        <v>509</v>
      </c>
      <c r="C153" s="72" t="s">
        <v>1491</v>
      </c>
      <c r="D153" s="73">
        <v>18005033</v>
      </c>
      <c r="E153" s="73">
        <v>1395</v>
      </c>
      <c r="F153" s="72" t="s">
        <v>1794</v>
      </c>
      <c r="G153" s="72" t="s">
        <v>1022</v>
      </c>
      <c r="H153" s="72" t="s">
        <v>1795</v>
      </c>
      <c r="I153" s="72"/>
      <c r="J153" s="73">
        <v>1</v>
      </c>
      <c r="K153" s="73">
        <v>1</v>
      </c>
      <c r="L153" s="73">
        <v>230</v>
      </c>
      <c r="M153" s="73">
        <v>1</v>
      </c>
      <c r="N153" s="73">
        <v>10</v>
      </c>
      <c r="O153" s="74" t="s">
        <v>1506</v>
      </c>
      <c r="P153" s="75" t="s">
        <v>1796</v>
      </c>
      <c r="Q153" s="72" t="s">
        <v>1598</v>
      </c>
      <c r="R153" s="72" t="s">
        <v>319</v>
      </c>
    </row>
    <row r="154" spans="1:18" ht="24.75" customHeight="1" x14ac:dyDescent="0.25">
      <c r="A154" s="65">
        <v>152</v>
      </c>
      <c r="B154" s="68" t="s">
        <v>510</v>
      </c>
      <c r="C154" s="68" t="s">
        <v>1491</v>
      </c>
      <c r="D154" s="69">
        <v>18016016</v>
      </c>
      <c r="E154" s="69">
        <v>1395</v>
      </c>
      <c r="F154" s="68" t="s">
        <v>1060</v>
      </c>
      <c r="G154" s="68" t="s">
        <v>1022</v>
      </c>
      <c r="H154" s="68" t="s">
        <v>1740</v>
      </c>
      <c r="I154" s="68"/>
      <c r="J154" s="69">
        <v>4</v>
      </c>
      <c r="K154" s="69">
        <v>4</v>
      </c>
      <c r="L154" s="69">
        <v>400</v>
      </c>
      <c r="M154" s="69">
        <v>3</v>
      </c>
      <c r="N154" s="69">
        <v>16</v>
      </c>
      <c r="O154" s="70" t="s">
        <v>1506</v>
      </c>
      <c r="P154" s="71" t="s">
        <v>1797</v>
      </c>
      <c r="Q154" s="68" t="s">
        <v>1598</v>
      </c>
      <c r="R154" s="68" t="s">
        <v>319</v>
      </c>
    </row>
    <row r="155" spans="1:18" ht="24.75" customHeight="1" x14ac:dyDescent="0.25">
      <c r="A155" s="65">
        <v>153</v>
      </c>
      <c r="B155" s="72" t="s">
        <v>512</v>
      </c>
      <c r="C155" s="72" t="s">
        <v>1491</v>
      </c>
      <c r="D155" s="73">
        <v>18064009</v>
      </c>
      <c r="E155" s="73">
        <v>1395</v>
      </c>
      <c r="F155" s="72" t="s">
        <v>1104</v>
      </c>
      <c r="G155" s="72" t="s">
        <v>1022</v>
      </c>
      <c r="H155" s="72" t="s">
        <v>1798</v>
      </c>
      <c r="I155" s="72"/>
      <c r="J155" s="73">
        <v>0.5</v>
      </c>
      <c r="K155" s="73">
        <v>0.5</v>
      </c>
      <c r="L155" s="73">
        <v>230</v>
      </c>
      <c r="M155" s="73">
        <v>1</v>
      </c>
      <c r="N155" s="73">
        <v>10</v>
      </c>
      <c r="O155" s="74" t="s">
        <v>1494</v>
      </c>
      <c r="P155" s="75" t="s">
        <v>1799</v>
      </c>
      <c r="Q155" s="72" t="s">
        <v>1508</v>
      </c>
      <c r="R155" s="72" t="s">
        <v>319</v>
      </c>
    </row>
    <row r="156" spans="1:18" ht="24.75" customHeight="1" x14ac:dyDescent="0.25">
      <c r="A156" s="65">
        <v>154</v>
      </c>
      <c r="B156" s="68" t="s">
        <v>514</v>
      </c>
      <c r="C156" s="68" t="s">
        <v>1491</v>
      </c>
      <c r="D156" s="69">
        <v>18005034</v>
      </c>
      <c r="E156" s="69">
        <v>1395</v>
      </c>
      <c r="F156" s="68" t="s">
        <v>1248</v>
      </c>
      <c r="G156" s="68" t="s">
        <v>1022</v>
      </c>
      <c r="H156" s="68" t="s">
        <v>1707</v>
      </c>
      <c r="I156" s="68" t="s">
        <v>1800</v>
      </c>
      <c r="J156" s="69">
        <v>4</v>
      </c>
      <c r="K156" s="69">
        <v>4</v>
      </c>
      <c r="L156" s="69">
        <v>230</v>
      </c>
      <c r="M156" s="69">
        <v>1</v>
      </c>
      <c r="N156" s="69">
        <v>25</v>
      </c>
      <c r="O156" s="70" t="s">
        <v>1506</v>
      </c>
      <c r="P156" s="71" t="s">
        <v>1801</v>
      </c>
      <c r="Q156" s="68" t="s">
        <v>1598</v>
      </c>
      <c r="R156" s="68" t="s">
        <v>319</v>
      </c>
    </row>
    <row r="157" spans="1:18" ht="24.75" customHeight="1" x14ac:dyDescent="0.25">
      <c r="A157" s="65">
        <v>155</v>
      </c>
      <c r="B157" s="72" t="s">
        <v>515</v>
      </c>
      <c r="C157" s="72" t="s">
        <v>1491</v>
      </c>
      <c r="D157" s="73">
        <v>18079043</v>
      </c>
      <c r="E157" s="73">
        <v>1395</v>
      </c>
      <c r="F157" s="72" t="s">
        <v>1802</v>
      </c>
      <c r="G157" s="72" t="s">
        <v>1022</v>
      </c>
      <c r="H157" s="72"/>
      <c r="I157" s="72"/>
      <c r="J157" s="73">
        <v>4</v>
      </c>
      <c r="K157" s="73">
        <v>4</v>
      </c>
      <c r="L157" s="73">
        <v>230</v>
      </c>
      <c r="M157" s="73">
        <v>1</v>
      </c>
      <c r="N157" s="73">
        <v>25</v>
      </c>
      <c r="O157" s="74" t="s">
        <v>1506</v>
      </c>
      <c r="P157" s="75" t="s">
        <v>1803</v>
      </c>
      <c r="Q157" s="72" t="s">
        <v>1598</v>
      </c>
      <c r="R157" s="72" t="s">
        <v>319</v>
      </c>
    </row>
    <row r="158" spans="1:18" ht="24.75" customHeight="1" x14ac:dyDescent="0.25">
      <c r="A158" s="65">
        <v>156</v>
      </c>
      <c r="B158" s="68" t="s">
        <v>517</v>
      </c>
      <c r="C158" s="68" t="s">
        <v>1491</v>
      </c>
      <c r="D158" s="69">
        <v>16819165</v>
      </c>
      <c r="E158" s="69">
        <v>1395</v>
      </c>
      <c r="F158" s="68" t="s">
        <v>1060</v>
      </c>
      <c r="G158" s="68" t="s">
        <v>1022</v>
      </c>
      <c r="H158" s="68" t="s">
        <v>1163</v>
      </c>
      <c r="I158" s="68"/>
      <c r="J158" s="69">
        <v>22</v>
      </c>
      <c r="K158" s="69">
        <v>22</v>
      </c>
      <c r="L158" s="69">
        <v>400</v>
      </c>
      <c r="M158" s="69">
        <v>3</v>
      </c>
      <c r="N158" s="69">
        <v>50</v>
      </c>
      <c r="O158" s="70" t="s">
        <v>1506</v>
      </c>
      <c r="P158" s="71" t="s">
        <v>1804</v>
      </c>
      <c r="Q158" s="68" t="s">
        <v>1598</v>
      </c>
      <c r="R158" s="68" t="s">
        <v>319</v>
      </c>
    </row>
    <row r="159" spans="1:18" ht="24.75" customHeight="1" x14ac:dyDescent="0.25">
      <c r="A159" s="65">
        <v>157</v>
      </c>
      <c r="B159" s="72" t="s">
        <v>519</v>
      </c>
      <c r="C159" s="72" t="s">
        <v>1491</v>
      </c>
      <c r="D159" s="73">
        <v>16819166</v>
      </c>
      <c r="E159" s="73">
        <v>1395</v>
      </c>
      <c r="F159" s="72" t="s">
        <v>1060</v>
      </c>
      <c r="G159" s="72" t="s">
        <v>1022</v>
      </c>
      <c r="H159" s="72" t="s">
        <v>1805</v>
      </c>
      <c r="I159" s="72"/>
      <c r="J159" s="73">
        <v>2</v>
      </c>
      <c r="K159" s="73">
        <v>2</v>
      </c>
      <c r="L159" s="73">
        <v>230</v>
      </c>
      <c r="M159" s="73">
        <v>1</v>
      </c>
      <c r="N159" s="73">
        <v>16</v>
      </c>
      <c r="O159" s="74" t="s">
        <v>1506</v>
      </c>
      <c r="P159" s="75" t="s">
        <v>1806</v>
      </c>
      <c r="Q159" s="72" t="s">
        <v>1598</v>
      </c>
      <c r="R159" s="72" t="s">
        <v>319</v>
      </c>
    </row>
    <row r="160" spans="1:18" ht="24.75" customHeight="1" x14ac:dyDescent="0.25">
      <c r="A160" s="65">
        <v>158</v>
      </c>
      <c r="B160" s="68" t="s">
        <v>521</v>
      </c>
      <c r="C160" s="68" t="s">
        <v>1491</v>
      </c>
      <c r="D160" s="69">
        <v>18006063</v>
      </c>
      <c r="E160" s="69">
        <v>1395</v>
      </c>
      <c r="F160" s="68" t="s">
        <v>1060</v>
      </c>
      <c r="G160" s="68" t="s">
        <v>1022</v>
      </c>
      <c r="H160" s="68" t="s">
        <v>1807</v>
      </c>
      <c r="I160" s="68"/>
      <c r="J160" s="69">
        <v>2</v>
      </c>
      <c r="K160" s="69">
        <v>2</v>
      </c>
      <c r="L160" s="69">
        <v>400</v>
      </c>
      <c r="M160" s="69">
        <v>3</v>
      </c>
      <c r="N160" s="69">
        <v>16</v>
      </c>
      <c r="O160" s="70" t="s">
        <v>1506</v>
      </c>
      <c r="P160" s="71" t="s">
        <v>1808</v>
      </c>
      <c r="Q160" s="68" t="s">
        <v>1598</v>
      </c>
      <c r="R160" s="68" t="s">
        <v>319</v>
      </c>
    </row>
    <row r="161" spans="1:18" ht="24.75" customHeight="1" x14ac:dyDescent="0.25">
      <c r="A161" s="65">
        <v>159</v>
      </c>
      <c r="B161" s="72" t="s">
        <v>522</v>
      </c>
      <c r="C161" s="72" t="s">
        <v>1491</v>
      </c>
      <c r="D161" s="73">
        <v>18064010</v>
      </c>
      <c r="E161" s="73">
        <v>1395</v>
      </c>
      <c r="F161" s="72" t="s">
        <v>1104</v>
      </c>
      <c r="G161" s="72" t="s">
        <v>1022</v>
      </c>
      <c r="H161" s="72"/>
      <c r="I161" s="72"/>
      <c r="J161" s="73">
        <v>0.8</v>
      </c>
      <c r="K161" s="73">
        <v>0.8</v>
      </c>
      <c r="L161" s="73">
        <v>230</v>
      </c>
      <c r="M161" s="73">
        <v>1</v>
      </c>
      <c r="N161" s="73">
        <v>16</v>
      </c>
      <c r="O161" s="74" t="s">
        <v>1506</v>
      </c>
      <c r="P161" s="75" t="s">
        <v>1809</v>
      </c>
      <c r="Q161" s="72" t="s">
        <v>1598</v>
      </c>
      <c r="R161" s="72" t="s">
        <v>319</v>
      </c>
    </row>
    <row r="162" spans="1:18" ht="24.75" customHeight="1" x14ac:dyDescent="0.25">
      <c r="A162" s="65">
        <v>160</v>
      </c>
      <c r="B162" s="68" t="s">
        <v>746</v>
      </c>
      <c r="C162" s="68" t="s">
        <v>1491</v>
      </c>
      <c r="D162" s="69">
        <v>16802345</v>
      </c>
      <c r="E162" s="69">
        <v>1395</v>
      </c>
      <c r="F162" s="68" t="s">
        <v>1060</v>
      </c>
      <c r="G162" s="68" t="s">
        <v>1022</v>
      </c>
      <c r="H162" s="68" t="s">
        <v>1810</v>
      </c>
      <c r="I162" s="68" t="s">
        <v>1811</v>
      </c>
      <c r="J162" s="69">
        <v>2</v>
      </c>
      <c r="K162" s="69">
        <v>2</v>
      </c>
      <c r="L162" s="69">
        <v>230</v>
      </c>
      <c r="M162" s="69">
        <v>1</v>
      </c>
      <c r="N162" s="69">
        <v>10</v>
      </c>
      <c r="O162" s="70" t="s">
        <v>1506</v>
      </c>
      <c r="P162" s="71" t="s">
        <v>1812</v>
      </c>
      <c r="Q162" s="68" t="s">
        <v>1614</v>
      </c>
      <c r="R162" s="68" t="s">
        <v>319</v>
      </c>
    </row>
    <row r="163" spans="1:18" ht="24.75" customHeight="1" x14ac:dyDescent="0.25">
      <c r="A163" s="65">
        <v>161</v>
      </c>
      <c r="B163" s="72" t="s">
        <v>786</v>
      </c>
      <c r="C163" s="72" t="s">
        <v>1491</v>
      </c>
      <c r="D163" s="73">
        <v>18064011</v>
      </c>
      <c r="E163" s="73">
        <v>1395</v>
      </c>
      <c r="F163" s="72" t="s">
        <v>1104</v>
      </c>
      <c r="G163" s="72" t="s">
        <v>1022</v>
      </c>
      <c r="H163" s="72" t="s">
        <v>1813</v>
      </c>
      <c r="I163" s="72"/>
      <c r="J163" s="73">
        <v>0.3</v>
      </c>
      <c r="K163" s="73">
        <v>0.3</v>
      </c>
      <c r="L163" s="73">
        <v>230</v>
      </c>
      <c r="M163" s="73">
        <v>1</v>
      </c>
      <c r="N163" s="73">
        <v>10</v>
      </c>
      <c r="O163" s="74" t="s">
        <v>1506</v>
      </c>
      <c r="P163" s="75" t="s">
        <v>1814</v>
      </c>
      <c r="Q163" s="72" t="s">
        <v>1598</v>
      </c>
      <c r="R163" s="72" t="s">
        <v>319</v>
      </c>
    </row>
    <row r="164" spans="1:18" ht="24.75" customHeight="1" x14ac:dyDescent="0.25">
      <c r="A164" s="65">
        <v>162</v>
      </c>
      <c r="B164" s="68" t="s">
        <v>524</v>
      </c>
      <c r="C164" s="68" t="s">
        <v>1491</v>
      </c>
      <c r="D164" s="69">
        <v>16802346</v>
      </c>
      <c r="E164" s="69">
        <v>1395</v>
      </c>
      <c r="F164" s="68" t="s">
        <v>1060</v>
      </c>
      <c r="G164" s="68" t="s">
        <v>1022</v>
      </c>
      <c r="H164" s="68" t="s">
        <v>1815</v>
      </c>
      <c r="I164" s="68"/>
      <c r="J164" s="69">
        <v>4</v>
      </c>
      <c r="K164" s="69">
        <v>4</v>
      </c>
      <c r="L164" s="69">
        <v>400</v>
      </c>
      <c r="M164" s="69">
        <v>3</v>
      </c>
      <c r="N164" s="69">
        <v>16</v>
      </c>
      <c r="O164" s="70" t="s">
        <v>1506</v>
      </c>
      <c r="P164" s="71" t="s">
        <v>1816</v>
      </c>
      <c r="Q164" s="68" t="s">
        <v>1598</v>
      </c>
      <c r="R164" s="68" t="s">
        <v>319</v>
      </c>
    </row>
    <row r="165" spans="1:18" ht="24.75" customHeight="1" x14ac:dyDescent="0.25">
      <c r="A165" s="65">
        <v>163</v>
      </c>
      <c r="B165" s="72" t="s">
        <v>525</v>
      </c>
      <c r="C165" s="72" t="s">
        <v>1491</v>
      </c>
      <c r="D165" s="73">
        <v>16802347</v>
      </c>
      <c r="E165" s="73">
        <v>1395</v>
      </c>
      <c r="F165" s="72" t="s">
        <v>1060</v>
      </c>
      <c r="G165" s="72" t="s">
        <v>1022</v>
      </c>
      <c r="H165" s="72" t="s">
        <v>1566</v>
      </c>
      <c r="I165" s="72"/>
      <c r="J165" s="73">
        <v>4</v>
      </c>
      <c r="K165" s="73">
        <v>4</v>
      </c>
      <c r="L165" s="73">
        <v>400</v>
      </c>
      <c r="M165" s="73">
        <v>3</v>
      </c>
      <c r="N165" s="73">
        <v>16</v>
      </c>
      <c r="O165" s="74" t="s">
        <v>1506</v>
      </c>
      <c r="P165" s="75" t="s">
        <v>1817</v>
      </c>
      <c r="Q165" s="72" t="s">
        <v>1598</v>
      </c>
      <c r="R165" s="72" t="s">
        <v>319</v>
      </c>
    </row>
    <row r="166" spans="1:18" ht="24.75" customHeight="1" x14ac:dyDescent="0.25">
      <c r="A166" s="65">
        <v>164</v>
      </c>
      <c r="B166" s="68" t="s">
        <v>526</v>
      </c>
      <c r="C166" s="68" t="s">
        <v>1491</v>
      </c>
      <c r="D166" s="69">
        <v>16802348</v>
      </c>
      <c r="E166" s="69">
        <v>1395</v>
      </c>
      <c r="F166" s="68" t="s">
        <v>1060</v>
      </c>
      <c r="G166" s="68" t="s">
        <v>1022</v>
      </c>
      <c r="H166" s="68" t="s">
        <v>1740</v>
      </c>
      <c r="I166" s="68"/>
      <c r="J166" s="69">
        <v>8</v>
      </c>
      <c r="K166" s="69">
        <v>8</v>
      </c>
      <c r="L166" s="69">
        <v>400</v>
      </c>
      <c r="M166" s="69">
        <v>3</v>
      </c>
      <c r="N166" s="69">
        <v>20</v>
      </c>
      <c r="O166" s="70" t="s">
        <v>1506</v>
      </c>
      <c r="P166" s="71" t="s">
        <v>1818</v>
      </c>
      <c r="Q166" s="68" t="s">
        <v>1598</v>
      </c>
      <c r="R166" s="68" t="s">
        <v>319</v>
      </c>
    </row>
    <row r="167" spans="1:18" ht="24.75" customHeight="1" x14ac:dyDescent="0.25">
      <c r="A167" s="65">
        <v>165</v>
      </c>
      <c r="B167" s="72" t="s">
        <v>527</v>
      </c>
      <c r="C167" s="72" t="s">
        <v>1491</v>
      </c>
      <c r="D167" s="73">
        <v>18064012</v>
      </c>
      <c r="E167" s="73">
        <v>1395</v>
      </c>
      <c r="F167" s="72" t="s">
        <v>1104</v>
      </c>
      <c r="G167" s="72" t="s">
        <v>1022</v>
      </c>
      <c r="H167" s="72"/>
      <c r="I167" s="72"/>
      <c r="J167" s="73">
        <v>4</v>
      </c>
      <c r="K167" s="73">
        <v>4</v>
      </c>
      <c r="L167" s="73">
        <v>230</v>
      </c>
      <c r="M167" s="73">
        <v>1</v>
      </c>
      <c r="N167" s="73">
        <v>25</v>
      </c>
      <c r="O167" s="74" t="s">
        <v>1506</v>
      </c>
      <c r="P167" s="75" t="s">
        <v>1819</v>
      </c>
      <c r="Q167" s="72" t="s">
        <v>1598</v>
      </c>
      <c r="R167" s="72" t="s">
        <v>319</v>
      </c>
    </row>
    <row r="168" spans="1:18" ht="24.75" customHeight="1" x14ac:dyDescent="0.25">
      <c r="A168" s="65">
        <v>166</v>
      </c>
      <c r="B168" s="68" t="s">
        <v>528</v>
      </c>
      <c r="C168" s="68" t="s">
        <v>1491</v>
      </c>
      <c r="D168" s="69">
        <v>18006064</v>
      </c>
      <c r="E168" s="69">
        <v>1395</v>
      </c>
      <c r="F168" s="68" t="s">
        <v>1060</v>
      </c>
      <c r="G168" s="68" t="s">
        <v>1022</v>
      </c>
      <c r="H168" s="68" t="s">
        <v>1757</v>
      </c>
      <c r="I168" s="68"/>
      <c r="J168" s="69">
        <v>2</v>
      </c>
      <c r="K168" s="69">
        <v>2</v>
      </c>
      <c r="L168" s="69">
        <v>230</v>
      </c>
      <c r="M168" s="69">
        <v>1</v>
      </c>
      <c r="N168" s="69">
        <v>16</v>
      </c>
      <c r="O168" s="70" t="s">
        <v>1506</v>
      </c>
      <c r="P168" s="71" t="s">
        <v>1820</v>
      </c>
      <c r="Q168" s="68" t="s">
        <v>1598</v>
      </c>
      <c r="R168" s="68" t="s">
        <v>319</v>
      </c>
    </row>
    <row r="169" spans="1:18" ht="24.75" customHeight="1" x14ac:dyDescent="0.25">
      <c r="A169" s="65">
        <v>167</v>
      </c>
      <c r="B169" s="72" t="s">
        <v>530</v>
      </c>
      <c r="C169" s="72" t="s">
        <v>1491</v>
      </c>
      <c r="D169" s="73">
        <v>18064013</v>
      </c>
      <c r="E169" s="73">
        <v>1395</v>
      </c>
      <c r="F169" s="72" t="s">
        <v>1104</v>
      </c>
      <c r="G169" s="72" t="s">
        <v>1022</v>
      </c>
      <c r="H169" s="72" t="s">
        <v>1103</v>
      </c>
      <c r="I169" s="72"/>
      <c r="J169" s="73">
        <v>1</v>
      </c>
      <c r="K169" s="73">
        <v>1</v>
      </c>
      <c r="L169" s="73">
        <v>230</v>
      </c>
      <c r="M169" s="73">
        <v>1</v>
      </c>
      <c r="N169" s="73">
        <v>10</v>
      </c>
      <c r="O169" s="74" t="s">
        <v>1506</v>
      </c>
      <c r="P169" s="75" t="s">
        <v>1821</v>
      </c>
      <c r="Q169" s="72" t="s">
        <v>1598</v>
      </c>
      <c r="R169" s="72" t="s">
        <v>319</v>
      </c>
    </row>
    <row r="170" spans="1:18" ht="24.75" customHeight="1" x14ac:dyDescent="0.25">
      <c r="A170" s="65">
        <v>168</v>
      </c>
      <c r="B170" s="68" t="s">
        <v>840</v>
      </c>
      <c r="C170" s="68" t="s">
        <v>1491</v>
      </c>
      <c r="D170" s="69">
        <v>14300055</v>
      </c>
      <c r="E170" s="69">
        <v>1395</v>
      </c>
      <c r="F170" s="68" t="s">
        <v>1060</v>
      </c>
      <c r="G170" s="68" t="s">
        <v>1022</v>
      </c>
      <c r="H170" s="68" t="s">
        <v>1061</v>
      </c>
      <c r="I170" s="68" t="s">
        <v>1822</v>
      </c>
      <c r="J170" s="69">
        <v>60</v>
      </c>
      <c r="K170" s="69">
        <v>25</v>
      </c>
      <c r="L170" s="69">
        <v>400</v>
      </c>
      <c r="M170" s="69">
        <v>3</v>
      </c>
      <c r="N170" s="69">
        <v>63</v>
      </c>
      <c r="O170" s="70" t="s">
        <v>1671</v>
      </c>
      <c r="P170" s="71" t="s">
        <v>1823</v>
      </c>
      <c r="Q170" s="68" t="s">
        <v>1508</v>
      </c>
      <c r="R170" s="68" t="s">
        <v>28</v>
      </c>
    </row>
    <row r="171" spans="1:18" ht="24.75" customHeight="1" x14ac:dyDescent="0.25">
      <c r="A171" s="65">
        <v>169</v>
      </c>
      <c r="B171" s="68" t="s">
        <v>531</v>
      </c>
      <c r="C171" s="68" t="s">
        <v>1491</v>
      </c>
      <c r="D171" s="69">
        <v>18079044</v>
      </c>
      <c r="E171" s="69">
        <v>1395</v>
      </c>
      <c r="F171" s="68" t="s">
        <v>1118</v>
      </c>
      <c r="G171" s="68" t="s">
        <v>1022</v>
      </c>
      <c r="H171" s="68"/>
      <c r="I171" s="68"/>
      <c r="J171" s="69">
        <v>4</v>
      </c>
      <c r="K171" s="69">
        <v>4</v>
      </c>
      <c r="L171" s="69">
        <v>230</v>
      </c>
      <c r="M171" s="69">
        <v>1</v>
      </c>
      <c r="N171" s="69">
        <v>25</v>
      </c>
      <c r="O171" s="70" t="s">
        <v>1506</v>
      </c>
      <c r="P171" s="71" t="s">
        <v>1824</v>
      </c>
      <c r="Q171" s="68" t="s">
        <v>1598</v>
      </c>
      <c r="R171" s="68" t="s">
        <v>319</v>
      </c>
    </row>
    <row r="172" spans="1:18" ht="24.75" customHeight="1" x14ac:dyDescent="0.25">
      <c r="A172" s="65">
        <v>170</v>
      </c>
      <c r="B172" s="72" t="s">
        <v>532</v>
      </c>
      <c r="C172" s="72" t="s">
        <v>1491</v>
      </c>
      <c r="D172" s="73">
        <v>15945144</v>
      </c>
      <c r="E172" s="73">
        <v>1395</v>
      </c>
      <c r="F172" s="72" t="s">
        <v>1060</v>
      </c>
      <c r="G172" s="72" t="s">
        <v>1022</v>
      </c>
      <c r="H172" s="72" t="s">
        <v>1825</v>
      </c>
      <c r="I172" s="72"/>
      <c r="J172" s="73">
        <v>8</v>
      </c>
      <c r="K172" s="73">
        <v>8</v>
      </c>
      <c r="L172" s="73">
        <v>400</v>
      </c>
      <c r="M172" s="73">
        <v>3</v>
      </c>
      <c r="N172" s="73">
        <v>20</v>
      </c>
      <c r="O172" s="74" t="s">
        <v>1506</v>
      </c>
      <c r="P172" s="75" t="s">
        <v>1826</v>
      </c>
      <c r="Q172" s="72" t="s">
        <v>1598</v>
      </c>
      <c r="R172" s="72" t="s">
        <v>319</v>
      </c>
    </row>
    <row r="173" spans="1:18" ht="24.75" customHeight="1" x14ac:dyDescent="0.25">
      <c r="A173" s="65">
        <v>171</v>
      </c>
      <c r="B173" s="68" t="s">
        <v>533</v>
      </c>
      <c r="C173" s="68" t="s">
        <v>1491</v>
      </c>
      <c r="D173" s="69">
        <v>18064014</v>
      </c>
      <c r="E173" s="69">
        <v>1395</v>
      </c>
      <c r="F173" s="68" t="s">
        <v>1104</v>
      </c>
      <c r="G173" s="68" t="s">
        <v>1022</v>
      </c>
      <c r="H173" s="68" t="s">
        <v>1103</v>
      </c>
      <c r="I173" s="68"/>
      <c r="J173" s="69">
        <v>1</v>
      </c>
      <c r="K173" s="69">
        <v>1</v>
      </c>
      <c r="L173" s="69">
        <v>230</v>
      </c>
      <c r="M173" s="69">
        <v>1</v>
      </c>
      <c r="N173" s="69">
        <v>10</v>
      </c>
      <c r="O173" s="70" t="s">
        <v>1506</v>
      </c>
      <c r="P173" s="71" t="s">
        <v>1827</v>
      </c>
      <c r="Q173" s="68" t="s">
        <v>1598</v>
      </c>
      <c r="R173" s="68" t="s">
        <v>319</v>
      </c>
    </row>
    <row r="174" spans="1:18" ht="24.75" customHeight="1" x14ac:dyDescent="0.25">
      <c r="A174" s="65">
        <v>172</v>
      </c>
      <c r="B174" s="72" t="s">
        <v>535</v>
      </c>
      <c r="C174" s="72" t="s">
        <v>1491</v>
      </c>
      <c r="D174" s="73">
        <v>18003067</v>
      </c>
      <c r="E174" s="73">
        <v>1395</v>
      </c>
      <c r="F174" s="72" t="s">
        <v>1060</v>
      </c>
      <c r="G174" s="72" t="s">
        <v>1022</v>
      </c>
      <c r="H174" s="72" t="s">
        <v>1828</v>
      </c>
      <c r="I174" s="72"/>
      <c r="J174" s="73">
        <v>3</v>
      </c>
      <c r="K174" s="73">
        <v>3</v>
      </c>
      <c r="L174" s="73">
        <v>400</v>
      </c>
      <c r="M174" s="73">
        <v>3</v>
      </c>
      <c r="N174" s="73">
        <v>16</v>
      </c>
      <c r="O174" s="74" t="s">
        <v>1506</v>
      </c>
      <c r="P174" s="75" t="s">
        <v>1829</v>
      </c>
      <c r="Q174" s="72" t="s">
        <v>1598</v>
      </c>
      <c r="R174" s="72" t="s">
        <v>319</v>
      </c>
    </row>
    <row r="175" spans="1:18" ht="24.75" customHeight="1" x14ac:dyDescent="0.25">
      <c r="A175" s="65">
        <v>173</v>
      </c>
      <c r="B175" s="68" t="s">
        <v>536</v>
      </c>
      <c r="C175" s="68" t="s">
        <v>1491</v>
      </c>
      <c r="D175" s="69">
        <v>18021036</v>
      </c>
      <c r="E175" s="69">
        <v>1395</v>
      </c>
      <c r="F175" s="68" t="s">
        <v>1762</v>
      </c>
      <c r="G175" s="68" t="s">
        <v>1022</v>
      </c>
      <c r="H175" s="68"/>
      <c r="I175" s="68"/>
      <c r="J175" s="69">
        <v>4</v>
      </c>
      <c r="K175" s="69">
        <v>4</v>
      </c>
      <c r="L175" s="69">
        <v>230</v>
      </c>
      <c r="M175" s="69">
        <v>1</v>
      </c>
      <c r="N175" s="69">
        <v>25</v>
      </c>
      <c r="O175" s="70" t="s">
        <v>1506</v>
      </c>
      <c r="P175" s="71" t="s">
        <v>1830</v>
      </c>
      <c r="Q175" s="68" t="s">
        <v>1598</v>
      </c>
      <c r="R175" s="68" t="s">
        <v>319</v>
      </c>
    </row>
    <row r="176" spans="1:18" ht="24.75" customHeight="1" x14ac:dyDescent="0.25">
      <c r="A176" s="65">
        <v>174</v>
      </c>
      <c r="B176" s="68" t="s">
        <v>52</v>
      </c>
      <c r="C176" s="68" t="s">
        <v>1491</v>
      </c>
      <c r="D176" s="69">
        <v>16802312</v>
      </c>
      <c r="E176" s="69">
        <v>1432</v>
      </c>
      <c r="F176" s="68" t="s">
        <v>1060</v>
      </c>
      <c r="G176" s="68" t="s">
        <v>1022</v>
      </c>
      <c r="H176" s="68" t="s">
        <v>1546</v>
      </c>
      <c r="I176" s="68" t="s">
        <v>1567</v>
      </c>
      <c r="J176" s="69">
        <v>19</v>
      </c>
      <c r="K176" s="69">
        <v>19</v>
      </c>
      <c r="L176" s="69">
        <v>400</v>
      </c>
      <c r="M176" s="69">
        <v>3</v>
      </c>
      <c r="N176" s="69">
        <v>35</v>
      </c>
      <c r="O176" s="70" t="s">
        <v>1518</v>
      </c>
      <c r="P176" s="71" t="s">
        <v>1831</v>
      </c>
      <c r="Q176" s="68" t="s">
        <v>1496</v>
      </c>
      <c r="R176" s="68" t="s">
        <v>28</v>
      </c>
    </row>
    <row r="177" spans="1:18" ht="24.75" customHeight="1" x14ac:dyDescent="0.25">
      <c r="A177" s="65">
        <v>175</v>
      </c>
      <c r="B177" s="72" t="s">
        <v>46</v>
      </c>
      <c r="C177" s="72" t="s">
        <v>1491</v>
      </c>
      <c r="D177" s="73">
        <v>14300052</v>
      </c>
      <c r="E177" s="73">
        <v>1423</v>
      </c>
      <c r="F177" s="72" t="s">
        <v>1060</v>
      </c>
      <c r="G177" s="72" t="s">
        <v>1022</v>
      </c>
      <c r="H177" s="72" t="s">
        <v>1555</v>
      </c>
      <c r="I177" s="72" t="s">
        <v>1098</v>
      </c>
      <c r="J177" s="73">
        <v>50</v>
      </c>
      <c r="K177" s="73">
        <v>30</v>
      </c>
      <c r="L177" s="73">
        <v>400</v>
      </c>
      <c r="M177" s="73">
        <v>3</v>
      </c>
      <c r="N177" s="73">
        <v>125</v>
      </c>
      <c r="O177" s="74" t="s">
        <v>1513</v>
      </c>
      <c r="P177" s="75" t="s">
        <v>1832</v>
      </c>
      <c r="Q177" s="72" t="s">
        <v>1496</v>
      </c>
      <c r="R177" s="72" t="s">
        <v>28</v>
      </c>
    </row>
    <row r="178" spans="1:18" ht="24.75" customHeight="1" x14ac:dyDescent="0.25">
      <c r="A178" s="65">
        <v>176</v>
      </c>
      <c r="B178" s="72" t="s">
        <v>538</v>
      </c>
      <c r="C178" s="72" t="s">
        <v>1491</v>
      </c>
      <c r="D178" s="73">
        <v>16201349</v>
      </c>
      <c r="E178" s="73">
        <v>1395</v>
      </c>
      <c r="F178" s="72" t="s">
        <v>1060</v>
      </c>
      <c r="G178" s="72" t="s">
        <v>1022</v>
      </c>
      <c r="H178" s="72" t="s">
        <v>1633</v>
      </c>
      <c r="I178" s="72" t="s">
        <v>1833</v>
      </c>
      <c r="J178" s="73">
        <v>3</v>
      </c>
      <c r="K178" s="73">
        <v>3</v>
      </c>
      <c r="L178" s="73">
        <v>400</v>
      </c>
      <c r="M178" s="73">
        <v>3</v>
      </c>
      <c r="N178" s="73">
        <v>16</v>
      </c>
      <c r="O178" s="74" t="s">
        <v>1506</v>
      </c>
      <c r="P178" s="75" t="s">
        <v>1834</v>
      </c>
      <c r="Q178" s="72" t="s">
        <v>1598</v>
      </c>
      <c r="R178" s="72" t="s">
        <v>319</v>
      </c>
    </row>
    <row r="179" spans="1:18" ht="24.75" customHeight="1" x14ac:dyDescent="0.25">
      <c r="A179" s="65">
        <v>177</v>
      </c>
      <c r="B179" s="68" t="s">
        <v>539</v>
      </c>
      <c r="C179" s="68" t="s">
        <v>1491</v>
      </c>
      <c r="D179" s="69">
        <v>18079045</v>
      </c>
      <c r="E179" s="69">
        <v>1395</v>
      </c>
      <c r="F179" s="68" t="s">
        <v>1625</v>
      </c>
      <c r="G179" s="68" t="s">
        <v>1022</v>
      </c>
      <c r="H179" s="68"/>
      <c r="I179" s="68"/>
      <c r="J179" s="69">
        <v>2</v>
      </c>
      <c r="K179" s="69">
        <v>2</v>
      </c>
      <c r="L179" s="69">
        <v>230</v>
      </c>
      <c r="M179" s="69">
        <v>1</v>
      </c>
      <c r="N179" s="69">
        <v>16</v>
      </c>
      <c r="O179" s="70" t="s">
        <v>1506</v>
      </c>
      <c r="P179" s="71" t="s">
        <v>1835</v>
      </c>
      <c r="Q179" s="68" t="s">
        <v>1598</v>
      </c>
      <c r="R179" s="68" t="s">
        <v>319</v>
      </c>
    </row>
    <row r="180" spans="1:18" ht="24.75" customHeight="1" x14ac:dyDescent="0.25">
      <c r="A180" s="65">
        <v>178</v>
      </c>
      <c r="B180" s="72" t="s">
        <v>540</v>
      </c>
      <c r="C180" s="72" t="s">
        <v>1491</v>
      </c>
      <c r="D180" s="73">
        <v>16201350</v>
      </c>
      <c r="E180" s="73">
        <v>1395</v>
      </c>
      <c r="F180" s="72" t="s">
        <v>1060</v>
      </c>
      <c r="G180" s="72" t="s">
        <v>1022</v>
      </c>
      <c r="H180" s="72" t="s">
        <v>1836</v>
      </c>
      <c r="I180" s="72"/>
      <c r="J180" s="73">
        <v>4</v>
      </c>
      <c r="K180" s="73">
        <v>4</v>
      </c>
      <c r="L180" s="73">
        <v>400</v>
      </c>
      <c r="M180" s="73">
        <v>3</v>
      </c>
      <c r="N180" s="73">
        <v>16</v>
      </c>
      <c r="O180" s="74" t="s">
        <v>1506</v>
      </c>
      <c r="P180" s="75" t="s">
        <v>1837</v>
      </c>
      <c r="Q180" s="72" t="s">
        <v>1598</v>
      </c>
      <c r="R180" s="72" t="s">
        <v>319</v>
      </c>
    </row>
    <row r="181" spans="1:18" ht="24.75" customHeight="1" x14ac:dyDescent="0.25">
      <c r="A181" s="65">
        <v>179</v>
      </c>
      <c r="B181" s="68" t="s">
        <v>541</v>
      </c>
      <c r="C181" s="68" t="s">
        <v>1491</v>
      </c>
      <c r="D181" s="69">
        <v>18066011</v>
      </c>
      <c r="E181" s="69">
        <v>1395</v>
      </c>
      <c r="F181" s="68" t="s">
        <v>1216</v>
      </c>
      <c r="G181" s="68" t="s">
        <v>1022</v>
      </c>
      <c r="H181" s="68"/>
      <c r="I181" s="68"/>
      <c r="J181" s="69">
        <v>4</v>
      </c>
      <c r="K181" s="69">
        <v>4</v>
      </c>
      <c r="L181" s="69">
        <v>230</v>
      </c>
      <c r="M181" s="69">
        <v>1</v>
      </c>
      <c r="N181" s="69">
        <v>25</v>
      </c>
      <c r="O181" s="70" t="s">
        <v>1506</v>
      </c>
      <c r="P181" s="71" t="s">
        <v>1838</v>
      </c>
      <c r="Q181" s="68" t="s">
        <v>1598</v>
      </c>
      <c r="R181" s="68" t="s">
        <v>319</v>
      </c>
    </row>
    <row r="182" spans="1:18" ht="24.75" customHeight="1" x14ac:dyDescent="0.25">
      <c r="A182" s="65">
        <v>180</v>
      </c>
      <c r="B182" s="72" t="s">
        <v>543</v>
      </c>
      <c r="C182" s="72" t="s">
        <v>1491</v>
      </c>
      <c r="D182" s="73">
        <v>16903340</v>
      </c>
      <c r="E182" s="73">
        <v>1395</v>
      </c>
      <c r="F182" s="72" t="s">
        <v>1839</v>
      </c>
      <c r="G182" s="72" t="s">
        <v>1022</v>
      </c>
      <c r="H182" s="72"/>
      <c r="I182" s="72" t="s">
        <v>1840</v>
      </c>
      <c r="J182" s="73">
        <v>4</v>
      </c>
      <c r="K182" s="73">
        <v>4</v>
      </c>
      <c r="L182" s="73">
        <v>230</v>
      </c>
      <c r="M182" s="73">
        <v>1</v>
      </c>
      <c r="N182" s="73">
        <v>25</v>
      </c>
      <c r="O182" s="74" t="s">
        <v>1506</v>
      </c>
      <c r="P182" s="75" t="s">
        <v>1841</v>
      </c>
      <c r="Q182" s="72" t="s">
        <v>1598</v>
      </c>
      <c r="R182" s="72" t="s">
        <v>319</v>
      </c>
    </row>
    <row r="183" spans="1:18" ht="24.75" customHeight="1" x14ac:dyDescent="0.25">
      <c r="A183" s="65">
        <v>181</v>
      </c>
      <c r="B183" s="68" t="s">
        <v>545</v>
      </c>
      <c r="C183" s="68" t="s">
        <v>1491</v>
      </c>
      <c r="D183" s="69">
        <v>18003068</v>
      </c>
      <c r="E183" s="69">
        <v>1395</v>
      </c>
      <c r="F183" s="68" t="s">
        <v>1060</v>
      </c>
      <c r="G183" s="68" t="s">
        <v>1022</v>
      </c>
      <c r="H183" s="68" t="s">
        <v>1842</v>
      </c>
      <c r="I183" s="68"/>
      <c r="J183" s="69">
        <v>3</v>
      </c>
      <c r="K183" s="69">
        <v>3</v>
      </c>
      <c r="L183" s="69">
        <v>400</v>
      </c>
      <c r="M183" s="69">
        <v>3</v>
      </c>
      <c r="N183" s="69">
        <v>16</v>
      </c>
      <c r="O183" s="70" t="s">
        <v>1506</v>
      </c>
      <c r="P183" s="71" t="s">
        <v>1843</v>
      </c>
      <c r="Q183" s="68" t="s">
        <v>1598</v>
      </c>
      <c r="R183" s="68" t="s">
        <v>319</v>
      </c>
    </row>
    <row r="184" spans="1:18" ht="24.75" customHeight="1" x14ac:dyDescent="0.25">
      <c r="A184" s="65">
        <v>182</v>
      </c>
      <c r="B184" s="72" t="s">
        <v>546</v>
      </c>
      <c r="C184" s="72" t="s">
        <v>1491</v>
      </c>
      <c r="D184" s="73">
        <v>18066012</v>
      </c>
      <c r="E184" s="73">
        <v>1395</v>
      </c>
      <c r="F184" s="72" t="s">
        <v>1111</v>
      </c>
      <c r="G184" s="72" t="s">
        <v>1022</v>
      </c>
      <c r="H184" s="72"/>
      <c r="I184" s="72"/>
      <c r="J184" s="73">
        <v>4</v>
      </c>
      <c r="K184" s="73">
        <v>4</v>
      </c>
      <c r="L184" s="73">
        <v>230</v>
      </c>
      <c r="M184" s="73">
        <v>1</v>
      </c>
      <c r="N184" s="73">
        <v>25</v>
      </c>
      <c r="O184" s="74" t="s">
        <v>1506</v>
      </c>
      <c r="P184" s="75" t="s">
        <v>1844</v>
      </c>
      <c r="Q184" s="72" t="s">
        <v>1598</v>
      </c>
      <c r="R184" s="72" t="s">
        <v>319</v>
      </c>
    </row>
    <row r="185" spans="1:18" ht="24.75" customHeight="1" x14ac:dyDescent="0.25">
      <c r="A185" s="65">
        <v>183</v>
      </c>
      <c r="B185" s="68" t="s">
        <v>344</v>
      </c>
      <c r="C185" s="68" t="s">
        <v>1491</v>
      </c>
      <c r="D185" s="69">
        <v>18064015</v>
      </c>
      <c r="E185" s="69">
        <v>1395</v>
      </c>
      <c r="F185" s="68" t="s">
        <v>1104</v>
      </c>
      <c r="G185" s="68" t="s">
        <v>1022</v>
      </c>
      <c r="H185" s="68" t="s">
        <v>1845</v>
      </c>
      <c r="I185" s="68" t="s">
        <v>1528</v>
      </c>
      <c r="J185" s="69">
        <v>1</v>
      </c>
      <c r="K185" s="69">
        <v>1</v>
      </c>
      <c r="L185" s="69">
        <v>230</v>
      </c>
      <c r="M185" s="69">
        <v>1</v>
      </c>
      <c r="N185" s="69">
        <v>10</v>
      </c>
      <c r="O185" s="70" t="s">
        <v>1506</v>
      </c>
      <c r="P185" s="71" t="s">
        <v>1846</v>
      </c>
      <c r="Q185" s="68" t="s">
        <v>1598</v>
      </c>
      <c r="R185" s="68" t="s">
        <v>319</v>
      </c>
    </row>
    <row r="186" spans="1:18" ht="24.75" customHeight="1" x14ac:dyDescent="0.25">
      <c r="A186" s="65">
        <v>184</v>
      </c>
      <c r="B186" s="72" t="s">
        <v>548</v>
      </c>
      <c r="C186" s="72" t="s">
        <v>1491</v>
      </c>
      <c r="D186" s="73">
        <v>16903341</v>
      </c>
      <c r="E186" s="73">
        <v>1395</v>
      </c>
      <c r="F186" s="72" t="s">
        <v>1839</v>
      </c>
      <c r="G186" s="72" t="s">
        <v>1022</v>
      </c>
      <c r="H186" s="72"/>
      <c r="I186" s="72" t="s">
        <v>1847</v>
      </c>
      <c r="J186" s="73">
        <v>4</v>
      </c>
      <c r="K186" s="73">
        <v>4</v>
      </c>
      <c r="L186" s="73">
        <v>230</v>
      </c>
      <c r="M186" s="73">
        <v>1</v>
      </c>
      <c r="N186" s="73">
        <v>25</v>
      </c>
      <c r="O186" s="74" t="s">
        <v>1506</v>
      </c>
      <c r="P186" s="75" t="s">
        <v>1848</v>
      </c>
      <c r="Q186" s="72" t="s">
        <v>1598</v>
      </c>
      <c r="R186" s="72" t="s">
        <v>319</v>
      </c>
    </row>
    <row r="187" spans="1:18" ht="24.75" customHeight="1" x14ac:dyDescent="0.25">
      <c r="A187" s="65">
        <v>185</v>
      </c>
      <c r="B187" s="68" t="s">
        <v>550</v>
      </c>
      <c r="C187" s="68" t="s">
        <v>1491</v>
      </c>
      <c r="D187" s="69">
        <v>16802349</v>
      </c>
      <c r="E187" s="69">
        <v>1395</v>
      </c>
      <c r="F187" s="68" t="s">
        <v>1060</v>
      </c>
      <c r="G187" s="68" t="s">
        <v>1022</v>
      </c>
      <c r="H187" s="68" t="s">
        <v>1849</v>
      </c>
      <c r="I187" s="68" t="s">
        <v>1847</v>
      </c>
      <c r="J187" s="69">
        <v>11</v>
      </c>
      <c r="K187" s="69">
        <v>11</v>
      </c>
      <c r="L187" s="69">
        <v>400</v>
      </c>
      <c r="M187" s="69">
        <v>3</v>
      </c>
      <c r="N187" s="69">
        <v>25</v>
      </c>
      <c r="O187" s="70" t="s">
        <v>1506</v>
      </c>
      <c r="P187" s="71" t="s">
        <v>1850</v>
      </c>
      <c r="Q187" s="68" t="s">
        <v>1598</v>
      </c>
      <c r="R187" s="68" t="s">
        <v>319</v>
      </c>
    </row>
    <row r="188" spans="1:18" ht="24.75" customHeight="1" x14ac:dyDescent="0.25">
      <c r="A188" s="65">
        <v>186</v>
      </c>
      <c r="B188" s="72" t="s">
        <v>551</v>
      </c>
      <c r="C188" s="72" t="s">
        <v>1491</v>
      </c>
      <c r="D188" s="73">
        <v>16202337</v>
      </c>
      <c r="E188" s="73">
        <v>1395</v>
      </c>
      <c r="F188" s="72" t="s">
        <v>1060</v>
      </c>
      <c r="G188" s="72" t="s">
        <v>1022</v>
      </c>
      <c r="H188" s="72" t="s">
        <v>1183</v>
      </c>
      <c r="I188" s="72"/>
      <c r="J188" s="73">
        <v>18</v>
      </c>
      <c r="K188" s="73">
        <v>18</v>
      </c>
      <c r="L188" s="73">
        <v>400</v>
      </c>
      <c r="M188" s="73">
        <v>3</v>
      </c>
      <c r="N188" s="73">
        <v>32</v>
      </c>
      <c r="O188" s="74" t="s">
        <v>1506</v>
      </c>
      <c r="P188" s="75" t="s">
        <v>1851</v>
      </c>
      <c r="Q188" s="72" t="s">
        <v>1598</v>
      </c>
      <c r="R188" s="72" t="s">
        <v>319</v>
      </c>
    </row>
    <row r="189" spans="1:18" ht="24.75" customHeight="1" x14ac:dyDescent="0.25">
      <c r="A189" s="65">
        <v>187</v>
      </c>
      <c r="B189" s="68" t="s">
        <v>553</v>
      </c>
      <c r="C189" s="68" t="s">
        <v>1491</v>
      </c>
      <c r="D189" s="69">
        <v>16802350</v>
      </c>
      <c r="E189" s="69">
        <v>1395</v>
      </c>
      <c r="F189" s="68" t="s">
        <v>1673</v>
      </c>
      <c r="G189" s="68" t="s">
        <v>1022</v>
      </c>
      <c r="H189" s="68" t="s">
        <v>1674</v>
      </c>
      <c r="I189" s="68"/>
      <c r="J189" s="69">
        <v>3.5</v>
      </c>
      <c r="K189" s="69">
        <v>3.5</v>
      </c>
      <c r="L189" s="69">
        <v>400</v>
      </c>
      <c r="M189" s="69">
        <v>3</v>
      </c>
      <c r="N189" s="69">
        <v>16</v>
      </c>
      <c r="O189" s="70" t="s">
        <v>1683</v>
      </c>
      <c r="P189" s="71" t="s">
        <v>1852</v>
      </c>
      <c r="Q189" s="68" t="s">
        <v>1598</v>
      </c>
      <c r="R189" s="68" t="s">
        <v>319</v>
      </c>
    </row>
    <row r="190" spans="1:18" ht="24.75" customHeight="1" x14ac:dyDescent="0.25">
      <c r="A190" s="65">
        <v>188</v>
      </c>
      <c r="B190" s="72" t="s">
        <v>554</v>
      </c>
      <c r="C190" s="72" t="s">
        <v>1491</v>
      </c>
      <c r="D190" s="73">
        <v>16201351</v>
      </c>
      <c r="E190" s="73">
        <v>1395</v>
      </c>
      <c r="F190" s="72" t="s">
        <v>1060</v>
      </c>
      <c r="G190" s="72" t="s">
        <v>1022</v>
      </c>
      <c r="H190" s="72" t="s">
        <v>1186</v>
      </c>
      <c r="I190" s="72"/>
      <c r="J190" s="73">
        <v>9</v>
      </c>
      <c r="K190" s="73">
        <v>9</v>
      </c>
      <c r="L190" s="73">
        <v>400</v>
      </c>
      <c r="M190" s="73">
        <v>3</v>
      </c>
      <c r="N190" s="73">
        <v>20</v>
      </c>
      <c r="O190" s="74" t="s">
        <v>1506</v>
      </c>
      <c r="P190" s="75" t="s">
        <v>1853</v>
      </c>
      <c r="Q190" s="72" t="s">
        <v>1598</v>
      </c>
      <c r="R190" s="72" t="s">
        <v>319</v>
      </c>
    </row>
    <row r="191" spans="1:18" ht="24.75" customHeight="1" x14ac:dyDescent="0.25">
      <c r="A191" s="65">
        <v>189</v>
      </c>
      <c r="B191" s="68" t="s">
        <v>88</v>
      </c>
      <c r="C191" s="68" t="s">
        <v>1491</v>
      </c>
      <c r="D191" s="69">
        <v>11845009</v>
      </c>
      <c r="E191" s="69">
        <v>1380</v>
      </c>
      <c r="F191" s="68" t="s">
        <v>1060</v>
      </c>
      <c r="G191" s="68" t="s">
        <v>1022</v>
      </c>
      <c r="H191" s="68" t="s">
        <v>1186</v>
      </c>
      <c r="I191" s="68" t="s">
        <v>1854</v>
      </c>
      <c r="J191" s="69">
        <v>20</v>
      </c>
      <c r="K191" s="69">
        <v>20</v>
      </c>
      <c r="L191" s="69">
        <v>400</v>
      </c>
      <c r="M191" s="69">
        <v>3</v>
      </c>
      <c r="N191" s="69">
        <v>63</v>
      </c>
      <c r="O191" s="70" t="s">
        <v>1506</v>
      </c>
      <c r="P191" s="71" t="s">
        <v>1855</v>
      </c>
      <c r="Q191" s="68" t="s">
        <v>1508</v>
      </c>
      <c r="R191" s="68" t="s">
        <v>86</v>
      </c>
    </row>
    <row r="192" spans="1:18" ht="24.75" customHeight="1" x14ac:dyDescent="0.25">
      <c r="A192" s="65">
        <v>190</v>
      </c>
      <c r="B192" s="72" t="s">
        <v>76</v>
      </c>
      <c r="C192" s="72" t="s">
        <v>1491</v>
      </c>
      <c r="D192" s="73">
        <v>14300046</v>
      </c>
      <c r="E192" s="73">
        <v>1380</v>
      </c>
      <c r="F192" s="72" t="s">
        <v>1060</v>
      </c>
      <c r="G192" s="72" t="s">
        <v>1022</v>
      </c>
      <c r="H192" s="72" t="s">
        <v>1856</v>
      </c>
      <c r="I192" s="72" t="s">
        <v>1580</v>
      </c>
      <c r="J192" s="73">
        <v>115</v>
      </c>
      <c r="K192" s="73">
        <v>40</v>
      </c>
      <c r="L192" s="73">
        <v>400</v>
      </c>
      <c r="M192" s="73">
        <v>3</v>
      </c>
      <c r="N192" s="73">
        <v>200</v>
      </c>
      <c r="O192" s="74" t="s">
        <v>1513</v>
      </c>
      <c r="P192" s="75" t="s">
        <v>1857</v>
      </c>
      <c r="Q192" s="72" t="s">
        <v>1858</v>
      </c>
      <c r="R192" s="72" t="s">
        <v>18</v>
      </c>
    </row>
    <row r="193" spans="1:18" ht="24.75" customHeight="1" x14ac:dyDescent="0.25">
      <c r="A193" s="65">
        <v>191</v>
      </c>
      <c r="B193" s="72" t="s">
        <v>556</v>
      </c>
      <c r="C193" s="72" t="s">
        <v>1491</v>
      </c>
      <c r="D193" s="73">
        <v>16802351</v>
      </c>
      <c r="E193" s="73">
        <v>1395</v>
      </c>
      <c r="F193" s="72" t="s">
        <v>1060</v>
      </c>
      <c r="G193" s="72" t="s">
        <v>1022</v>
      </c>
      <c r="H193" s="72" t="s">
        <v>1129</v>
      </c>
      <c r="I193" s="72"/>
      <c r="J193" s="73">
        <v>3</v>
      </c>
      <c r="K193" s="73">
        <v>3</v>
      </c>
      <c r="L193" s="73">
        <v>400</v>
      </c>
      <c r="M193" s="73">
        <v>3</v>
      </c>
      <c r="N193" s="73">
        <v>16</v>
      </c>
      <c r="O193" s="74" t="s">
        <v>1506</v>
      </c>
      <c r="P193" s="75" t="s">
        <v>1859</v>
      </c>
      <c r="Q193" s="72" t="s">
        <v>1598</v>
      </c>
      <c r="R193" s="72" t="s">
        <v>319</v>
      </c>
    </row>
    <row r="194" spans="1:18" ht="24.75" customHeight="1" x14ac:dyDescent="0.25">
      <c r="A194" s="65">
        <v>192</v>
      </c>
      <c r="B194" s="68" t="s">
        <v>265</v>
      </c>
      <c r="C194" s="68" t="s">
        <v>1491</v>
      </c>
      <c r="D194" s="69">
        <v>16802352</v>
      </c>
      <c r="E194" s="69">
        <v>1395</v>
      </c>
      <c r="F194" s="68" t="s">
        <v>1060</v>
      </c>
      <c r="G194" s="68" t="s">
        <v>1022</v>
      </c>
      <c r="H194" s="68" t="s">
        <v>1189</v>
      </c>
      <c r="I194" s="68" t="s">
        <v>1860</v>
      </c>
      <c r="J194" s="69">
        <v>24</v>
      </c>
      <c r="K194" s="69">
        <v>24</v>
      </c>
      <c r="L194" s="69">
        <v>400</v>
      </c>
      <c r="M194" s="69">
        <v>3</v>
      </c>
      <c r="N194" s="69">
        <v>50</v>
      </c>
      <c r="O194" s="70" t="s">
        <v>1516</v>
      </c>
      <c r="P194" s="71" t="s">
        <v>1861</v>
      </c>
      <c r="Q194" s="68" t="s">
        <v>1496</v>
      </c>
      <c r="R194" s="68" t="s">
        <v>28</v>
      </c>
    </row>
    <row r="195" spans="1:18" ht="24.75" customHeight="1" x14ac:dyDescent="0.25">
      <c r="A195" s="65">
        <v>193</v>
      </c>
      <c r="B195" s="72" t="s">
        <v>822</v>
      </c>
      <c r="C195" s="72" t="s">
        <v>1491</v>
      </c>
      <c r="D195" s="73">
        <v>16903342</v>
      </c>
      <c r="E195" s="73">
        <v>1395</v>
      </c>
      <c r="F195" s="72" t="s">
        <v>1802</v>
      </c>
      <c r="G195" s="72" t="s">
        <v>1022</v>
      </c>
      <c r="H195" s="72"/>
      <c r="I195" s="72"/>
      <c r="J195" s="73">
        <v>17</v>
      </c>
      <c r="K195" s="73">
        <v>17</v>
      </c>
      <c r="L195" s="73">
        <v>400</v>
      </c>
      <c r="M195" s="73">
        <v>3</v>
      </c>
      <c r="N195" s="73">
        <v>35</v>
      </c>
      <c r="O195" s="74" t="s">
        <v>1516</v>
      </c>
      <c r="P195" s="75" t="s">
        <v>1862</v>
      </c>
      <c r="Q195" s="72" t="s">
        <v>1496</v>
      </c>
      <c r="R195" s="72" t="s">
        <v>823</v>
      </c>
    </row>
    <row r="196" spans="1:18" ht="24.75" customHeight="1" x14ac:dyDescent="0.25">
      <c r="A196" s="65">
        <v>194</v>
      </c>
      <c r="B196" s="68" t="s">
        <v>812</v>
      </c>
      <c r="C196" s="68" t="s">
        <v>1491</v>
      </c>
      <c r="D196" s="69">
        <v>16802353</v>
      </c>
      <c r="E196" s="69">
        <v>1395</v>
      </c>
      <c r="F196" s="68" t="s">
        <v>1060</v>
      </c>
      <c r="G196" s="68" t="s">
        <v>1022</v>
      </c>
      <c r="H196" s="68" t="s">
        <v>1189</v>
      </c>
      <c r="I196" s="68" t="s">
        <v>1860</v>
      </c>
      <c r="J196" s="69">
        <v>17</v>
      </c>
      <c r="K196" s="69">
        <v>17</v>
      </c>
      <c r="L196" s="69">
        <v>400</v>
      </c>
      <c r="M196" s="69">
        <v>3</v>
      </c>
      <c r="N196" s="69">
        <v>35</v>
      </c>
      <c r="O196" s="70" t="s">
        <v>1516</v>
      </c>
      <c r="P196" s="71" t="s">
        <v>1863</v>
      </c>
      <c r="Q196" s="68" t="s">
        <v>1496</v>
      </c>
      <c r="R196" s="68" t="s">
        <v>86</v>
      </c>
    </row>
    <row r="197" spans="1:18" ht="24.75" customHeight="1" x14ac:dyDescent="0.25">
      <c r="A197" s="65">
        <v>195</v>
      </c>
      <c r="B197" s="72" t="s">
        <v>558</v>
      </c>
      <c r="C197" s="72" t="s">
        <v>1491</v>
      </c>
      <c r="D197" s="73">
        <v>16911051</v>
      </c>
      <c r="E197" s="73">
        <v>1395</v>
      </c>
      <c r="F197" s="72" t="s">
        <v>1108</v>
      </c>
      <c r="G197" s="72" t="s">
        <v>1022</v>
      </c>
      <c r="H197" s="72"/>
      <c r="I197" s="72"/>
      <c r="J197" s="73">
        <v>4</v>
      </c>
      <c r="K197" s="73">
        <v>4</v>
      </c>
      <c r="L197" s="73">
        <v>230</v>
      </c>
      <c r="M197" s="73">
        <v>1</v>
      </c>
      <c r="N197" s="73">
        <v>25</v>
      </c>
      <c r="O197" s="74" t="s">
        <v>1506</v>
      </c>
      <c r="P197" s="75" t="s">
        <v>1864</v>
      </c>
      <c r="Q197" s="72" t="s">
        <v>1598</v>
      </c>
      <c r="R197" s="72" t="s">
        <v>319</v>
      </c>
    </row>
    <row r="198" spans="1:18" ht="24.75" customHeight="1" x14ac:dyDescent="0.25">
      <c r="A198" s="65">
        <v>196</v>
      </c>
      <c r="B198" s="68" t="s">
        <v>559</v>
      </c>
      <c r="C198" s="68" t="s">
        <v>1491</v>
      </c>
      <c r="D198" s="69">
        <v>16911052</v>
      </c>
      <c r="E198" s="69">
        <v>1395</v>
      </c>
      <c r="F198" s="68" t="s">
        <v>1060</v>
      </c>
      <c r="G198" s="68" t="s">
        <v>1022</v>
      </c>
      <c r="H198" s="68" t="s">
        <v>1771</v>
      </c>
      <c r="I198" s="68"/>
      <c r="J198" s="69">
        <v>4</v>
      </c>
      <c r="K198" s="69">
        <v>4</v>
      </c>
      <c r="L198" s="69">
        <v>230</v>
      </c>
      <c r="M198" s="69">
        <v>1</v>
      </c>
      <c r="N198" s="69">
        <v>25</v>
      </c>
      <c r="O198" s="70" t="s">
        <v>1506</v>
      </c>
      <c r="P198" s="71" t="s">
        <v>1865</v>
      </c>
      <c r="Q198" s="68" t="s">
        <v>1598</v>
      </c>
      <c r="R198" s="68" t="s">
        <v>319</v>
      </c>
    </row>
    <row r="199" spans="1:18" ht="24.75" customHeight="1" x14ac:dyDescent="0.25">
      <c r="A199" s="65">
        <v>197</v>
      </c>
      <c r="B199" s="72" t="s">
        <v>560</v>
      </c>
      <c r="C199" s="72" t="s">
        <v>1491</v>
      </c>
      <c r="D199" s="73">
        <v>16911053</v>
      </c>
      <c r="E199" s="73">
        <v>1395</v>
      </c>
      <c r="F199" s="72" t="s">
        <v>1111</v>
      </c>
      <c r="G199" s="72" t="s">
        <v>1022</v>
      </c>
      <c r="H199" s="72"/>
      <c r="I199" s="72"/>
      <c r="J199" s="73">
        <v>1.3</v>
      </c>
      <c r="K199" s="73">
        <v>1.3</v>
      </c>
      <c r="L199" s="73">
        <v>230</v>
      </c>
      <c r="M199" s="73">
        <v>1</v>
      </c>
      <c r="N199" s="73">
        <v>20</v>
      </c>
      <c r="O199" s="74" t="s">
        <v>1506</v>
      </c>
      <c r="P199" s="75" t="s">
        <v>1866</v>
      </c>
      <c r="Q199" s="72" t="s">
        <v>1598</v>
      </c>
      <c r="R199" s="72" t="s">
        <v>319</v>
      </c>
    </row>
    <row r="200" spans="1:18" ht="24.75" customHeight="1" x14ac:dyDescent="0.25">
      <c r="A200" s="65">
        <v>198</v>
      </c>
      <c r="B200" s="68" t="s">
        <v>562</v>
      </c>
      <c r="C200" s="68" t="s">
        <v>1491</v>
      </c>
      <c r="D200" s="69">
        <v>18064016</v>
      </c>
      <c r="E200" s="69">
        <v>1395</v>
      </c>
      <c r="F200" s="68" t="s">
        <v>1104</v>
      </c>
      <c r="G200" s="68" t="s">
        <v>1022</v>
      </c>
      <c r="H200" s="68" t="s">
        <v>1867</v>
      </c>
      <c r="I200" s="68"/>
      <c r="J200" s="69">
        <v>1</v>
      </c>
      <c r="K200" s="69">
        <v>1</v>
      </c>
      <c r="L200" s="69">
        <v>230</v>
      </c>
      <c r="M200" s="69">
        <v>1</v>
      </c>
      <c r="N200" s="69">
        <v>10</v>
      </c>
      <c r="O200" s="70" t="s">
        <v>1506</v>
      </c>
      <c r="P200" s="71" t="s">
        <v>1868</v>
      </c>
      <c r="Q200" s="68" t="s">
        <v>1598</v>
      </c>
      <c r="R200" s="68" t="s">
        <v>319</v>
      </c>
    </row>
    <row r="201" spans="1:18" ht="24.75" customHeight="1" x14ac:dyDescent="0.25">
      <c r="A201" s="65">
        <v>199</v>
      </c>
      <c r="B201" s="72" t="s">
        <v>563</v>
      </c>
      <c r="C201" s="72" t="s">
        <v>1491</v>
      </c>
      <c r="D201" s="73">
        <v>18062067</v>
      </c>
      <c r="E201" s="73">
        <v>1395</v>
      </c>
      <c r="F201" s="72" t="s">
        <v>1710</v>
      </c>
      <c r="G201" s="72" t="s">
        <v>1022</v>
      </c>
      <c r="H201" s="72"/>
      <c r="I201" s="72"/>
      <c r="J201" s="73">
        <v>4</v>
      </c>
      <c r="K201" s="73">
        <v>4</v>
      </c>
      <c r="L201" s="73">
        <v>230</v>
      </c>
      <c r="M201" s="73">
        <v>1</v>
      </c>
      <c r="N201" s="73">
        <v>25</v>
      </c>
      <c r="O201" s="74" t="s">
        <v>1506</v>
      </c>
      <c r="P201" s="75" t="s">
        <v>1869</v>
      </c>
      <c r="Q201" s="72" t="s">
        <v>1598</v>
      </c>
      <c r="R201" s="72" t="s">
        <v>319</v>
      </c>
    </row>
    <row r="202" spans="1:18" ht="24.75" customHeight="1" x14ac:dyDescent="0.25">
      <c r="A202" s="65">
        <v>200</v>
      </c>
      <c r="B202" s="68" t="s">
        <v>784</v>
      </c>
      <c r="C202" s="68" t="s">
        <v>1491</v>
      </c>
      <c r="D202" s="69">
        <v>18096032</v>
      </c>
      <c r="E202" s="69">
        <v>1395</v>
      </c>
      <c r="F202" s="68" t="s">
        <v>1673</v>
      </c>
      <c r="G202" s="68" t="s">
        <v>1022</v>
      </c>
      <c r="H202" s="68" t="s">
        <v>1674</v>
      </c>
      <c r="I202" s="68"/>
      <c r="J202" s="69">
        <v>10</v>
      </c>
      <c r="K202" s="69">
        <v>10</v>
      </c>
      <c r="L202" s="69">
        <v>400</v>
      </c>
      <c r="M202" s="69">
        <v>3</v>
      </c>
      <c r="N202" s="69">
        <v>25</v>
      </c>
      <c r="O202" s="70" t="s">
        <v>1506</v>
      </c>
      <c r="P202" s="71" t="s">
        <v>1870</v>
      </c>
      <c r="Q202" s="68" t="s">
        <v>1598</v>
      </c>
      <c r="R202" s="68" t="s">
        <v>319</v>
      </c>
    </row>
    <row r="203" spans="1:18" ht="24.75" customHeight="1" x14ac:dyDescent="0.25">
      <c r="A203" s="65">
        <v>201</v>
      </c>
      <c r="B203" s="72" t="s">
        <v>565</v>
      </c>
      <c r="C203" s="72" t="s">
        <v>1491</v>
      </c>
      <c r="D203" s="73">
        <v>12067105</v>
      </c>
      <c r="E203" s="73">
        <v>1395</v>
      </c>
      <c r="F203" s="72" t="s">
        <v>1060</v>
      </c>
      <c r="G203" s="72" t="s">
        <v>1022</v>
      </c>
      <c r="H203" s="72" t="s">
        <v>1157</v>
      </c>
      <c r="I203" s="72"/>
      <c r="J203" s="73">
        <v>2</v>
      </c>
      <c r="K203" s="73">
        <v>2</v>
      </c>
      <c r="L203" s="73">
        <v>400</v>
      </c>
      <c r="M203" s="73">
        <v>3</v>
      </c>
      <c r="N203" s="73">
        <v>16</v>
      </c>
      <c r="O203" s="74" t="s">
        <v>1506</v>
      </c>
      <c r="P203" s="75" t="s">
        <v>1871</v>
      </c>
      <c r="Q203" s="72" t="s">
        <v>1598</v>
      </c>
      <c r="R203" s="72" t="s">
        <v>319</v>
      </c>
    </row>
    <row r="204" spans="1:18" ht="24.75" customHeight="1" x14ac:dyDescent="0.25">
      <c r="A204" s="65">
        <v>202</v>
      </c>
      <c r="B204" s="68" t="s">
        <v>567</v>
      </c>
      <c r="C204" s="68" t="s">
        <v>1491</v>
      </c>
      <c r="D204" s="69">
        <v>18021037</v>
      </c>
      <c r="E204" s="69">
        <v>1395</v>
      </c>
      <c r="F204" s="68" t="s">
        <v>1086</v>
      </c>
      <c r="G204" s="68" t="s">
        <v>1022</v>
      </c>
      <c r="H204" s="68"/>
      <c r="I204" s="68" t="s">
        <v>1872</v>
      </c>
      <c r="J204" s="69">
        <v>7</v>
      </c>
      <c r="K204" s="69">
        <v>3.3</v>
      </c>
      <c r="L204" s="69">
        <v>400</v>
      </c>
      <c r="M204" s="69">
        <v>3</v>
      </c>
      <c r="N204" s="69">
        <v>16</v>
      </c>
      <c r="O204" s="70" t="s">
        <v>1506</v>
      </c>
      <c r="P204" s="71" t="s">
        <v>1873</v>
      </c>
      <c r="Q204" s="68" t="s">
        <v>1598</v>
      </c>
      <c r="R204" s="68" t="s">
        <v>319</v>
      </c>
    </row>
    <row r="205" spans="1:18" ht="24.75" customHeight="1" x14ac:dyDescent="0.25">
      <c r="A205" s="65">
        <v>203</v>
      </c>
      <c r="B205" s="72" t="s">
        <v>568</v>
      </c>
      <c r="C205" s="72" t="s">
        <v>1491</v>
      </c>
      <c r="D205" s="73">
        <v>18066013</v>
      </c>
      <c r="E205" s="73">
        <v>1395</v>
      </c>
      <c r="F205" s="72" t="s">
        <v>1216</v>
      </c>
      <c r="G205" s="72" t="s">
        <v>1022</v>
      </c>
      <c r="H205" s="72"/>
      <c r="I205" s="72"/>
      <c r="J205" s="73">
        <v>5</v>
      </c>
      <c r="K205" s="73">
        <v>5</v>
      </c>
      <c r="L205" s="73">
        <v>230</v>
      </c>
      <c r="M205" s="73">
        <v>1</v>
      </c>
      <c r="N205" s="73">
        <v>25</v>
      </c>
      <c r="O205" s="74" t="s">
        <v>1506</v>
      </c>
      <c r="P205" s="75" t="s">
        <v>1874</v>
      </c>
      <c r="Q205" s="72" t="s">
        <v>1598</v>
      </c>
      <c r="R205" s="72" t="s">
        <v>319</v>
      </c>
    </row>
    <row r="206" spans="1:18" ht="24.75" customHeight="1" x14ac:dyDescent="0.25">
      <c r="A206" s="65">
        <v>204</v>
      </c>
      <c r="B206" s="68" t="s">
        <v>747</v>
      </c>
      <c r="C206" s="68" t="s">
        <v>1491</v>
      </c>
      <c r="D206" s="69">
        <v>18016017</v>
      </c>
      <c r="E206" s="69">
        <v>1395</v>
      </c>
      <c r="F206" s="68" t="s">
        <v>1145</v>
      </c>
      <c r="G206" s="68" t="s">
        <v>1022</v>
      </c>
      <c r="H206" s="68"/>
      <c r="I206" s="68"/>
      <c r="J206" s="69">
        <v>1.8</v>
      </c>
      <c r="K206" s="69">
        <v>1.8</v>
      </c>
      <c r="L206" s="69">
        <v>400</v>
      </c>
      <c r="M206" s="69">
        <v>1</v>
      </c>
      <c r="N206" s="69">
        <v>25</v>
      </c>
      <c r="O206" s="70" t="s">
        <v>1506</v>
      </c>
      <c r="P206" s="71" t="s">
        <v>1875</v>
      </c>
      <c r="Q206" s="68" t="s">
        <v>1598</v>
      </c>
      <c r="R206" s="68" t="s">
        <v>319</v>
      </c>
    </row>
    <row r="207" spans="1:18" ht="24.75" customHeight="1" x14ac:dyDescent="0.25">
      <c r="A207" s="65">
        <v>205</v>
      </c>
      <c r="B207" s="72" t="s">
        <v>569</v>
      </c>
      <c r="C207" s="72" t="s">
        <v>1491</v>
      </c>
      <c r="D207" s="73">
        <v>16203094</v>
      </c>
      <c r="E207" s="73">
        <v>1395</v>
      </c>
      <c r="F207" s="72" t="s">
        <v>1060</v>
      </c>
      <c r="G207" s="72" t="s">
        <v>1022</v>
      </c>
      <c r="H207" s="72" t="s">
        <v>1836</v>
      </c>
      <c r="I207" s="72"/>
      <c r="J207" s="73">
        <v>3</v>
      </c>
      <c r="K207" s="73">
        <v>3</v>
      </c>
      <c r="L207" s="73">
        <v>400</v>
      </c>
      <c r="M207" s="73">
        <v>3</v>
      </c>
      <c r="N207" s="73">
        <v>16</v>
      </c>
      <c r="O207" s="74" t="s">
        <v>1506</v>
      </c>
      <c r="P207" s="75" t="s">
        <v>1876</v>
      </c>
      <c r="Q207" s="72" t="s">
        <v>1598</v>
      </c>
      <c r="R207" s="72" t="s">
        <v>319</v>
      </c>
    </row>
    <row r="208" spans="1:18" ht="24.75" customHeight="1" x14ac:dyDescent="0.25">
      <c r="A208" s="65">
        <v>206</v>
      </c>
      <c r="B208" s="68" t="s">
        <v>571</v>
      </c>
      <c r="C208" s="68" t="s">
        <v>1491</v>
      </c>
      <c r="D208" s="69">
        <v>18066014</v>
      </c>
      <c r="E208" s="69">
        <v>1395</v>
      </c>
      <c r="F208" s="68" t="s">
        <v>1216</v>
      </c>
      <c r="G208" s="68" t="s">
        <v>1022</v>
      </c>
      <c r="H208" s="68" t="s">
        <v>1877</v>
      </c>
      <c r="I208" s="68"/>
      <c r="J208" s="69">
        <v>1</v>
      </c>
      <c r="K208" s="69">
        <v>1</v>
      </c>
      <c r="L208" s="69">
        <v>230</v>
      </c>
      <c r="M208" s="69">
        <v>1</v>
      </c>
      <c r="N208" s="69">
        <v>10</v>
      </c>
      <c r="O208" s="70" t="s">
        <v>1506</v>
      </c>
      <c r="P208" s="71" t="s">
        <v>1878</v>
      </c>
      <c r="Q208" s="68" t="s">
        <v>1598</v>
      </c>
      <c r="R208" s="68" t="s">
        <v>319</v>
      </c>
    </row>
    <row r="209" spans="1:18" ht="24.75" customHeight="1" x14ac:dyDescent="0.25">
      <c r="A209" s="65">
        <v>207</v>
      </c>
      <c r="B209" s="72" t="s">
        <v>749</v>
      </c>
      <c r="C209" s="72" t="s">
        <v>1491</v>
      </c>
      <c r="D209" s="73">
        <v>18013194</v>
      </c>
      <c r="E209" s="73">
        <v>1395</v>
      </c>
      <c r="F209" s="72" t="s">
        <v>1651</v>
      </c>
      <c r="G209" s="72" t="s">
        <v>1022</v>
      </c>
      <c r="H209" s="72" t="s">
        <v>1879</v>
      </c>
      <c r="I209" s="72" t="s">
        <v>1880</v>
      </c>
      <c r="J209" s="73">
        <v>2</v>
      </c>
      <c r="K209" s="73">
        <v>2</v>
      </c>
      <c r="L209" s="73">
        <v>230</v>
      </c>
      <c r="M209" s="73">
        <v>1</v>
      </c>
      <c r="N209" s="73">
        <v>10</v>
      </c>
      <c r="O209" s="74" t="s">
        <v>1506</v>
      </c>
      <c r="P209" s="75" t="s">
        <v>1881</v>
      </c>
      <c r="Q209" s="72" t="s">
        <v>1598</v>
      </c>
      <c r="R209" s="72" t="s">
        <v>319</v>
      </c>
    </row>
    <row r="210" spans="1:18" ht="24.75" customHeight="1" x14ac:dyDescent="0.25">
      <c r="A210" s="65">
        <v>208</v>
      </c>
      <c r="B210" s="68" t="s">
        <v>572</v>
      </c>
      <c r="C210" s="68" t="s">
        <v>1491</v>
      </c>
      <c r="D210" s="69">
        <v>18075066</v>
      </c>
      <c r="E210" s="69">
        <v>1395</v>
      </c>
      <c r="F210" s="68" t="s">
        <v>1673</v>
      </c>
      <c r="G210" s="68" t="s">
        <v>1022</v>
      </c>
      <c r="H210" s="68" t="s">
        <v>1674</v>
      </c>
      <c r="I210" s="68" t="s">
        <v>1880</v>
      </c>
      <c r="J210" s="69">
        <v>4</v>
      </c>
      <c r="K210" s="69">
        <v>4</v>
      </c>
      <c r="L210" s="69">
        <v>400</v>
      </c>
      <c r="M210" s="69">
        <v>3</v>
      </c>
      <c r="N210" s="69">
        <v>25</v>
      </c>
      <c r="O210" s="70" t="s">
        <v>1506</v>
      </c>
      <c r="P210" s="71" t="s">
        <v>1882</v>
      </c>
      <c r="Q210" s="68" t="s">
        <v>1598</v>
      </c>
      <c r="R210" s="68" t="s">
        <v>319</v>
      </c>
    </row>
    <row r="211" spans="1:18" ht="24.75" customHeight="1" x14ac:dyDescent="0.25">
      <c r="A211" s="65">
        <v>209</v>
      </c>
      <c r="B211" s="72" t="s">
        <v>346</v>
      </c>
      <c r="C211" s="72" t="s">
        <v>1491</v>
      </c>
      <c r="D211" s="73">
        <v>18014045</v>
      </c>
      <c r="E211" s="73">
        <v>1395</v>
      </c>
      <c r="F211" s="72" t="s">
        <v>1060</v>
      </c>
      <c r="G211" s="72" t="s">
        <v>1022</v>
      </c>
      <c r="H211" s="72" t="s">
        <v>1883</v>
      </c>
      <c r="I211" s="72"/>
      <c r="J211" s="73">
        <v>0.6</v>
      </c>
      <c r="K211" s="73">
        <v>0.5</v>
      </c>
      <c r="L211" s="73">
        <v>230</v>
      </c>
      <c r="M211" s="73">
        <v>1</v>
      </c>
      <c r="N211" s="73">
        <v>6</v>
      </c>
      <c r="O211" s="74" t="s">
        <v>1506</v>
      </c>
      <c r="P211" s="75" t="s">
        <v>1884</v>
      </c>
      <c r="Q211" s="72" t="s">
        <v>1598</v>
      </c>
      <c r="R211" s="72" t="s">
        <v>319</v>
      </c>
    </row>
    <row r="212" spans="1:18" ht="24.75" customHeight="1" x14ac:dyDescent="0.25">
      <c r="A212" s="65">
        <v>210</v>
      </c>
      <c r="B212" s="68" t="s">
        <v>751</v>
      </c>
      <c r="C212" s="68" t="s">
        <v>1491</v>
      </c>
      <c r="D212" s="69">
        <v>18075067</v>
      </c>
      <c r="E212" s="69">
        <v>1395</v>
      </c>
      <c r="F212" s="68" t="s">
        <v>1111</v>
      </c>
      <c r="G212" s="68" t="s">
        <v>1022</v>
      </c>
      <c r="H212" s="68" t="s">
        <v>1885</v>
      </c>
      <c r="I212" s="68" t="s">
        <v>1886</v>
      </c>
      <c r="J212" s="69">
        <v>2</v>
      </c>
      <c r="K212" s="69">
        <v>2</v>
      </c>
      <c r="L212" s="69">
        <v>400</v>
      </c>
      <c r="M212" s="69">
        <v>3</v>
      </c>
      <c r="N212" s="69">
        <v>10</v>
      </c>
      <c r="O212" s="70" t="s">
        <v>1506</v>
      </c>
      <c r="P212" s="71" t="s">
        <v>1887</v>
      </c>
      <c r="Q212" s="68" t="s">
        <v>1598</v>
      </c>
      <c r="R212" s="68" t="s">
        <v>319</v>
      </c>
    </row>
    <row r="213" spans="1:18" ht="24.75" customHeight="1" x14ac:dyDescent="0.25">
      <c r="A213" s="65">
        <v>211</v>
      </c>
      <c r="B213" s="72" t="s">
        <v>574</v>
      </c>
      <c r="C213" s="72" t="s">
        <v>1491</v>
      </c>
      <c r="D213" s="73">
        <v>16802354</v>
      </c>
      <c r="E213" s="73">
        <v>1395</v>
      </c>
      <c r="F213" s="72" t="s">
        <v>1060</v>
      </c>
      <c r="G213" s="72" t="s">
        <v>1022</v>
      </c>
      <c r="H213" s="72" t="s">
        <v>1888</v>
      </c>
      <c r="I213" s="72"/>
      <c r="J213" s="73">
        <v>4</v>
      </c>
      <c r="K213" s="73">
        <v>4</v>
      </c>
      <c r="L213" s="73">
        <v>400</v>
      </c>
      <c r="M213" s="73">
        <v>3</v>
      </c>
      <c r="N213" s="73">
        <v>16</v>
      </c>
      <c r="O213" s="74" t="s">
        <v>1506</v>
      </c>
      <c r="P213" s="75" t="s">
        <v>1889</v>
      </c>
      <c r="Q213" s="72" t="s">
        <v>1598</v>
      </c>
      <c r="R213" s="72" t="s">
        <v>319</v>
      </c>
    </row>
    <row r="214" spans="1:18" ht="24.75" customHeight="1" x14ac:dyDescent="0.25">
      <c r="A214" s="65">
        <v>212</v>
      </c>
      <c r="B214" s="68" t="s">
        <v>575</v>
      </c>
      <c r="C214" s="68" t="s">
        <v>1491</v>
      </c>
      <c r="D214" s="69">
        <v>18012023</v>
      </c>
      <c r="E214" s="69">
        <v>1395</v>
      </c>
      <c r="F214" s="68" t="s">
        <v>1710</v>
      </c>
      <c r="G214" s="68" t="s">
        <v>1022</v>
      </c>
      <c r="H214" s="68" t="s">
        <v>1733</v>
      </c>
      <c r="I214" s="68" t="s">
        <v>1890</v>
      </c>
      <c r="J214" s="69">
        <v>4</v>
      </c>
      <c r="K214" s="69">
        <v>4</v>
      </c>
      <c r="L214" s="69">
        <v>230</v>
      </c>
      <c r="M214" s="69">
        <v>1</v>
      </c>
      <c r="N214" s="69">
        <v>20</v>
      </c>
      <c r="O214" s="70" t="s">
        <v>1506</v>
      </c>
      <c r="P214" s="71" t="s">
        <v>1891</v>
      </c>
      <c r="Q214" s="68" t="s">
        <v>1598</v>
      </c>
      <c r="R214" s="68" t="s">
        <v>319</v>
      </c>
    </row>
    <row r="215" spans="1:18" ht="24.75" customHeight="1" x14ac:dyDescent="0.25">
      <c r="A215" s="65">
        <v>213</v>
      </c>
      <c r="B215" s="72" t="s">
        <v>576</v>
      </c>
      <c r="C215" s="72" t="s">
        <v>1491</v>
      </c>
      <c r="D215" s="73">
        <v>16202338</v>
      </c>
      <c r="E215" s="73">
        <v>1395</v>
      </c>
      <c r="F215" s="72" t="s">
        <v>1060</v>
      </c>
      <c r="G215" s="72" t="s">
        <v>1022</v>
      </c>
      <c r="H215" s="72" t="s">
        <v>1061</v>
      </c>
      <c r="I215" s="72"/>
      <c r="J215" s="73">
        <v>4</v>
      </c>
      <c r="K215" s="73">
        <v>4</v>
      </c>
      <c r="L215" s="73">
        <v>400</v>
      </c>
      <c r="M215" s="73">
        <v>3</v>
      </c>
      <c r="N215" s="73">
        <v>16</v>
      </c>
      <c r="O215" s="74" t="s">
        <v>1506</v>
      </c>
      <c r="P215" s="75" t="s">
        <v>1892</v>
      </c>
      <c r="Q215" s="72" t="s">
        <v>1598</v>
      </c>
      <c r="R215" s="72" t="s">
        <v>319</v>
      </c>
    </row>
    <row r="216" spans="1:18" ht="24.75" customHeight="1" x14ac:dyDescent="0.25">
      <c r="A216" s="65">
        <v>214</v>
      </c>
      <c r="B216" s="68" t="s">
        <v>577</v>
      </c>
      <c r="C216" s="68" t="s">
        <v>1491</v>
      </c>
      <c r="D216" s="69">
        <v>16201352</v>
      </c>
      <c r="E216" s="69">
        <v>1395</v>
      </c>
      <c r="F216" s="68" t="s">
        <v>1060</v>
      </c>
      <c r="G216" s="68" t="s">
        <v>1893</v>
      </c>
      <c r="H216" s="68" t="s">
        <v>1894</v>
      </c>
      <c r="I216" s="68"/>
      <c r="J216" s="69">
        <v>2</v>
      </c>
      <c r="K216" s="69">
        <v>2</v>
      </c>
      <c r="L216" s="69">
        <v>400</v>
      </c>
      <c r="M216" s="69">
        <v>3</v>
      </c>
      <c r="N216" s="69">
        <v>10</v>
      </c>
      <c r="O216" s="70" t="s">
        <v>1506</v>
      </c>
      <c r="P216" s="71" t="s">
        <v>1895</v>
      </c>
      <c r="Q216" s="68" t="s">
        <v>1598</v>
      </c>
      <c r="R216" s="68" t="s">
        <v>319</v>
      </c>
    </row>
    <row r="217" spans="1:18" ht="24.75" customHeight="1" x14ac:dyDescent="0.25">
      <c r="A217" s="65">
        <v>215</v>
      </c>
      <c r="B217" s="72" t="s">
        <v>578</v>
      </c>
      <c r="C217" s="72" t="s">
        <v>1491</v>
      </c>
      <c r="D217" s="73">
        <v>18003069</v>
      </c>
      <c r="E217" s="73">
        <v>1395</v>
      </c>
      <c r="F217" s="72" t="s">
        <v>1060</v>
      </c>
      <c r="G217" s="72" t="s">
        <v>1893</v>
      </c>
      <c r="H217" s="72" t="s">
        <v>1612</v>
      </c>
      <c r="I217" s="72"/>
      <c r="J217" s="73">
        <v>10</v>
      </c>
      <c r="K217" s="73">
        <v>10</v>
      </c>
      <c r="L217" s="73">
        <v>400</v>
      </c>
      <c r="M217" s="73">
        <v>3</v>
      </c>
      <c r="N217" s="73">
        <v>25</v>
      </c>
      <c r="O217" s="74" t="s">
        <v>1506</v>
      </c>
      <c r="P217" s="75" t="s">
        <v>1896</v>
      </c>
      <c r="Q217" s="72" t="s">
        <v>1598</v>
      </c>
      <c r="R217" s="72" t="s">
        <v>319</v>
      </c>
    </row>
    <row r="218" spans="1:18" ht="24.75" customHeight="1" x14ac:dyDescent="0.25">
      <c r="A218" s="65">
        <v>216</v>
      </c>
      <c r="B218" s="68" t="s">
        <v>580</v>
      </c>
      <c r="C218" s="68" t="s">
        <v>1491</v>
      </c>
      <c r="D218" s="69">
        <v>12159206</v>
      </c>
      <c r="E218" s="69">
        <v>1395</v>
      </c>
      <c r="F218" s="68" t="s">
        <v>1060</v>
      </c>
      <c r="G218" s="68" t="s">
        <v>1893</v>
      </c>
      <c r="H218" s="68" t="s">
        <v>1897</v>
      </c>
      <c r="I218" s="68"/>
      <c r="J218" s="69">
        <v>2</v>
      </c>
      <c r="K218" s="69">
        <v>2</v>
      </c>
      <c r="L218" s="69">
        <v>400</v>
      </c>
      <c r="M218" s="69">
        <v>3</v>
      </c>
      <c r="N218" s="69">
        <v>16</v>
      </c>
      <c r="O218" s="70" t="s">
        <v>1506</v>
      </c>
      <c r="P218" s="71" t="s">
        <v>1898</v>
      </c>
      <c r="Q218" s="68" t="s">
        <v>1598</v>
      </c>
      <c r="R218" s="68" t="s">
        <v>319</v>
      </c>
    </row>
    <row r="219" spans="1:18" ht="24.75" customHeight="1" x14ac:dyDescent="0.25">
      <c r="A219" s="65">
        <v>217</v>
      </c>
      <c r="B219" s="72" t="s">
        <v>582</v>
      </c>
      <c r="C219" s="72" t="s">
        <v>1491</v>
      </c>
      <c r="D219" s="73">
        <v>12159207</v>
      </c>
      <c r="E219" s="73">
        <v>1395</v>
      </c>
      <c r="F219" s="72" t="s">
        <v>1060</v>
      </c>
      <c r="G219" s="72" t="s">
        <v>1893</v>
      </c>
      <c r="H219" s="72" t="s">
        <v>1899</v>
      </c>
      <c r="I219" s="72"/>
      <c r="J219" s="73">
        <v>5</v>
      </c>
      <c r="K219" s="73">
        <v>5</v>
      </c>
      <c r="L219" s="73">
        <v>400</v>
      </c>
      <c r="M219" s="73">
        <v>3</v>
      </c>
      <c r="N219" s="73">
        <v>16</v>
      </c>
      <c r="O219" s="74" t="s">
        <v>1506</v>
      </c>
      <c r="P219" s="75" t="s">
        <v>1900</v>
      </c>
      <c r="Q219" s="72" t="s">
        <v>1598</v>
      </c>
      <c r="R219" s="72" t="s">
        <v>319</v>
      </c>
    </row>
    <row r="220" spans="1:18" ht="24.75" customHeight="1" x14ac:dyDescent="0.25">
      <c r="A220" s="65">
        <v>218</v>
      </c>
      <c r="B220" s="68" t="s">
        <v>583</v>
      </c>
      <c r="C220" s="68" t="s">
        <v>1491</v>
      </c>
      <c r="D220" s="69">
        <v>18008107</v>
      </c>
      <c r="E220" s="69">
        <v>1395</v>
      </c>
      <c r="F220" s="68" t="s">
        <v>1060</v>
      </c>
      <c r="G220" s="68" t="s">
        <v>1893</v>
      </c>
      <c r="H220" s="68" t="s">
        <v>1689</v>
      </c>
      <c r="I220" s="68"/>
      <c r="J220" s="69">
        <v>11</v>
      </c>
      <c r="K220" s="69">
        <v>11</v>
      </c>
      <c r="L220" s="69">
        <v>400</v>
      </c>
      <c r="M220" s="69">
        <v>3</v>
      </c>
      <c r="N220" s="69">
        <v>25</v>
      </c>
      <c r="O220" s="70" t="s">
        <v>1506</v>
      </c>
      <c r="P220" s="71" t="s">
        <v>1901</v>
      </c>
      <c r="Q220" s="68" t="s">
        <v>1598</v>
      </c>
      <c r="R220" s="68" t="s">
        <v>319</v>
      </c>
    </row>
    <row r="221" spans="1:18" ht="24.75" customHeight="1" x14ac:dyDescent="0.25">
      <c r="A221" s="65">
        <v>219</v>
      </c>
      <c r="B221" s="72" t="s">
        <v>585</v>
      </c>
      <c r="C221" s="72" t="s">
        <v>1491</v>
      </c>
      <c r="D221" s="73">
        <v>18006065</v>
      </c>
      <c r="E221" s="73">
        <v>1395</v>
      </c>
      <c r="F221" s="72" t="s">
        <v>1060</v>
      </c>
      <c r="G221" s="72" t="s">
        <v>1893</v>
      </c>
      <c r="H221" s="72" t="s">
        <v>1902</v>
      </c>
      <c r="I221" s="72"/>
      <c r="J221" s="73">
        <v>4</v>
      </c>
      <c r="K221" s="73">
        <v>4</v>
      </c>
      <c r="L221" s="73">
        <v>400</v>
      </c>
      <c r="M221" s="73">
        <v>3</v>
      </c>
      <c r="N221" s="73">
        <v>16</v>
      </c>
      <c r="O221" s="74" t="s">
        <v>1506</v>
      </c>
      <c r="P221" s="75" t="s">
        <v>1903</v>
      </c>
      <c r="Q221" s="72" t="s">
        <v>1598</v>
      </c>
      <c r="R221" s="72" t="s">
        <v>319</v>
      </c>
    </row>
    <row r="222" spans="1:18" ht="24.75" customHeight="1" x14ac:dyDescent="0.25">
      <c r="A222" s="65">
        <v>220</v>
      </c>
      <c r="B222" s="68" t="s">
        <v>587</v>
      </c>
      <c r="C222" s="68" t="s">
        <v>1491</v>
      </c>
      <c r="D222" s="69">
        <v>16802355</v>
      </c>
      <c r="E222" s="69">
        <v>1395</v>
      </c>
      <c r="F222" s="68" t="s">
        <v>1060</v>
      </c>
      <c r="G222" s="68" t="s">
        <v>1893</v>
      </c>
      <c r="H222" s="68" t="s">
        <v>1546</v>
      </c>
      <c r="I222" s="68"/>
      <c r="J222" s="69">
        <v>16</v>
      </c>
      <c r="K222" s="69">
        <v>16</v>
      </c>
      <c r="L222" s="69">
        <v>400</v>
      </c>
      <c r="M222" s="69">
        <v>3</v>
      </c>
      <c r="N222" s="69">
        <v>25</v>
      </c>
      <c r="O222" s="70" t="s">
        <v>1506</v>
      </c>
      <c r="P222" s="71" t="s">
        <v>1904</v>
      </c>
      <c r="Q222" s="68" t="s">
        <v>1598</v>
      </c>
      <c r="R222" s="68" t="s">
        <v>319</v>
      </c>
    </row>
    <row r="223" spans="1:18" ht="24.75" customHeight="1" x14ac:dyDescent="0.25">
      <c r="A223" s="65">
        <v>221</v>
      </c>
      <c r="B223" s="72" t="s">
        <v>588</v>
      </c>
      <c r="C223" s="72" t="s">
        <v>1491</v>
      </c>
      <c r="D223" s="73">
        <v>16201353</v>
      </c>
      <c r="E223" s="73">
        <v>1395</v>
      </c>
      <c r="F223" s="72" t="s">
        <v>1060</v>
      </c>
      <c r="G223" s="72" t="s">
        <v>1893</v>
      </c>
      <c r="H223" s="72" t="s">
        <v>1183</v>
      </c>
      <c r="I223" s="72"/>
      <c r="J223" s="73">
        <v>7</v>
      </c>
      <c r="K223" s="73">
        <v>7</v>
      </c>
      <c r="L223" s="73">
        <v>400</v>
      </c>
      <c r="M223" s="73">
        <v>3</v>
      </c>
      <c r="N223" s="73">
        <v>20</v>
      </c>
      <c r="O223" s="74" t="s">
        <v>1506</v>
      </c>
      <c r="P223" s="75" t="s">
        <v>1905</v>
      </c>
      <c r="Q223" s="72" t="s">
        <v>1598</v>
      </c>
      <c r="R223" s="72" t="s">
        <v>319</v>
      </c>
    </row>
    <row r="224" spans="1:18" ht="24.75" customHeight="1" x14ac:dyDescent="0.25">
      <c r="A224" s="65">
        <v>222</v>
      </c>
      <c r="B224" s="68" t="s">
        <v>138</v>
      </c>
      <c r="C224" s="68" t="s">
        <v>1491</v>
      </c>
      <c r="D224" s="69">
        <v>16903347</v>
      </c>
      <c r="E224" s="69">
        <v>338</v>
      </c>
      <c r="F224" s="68" t="s">
        <v>1710</v>
      </c>
      <c r="G224" s="68" t="s">
        <v>1022</v>
      </c>
      <c r="H224" s="68" t="s">
        <v>1733</v>
      </c>
      <c r="I224" s="68" t="s">
        <v>1593</v>
      </c>
      <c r="J224" s="69">
        <v>24</v>
      </c>
      <c r="K224" s="69">
        <v>24</v>
      </c>
      <c r="L224" s="69">
        <v>400</v>
      </c>
      <c r="M224" s="69">
        <v>3</v>
      </c>
      <c r="N224" s="69">
        <v>50</v>
      </c>
      <c r="O224" s="70" t="s">
        <v>1516</v>
      </c>
      <c r="P224" s="71" t="s">
        <v>1906</v>
      </c>
      <c r="Q224" s="68" t="s">
        <v>1496</v>
      </c>
      <c r="R224" s="68" t="s">
        <v>28</v>
      </c>
    </row>
    <row r="225" spans="1:18" ht="24.75" customHeight="1" x14ac:dyDescent="0.25">
      <c r="A225" s="65">
        <v>223</v>
      </c>
      <c r="B225" s="72" t="s">
        <v>590</v>
      </c>
      <c r="C225" s="72" t="s">
        <v>1491</v>
      </c>
      <c r="D225" s="73">
        <v>16802356</v>
      </c>
      <c r="E225" s="73">
        <v>1395</v>
      </c>
      <c r="F225" s="72" t="s">
        <v>1060</v>
      </c>
      <c r="G225" s="72" t="s">
        <v>1022</v>
      </c>
      <c r="H225" s="72" t="s">
        <v>1577</v>
      </c>
      <c r="I225" s="72" t="s">
        <v>1593</v>
      </c>
      <c r="J225" s="73">
        <v>7</v>
      </c>
      <c r="K225" s="73">
        <v>7</v>
      </c>
      <c r="L225" s="73">
        <v>400</v>
      </c>
      <c r="M225" s="73">
        <v>3</v>
      </c>
      <c r="N225" s="73">
        <v>20</v>
      </c>
      <c r="O225" s="74" t="s">
        <v>1506</v>
      </c>
      <c r="P225" s="75" t="s">
        <v>1907</v>
      </c>
      <c r="Q225" s="72" t="s">
        <v>1598</v>
      </c>
      <c r="R225" s="72" t="s">
        <v>319</v>
      </c>
    </row>
    <row r="226" spans="1:18" ht="24.75" customHeight="1" x14ac:dyDescent="0.25">
      <c r="A226" s="65">
        <v>224</v>
      </c>
      <c r="B226" s="68" t="s">
        <v>592</v>
      </c>
      <c r="C226" s="68" t="s">
        <v>1491</v>
      </c>
      <c r="D226" s="69">
        <v>18075068</v>
      </c>
      <c r="E226" s="69">
        <v>1395</v>
      </c>
      <c r="F226" s="68" t="s">
        <v>1141</v>
      </c>
      <c r="G226" s="68" t="s">
        <v>1022</v>
      </c>
      <c r="H226" s="68" t="s">
        <v>1908</v>
      </c>
      <c r="I226" s="68" t="s">
        <v>1593</v>
      </c>
      <c r="J226" s="69">
        <v>1</v>
      </c>
      <c r="K226" s="69">
        <v>1</v>
      </c>
      <c r="L226" s="69">
        <v>230</v>
      </c>
      <c r="M226" s="69">
        <v>1</v>
      </c>
      <c r="N226" s="69">
        <v>10</v>
      </c>
      <c r="O226" s="70" t="s">
        <v>1506</v>
      </c>
      <c r="P226" s="71" t="s">
        <v>1909</v>
      </c>
      <c r="Q226" s="68" t="s">
        <v>1598</v>
      </c>
      <c r="R226" s="68" t="s">
        <v>319</v>
      </c>
    </row>
    <row r="227" spans="1:18" ht="24.75" customHeight="1" x14ac:dyDescent="0.25">
      <c r="A227" s="65">
        <v>225</v>
      </c>
      <c r="B227" s="72" t="s">
        <v>594</v>
      </c>
      <c r="C227" s="72" t="s">
        <v>1491</v>
      </c>
      <c r="D227" s="73">
        <v>18075069</v>
      </c>
      <c r="E227" s="73">
        <v>1395</v>
      </c>
      <c r="F227" s="72" t="s">
        <v>1060</v>
      </c>
      <c r="G227" s="72" t="s">
        <v>1022</v>
      </c>
      <c r="H227" s="72" t="s">
        <v>1910</v>
      </c>
      <c r="I227" s="72"/>
      <c r="J227" s="73">
        <v>10</v>
      </c>
      <c r="K227" s="73">
        <v>10</v>
      </c>
      <c r="L227" s="73">
        <v>400</v>
      </c>
      <c r="M227" s="73">
        <v>3</v>
      </c>
      <c r="N227" s="73">
        <v>20</v>
      </c>
      <c r="O227" s="74" t="s">
        <v>1518</v>
      </c>
      <c r="P227" s="75" t="s">
        <v>1911</v>
      </c>
      <c r="Q227" s="72" t="s">
        <v>1508</v>
      </c>
      <c r="R227" s="72" t="s">
        <v>319</v>
      </c>
    </row>
    <row r="228" spans="1:18" ht="24.75" customHeight="1" x14ac:dyDescent="0.25">
      <c r="A228" s="65">
        <v>226</v>
      </c>
      <c r="B228" s="68" t="s">
        <v>278</v>
      </c>
      <c r="C228" s="68" t="s">
        <v>1491</v>
      </c>
      <c r="D228" s="69">
        <v>18009043</v>
      </c>
      <c r="E228" s="69">
        <v>1395</v>
      </c>
      <c r="F228" s="68" t="s">
        <v>1060</v>
      </c>
      <c r="G228" s="68" t="s">
        <v>1022</v>
      </c>
      <c r="H228" s="68" t="s">
        <v>1912</v>
      </c>
      <c r="I228" s="68" t="s">
        <v>1913</v>
      </c>
      <c r="J228" s="69">
        <v>15</v>
      </c>
      <c r="K228" s="69">
        <v>15</v>
      </c>
      <c r="L228" s="69">
        <v>400</v>
      </c>
      <c r="M228" s="69">
        <v>3</v>
      </c>
      <c r="N228" s="69">
        <v>25</v>
      </c>
      <c r="O228" s="70" t="s">
        <v>1671</v>
      </c>
      <c r="P228" s="71" t="s">
        <v>1914</v>
      </c>
      <c r="Q228" s="68" t="s">
        <v>1508</v>
      </c>
      <c r="R228" s="68" t="s">
        <v>28</v>
      </c>
    </row>
    <row r="229" spans="1:18" ht="24.75" customHeight="1" x14ac:dyDescent="0.25">
      <c r="A229" s="65">
        <v>227</v>
      </c>
      <c r="B229" s="72" t="s">
        <v>596</v>
      </c>
      <c r="C229" s="72" t="s">
        <v>1491</v>
      </c>
      <c r="D229" s="73">
        <v>18003070</v>
      </c>
      <c r="E229" s="73">
        <v>1395</v>
      </c>
      <c r="F229" s="72" t="s">
        <v>1060</v>
      </c>
      <c r="G229" s="72" t="s">
        <v>1022</v>
      </c>
      <c r="H229" s="72" t="s">
        <v>1915</v>
      </c>
      <c r="I229" s="72" t="s">
        <v>1913</v>
      </c>
      <c r="J229" s="73">
        <v>3</v>
      </c>
      <c r="K229" s="73">
        <v>3</v>
      </c>
      <c r="L229" s="73">
        <v>400</v>
      </c>
      <c r="M229" s="73">
        <v>3</v>
      </c>
      <c r="N229" s="73">
        <v>16</v>
      </c>
      <c r="O229" s="74" t="s">
        <v>1506</v>
      </c>
      <c r="P229" s="75" t="s">
        <v>1916</v>
      </c>
      <c r="Q229" s="72" t="s">
        <v>1598</v>
      </c>
      <c r="R229" s="72" t="s">
        <v>319</v>
      </c>
    </row>
    <row r="230" spans="1:18" ht="24.75" customHeight="1" x14ac:dyDescent="0.25">
      <c r="A230" s="65">
        <v>228</v>
      </c>
      <c r="B230" s="68" t="s">
        <v>598</v>
      </c>
      <c r="C230" s="68" t="s">
        <v>1491</v>
      </c>
      <c r="D230" s="69">
        <v>18008108</v>
      </c>
      <c r="E230" s="69">
        <v>1395</v>
      </c>
      <c r="F230" s="68" t="s">
        <v>1060</v>
      </c>
      <c r="G230" s="68" t="s">
        <v>1022</v>
      </c>
      <c r="H230" s="68" t="s">
        <v>1917</v>
      </c>
      <c r="I230" s="68" t="s">
        <v>1913</v>
      </c>
      <c r="J230" s="69">
        <v>2</v>
      </c>
      <c r="K230" s="69">
        <v>2</v>
      </c>
      <c r="L230" s="69">
        <v>230</v>
      </c>
      <c r="M230" s="69">
        <v>1</v>
      </c>
      <c r="N230" s="69">
        <v>20</v>
      </c>
      <c r="O230" s="70" t="s">
        <v>1506</v>
      </c>
      <c r="P230" s="71" t="s">
        <v>1918</v>
      </c>
      <c r="Q230" s="68" t="s">
        <v>1598</v>
      </c>
      <c r="R230" s="68" t="s">
        <v>319</v>
      </c>
    </row>
    <row r="231" spans="1:18" ht="24.75" customHeight="1" x14ac:dyDescent="0.25">
      <c r="A231" s="65">
        <v>229</v>
      </c>
      <c r="B231" s="72" t="s">
        <v>599</v>
      </c>
      <c r="C231" s="72" t="s">
        <v>1491</v>
      </c>
      <c r="D231" s="73">
        <v>18075070</v>
      </c>
      <c r="E231" s="73">
        <v>1395</v>
      </c>
      <c r="F231" s="72" t="s">
        <v>1111</v>
      </c>
      <c r="G231" s="72" t="s">
        <v>1022</v>
      </c>
      <c r="H231" s="72" t="s">
        <v>1605</v>
      </c>
      <c r="I231" s="72" t="s">
        <v>1913</v>
      </c>
      <c r="J231" s="73">
        <v>1.4</v>
      </c>
      <c r="K231" s="73">
        <v>1.4</v>
      </c>
      <c r="L231" s="73">
        <v>400</v>
      </c>
      <c r="M231" s="73">
        <v>3</v>
      </c>
      <c r="N231" s="73">
        <v>16</v>
      </c>
      <c r="O231" s="74" t="s">
        <v>1506</v>
      </c>
      <c r="P231" s="75" t="s">
        <v>1919</v>
      </c>
      <c r="Q231" s="72" t="s">
        <v>1598</v>
      </c>
      <c r="R231" s="72" t="s">
        <v>319</v>
      </c>
    </row>
    <row r="232" spans="1:18" ht="24.75" customHeight="1" x14ac:dyDescent="0.25">
      <c r="A232" s="65">
        <v>230</v>
      </c>
      <c r="B232" s="68" t="s">
        <v>600</v>
      </c>
      <c r="C232" s="68" t="s">
        <v>1491</v>
      </c>
      <c r="D232" s="69">
        <v>18013195</v>
      </c>
      <c r="E232" s="69">
        <v>1395</v>
      </c>
      <c r="F232" s="68" t="s">
        <v>1060</v>
      </c>
      <c r="G232" s="68" t="s">
        <v>1022</v>
      </c>
      <c r="H232" s="68" t="s">
        <v>1511</v>
      </c>
      <c r="I232" s="68" t="s">
        <v>1913</v>
      </c>
      <c r="J232" s="69">
        <v>4</v>
      </c>
      <c r="K232" s="69">
        <v>4</v>
      </c>
      <c r="L232" s="69">
        <v>400</v>
      </c>
      <c r="M232" s="69">
        <v>3</v>
      </c>
      <c r="N232" s="69">
        <v>16</v>
      </c>
      <c r="O232" s="70" t="s">
        <v>1506</v>
      </c>
      <c r="P232" s="71" t="s">
        <v>1920</v>
      </c>
      <c r="Q232" s="68" t="s">
        <v>1598</v>
      </c>
      <c r="R232" s="68" t="s">
        <v>319</v>
      </c>
    </row>
    <row r="233" spans="1:18" ht="24.75" customHeight="1" x14ac:dyDescent="0.25">
      <c r="A233" s="65">
        <v>231</v>
      </c>
      <c r="B233" s="72" t="s">
        <v>602</v>
      </c>
      <c r="C233" s="72" t="s">
        <v>1491</v>
      </c>
      <c r="D233" s="73">
        <v>18008109</v>
      </c>
      <c r="E233" s="73">
        <v>1395</v>
      </c>
      <c r="F233" s="72" t="s">
        <v>1060</v>
      </c>
      <c r="G233" s="72" t="s">
        <v>1022</v>
      </c>
      <c r="H233" s="72" t="s">
        <v>1921</v>
      </c>
      <c r="I233" s="72" t="s">
        <v>1913</v>
      </c>
      <c r="J233" s="73">
        <v>2</v>
      </c>
      <c r="K233" s="73">
        <v>2</v>
      </c>
      <c r="L233" s="73">
        <v>230</v>
      </c>
      <c r="M233" s="73">
        <v>1</v>
      </c>
      <c r="N233" s="73">
        <v>16</v>
      </c>
      <c r="O233" s="74" t="s">
        <v>1506</v>
      </c>
      <c r="P233" s="75" t="s">
        <v>1922</v>
      </c>
      <c r="Q233" s="72" t="s">
        <v>1598</v>
      </c>
      <c r="R233" s="72" t="s">
        <v>319</v>
      </c>
    </row>
    <row r="234" spans="1:18" ht="24.75" customHeight="1" x14ac:dyDescent="0.25">
      <c r="A234" s="65">
        <v>232</v>
      </c>
      <c r="B234" s="68" t="s">
        <v>603</v>
      </c>
      <c r="C234" s="68" t="s">
        <v>1491</v>
      </c>
      <c r="D234" s="69">
        <v>18066015</v>
      </c>
      <c r="E234" s="69">
        <v>1395</v>
      </c>
      <c r="F234" s="68" t="s">
        <v>1216</v>
      </c>
      <c r="G234" s="68" t="s">
        <v>1022</v>
      </c>
      <c r="H234" s="68"/>
      <c r="I234" s="68" t="s">
        <v>1913</v>
      </c>
      <c r="J234" s="69">
        <v>4</v>
      </c>
      <c r="K234" s="69">
        <v>4</v>
      </c>
      <c r="L234" s="69">
        <v>230</v>
      </c>
      <c r="M234" s="69">
        <v>1</v>
      </c>
      <c r="N234" s="69">
        <v>25</v>
      </c>
      <c r="O234" s="70" t="s">
        <v>1506</v>
      </c>
      <c r="P234" s="71" t="s">
        <v>1923</v>
      </c>
      <c r="Q234" s="68" t="s">
        <v>1598</v>
      </c>
      <c r="R234" s="68" t="s">
        <v>319</v>
      </c>
    </row>
    <row r="235" spans="1:18" ht="24.75" customHeight="1" x14ac:dyDescent="0.25">
      <c r="A235" s="65">
        <v>233</v>
      </c>
      <c r="B235" s="72" t="s">
        <v>605</v>
      </c>
      <c r="C235" s="72" t="s">
        <v>1491</v>
      </c>
      <c r="D235" s="73">
        <v>18075071</v>
      </c>
      <c r="E235" s="73">
        <v>1395</v>
      </c>
      <c r="F235" s="72" t="s">
        <v>1141</v>
      </c>
      <c r="G235" s="72" t="s">
        <v>1022</v>
      </c>
      <c r="H235" s="72" t="s">
        <v>1924</v>
      </c>
      <c r="I235" s="72" t="s">
        <v>1233</v>
      </c>
      <c r="J235" s="73">
        <v>1</v>
      </c>
      <c r="K235" s="73">
        <v>1</v>
      </c>
      <c r="L235" s="73">
        <v>230</v>
      </c>
      <c r="M235" s="73">
        <v>1</v>
      </c>
      <c r="N235" s="73">
        <v>16</v>
      </c>
      <c r="O235" s="74" t="s">
        <v>1506</v>
      </c>
      <c r="P235" s="75" t="s">
        <v>1925</v>
      </c>
      <c r="Q235" s="72" t="s">
        <v>1598</v>
      </c>
      <c r="R235" s="72" t="s">
        <v>319</v>
      </c>
    </row>
    <row r="236" spans="1:18" ht="24.75" customHeight="1" x14ac:dyDescent="0.25">
      <c r="A236" s="65">
        <v>234</v>
      </c>
      <c r="B236" s="68" t="s">
        <v>607</v>
      </c>
      <c r="C236" s="68" t="s">
        <v>1491</v>
      </c>
      <c r="D236" s="69">
        <v>18038048</v>
      </c>
      <c r="E236" s="69">
        <v>1395</v>
      </c>
      <c r="F236" s="68" t="s">
        <v>1060</v>
      </c>
      <c r="G236" s="68" t="s">
        <v>1022</v>
      </c>
      <c r="H236" s="68" t="s">
        <v>1178</v>
      </c>
      <c r="I236" s="68" t="s">
        <v>1233</v>
      </c>
      <c r="J236" s="69">
        <v>6</v>
      </c>
      <c r="K236" s="69">
        <v>6</v>
      </c>
      <c r="L236" s="69">
        <v>400</v>
      </c>
      <c r="M236" s="69">
        <v>3</v>
      </c>
      <c r="N236" s="69">
        <v>10</v>
      </c>
      <c r="O236" s="70" t="s">
        <v>1620</v>
      </c>
      <c r="P236" s="71" t="s">
        <v>1926</v>
      </c>
      <c r="Q236" s="68" t="s">
        <v>1598</v>
      </c>
      <c r="R236" s="68" t="s">
        <v>319</v>
      </c>
    </row>
    <row r="237" spans="1:18" ht="24.75" customHeight="1" x14ac:dyDescent="0.25">
      <c r="A237" s="65">
        <v>235</v>
      </c>
      <c r="B237" s="72" t="s">
        <v>609</v>
      </c>
      <c r="C237" s="72" t="s">
        <v>1491</v>
      </c>
      <c r="D237" s="73">
        <v>18066016</v>
      </c>
      <c r="E237" s="73">
        <v>1395</v>
      </c>
      <c r="F237" s="72" t="s">
        <v>1216</v>
      </c>
      <c r="G237" s="72" t="s">
        <v>1022</v>
      </c>
      <c r="H237" s="72" t="s">
        <v>1927</v>
      </c>
      <c r="I237" s="72"/>
      <c r="J237" s="73">
        <v>3</v>
      </c>
      <c r="K237" s="73">
        <v>3</v>
      </c>
      <c r="L237" s="73">
        <v>400</v>
      </c>
      <c r="M237" s="73">
        <v>3</v>
      </c>
      <c r="N237" s="73">
        <v>20</v>
      </c>
      <c r="O237" s="74" t="s">
        <v>1506</v>
      </c>
      <c r="P237" s="75" t="s">
        <v>1928</v>
      </c>
      <c r="Q237" s="72" t="s">
        <v>1598</v>
      </c>
      <c r="R237" s="72" t="s">
        <v>319</v>
      </c>
    </row>
    <row r="238" spans="1:18" ht="24.75" customHeight="1" x14ac:dyDescent="0.25">
      <c r="A238" s="65">
        <v>236</v>
      </c>
      <c r="B238" s="68" t="s">
        <v>610</v>
      </c>
      <c r="C238" s="68" t="s">
        <v>1491</v>
      </c>
      <c r="D238" s="69">
        <v>16202339</v>
      </c>
      <c r="E238" s="69">
        <v>1395</v>
      </c>
      <c r="F238" s="68" t="s">
        <v>1060</v>
      </c>
      <c r="G238" s="68" t="s">
        <v>1022</v>
      </c>
      <c r="H238" s="68" t="s">
        <v>1566</v>
      </c>
      <c r="I238" s="68"/>
      <c r="J238" s="69">
        <v>12</v>
      </c>
      <c r="K238" s="69">
        <v>12</v>
      </c>
      <c r="L238" s="69">
        <v>400</v>
      </c>
      <c r="M238" s="69">
        <v>3</v>
      </c>
      <c r="N238" s="69">
        <v>25</v>
      </c>
      <c r="O238" s="70" t="s">
        <v>1506</v>
      </c>
      <c r="P238" s="71" t="s">
        <v>1929</v>
      </c>
      <c r="Q238" s="68" t="s">
        <v>1598</v>
      </c>
      <c r="R238" s="68" t="s">
        <v>319</v>
      </c>
    </row>
    <row r="239" spans="1:18" ht="24.75" customHeight="1" x14ac:dyDescent="0.25">
      <c r="A239" s="65">
        <v>237</v>
      </c>
      <c r="B239" s="72" t="s">
        <v>753</v>
      </c>
      <c r="C239" s="72" t="s">
        <v>1491</v>
      </c>
      <c r="D239" s="73">
        <v>18062068</v>
      </c>
      <c r="E239" s="73">
        <v>1395</v>
      </c>
      <c r="F239" s="72" t="s">
        <v>1930</v>
      </c>
      <c r="G239" s="72" t="s">
        <v>1022</v>
      </c>
      <c r="H239" s="72"/>
      <c r="I239" s="72"/>
      <c r="J239" s="73">
        <v>13</v>
      </c>
      <c r="K239" s="73">
        <v>13</v>
      </c>
      <c r="L239" s="73">
        <v>400</v>
      </c>
      <c r="M239" s="73">
        <v>3</v>
      </c>
      <c r="N239" s="73">
        <v>25</v>
      </c>
      <c r="O239" s="74" t="s">
        <v>1506</v>
      </c>
      <c r="P239" s="75" t="s">
        <v>1931</v>
      </c>
      <c r="Q239" s="72" t="s">
        <v>1614</v>
      </c>
      <c r="R239" s="72" t="s">
        <v>319</v>
      </c>
    </row>
    <row r="240" spans="1:18" ht="24.75" customHeight="1" x14ac:dyDescent="0.25">
      <c r="A240" s="65">
        <v>238</v>
      </c>
      <c r="B240" s="68" t="s">
        <v>612</v>
      </c>
      <c r="C240" s="68" t="s">
        <v>1491</v>
      </c>
      <c r="D240" s="69">
        <v>18005035</v>
      </c>
      <c r="E240" s="69">
        <v>1395</v>
      </c>
      <c r="F240" s="68" t="s">
        <v>1794</v>
      </c>
      <c r="G240" s="68" t="s">
        <v>1022</v>
      </c>
      <c r="H240" s="68" t="s">
        <v>1932</v>
      </c>
      <c r="I240" s="68"/>
      <c r="J240" s="69">
        <v>2.5</v>
      </c>
      <c r="K240" s="69">
        <v>2.5</v>
      </c>
      <c r="L240" s="69">
        <v>230</v>
      </c>
      <c r="M240" s="69">
        <v>1</v>
      </c>
      <c r="N240" s="69">
        <v>16</v>
      </c>
      <c r="O240" s="70" t="s">
        <v>1506</v>
      </c>
      <c r="P240" s="71" t="s">
        <v>1933</v>
      </c>
      <c r="Q240" s="68" t="s">
        <v>1598</v>
      </c>
      <c r="R240" s="68" t="s">
        <v>319</v>
      </c>
    </row>
    <row r="241" spans="1:18" ht="24.75" customHeight="1" x14ac:dyDescent="0.25">
      <c r="A241" s="65">
        <v>239</v>
      </c>
      <c r="B241" s="72" t="s">
        <v>614</v>
      </c>
      <c r="C241" s="72" t="s">
        <v>1491</v>
      </c>
      <c r="D241" s="73">
        <v>18003071</v>
      </c>
      <c r="E241" s="73">
        <v>1395</v>
      </c>
      <c r="F241" s="72" t="s">
        <v>1060</v>
      </c>
      <c r="G241" s="72" t="s">
        <v>1022</v>
      </c>
      <c r="H241" s="72" t="s">
        <v>1934</v>
      </c>
      <c r="I241" s="72"/>
      <c r="J241" s="73">
        <v>8</v>
      </c>
      <c r="K241" s="73">
        <v>8</v>
      </c>
      <c r="L241" s="73">
        <v>400</v>
      </c>
      <c r="M241" s="73">
        <v>3</v>
      </c>
      <c r="N241" s="73">
        <v>20</v>
      </c>
      <c r="O241" s="74" t="s">
        <v>1506</v>
      </c>
      <c r="P241" s="75" t="s">
        <v>1935</v>
      </c>
      <c r="Q241" s="72" t="s">
        <v>1598</v>
      </c>
      <c r="R241" s="72" t="s">
        <v>319</v>
      </c>
    </row>
    <row r="242" spans="1:18" ht="24.75" customHeight="1" x14ac:dyDescent="0.25">
      <c r="A242" s="65">
        <v>240</v>
      </c>
      <c r="B242" s="68" t="s">
        <v>616</v>
      </c>
      <c r="C242" s="68" t="s">
        <v>1491</v>
      </c>
      <c r="D242" s="69">
        <v>18008110</v>
      </c>
      <c r="E242" s="69">
        <v>1395</v>
      </c>
      <c r="F242" s="68" t="s">
        <v>1060</v>
      </c>
      <c r="G242" s="68" t="s">
        <v>1022</v>
      </c>
      <c r="H242" s="68" t="s">
        <v>1921</v>
      </c>
      <c r="I242" s="68"/>
      <c r="J242" s="69">
        <v>4</v>
      </c>
      <c r="K242" s="69">
        <v>4</v>
      </c>
      <c r="L242" s="69">
        <v>400</v>
      </c>
      <c r="M242" s="69">
        <v>3</v>
      </c>
      <c r="N242" s="69">
        <v>20</v>
      </c>
      <c r="O242" s="70" t="s">
        <v>1506</v>
      </c>
      <c r="P242" s="71" t="s">
        <v>1936</v>
      </c>
      <c r="Q242" s="68" t="s">
        <v>1598</v>
      </c>
      <c r="R242" s="68" t="s">
        <v>319</v>
      </c>
    </row>
    <row r="243" spans="1:18" ht="24.75" customHeight="1" x14ac:dyDescent="0.25">
      <c r="A243" s="65">
        <v>241</v>
      </c>
      <c r="B243" s="68" t="s">
        <v>617</v>
      </c>
      <c r="C243" s="68" t="s">
        <v>1491</v>
      </c>
      <c r="D243" s="69">
        <v>18006066</v>
      </c>
      <c r="E243" s="69">
        <v>1395</v>
      </c>
      <c r="F243" s="68" t="s">
        <v>1060</v>
      </c>
      <c r="G243" s="68" t="s">
        <v>1022</v>
      </c>
      <c r="H243" s="68" t="s">
        <v>1699</v>
      </c>
      <c r="I243" s="68"/>
      <c r="J243" s="69">
        <v>2</v>
      </c>
      <c r="K243" s="69">
        <v>2</v>
      </c>
      <c r="L243" s="69">
        <v>400</v>
      </c>
      <c r="M243" s="69">
        <v>3</v>
      </c>
      <c r="N243" s="69">
        <v>16</v>
      </c>
      <c r="O243" s="70" t="s">
        <v>1506</v>
      </c>
      <c r="P243" s="71" t="s">
        <v>1937</v>
      </c>
      <c r="Q243" s="68" t="s">
        <v>1598</v>
      </c>
      <c r="R243" s="68" t="s">
        <v>319</v>
      </c>
    </row>
    <row r="244" spans="1:18" ht="24.75" customHeight="1" x14ac:dyDescent="0.25">
      <c r="A244" s="65">
        <v>242</v>
      </c>
      <c r="B244" s="72" t="s">
        <v>619</v>
      </c>
      <c r="C244" s="72" t="s">
        <v>1491</v>
      </c>
      <c r="D244" s="73">
        <v>18003072</v>
      </c>
      <c r="E244" s="73">
        <v>1395</v>
      </c>
      <c r="F244" s="72" t="s">
        <v>1060</v>
      </c>
      <c r="G244" s="72" t="s">
        <v>1022</v>
      </c>
      <c r="H244" s="72" t="s">
        <v>1938</v>
      </c>
      <c r="I244" s="72"/>
      <c r="J244" s="73">
        <v>2</v>
      </c>
      <c r="K244" s="73">
        <v>2</v>
      </c>
      <c r="L244" s="73">
        <v>230</v>
      </c>
      <c r="M244" s="73">
        <v>1</v>
      </c>
      <c r="N244" s="73">
        <v>16</v>
      </c>
      <c r="O244" s="74" t="s">
        <v>1506</v>
      </c>
      <c r="P244" s="75" t="s">
        <v>1939</v>
      </c>
      <c r="Q244" s="72" t="s">
        <v>1598</v>
      </c>
      <c r="R244" s="72" t="s">
        <v>319</v>
      </c>
    </row>
    <row r="245" spans="1:18" ht="24.75" customHeight="1" x14ac:dyDescent="0.25">
      <c r="A245" s="65">
        <v>243</v>
      </c>
      <c r="B245" s="68" t="s">
        <v>620</v>
      </c>
      <c r="C245" s="68" t="s">
        <v>1491</v>
      </c>
      <c r="D245" s="69">
        <v>18010030</v>
      </c>
      <c r="E245" s="69">
        <v>1395</v>
      </c>
      <c r="F245" s="68" t="s">
        <v>1060</v>
      </c>
      <c r="G245" s="68" t="s">
        <v>1022</v>
      </c>
      <c r="H245" s="68" t="s">
        <v>1186</v>
      </c>
      <c r="I245" s="68"/>
      <c r="J245" s="69">
        <v>9</v>
      </c>
      <c r="K245" s="69">
        <v>9</v>
      </c>
      <c r="L245" s="69">
        <v>400</v>
      </c>
      <c r="M245" s="69">
        <v>3</v>
      </c>
      <c r="N245" s="69">
        <v>20</v>
      </c>
      <c r="O245" s="70" t="s">
        <v>1506</v>
      </c>
      <c r="P245" s="71" t="s">
        <v>1940</v>
      </c>
      <c r="Q245" s="68" t="s">
        <v>1598</v>
      </c>
      <c r="R245" s="68" t="s">
        <v>319</v>
      </c>
    </row>
    <row r="246" spans="1:18" ht="24.75" customHeight="1" x14ac:dyDescent="0.25">
      <c r="A246" s="65">
        <v>244</v>
      </c>
      <c r="B246" s="72" t="s">
        <v>621</v>
      </c>
      <c r="C246" s="72" t="s">
        <v>1491</v>
      </c>
      <c r="D246" s="73">
        <v>18002049</v>
      </c>
      <c r="E246" s="73">
        <v>1395</v>
      </c>
      <c r="F246" s="72" t="s">
        <v>1060</v>
      </c>
      <c r="G246" s="72" t="s">
        <v>1022</v>
      </c>
      <c r="H246" s="72" t="s">
        <v>1849</v>
      </c>
      <c r="I246" s="72"/>
      <c r="J246" s="73">
        <v>4</v>
      </c>
      <c r="K246" s="73">
        <v>4</v>
      </c>
      <c r="L246" s="73">
        <v>400</v>
      </c>
      <c r="M246" s="73">
        <v>3</v>
      </c>
      <c r="N246" s="73">
        <v>16</v>
      </c>
      <c r="O246" s="74" t="s">
        <v>1506</v>
      </c>
      <c r="P246" s="75" t="s">
        <v>1941</v>
      </c>
      <c r="Q246" s="72" t="s">
        <v>1598</v>
      </c>
      <c r="R246" s="72" t="s">
        <v>319</v>
      </c>
    </row>
    <row r="247" spans="1:18" ht="24.75" customHeight="1" x14ac:dyDescent="0.25">
      <c r="A247" s="65">
        <v>245</v>
      </c>
      <c r="B247" s="68" t="s">
        <v>815</v>
      </c>
      <c r="C247" s="68" t="s">
        <v>1491</v>
      </c>
      <c r="D247" s="69">
        <v>18013196</v>
      </c>
      <c r="E247" s="69">
        <v>1395</v>
      </c>
      <c r="F247" s="68" t="s">
        <v>1710</v>
      </c>
      <c r="G247" s="68" t="s">
        <v>1022</v>
      </c>
      <c r="H247" s="68"/>
      <c r="I247" s="68"/>
      <c r="J247" s="69">
        <v>13</v>
      </c>
      <c r="K247" s="69">
        <v>13</v>
      </c>
      <c r="L247" s="69">
        <v>400</v>
      </c>
      <c r="M247" s="69">
        <v>3</v>
      </c>
      <c r="N247" s="69">
        <v>32</v>
      </c>
      <c r="O247" s="70" t="s">
        <v>1516</v>
      </c>
      <c r="P247" s="71" t="s">
        <v>1942</v>
      </c>
      <c r="Q247" s="68" t="s">
        <v>1496</v>
      </c>
      <c r="R247" s="68" t="s">
        <v>86</v>
      </c>
    </row>
    <row r="248" spans="1:18" ht="24.75" customHeight="1" x14ac:dyDescent="0.25">
      <c r="A248" s="65">
        <v>246</v>
      </c>
      <c r="B248" s="72" t="s">
        <v>623</v>
      </c>
      <c r="C248" s="72" t="s">
        <v>1491</v>
      </c>
      <c r="D248" s="73">
        <v>18009044</v>
      </c>
      <c r="E248" s="73">
        <v>1395</v>
      </c>
      <c r="F248" s="72" t="s">
        <v>1060</v>
      </c>
      <c r="G248" s="72" t="s">
        <v>1022</v>
      </c>
      <c r="H248" s="72" t="s">
        <v>1912</v>
      </c>
      <c r="I248" s="72"/>
      <c r="J248" s="73">
        <v>4</v>
      </c>
      <c r="K248" s="73">
        <v>4</v>
      </c>
      <c r="L248" s="73">
        <v>400</v>
      </c>
      <c r="M248" s="73">
        <v>3</v>
      </c>
      <c r="N248" s="73">
        <v>25</v>
      </c>
      <c r="O248" s="74" t="s">
        <v>1518</v>
      </c>
      <c r="P248" s="75" t="s">
        <v>1943</v>
      </c>
      <c r="Q248" s="72" t="s">
        <v>1598</v>
      </c>
      <c r="R248" s="72" t="s">
        <v>319</v>
      </c>
    </row>
    <row r="249" spans="1:18" ht="24.75" customHeight="1" x14ac:dyDescent="0.25">
      <c r="A249" s="65">
        <v>247</v>
      </c>
      <c r="B249" s="68" t="s">
        <v>624</v>
      </c>
      <c r="C249" s="68" t="s">
        <v>1491</v>
      </c>
      <c r="D249" s="69">
        <v>18021038</v>
      </c>
      <c r="E249" s="69">
        <v>1395</v>
      </c>
      <c r="F249" s="68" t="s">
        <v>1762</v>
      </c>
      <c r="G249" s="68" t="s">
        <v>1022</v>
      </c>
      <c r="H249" s="68"/>
      <c r="I249" s="68"/>
      <c r="J249" s="69">
        <v>4</v>
      </c>
      <c r="K249" s="69">
        <v>4</v>
      </c>
      <c r="L249" s="69">
        <v>230</v>
      </c>
      <c r="M249" s="69">
        <v>1</v>
      </c>
      <c r="N249" s="69">
        <v>25</v>
      </c>
      <c r="O249" s="70" t="s">
        <v>1506</v>
      </c>
      <c r="P249" s="71" t="s">
        <v>1944</v>
      </c>
      <c r="Q249" s="68" t="s">
        <v>1598</v>
      </c>
      <c r="R249" s="68" t="s">
        <v>319</v>
      </c>
    </row>
    <row r="250" spans="1:18" ht="24.75" customHeight="1" x14ac:dyDescent="0.25">
      <c r="A250" s="65">
        <v>248</v>
      </c>
      <c r="B250" s="72" t="s">
        <v>625</v>
      </c>
      <c r="C250" s="72" t="s">
        <v>1491</v>
      </c>
      <c r="D250" s="73">
        <v>18008111</v>
      </c>
      <c r="E250" s="73">
        <v>1395</v>
      </c>
      <c r="F250" s="72" t="s">
        <v>1060</v>
      </c>
      <c r="G250" s="72" t="s">
        <v>1022</v>
      </c>
      <c r="H250" s="72" t="s">
        <v>1917</v>
      </c>
      <c r="I250" s="72"/>
      <c r="J250" s="73">
        <v>8</v>
      </c>
      <c r="K250" s="73">
        <v>8</v>
      </c>
      <c r="L250" s="73">
        <v>400</v>
      </c>
      <c r="M250" s="73">
        <v>3</v>
      </c>
      <c r="N250" s="73">
        <v>20</v>
      </c>
      <c r="O250" s="74" t="s">
        <v>1506</v>
      </c>
      <c r="P250" s="75" t="s">
        <v>1945</v>
      </c>
      <c r="Q250" s="72" t="s">
        <v>1598</v>
      </c>
      <c r="R250" s="72" t="s">
        <v>319</v>
      </c>
    </row>
    <row r="251" spans="1:18" ht="24.75" customHeight="1" x14ac:dyDescent="0.25">
      <c r="A251" s="65">
        <v>249</v>
      </c>
      <c r="B251" s="68" t="s">
        <v>627</v>
      </c>
      <c r="C251" s="68" t="s">
        <v>1491</v>
      </c>
      <c r="D251" s="69">
        <v>18002050</v>
      </c>
      <c r="E251" s="69">
        <v>1395</v>
      </c>
      <c r="F251" s="68" t="s">
        <v>1060</v>
      </c>
      <c r="G251" s="68" t="s">
        <v>1022</v>
      </c>
      <c r="H251" s="68" t="s">
        <v>1946</v>
      </c>
      <c r="I251" s="68"/>
      <c r="J251" s="69">
        <v>2</v>
      </c>
      <c r="K251" s="69">
        <v>2</v>
      </c>
      <c r="L251" s="69">
        <v>400</v>
      </c>
      <c r="M251" s="69">
        <v>3</v>
      </c>
      <c r="N251" s="69">
        <v>16</v>
      </c>
      <c r="O251" s="70" t="s">
        <v>1506</v>
      </c>
      <c r="P251" s="71" t="s">
        <v>1947</v>
      </c>
      <c r="Q251" s="68" t="s">
        <v>1598</v>
      </c>
      <c r="R251" s="68" t="s">
        <v>319</v>
      </c>
    </row>
    <row r="252" spans="1:18" ht="24.75" customHeight="1" x14ac:dyDescent="0.25">
      <c r="A252" s="65">
        <v>250</v>
      </c>
      <c r="B252" s="72" t="s">
        <v>628</v>
      </c>
      <c r="C252" s="72" t="s">
        <v>1491</v>
      </c>
      <c r="D252" s="73">
        <v>18001126</v>
      </c>
      <c r="E252" s="73">
        <v>1395</v>
      </c>
      <c r="F252" s="72" t="s">
        <v>1060</v>
      </c>
      <c r="G252" s="72" t="s">
        <v>1022</v>
      </c>
      <c r="H252" s="72" t="s">
        <v>1061</v>
      </c>
      <c r="I252" s="72"/>
      <c r="J252" s="73">
        <v>3</v>
      </c>
      <c r="K252" s="73">
        <v>3</v>
      </c>
      <c r="L252" s="73">
        <v>400</v>
      </c>
      <c r="M252" s="73">
        <v>3</v>
      </c>
      <c r="N252" s="73">
        <v>16</v>
      </c>
      <c r="O252" s="74" t="s">
        <v>1506</v>
      </c>
      <c r="P252" s="75" t="s">
        <v>1948</v>
      </c>
      <c r="Q252" s="72" t="s">
        <v>1598</v>
      </c>
      <c r="R252" s="72" t="s">
        <v>319</v>
      </c>
    </row>
    <row r="253" spans="1:18" ht="24.75" customHeight="1" x14ac:dyDescent="0.25">
      <c r="A253" s="65">
        <v>251</v>
      </c>
      <c r="B253" s="68" t="s">
        <v>630</v>
      </c>
      <c r="C253" s="68" t="s">
        <v>1491</v>
      </c>
      <c r="D253" s="69">
        <v>18002051</v>
      </c>
      <c r="E253" s="69">
        <v>1395</v>
      </c>
      <c r="F253" s="68" t="s">
        <v>1710</v>
      </c>
      <c r="G253" s="68" t="s">
        <v>1022</v>
      </c>
      <c r="H253" s="68" t="s">
        <v>1733</v>
      </c>
      <c r="I253" s="68"/>
      <c r="J253" s="69">
        <v>4</v>
      </c>
      <c r="K253" s="69">
        <v>4</v>
      </c>
      <c r="L253" s="69">
        <v>230</v>
      </c>
      <c r="M253" s="69">
        <v>1</v>
      </c>
      <c r="N253" s="69">
        <v>25</v>
      </c>
      <c r="O253" s="70" t="s">
        <v>1506</v>
      </c>
      <c r="P253" s="71" t="s">
        <v>1949</v>
      </c>
      <c r="Q253" s="68" t="s">
        <v>1598</v>
      </c>
      <c r="R253" s="68" t="s">
        <v>319</v>
      </c>
    </row>
    <row r="254" spans="1:18" ht="24.75" customHeight="1" x14ac:dyDescent="0.25">
      <c r="A254" s="65">
        <v>252</v>
      </c>
      <c r="B254" s="72" t="s">
        <v>631</v>
      </c>
      <c r="C254" s="72" t="s">
        <v>1491</v>
      </c>
      <c r="D254" s="73">
        <v>18002052</v>
      </c>
      <c r="E254" s="73">
        <v>1395</v>
      </c>
      <c r="F254" s="72" t="s">
        <v>1060</v>
      </c>
      <c r="G254" s="72" t="s">
        <v>1022</v>
      </c>
      <c r="H254" s="72"/>
      <c r="I254" s="72"/>
      <c r="J254" s="73">
        <v>5</v>
      </c>
      <c r="K254" s="73">
        <v>5</v>
      </c>
      <c r="L254" s="73">
        <v>400</v>
      </c>
      <c r="M254" s="73">
        <v>3</v>
      </c>
      <c r="N254" s="73">
        <v>16</v>
      </c>
      <c r="O254" s="74" t="s">
        <v>1506</v>
      </c>
      <c r="P254" s="75" t="s">
        <v>1950</v>
      </c>
      <c r="Q254" s="72" t="s">
        <v>1598</v>
      </c>
      <c r="R254" s="72" t="s">
        <v>319</v>
      </c>
    </row>
    <row r="255" spans="1:18" ht="24.75" customHeight="1" x14ac:dyDescent="0.25">
      <c r="A255" s="65">
        <v>253</v>
      </c>
      <c r="B255" s="68" t="s">
        <v>632</v>
      </c>
      <c r="C255" s="68" t="s">
        <v>1491</v>
      </c>
      <c r="D255" s="69">
        <v>18003073</v>
      </c>
      <c r="E255" s="69">
        <v>1395</v>
      </c>
      <c r="F255" s="68" t="s">
        <v>1060</v>
      </c>
      <c r="G255" s="68" t="s">
        <v>1022</v>
      </c>
      <c r="H255" s="68" t="s">
        <v>1061</v>
      </c>
      <c r="I255" s="68"/>
      <c r="J255" s="69">
        <v>26</v>
      </c>
      <c r="K255" s="69">
        <v>26</v>
      </c>
      <c r="L255" s="69">
        <v>400</v>
      </c>
      <c r="M255" s="69">
        <v>3</v>
      </c>
      <c r="N255" s="69">
        <v>63</v>
      </c>
      <c r="O255" s="70" t="s">
        <v>1506</v>
      </c>
      <c r="P255" s="71" t="s">
        <v>1951</v>
      </c>
      <c r="Q255" s="68" t="s">
        <v>1598</v>
      </c>
      <c r="R255" s="68" t="s">
        <v>319</v>
      </c>
    </row>
    <row r="256" spans="1:18" ht="24.75" customHeight="1" x14ac:dyDescent="0.25">
      <c r="A256" s="65">
        <v>254</v>
      </c>
      <c r="B256" s="72" t="s">
        <v>634</v>
      </c>
      <c r="C256" s="72" t="s">
        <v>1491</v>
      </c>
      <c r="D256" s="73">
        <v>18079047</v>
      </c>
      <c r="E256" s="73">
        <v>1395</v>
      </c>
      <c r="F256" s="72" t="s">
        <v>1118</v>
      </c>
      <c r="G256" s="72" t="s">
        <v>1022</v>
      </c>
      <c r="H256" s="72"/>
      <c r="I256" s="72"/>
      <c r="J256" s="73">
        <v>4</v>
      </c>
      <c r="K256" s="73">
        <v>4</v>
      </c>
      <c r="L256" s="73">
        <v>230</v>
      </c>
      <c r="M256" s="73">
        <v>1</v>
      </c>
      <c r="N256" s="73">
        <v>25</v>
      </c>
      <c r="O256" s="74" t="s">
        <v>1506</v>
      </c>
      <c r="P256" s="75" t="s">
        <v>1952</v>
      </c>
      <c r="Q256" s="72" t="s">
        <v>1598</v>
      </c>
      <c r="R256" s="72" t="s">
        <v>319</v>
      </c>
    </row>
    <row r="257" spans="1:18" ht="24.75" customHeight="1" x14ac:dyDescent="0.25">
      <c r="A257" s="65">
        <v>255</v>
      </c>
      <c r="B257" s="68" t="s">
        <v>636</v>
      </c>
      <c r="C257" s="68" t="s">
        <v>1491</v>
      </c>
      <c r="D257" s="69">
        <v>18048016</v>
      </c>
      <c r="E257" s="69">
        <v>1395</v>
      </c>
      <c r="F257" s="68" t="s">
        <v>1060</v>
      </c>
      <c r="G257" s="68" t="s">
        <v>1022</v>
      </c>
      <c r="H257" s="68" t="s">
        <v>1953</v>
      </c>
      <c r="I257" s="68" t="s">
        <v>1954</v>
      </c>
      <c r="J257" s="69">
        <v>10</v>
      </c>
      <c r="K257" s="69">
        <v>10</v>
      </c>
      <c r="L257" s="69">
        <v>400</v>
      </c>
      <c r="M257" s="69">
        <v>3</v>
      </c>
      <c r="N257" s="69">
        <v>25</v>
      </c>
      <c r="O257" s="70" t="s">
        <v>1506</v>
      </c>
      <c r="P257" s="71" t="s">
        <v>1955</v>
      </c>
      <c r="Q257" s="68" t="s">
        <v>1598</v>
      </c>
      <c r="R257" s="68" t="s">
        <v>319</v>
      </c>
    </row>
    <row r="258" spans="1:18" ht="24.75" customHeight="1" x14ac:dyDescent="0.25">
      <c r="A258" s="65">
        <v>256</v>
      </c>
      <c r="B258" s="72" t="s">
        <v>637</v>
      </c>
      <c r="C258" s="72" t="s">
        <v>1491</v>
      </c>
      <c r="D258" s="73">
        <v>18038049</v>
      </c>
      <c r="E258" s="73">
        <v>1395</v>
      </c>
      <c r="F258" s="72" t="s">
        <v>1060</v>
      </c>
      <c r="G258" s="72" t="s">
        <v>1022</v>
      </c>
      <c r="H258" s="72" t="s">
        <v>1178</v>
      </c>
      <c r="I258" s="72"/>
      <c r="J258" s="73">
        <v>3</v>
      </c>
      <c r="K258" s="73">
        <v>3</v>
      </c>
      <c r="L258" s="73">
        <v>400</v>
      </c>
      <c r="M258" s="73">
        <v>3</v>
      </c>
      <c r="N258" s="73">
        <v>16</v>
      </c>
      <c r="O258" s="74" t="s">
        <v>1506</v>
      </c>
      <c r="P258" s="75" t="s">
        <v>1956</v>
      </c>
      <c r="Q258" s="72" t="s">
        <v>1598</v>
      </c>
      <c r="R258" s="72" t="s">
        <v>319</v>
      </c>
    </row>
    <row r="259" spans="1:18" ht="24.75" customHeight="1" x14ac:dyDescent="0.25">
      <c r="A259" s="65">
        <v>257</v>
      </c>
      <c r="B259" s="68" t="s">
        <v>638</v>
      </c>
      <c r="C259" s="68" t="s">
        <v>1491</v>
      </c>
      <c r="D259" s="69">
        <v>18002053</v>
      </c>
      <c r="E259" s="69">
        <v>1395</v>
      </c>
      <c r="F259" s="68" t="s">
        <v>1060</v>
      </c>
      <c r="G259" s="68" t="s">
        <v>1022</v>
      </c>
      <c r="H259" s="68" t="s">
        <v>1849</v>
      </c>
      <c r="I259" s="68"/>
      <c r="J259" s="69">
        <v>11</v>
      </c>
      <c r="K259" s="69">
        <v>11</v>
      </c>
      <c r="L259" s="69">
        <v>400</v>
      </c>
      <c r="M259" s="69">
        <v>3</v>
      </c>
      <c r="N259" s="69">
        <v>25</v>
      </c>
      <c r="O259" s="70" t="s">
        <v>1506</v>
      </c>
      <c r="P259" s="71" t="s">
        <v>1957</v>
      </c>
      <c r="Q259" s="68" t="s">
        <v>1598</v>
      </c>
      <c r="R259" s="68" t="s">
        <v>319</v>
      </c>
    </row>
    <row r="260" spans="1:18" ht="24.75" customHeight="1" x14ac:dyDescent="0.25">
      <c r="A260" s="65">
        <v>258</v>
      </c>
      <c r="B260" s="72" t="s">
        <v>640</v>
      </c>
      <c r="C260" s="72" t="s">
        <v>1491</v>
      </c>
      <c r="D260" s="73">
        <v>18006067</v>
      </c>
      <c r="E260" s="73">
        <v>1395</v>
      </c>
      <c r="F260" s="72" t="s">
        <v>1060</v>
      </c>
      <c r="G260" s="72" t="s">
        <v>1022</v>
      </c>
      <c r="H260" s="72" t="s">
        <v>1958</v>
      </c>
      <c r="I260" s="72"/>
      <c r="J260" s="73">
        <v>3</v>
      </c>
      <c r="K260" s="73">
        <v>3</v>
      </c>
      <c r="L260" s="73">
        <v>230</v>
      </c>
      <c r="M260" s="73">
        <v>1</v>
      </c>
      <c r="N260" s="73">
        <v>16</v>
      </c>
      <c r="O260" s="74" t="s">
        <v>1506</v>
      </c>
      <c r="P260" s="75" t="s">
        <v>1959</v>
      </c>
      <c r="Q260" s="72" t="s">
        <v>1614</v>
      </c>
      <c r="R260" s="72" t="s">
        <v>319</v>
      </c>
    </row>
    <row r="261" spans="1:18" ht="24.75" customHeight="1" x14ac:dyDescent="0.25">
      <c r="A261" s="65">
        <v>259</v>
      </c>
      <c r="B261" s="68" t="s">
        <v>642</v>
      </c>
      <c r="C261" s="68" t="s">
        <v>1491</v>
      </c>
      <c r="D261" s="69">
        <v>18008112</v>
      </c>
      <c r="E261" s="69">
        <v>1395</v>
      </c>
      <c r="F261" s="68" t="s">
        <v>1060</v>
      </c>
      <c r="G261" s="68" t="s">
        <v>1022</v>
      </c>
      <c r="H261" s="68" t="s">
        <v>1960</v>
      </c>
      <c r="I261" s="68"/>
      <c r="J261" s="69">
        <v>24</v>
      </c>
      <c r="K261" s="69">
        <v>24</v>
      </c>
      <c r="L261" s="69">
        <v>400</v>
      </c>
      <c r="M261" s="69">
        <v>3</v>
      </c>
      <c r="N261" s="69">
        <v>50</v>
      </c>
      <c r="O261" s="70" t="s">
        <v>1506</v>
      </c>
      <c r="P261" s="71" t="s">
        <v>1961</v>
      </c>
      <c r="Q261" s="68" t="s">
        <v>1598</v>
      </c>
      <c r="R261" s="68" t="s">
        <v>319</v>
      </c>
    </row>
    <row r="262" spans="1:18" ht="24.75" customHeight="1" x14ac:dyDescent="0.25">
      <c r="A262" s="65">
        <v>260</v>
      </c>
      <c r="B262" s="72" t="s">
        <v>644</v>
      </c>
      <c r="C262" s="72" t="s">
        <v>1491</v>
      </c>
      <c r="D262" s="73">
        <v>11492503</v>
      </c>
      <c r="E262" s="73">
        <v>1395</v>
      </c>
      <c r="F262" s="72" t="s">
        <v>1060</v>
      </c>
      <c r="G262" s="72" t="s">
        <v>1022</v>
      </c>
      <c r="H262" s="72" t="s">
        <v>1962</v>
      </c>
      <c r="I262" s="72"/>
      <c r="J262" s="73">
        <v>2.5</v>
      </c>
      <c r="K262" s="73">
        <v>2.5</v>
      </c>
      <c r="L262" s="73">
        <v>400</v>
      </c>
      <c r="M262" s="73">
        <v>3</v>
      </c>
      <c r="N262" s="73">
        <v>40</v>
      </c>
      <c r="O262" s="74" t="s">
        <v>1506</v>
      </c>
      <c r="P262" s="75" t="s">
        <v>1963</v>
      </c>
      <c r="Q262" s="72" t="s">
        <v>1598</v>
      </c>
      <c r="R262" s="72" t="s">
        <v>319</v>
      </c>
    </row>
    <row r="263" spans="1:18" ht="24.75" customHeight="1" x14ac:dyDescent="0.25">
      <c r="A263" s="65">
        <v>261</v>
      </c>
      <c r="B263" s="68" t="s">
        <v>645</v>
      </c>
      <c r="C263" s="68" t="s">
        <v>1491</v>
      </c>
      <c r="D263" s="69">
        <v>18002054</v>
      </c>
      <c r="E263" s="69">
        <v>1395</v>
      </c>
      <c r="F263" s="68" t="s">
        <v>1060</v>
      </c>
      <c r="G263" s="68" t="s">
        <v>1022</v>
      </c>
      <c r="H263" s="68" t="s">
        <v>1849</v>
      </c>
      <c r="I263" s="68"/>
      <c r="J263" s="69">
        <v>7</v>
      </c>
      <c r="K263" s="69">
        <v>7</v>
      </c>
      <c r="L263" s="69">
        <v>400</v>
      </c>
      <c r="M263" s="69">
        <v>3</v>
      </c>
      <c r="N263" s="69">
        <v>20</v>
      </c>
      <c r="O263" s="70" t="s">
        <v>1506</v>
      </c>
      <c r="P263" s="71" t="s">
        <v>1964</v>
      </c>
      <c r="Q263" s="68" t="s">
        <v>1598</v>
      </c>
      <c r="R263" s="68" t="s">
        <v>319</v>
      </c>
    </row>
    <row r="264" spans="1:18" ht="24.75" customHeight="1" x14ac:dyDescent="0.25">
      <c r="A264" s="65">
        <v>262</v>
      </c>
      <c r="B264" s="72" t="s">
        <v>647</v>
      </c>
      <c r="C264" s="72" t="s">
        <v>1491</v>
      </c>
      <c r="D264" s="73">
        <v>18096034</v>
      </c>
      <c r="E264" s="73">
        <v>1395</v>
      </c>
      <c r="F264" s="72" t="s">
        <v>1651</v>
      </c>
      <c r="G264" s="72" t="s">
        <v>1022</v>
      </c>
      <c r="H264" s="72"/>
      <c r="I264" s="72"/>
      <c r="J264" s="73">
        <v>4</v>
      </c>
      <c r="K264" s="73">
        <v>4</v>
      </c>
      <c r="L264" s="73">
        <v>230</v>
      </c>
      <c r="M264" s="73">
        <v>1</v>
      </c>
      <c r="N264" s="73">
        <v>25</v>
      </c>
      <c r="O264" s="74" t="s">
        <v>1506</v>
      </c>
      <c r="P264" s="75" t="s">
        <v>1965</v>
      </c>
      <c r="Q264" s="72" t="s">
        <v>1598</v>
      </c>
      <c r="R264" s="72" t="s">
        <v>319</v>
      </c>
    </row>
    <row r="265" spans="1:18" ht="24.75" customHeight="1" x14ac:dyDescent="0.25">
      <c r="A265" s="65">
        <v>263</v>
      </c>
      <c r="B265" s="68" t="s">
        <v>648</v>
      </c>
      <c r="C265" s="68" t="s">
        <v>1491</v>
      </c>
      <c r="D265" s="69">
        <v>18013197</v>
      </c>
      <c r="E265" s="69">
        <v>1395</v>
      </c>
      <c r="F265" s="68" t="s">
        <v>1060</v>
      </c>
      <c r="G265" s="68" t="s">
        <v>1022</v>
      </c>
      <c r="H265" s="68" t="s">
        <v>1163</v>
      </c>
      <c r="I265" s="68"/>
      <c r="J265" s="69">
        <v>4</v>
      </c>
      <c r="K265" s="69">
        <v>4</v>
      </c>
      <c r="L265" s="69">
        <v>400</v>
      </c>
      <c r="M265" s="69">
        <v>3</v>
      </c>
      <c r="N265" s="69">
        <v>16</v>
      </c>
      <c r="O265" s="70" t="s">
        <v>1506</v>
      </c>
      <c r="P265" s="71" t="s">
        <v>1966</v>
      </c>
      <c r="Q265" s="68" t="s">
        <v>1598</v>
      </c>
      <c r="R265" s="68" t="s">
        <v>319</v>
      </c>
    </row>
    <row r="266" spans="1:18" ht="24.75" customHeight="1" x14ac:dyDescent="0.25">
      <c r="A266" s="65">
        <v>264</v>
      </c>
      <c r="B266" s="72" t="s">
        <v>835</v>
      </c>
      <c r="C266" s="72" t="s">
        <v>1491</v>
      </c>
      <c r="D266" s="73">
        <v>14300057</v>
      </c>
      <c r="E266" s="73">
        <v>1395</v>
      </c>
      <c r="F266" s="72" t="s">
        <v>1060</v>
      </c>
      <c r="G266" s="72" t="s">
        <v>1022</v>
      </c>
      <c r="H266" s="72" t="s">
        <v>1183</v>
      </c>
      <c r="I266" s="72"/>
      <c r="J266" s="73">
        <v>70</v>
      </c>
      <c r="K266" s="73">
        <v>15</v>
      </c>
      <c r="L266" s="73">
        <v>400</v>
      </c>
      <c r="M266" s="73">
        <v>3</v>
      </c>
      <c r="N266" s="73">
        <v>125</v>
      </c>
      <c r="O266" s="74" t="s">
        <v>1518</v>
      </c>
      <c r="P266" s="75" t="s">
        <v>1967</v>
      </c>
      <c r="Q266" s="72" t="s">
        <v>1508</v>
      </c>
      <c r="R266" s="72" t="s">
        <v>28</v>
      </c>
    </row>
    <row r="267" spans="1:18" ht="24.75" customHeight="1" x14ac:dyDescent="0.25">
      <c r="A267" s="65">
        <v>265</v>
      </c>
      <c r="B267" s="68" t="s">
        <v>650</v>
      </c>
      <c r="C267" s="68" t="s">
        <v>1491</v>
      </c>
      <c r="D267" s="69">
        <v>18003074</v>
      </c>
      <c r="E267" s="69">
        <v>1395</v>
      </c>
      <c r="F267" s="68" t="s">
        <v>1060</v>
      </c>
      <c r="G267" s="68" t="s">
        <v>1022</v>
      </c>
      <c r="H267" s="68" t="s">
        <v>1968</v>
      </c>
      <c r="I267" s="68"/>
      <c r="J267" s="69">
        <v>3</v>
      </c>
      <c r="K267" s="69">
        <v>3</v>
      </c>
      <c r="L267" s="69">
        <v>400</v>
      </c>
      <c r="M267" s="69">
        <v>3</v>
      </c>
      <c r="N267" s="69">
        <v>16</v>
      </c>
      <c r="O267" s="70" t="s">
        <v>1506</v>
      </c>
      <c r="P267" s="71" t="s">
        <v>1969</v>
      </c>
      <c r="Q267" s="68" t="s">
        <v>1598</v>
      </c>
      <c r="R267" s="68" t="s">
        <v>319</v>
      </c>
    </row>
    <row r="268" spans="1:18" ht="24.75" customHeight="1" x14ac:dyDescent="0.25">
      <c r="A268" s="65">
        <v>266</v>
      </c>
      <c r="B268" s="72" t="s">
        <v>651</v>
      </c>
      <c r="C268" s="72" t="s">
        <v>1491</v>
      </c>
      <c r="D268" s="73">
        <v>18009045</v>
      </c>
      <c r="E268" s="73">
        <v>1395</v>
      </c>
      <c r="F268" s="72" t="s">
        <v>1060</v>
      </c>
      <c r="G268" s="72" t="s">
        <v>1022</v>
      </c>
      <c r="H268" s="72" t="s">
        <v>1912</v>
      </c>
      <c r="I268" s="72"/>
      <c r="J268" s="73">
        <v>7</v>
      </c>
      <c r="K268" s="73">
        <v>7</v>
      </c>
      <c r="L268" s="73">
        <v>400</v>
      </c>
      <c r="M268" s="73">
        <v>3</v>
      </c>
      <c r="N268" s="73">
        <v>63</v>
      </c>
      <c r="O268" s="74" t="s">
        <v>1494</v>
      </c>
      <c r="P268" s="75" t="s">
        <v>1970</v>
      </c>
      <c r="Q268" s="72" t="s">
        <v>1598</v>
      </c>
      <c r="R268" s="72" t="s">
        <v>319</v>
      </c>
    </row>
    <row r="269" spans="1:18" ht="24.75" customHeight="1" x14ac:dyDescent="0.25">
      <c r="A269" s="65">
        <v>267</v>
      </c>
      <c r="B269" s="68" t="s">
        <v>652</v>
      </c>
      <c r="C269" s="68" t="s">
        <v>1491</v>
      </c>
      <c r="D269" s="69">
        <v>18013198</v>
      </c>
      <c r="E269" s="69">
        <v>1395</v>
      </c>
      <c r="F269" s="68" t="s">
        <v>1710</v>
      </c>
      <c r="G269" s="68" t="s">
        <v>1022</v>
      </c>
      <c r="H269" s="68"/>
      <c r="I269" s="68"/>
      <c r="J269" s="69">
        <v>1</v>
      </c>
      <c r="K269" s="69">
        <v>1</v>
      </c>
      <c r="L269" s="69">
        <v>230</v>
      </c>
      <c r="M269" s="69">
        <v>1</v>
      </c>
      <c r="N269" s="69">
        <v>20</v>
      </c>
      <c r="O269" s="70" t="s">
        <v>1506</v>
      </c>
      <c r="P269" s="71" t="s">
        <v>1971</v>
      </c>
      <c r="Q269" s="68" t="s">
        <v>1598</v>
      </c>
      <c r="R269" s="68" t="s">
        <v>319</v>
      </c>
    </row>
    <row r="270" spans="1:18" ht="24.75" customHeight="1" x14ac:dyDescent="0.25">
      <c r="A270" s="65">
        <v>268</v>
      </c>
      <c r="B270" s="72" t="s">
        <v>267</v>
      </c>
      <c r="C270" s="72" t="s">
        <v>1491</v>
      </c>
      <c r="D270" s="73">
        <v>18001127</v>
      </c>
      <c r="E270" s="73">
        <v>1395</v>
      </c>
      <c r="F270" s="72" t="s">
        <v>1060</v>
      </c>
      <c r="G270" s="72" t="s">
        <v>1022</v>
      </c>
      <c r="H270" s="72" t="s">
        <v>1189</v>
      </c>
      <c r="I270" s="72" t="s">
        <v>1062</v>
      </c>
      <c r="J270" s="73">
        <v>10</v>
      </c>
      <c r="K270" s="73">
        <v>10</v>
      </c>
      <c r="L270" s="73">
        <v>400</v>
      </c>
      <c r="M270" s="73">
        <v>3</v>
      </c>
      <c r="N270" s="73">
        <v>25</v>
      </c>
      <c r="O270" s="74" t="s">
        <v>1683</v>
      </c>
      <c r="P270" s="75" t="s">
        <v>1972</v>
      </c>
      <c r="Q270" s="72" t="s">
        <v>1496</v>
      </c>
      <c r="R270" s="72" t="s">
        <v>28</v>
      </c>
    </row>
    <row r="271" spans="1:18" ht="24.75" customHeight="1" x14ac:dyDescent="0.25">
      <c r="A271" s="65">
        <v>269</v>
      </c>
      <c r="B271" s="68" t="s">
        <v>653</v>
      </c>
      <c r="C271" s="68" t="s">
        <v>1491</v>
      </c>
      <c r="D271" s="69">
        <v>18010031</v>
      </c>
      <c r="E271" s="69">
        <v>1395</v>
      </c>
      <c r="F271" s="68" t="s">
        <v>1060</v>
      </c>
      <c r="G271" s="68" t="s">
        <v>1022</v>
      </c>
      <c r="H271" s="68" t="s">
        <v>1689</v>
      </c>
      <c r="I271" s="68"/>
      <c r="J271" s="69">
        <v>12</v>
      </c>
      <c r="K271" s="69">
        <v>12</v>
      </c>
      <c r="L271" s="69">
        <v>400</v>
      </c>
      <c r="M271" s="69">
        <v>3</v>
      </c>
      <c r="N271" s="69">
        <v>25</v>
      </c>
      <c r="O271" s="70" t="s">
        <v>1506</v>
      </c>
      <c r="P271" s="71" t="s">
        <v>1973</v>
      </c>
      <c r="Q271" s="68" t="s">
        <v>1598</v>
      </c>
      <c r="R271" s="68" t="s">
        <v>319</v>
      </c>
    </row>
    <row r="272" spans="1:18" ht="24.75" customHeight="1" x14ac:dyDescent="0.25">
      <c r="A272" s="65">
        <v>270</v>
      </c>
      <c r="B272" s="72" t="s">
        <v>654</v>
      </c>
      <c r="C272" s="72" t="s">
        <v>1491</v>
      </c>
      <c r="D272" s="73">
        <v>18005036</v>
      </c>
      <c r="E272" s="73">
        <v>1395</v>
      </c>
      <c r="F272" s="72" t="s">
        <v>1248</v>
      </c>
      <c r="G272" s="72" t="s">
        <v>1022</v>
      </c>
      <c r="H272" s="72" t="s">
        <v>1707</v>
      </c>
      <c r="I272" s="72"/>
      <c r="J272" s="73">
        <v>4</v>
      </c>
      <c r="K272" s="73">
        <v>4</v>
      </c>
      <c r="L272" s="73">
        <v>230</v>
      </c>
      <c r="M272" s="73">
        <v>1</v>
      </c>
      <c r="N272" s="73">
        <v>25</v>
      </c>
      <c r="O272" s="74" t="s">
        <v>1506</v>
      </c>
      <c r="P272" s="75" t="s">
        <v>1974</v>
      </c>
      <c r="Q272" s="72" t="s">
        <v>1598</v>
      </c>
      <c r="R272" s="72" t="s">
        <v>319</v>
      </c>
    </row>
    <row r="273" spans="1:18" ht="24.75" customHeight="1" x14ac:dyDescent="0.25">
      <c r="A273" s="65">
        <v>271</v>
      </c>
      <c r="B273" s="68" t="s">
        <v>655</v>
      </c>
      <c r="C273" s="68" t="s">
        <v>1491</v>
      </c>
      <c r="D273" s="69">
        <v>18005037</v>
      </c>
      <c r="E273" s="69">
        <v>1395</v>
      </c>
      <c r="F273" s="68" t="s">
        <v>1673</v>
      </c>
      <c r="G273" s="68" t="s">
        <v>1022</v>
      </c>
      <c r="H273" s="68" t="s">
        <v>1674</v>
      </c>
      <c r="I273" s="68"/>
      <c r="J273" s="69">
        <v>4</v>
      </c>
      <c r="K273" s="69">
        <v>4</v>
      </c>
      <c r="L273" s="69">
        <v>230</v>
      </c>
      <c r="M273" s="69">
        <v>1</v>
      </c>
      <c r="N273" s="69">
        <v>25</v>
      </c>
      <c r="O273" s="70" t="s">
        <v>1506</v>
      </c>
      <c r="P273" s="71" t="s">
        <v>1975</v>
      </c>
      <c r="Q273" s="68" t="s">
        <v>1598</v>
      </c>
      <c r="R273" s="68" t="s">
        <v>319</v>
      </c>
    </row>
    <row r="274" spans="1:18" ht="24.75" customHeight="1" x14ac:dyDescent="0.25">
      <c r="A274" s="65">
        <v>272</v>
      </c>
      <c r="B274" s="72" t="s">
        <v>657</v>
      </c>
      <c r="C274" s="72" t="s">
        <v>1491</v>
      </c>
      <c r="D274" s="73">
        <v>18002055</v>
      </c>
      <c r="E274" s="73">
        <v>1395</v>
      </c>
      <c r="F274" s="72" t="s">
        <v>1060</v>
      </c>
      <c r="G274" s="72" t="s">
        <v>1022</v>
      </c>
      <c r="H274" s="72" t="s">
        <v>1976</v>
      </c>
      <c r="I274" s="72" t="s">
        <v>1977</v>
      </c>
      <c r="J274" s="73">
        <v>2.9</v>
      </c>
      <c r="K274" s="73">
        <v>2.9</v>
      </c>
      <c r="L274" s="73">
        <v>400</v>
      </c>
      <c r="M274" s="73">
        <v>3</v>
      </c>
      <c r="N274" s="73">
        <v>25</v>
      </c>
      <c r="O274" s="74" t="s">
        <v>1683</v>
      </c>
      <c r="P274" s="75" t="s">
        <v>1978</v>
      </c>
      <c r="Q274" s="72" t="s">
        <v>1598</v>
      </c>
      <c r="R274" s="72" t="s">
        <v>319</v>
      </c>
    </row>
    <row r="275" spans="1:18" ht="24.75" customHeight="1" x14ac:dyDescent="0.25">
      <c r="A275" s="65">
        <v>273</v>
      </c>
      <c r="B275" s="68" t="s">
        <v>659</v>
      </c>
      <c r="C275" s="68" t="s">
        <v>1491</v>
      </c>
      <c r="D275" s="69">
        <v>18012024</v>
      </c>
      <c r="E275" s="69">
        <v>1395</v>
      </c>
      <c r="F275" s="68" t="s">
        <v>1104</v>
      </c>
      <c r="G275" s="68" t="s">
        <v>1022</v>
      </c>
      <c r="H275" s="68" t="s">
        <v>1979</v>
      </c>
      <c r="I275" s="68"/>
      <c r="J275" s="69">
        <v>0.6</v>
      </c>
      <c r="K275" s="69">
        <v>0.6</v>
      </c>
      <c r="L275" s="69">
        <v>230</v>
      </c>
      <c r="M275" s="69">
        <v>1</v>
      </c>
      <c r="N275" s="69">
        <v>10</v>
      </c>
      <c r="O275" s="70" t="s">
        <v>1506</v>
      </c>
      <c r="P275" s="71" t="s">
        <v>1980</v>
      </c>
      <c r="Q275" s="68" t="s">
        <v>1598</v>
      </c>
      <c r="R275" s="68" t="s">
        <v>319</v>
      </c>
    </row>
    <row r="276" spans="1:18" ht="24.75" customHeight="1" x14ac:dyDescent="0.25">
      <c r="A276" s="65">
        <v>274</v>
      </c>
      <c r="B276" s="72" t="s">
        <v>660</v>
      </c>
      <c r="C276" s="72" t="s">
        <v>1491</v>
      </c>
      <c r="D276" s="73">
        <v>18012025</v>
      </c>
      <c r="E276" s="73">
        <v>1395</v>
      </c>
      <c r="F276" s="72" t="s">
        <v>1104</v>
      </c>
      <c r="G276" s="72" t="s">
        <v>1022</v>
      </c>
      <c r="H276" s="72" t="s">
        <v>1981</v>
      </c>
      <c r="I276" s="72"/>
      <c r="J276" s="73">
        <v>1.2</v>
      </c>
      <c r="K276" s="73">
        <v>1.2</v>
      </c>
      <c r="L276" s="73">
        <v>230</v>
      </c>
      <c r="M276" s="73">
        <v>1</v>
      </c>
      <c r="N276" s="73">
        <v>10</v>
      </c>
      <c r="O276" s="74" t="s">
        <v>1506</v>
      </c>
      <c r="P276" s="75" t="s">
        <v>1982</v>
      </c>
      <c r="Q276" s="72" t="s">
        <v>1598</v>
      </c>
      <c r="R276" s="72" t="s">
        <v>319</v>
      </c>
    </row>
    <row r="277" spans="1:18" ht="24.75" customHeight="1" x14ac:dyDescent="0.25">
      <c r="A277" s="65">
        <v>275</v>
      </c>
      <c r="B277" s="68" t="s">
        <v>662</v>
      </c>
      <c r="C277" s="68" t="s">
        <v>1491</v>
      </c>
      <c r="D277" s="69">
        <v>18013199</v>
      </c>
      <c r="E277" s="69">
        <v>1395</v>
      </c>
      <c r="F277" s="68" t="s">
        <v>1060</v>
      </c>
      <c r="G277" s="68" t="s">
        <v>1022</v>
      </c>
      <c r="H277" s="68" t="s">
        <v>1664</v>
      </c>
      <c r="I277" s="68"/>
      <c r="J277" s="69">
        <v>11</v>
      </c>
      <c r="K277" s="69">
        <v>11</v>
      </c>
      <c r="L277" s="69">
        <v>400</v>
      </c>
      <c r="M277" s="69">
        <v>3</v>
      </c>
      <c r="N277" s="69">
        <v>25</v>
      </c>
      <c r="O277" s="70" t="s">
        <v>1506</v>
      </c>
      <c r="P277" s="71" t="s">
        <v>1983</v>
      </c>
      <c r="Q277" s="68" t="s">
        <v>1598</v>
      </c>
      <c r="R277" s="68" t="s">
        <v>319</v>
      </c>
    </row>
    <row r="278" spans="1:18" ht="24.75" customHeight="1" x14ac:dyDescent="0.25">
      <c r="A278" s="65">
        <v>276</v>
      </c>
      <c r="B278" s="72" t="s">
        <v>663</v>
      </c>
      <c r="C278" s="72" t="s">
        <v>1491</v>
      </c>
      <c r="D278" s="73">
        <v>18079048</v>
      </c>
      <c r="E278" s="73">
        <v>1395</v>
      </c>
      <c r="F278" s="72" t="s">
        <v>1113</v>
      </c>
      <c r="G278" s="72" t="s">
        <v>1022</v>
      </c>
      <c r="H278" s="72"/>
      <c r="I278" s="72"/>
      <c r="J278" s="73">
        <v>4</v>
      </c>
      <c r="K278" s="73">
        <v>4</v>
      </c>
      <c r="L278" s="73">
        <v>230</v>
      </c>
      <c r="M278" s="73">
        <v>1</v>
      </c>
      <c r="N278" s="73">
        <v>25</v>
      </c>
      <c r="O278" s="74" t="s">
        <v>1506</v>
      </c>
      <c r="P278" s="75" t="s">
        <v>1984</v>
      </c>
      <c r="Q278" s="72" t="s">
        <v>1598</v>
      </c>
      <c r="R278" s="72" t="s">
        <v>319</v>
      </c>
    </row>
    <row r="279" spans="1:18" ht="24.75" customHeight="1" x14ac:dyDescent="0.25">
      <c r="A279" s="65">
        <v>277</v>
      </c>
      <c r="B279" s="68" t="s">
        <v>665</v>
      </c>
      <c r="C279" s="68" t="s">
        <v>1491</v>
      </c>
      <c r="D279" s="69">
        <v>18030024</v>
      </c>
      <c r="E279" s="69">
        <v>1395</v>
      </c>
      <c r="F279" s="68" t="s">
        <v>1060</v>
      </c>
      <c r="G279" s="68" t="s">
        <v>1022</v>
      </c>
      <c r="H279" s="68" t="s">
        <v>1638</v>
      </c>
      <c r="I279" s="68" t="s">
        <v>1985</v>
      </c>
      <c r="J279" s="69">
        <v>2</v>
      </c>
      <c r="K279" s="69">
        <v>2</v>
      </c>
      <c r="L279" s="69">
        <v>400</v>
      </c>
      <c r="M279" s="69">
        <v>3</v>
      </c>
      <c r="N279" s="69">
        <v>16</v>
      </c>
      <c r="O279" s="70" t="s">
        <v>1506</v>
      </c>
      <c r="P279" s="71" t="s">
        <v>1986</v>
      </c>
      <c r="Q279" s="68" t="s">
        <v>1598</v>
      </c>
      <c r="R279" s="68" t="s">
        <v>319</v>
      </c>
    </row>
    <row r="280" spans="1:18" ht="24.75" customHeight="1" x14ac:dyDescent="0.25">
      <c r="A280" s="65">
        <v>278</v>
      </c>
      <c r="B280" s="72" t="s">
        <v>667</v>
      </c>
      <c r="C280" s="72" t="s">
        <v>1491</v>
      </c>
      <c r="D280" s="73">
        <v>18003075</v>
      </c>
      <c r="E280" s="73">
        <v>1395</v>
      </c>
      <c r="F280" s="72" t="s">
        <v>1060</v>
      </c>
      <c r="G280" s="72" t="s">
        <v>1022</v>
      </c>
      <c r="H280" s="72" t="s">
        <v>1856</v>
      </c>
      <c r="I280" s="72"/>
      <c r="J280" s="73">
        <v>3</v>
      </c>
      <c r="K280" s="73">
        <v>3</v>
      </c>
      <c r="L280" s="73">
        <v>400</v>
      </c>
      <c r="M280" s="73">
        <v>3</v>
      </c>
      <c r="N280" s="73">
        <v>16</v>
      </c>
      <c r="O280" s="74" t="s">
        <v>1506</v>
      </c>
      <c r="P280" s="75" t="s">
        <v>1987</v>
      </c>
      <c r="Q280" s="72" t="s">
        <v>1598</v>
      </c>
      <c r="R280" s="72" t="s">
        <v>319</v>
      </c>
    </row>
    <row r="281" spans="1:18" ht="24.75" customHeight="1" x14ac:dyDescent="0.25">
      <c r="A281" s="65">
        <v>279</v>
      </c>
      <c r="B281" s="68" t="s">
        <v>668</v>
      </c>
      <c r="C281" s="68" t="s">
        <v>1491</v>
      </c>
      <c r="D281" s="69">
        <v>18075072</v>
      </c>
      <c r="E281" s="69">
        <v>1395</v>
      </c>
      <c r="F281" s="68" t="s">
        <v>1794</v>
      </c>
      <c r="G281" s="68" t="s">
        <v>1022</v>
      </c>
      <c r="H281" s="68"/>
      <c r="I281" s="68"/>
      <c r="J281" s="69">
        <v>1</v>
      </c>
      <c r="K281" s="69">
        <v>1</v>
      </c>
      <c r="L281" s="69">
        <v>230</v>
      </c>
      <c r="M281" s="69">
        <v>1</v>
      </c>
      <c r="N281" s="69">
        <v>25</v>
      </c>
      <c r="O281" s="70" t="s">
        <v>1506</v>
      </c>
      <c r="P281" s="71" t="s">
        <v>1988</v>
      </c>
      <c r="Q281" s="68" t="s">
        <v>1598</v>
      </c>
      <c r="R281" s="68" t="s">
        <v>319</v>
      </c>
    </row>
    <row r="282" spans="1:18" ht="24.75" customHeight="1" x14ac:dyDescent="0.25">
      <c r="A282" s="65">
        <v>280</v>
      </c>
      <c r="B282" s="72" t="s">
        <v>670</v>
      </c>
      <c r="C282" s="72" t="s">
        <v>1491</v>
      </c>
      <c r="D282" s="73">
        <v>18002056</v>
      </c>
      <c r="E282" s="73">
        <v>1395</v>
      </c>
      <c r="F282" s="72" t="s">
        <v>1060</v>
      </c>
      <c r="G282" s="72" t="s">
        <v>1022</v>
      </c>
      <c r="H282" s="72" t="s">
        <v>1989</v>
      </c>
      <c r="I282" s="72"/>
      <c r="J282" s="73">
        <v>3</v>
      </c>
      <c r="K282" s="73">
        <v>3</v>
      </c>
      <c r="L282" s="73">
        <v>400</v>
      </c>
      <c r="M282" s="73">
        <v>3</v>
      </c>
      <c r="N282" s="73">
        <v>16</v>
      </c>
      <c r="O282" s="74" t="s">
        <v>1506</v>
      </c>
      <c r="P282" s="75" t="s">
        <v>1990</v>
      </c>
      <c r="Q282" s="72" t="s">
        <v>1598</v>
      </c>
      <c r="R282" s="72" t="s">
        <v>319</v>
      </c>
    </row>
    <row r="283" spans="1:18" ht="24.75" customHeight="1" x14ac:dyDescent="0.25">
      <c r="A283" s="65">
        <v>281</v>
      </c>
      <c r="B283" s="68" t="s">
        <v>672</v>
      </c>
      <c r="C283" s="68" t="s">
        <v>1491</v>
      </c>
      <c r="D283" s="69">
        <v>18012026</v>
      </c>
      <c r="E283" s="69">
        <v>1395</v>
      </c>
      <c r="F283" s="68" t="s">
        <v>1104</v>
      </c>
      <c r="G283" s="68" t="s">
        <v>1022</v>
      </c>
      <c r="H283" s="68" t="s">
        <v>1685</v>
      </c>
      <c r="I283" s="68"/>
      <c r="J283" s="69">
        <v>4</v>
      </c>
      <c r="K283" s="69">
        <v>4</v>
      </c>
      <c r="L283" s="69">
        <v>230</v>
      </c>
      <c r="M283" s="69">
        <v>1</v>
      </c>
      <c r="N283" s="69">
        <v>25</v>
      </c>
      <c r="O283" s="70" t="s">
        <v>1506</v>
      </c>
      <c r="P283" s="71" t="s">
        <v>1991</v>
      </c>
      <c r="Q283" s="68" t="s">
        <v>1598</v>
      </c>
      <c r="R283" s="68" t="s">
        <v>319</v>
      </c>
    </row>
    <row r="284" spans="1:18" ht="24.75" customHeight="1" x14ac:dyDescent="0.25">
      <c r="A284" s="65">
        <v>282</v>
      </c>
      <c r="B284" s="72" t="s">
        <v>674</v>
      </c>
      <c r="C284" s="72" t="s">
        <v>1491</v>
      </c>
      <c r="D284" s="73">
        <v>18030025</v>
      </c>
      <c r="E284" s="73">
        <v>1395</v>
      </c>
      <c r="F284" s="72" t="s">
        <v>1060</v>
      </c>
      <c r="G284" s="72" t="s">
        <v>1022</v>
      </c>
      <c r="H284" s="72" t="s">
        <v>1189</v>
      </c>
      <c r="I284" s="72"/>
      <c r="J284" s="73">
        <v>9</v>
      </c>
      <c r="K284" s="73">
        <v>9</v>
      </c>
      <c r="L284" s="73">
        <v>400</v>
      </c>
      <c r="M284" s="73">
        <v>3</v>
      </c>
      <c r="N284" s="73">
        <v>20</v>
      </c>
      <c r="O284" s="74" t="s">
        <v>1506</v>
      </c>
      <c r="P284" s="75" t="s">
        <v>1992</v>
      </c>
      <c r="Q284" s="72" t="s">
        <v>1598</v>
      </c>
      <c r="R284" s="72" t="s">
        <v>319</v>
      </c>
    </row>
    <row r="285" spans="1:18" ht="24.75" customHeight="1" x14ac:dyDescent="0.25">
      <c r="A285" s="65">
        <v>283</v>
      </c>
      <c r="B285" s="68" t="s">
        <v>80</v>
      </c>
      <c r="C285" s="68" t="s">
        <v>1491</v>
      </c>
      <c r="D285" s="69">
        <v>14300047</v>
      </c>
      <c r="E285" s="69">
        <v>1380</v>
      </c>
      <c r="F285" s="68" t="s">
        <v>1060</v>
      </c>
      <c r="G285" s="68" t="s">
        <v>1022</v>
      </c>
      <c r="H285" s="68" t="s">
        <v>1492</v>
      </c>
      <c r="I285" s="68" t="s">
        <v>1493</v>
      </c>
      <c r="J285" s="69">
        <v>145</v>
      </c>
      <c r="K285" s="69">
        <v>60</v>
      </c>
      <c r="L285" s="69">
        <v>400</v>
      </c>
      <c r="M285" s="69">
        <v>3</v>
      </c>
      <c r="N285" s="69">
        <v>250</v>
      </c>
      <c r="O285" s="70" t="s">
        <v>1518</v>
      </c>
      <c r="P285" s="71" t="s">
        <v>1993</v>
      </c>
      <c r="Q285" s="68" t="s">
        <v>1496</v>
      </c>
      <c r="R285" s="68" t="s">
        <v>18</v>
      </c>
    </row>
    <row r="286" spans="1:18" ht="24.75" customHeight="1" x14ac:dyDescent="0.25">
      <c r="A286" s="65">
        <v>284</v>
      </c>
      <c r="B286" s="68" t="s">
        <v>74</v>
      </c>
      <c r="C286" s="68" t="s">
        <v>1491</v>
      </c>
      <c r="D286" s="69">
        <v>14300045</v>
      </c>
      <c r="E286" s="69">
        <v>1380</v>
      </c>
      <c r="F286" s="68" t="s">
        <v>1060</v>
      </c>
      <c r="G286" s="68" t="s">
        <v>1022</v>
      </c>
      <c r="H286" s="68" t="s">
        <v>1061</v>
      </c>
      <c r="I286" s="68" t="s">
        <v>1062</v>
      </c>
      <c r="J286" s="69">
        <v>155</v>
      </c>
      <c r="K286" s="69">
        <v>155</v>
      </c>
      <c r="L286" s="69">
        <v>400</v>
      </c>
      <c r="M286" s="69">
        <v>3</v>
      </c>
      <c r="N286" s="69">
        <v>315</v>
      </c>
      <c r="O286" s="70" t="s">
        <v>1518</v>
      </c>
      <c r="P286" s="71" t="s">
        <v>1994</v>
      </c>
      <c r="Q286" s="68" t="s">
        <v>1496</v>
      </c>
      <c r="R286" s="68" t="s">
        <v>18</v>
      </c>
    </row>
    <row r="287" spans="1:18" ht="24.75" customHeight="1" x14ac:dyDescent="0.25">
      <c r="A287" s="65">
        <v>285</v>
      </c>
      <c r="B287" s="68" t="s">
        <v>84</v>
      </c>
      <c r="C287" s="68" t="s">
        <v>1491</v>
      </c>
      <c r="D287" s="69">
        <v>16202318</v>
      </c>
      <c r="E287" s="69">
        <v>1380</v>
      </c>
      <c r="F287" s="68" t="s">
        <v>1060</v>
      </c>
      <c r="G287" s="68" t="s">
        <v>1022</v>
      </c>
      <c r="H287" s="68" t="s">
        <v>1815</v>
      </c>
      <c r="I287" s="68" t="s">
        <v>1995</v>
      </c>
      <c r="J287" s="69">
        <v>16</v>
      </c>
      <c r="K287" s="69">
        <v>16</v>
      </c>
      <c r="L287" s="69">
        <v>400</v>
      </c>
      <c r="M287" s="69">
        <v>3</v>
      </c>
      <c r="N287" s="69">
        <v>35</v>
      </c>
      <c r="O287" s="70" t="s">
        <v>1516</v>
      </c>
      <c r="P287" s="71" t="s">
        <v>1996</v>
      </c>
      <c r="Q287" s="68" t="s">
        <v>1496</v>
      </c>
      <c r="R287" s="68" t="s">
        <v>28</v>
      </c>
    </row>
    <row r="288" spans="1:18" ht="24.75" customHeight="1" x14ac:dyDescent="0.25">
      <c r="A288" s="65">
        <v>286</v>
      </c>
      <c r="B288" s="72" t="s">
        <v>85</v>
      </c>
      <c r="C288" s="72" t="s">
        <v>1491</v>
      </c>
      <c r="D288" s="73">
        <v>16202319</v>
      </c>
      <c r="E288" s="73">
        <v>1380</v>
      </c>
      <c r="F288" s="72" t="s">
        <v>1060</v>
      </c>
      <c r="G288" s="72" t="s">
        <v>1022</v>
      </c>
      <c r="H288" s="72" t="s">
        <v>1815</v>
      </c>
      <c r="I288" s="72" t="s">
        <v>1995</v>
      </c>
      <c r="J288" s="73">
        <v>25</v>
      </c>
      <c r="K288" s="73">
        <v>25</v>
      </c>
      <c r="L288" s="73">
        <v>400</v>
      </c>
      <c r="M288" s="73">
        <v>3</v>
      </c>
      <c r="N288" s="73">
        <v>63</v>
      </c>
      <c r="O288" s="74" t="s">
        <v>1518</v>
      </c>
      <c r="P288" s="75" t="s">
        <v>1997</v>
      </c>
      <c r="Q288" s="72" t="s">
        <v>1496</v>
      </c>
      <c r="R288" s="72" t="s">
        <v>86</v>
      </c>
    </row>
    <row r="289" spans="1:18" ht="24.75" customHeight="1" x14ac:dyDescent="0.25">
      <c r="A289" s="65">
        <v>287</v>
      </c>
      <c r="B289" s="68" t="s">
        <v>675</v>
      </c>
      <c r="C289" s="68" t="s">
        <v>1491</v>
      </c>
      <c r="D289" s="69">
        <v>18013200</v>
      </c>
      <c r="E289" s="69">
        <v>1395</v>
      </c>
      <c r="F289" s="68" t="s">
        <v>1141</v>
      </c>
      <c r="G289" s="68" t="s">
        <v>1022</v>
      </c>
      <c r="H289" s="68"/>
      <c r="I289" s="68"/>
      <c r="J289" s="69">
        <v>7</v>
      </c>
      <c r="K289" s="69">
        <v>7</v>
      </c>
      <c r="L289" s="69">
        <v>400</v>
      </c>
      <c r="M289" s="69">
        <v>3</v>
      </c>
      <c r="N289" s="69">
        <v>20</v>
      </c>
      <c r="O289" s="70" t="s">
        <v>1506</v>
      </c>
      <c r="P289" s="71" t="s">
        <v>1998</v>
      </c>
      <c r="Q289" s="68" t="s">
        <v>1598</v>
      </c>
      <c r="R289" s="68" t="s">
        <v>319</v>
      </c>
    </row>
    <row r="290" spans="1:18" ht="24.75" customHeight="1" x14ac:dyDescent="0.25">
      <c r="A290" s="65">
        <v>288</v>
      </c>
      <c r="B290" s="72" t="s">
        <v>677</v>
      </c>
      <c r="C290" s="72" t="s">
        <v>1491</v>
      </c>
      <c r="D290" s="73">
        <v>18079049</v>
      </c>
      <c r="E290" s="73">
        <v>1395</v>
      </c>
      <c r="F290" s="72" t="s">
        <v>1802</v>
      </c>
      <c r="G290" s="72" t="s">
        <v>1022</v>
      </c>
      <c r="H290" s="72"/>
      <c r="I290" s="72" t="s">
        <v>1999</v>
      </c>
      <c r="J290" s="73">
        <v>10</v>
      </c>
      <c r="K290" s="73">
        <v>10</v>
      </c>
      <c r="L290" s="73">
        <v>400</v>
      </c>
      <c r="M290" s="73">
        <v>3</v>
      </c>
      <c r="N290" s="73">
        <v>25</v>
      </c>
      <c r="O290" s="74" t="s">
        <v>1506</v>
      </c>
      <c r="P290" s="75" t="s">
        <v>2000</v>
      </c>
      <c r="Q290" s="72" t="s">
        <v>1598</v>
      </c>
      <c r="R290" s="72" t="s">
        <v>319</v>
      </c>
    </row>
    <row r="291" spans="1:18" ht="24.75" customHeight="1" x14ac:dyDescent="0.25">
      <c r="A291" s="65">
        <v>289</v>
      </c>
      <c r="B291" s="68" t="s">
        <v>678</v>
      </c>
      <c r="C291" s="68" t="s">
        <v>1491</v>
      </c>
      <c r="D291" s="69">
        <v>18008113</v>
      </c>
      <c r="E291" s="69">
        <v>1395</v>
      </c>
      <c r="F291" s="68" t="s">
        <v>1252</v>
      </c>
      <c r="G291" s="68" t="s">
        <v>1022</v>
      </c>
      <c r="H291" s="68"/>
      <c r="I291" s="68"/>
      <c r="J291" s="69">
        <v>4</v>
      </c>
      <c r="K291" s="69">
        <v>4</v>
      </c>
      <c r="L291" s="69">
        <v>230</v>
      </c>
      <c r="M291" s="69">
        <v>1</v>
      </c>
      <c r="N291" s="69">
        <v>25</v>
      </c>
      <c r="O291" s="70" t="s">
        <v>1506</v>
      </c>
      <c r="P291" s="71" t="s">
        <v>2001</v>
      </c>
      <c r="Q291" s="68" t="s">
        <v>1598</v>
      </c>
      <c r="R291" s="68" t="s">
        <v>319</v>
      </c>
    </row>
    <row r="292" spans="1:18" ht="24.75" customHeight="1" x14ac:dyDescent="0.25">
      <c r="A292" s="65">
        <v>290</v>
      </c>
      <c r="B292" s="72" t="s">
        <v>679</v>
      </c>
      <c r="C292" s="72" t="s">
        <v>1491</v>
      </c>
      <c r="D292" s="73">
        <v>18005038</v>
      </c>
      <c r="E292" s="73">
        <v>1395</v>
      </c>
      <c r="F292" s="72" t="s">
        <v>1673</v>
      </c>
      <c r="G292" s="72" t="s">
        <v>1022</v>
      </c>
      <c r="H292" s="72" t="s">
        <v>1674</v>
      </c>
      <c r="I292" s="72"/>
      <c r="J292" s="73">
        <v>3.5</v>
      </c>
      <c r="K292" s="73">
        <v>3.5</v>
      </c>
      <c r="L292" s="73">
        <v>400</v>
      </c>
      <c r="M292" s="73">
        <v>3</v>
      </c>
      <c r="N292" s="73">
        <v>25</v>
      </c>
      <c r="O292" s="74" t="s">
        <v>1683</v>
      </c>
      <c r="P292" s="75" t="s">
        <v>2002</v>
      </c>
      <c r="Q292" s="72" t="s">
        <v>1598</v>
      </c>
      <c r="R292" s="72" t="s">
        <v>319</v>
      </c>
    </row>
    <row r="293" spans="1:18" ht="24.75" customHeight="1" x14ac:dyDescent="0.25">
      <c r="A293" s="65">
        <v>291</v>
      </c>
      <c r="B293" s="68" t="s">
        <v>681</v>
      </c>
      <c r="C293" s="68" t="s">
        <v>1491</v>
      </c>
      <c r="D293" s="69">
        <v>18005039</v>
      </c>
      <c r="E293" s="69">
        <v>1395</v>
      </c>
      <c r="F293" s="68" t="s">
        <v>1673</v>
      </c>
      <c r="G293" s="68" t="s">
        <v>1022</v>
      </c>
      <c r="H293" s="68" t="s">
        <v>1674</v>
      </c>
      <c r="I293" s="68"/>
      <c r="J293" s="69">
        <v>10</v>
      </c>
      <c r="K293" s="69">
        <v>10</v>
      </c>
      <c r="L293" s="69">
        <v>400</v>
      </c>
      <c r="M293" s="69">
        <v>3</v>
      </c>
      <c r="N293" s="69">
        <v>25</v>
      </c>
      <c r="O293" s="70" t="s">
        <v>1506</v>
      </c>
      <c r="P293" s="71" t="s">
        <v>2003</v>
      </c>
      <c r="Q293" s="68" t="s">
        <v>1598</v>
      </c>
      <c r="R293" s="68" t="s">
        <v>319</v>
      </c>
    </row>
    <row r="294" spans="1:18" ht="24.75" customHeight="1" x14ac:dyDescent="0.25">
      <c r="A294" s="65">
        <v>292</v>
      </c>
      <c r="B294" s="72" t="s">
        <v>682</v>
      </c>
      <c r="C294" s="72" t="s">
        <v>1491</v>
      </c>
      <c r="D294" s="73">
        <v>18013201</v>
      </c>
      <c r="E294" s="73">
        <v>1395</v>
      </c>
      <c r="F294" s="72" t="s">
        <v>1141</v>
      </c>
      <c r="G294" s="72" t="s">
        <v>1022</v>
      </c>
      <c r="H294" s="72"/>
      <c r="I294" s="72"/>
      <c r="J294" s="73">
        <v>3</v>
      </c>
      <c r="K294" s="73">
        <v>3</v>
      </c>
      <c r="L294" s="73">
        <v>400</v>
      </c>
      <c r="M294" s="73">
        <v>3</v>
      </c>
      <c r="N294" s="73">
        <v>10</v>
      </c>
      <c r="O294" s="74" t="s">
        <v>1506</v>
      </c>
      <c r="P294" s="75" t="s">
        <v>2004</v>
      </c>
      <c r="Q294" s="72" t="s">
        <v>1598</v>
      </c>
      <c r="R294" s="72" t="s">
        <v>319</v>
      </c>
    </row>
    <row r="295" spans="1:18" ht="24.75" customHeight="1" x14ac:dyDescent="0.25">
      <c r="A295" s="65">
        <v>293</v>
      </c>
      <c r="B295" s="68" t="s">
        <v>683</v>
      </c>
      <c r="C295" s="68" t="s">
        <v>1491</v>
      </c>
      <c r="D295" s="69">
        <v>18066017</v>
      </c>
      <c r="E295" s="69">
        <v>1395</v>
      </c>
      <c r="F295" s="68" t="s">
        <v>1111</v>
      </c>
      <c r="G295" s="68" t="s">
        <v>1022</v>
      </c>
      <c r="H295" s="68"/>
      <c r="I295" s="68"/>
      <c r="J295" s="69">
        <v>4</v>
      </c>
      <c r="K295" s="69">
        <v>4</v>
      </c>
      <c r="L295" s="69">
        <v>230</v>
      </c>
      <c r="M295" s="69">
        <v>1</v>
      </c>
      <c r="N295" s="69">
        <v>25</v>
      </c>
      <c r="O295" s="70" t="s">
        <v>1506</v>
      </c>
      <c r="P295" s="71" t="s">
        <v>2005</v>
      </c>
      <c r="Q295" s="68" t="s">
        <v>1598</v>
      </c>
      <c r="R295" s="68" t="s">
        <v>319</v>
      </c>
    </row>
    <row r="296" spans="1:18" ht="24.75" customHeight="1" x14ac:dyDescent="0.25">
      <c r="A296" s="65">
        <v>294</v>
      </c>
      <c r="B296" s="72" t="s">
        <v>684</v>
      </c>
      <c r="C296" s="72" t="s">
        <v>1491</v>
      </c>
      <c r="D296" s="73">
        <v>18096035</v>
      </c>
      <c r="E296" s="73">
        <v>1395</v>
      </c>
      <c r="F296" s="72" t="s">
        <v>1060</v>
      </c>
      <c r="G296" s="72" t="s">
        <v>1022</v>
      </c>
      <c r="H296" s="72" t="s">
        <v>1191</v>
      </c>
      <c r="I296" s="72"/>
      <c r="J296" s="73">
        <v>12</v>
      </c>
      <c r="K296" s="73">
        <v>12</v>
      </c>
      <c r="L296" s="73">
        <v>400</v>
      </c>
      <c r="M296" s="73">
        <v>3</v>
      </c>
      <c r="N296" s="73">
        <v>20</v>
      </c>
      <c r="O296" s="74" t="s">
        <v>1671</v>
      </c>
      <c r="P296" s="75" t="s">
        <v>2006</v>
      </c>
      <c r="Q296" s="72" t="s">
        <v>1598</v>
      </c>
      <c r="R296" s="72" t="s">
        <v>319</v>
      </c>
    </row>
    <row r="297" spans="1:18" ht="24.75" customHeight="1" x14ac:dyDescent="0.25">
      <c r="A297" s="65">
        <v>295</v>
      </c>
      <c r="B297" s="68" t="s">
        <v>686</v>
      </c>
      <c r="C297" s="68" t="s">
        <v>1491</v>
      </c>
      <c r="D297" s="69">
        <v>18017058</v>
      </c>
      <c r="E297" s="69">
        <v>1395</v>
      </c>
      <c r="F297" s="68" t="s">
        <v>2007</v>
      </c>
      <c r="G297" s="68" t="s">
        <v>1022</v>
      </c>
      <c r="H297" s="68"/>
      <c r="I297" s="68"/>
      <c r="J297" s="69">
        <v>10</v>
      </c>
      <c r="K297" s="69">
        <v>10</v>
      </c>
      <c r="L297" s="69">
        <v>400</v>
      </c>
      <c r="M297" s="69">
        <v>3</v>
      </c>
      <c r="N297" s="69">
        <v>25</v>
      </c>
      <c r="O297" s="70" t="s">
        <v>1506</v>
      </c>
      <c r="P297" s="71" t="s">
        <v>2008</v>
      </c>
      <c r="Q297" s="68" t="s">
        <v>1598</v>
      </c>
      <c r="R297" s="68" t="s">
        <v>319</v>
      </c>
    </row>
    <row r="298" spans="1:18" ht="24.75" customHeight="1" x14ac:dyDescent="0.25">
      <c r="A298" s="65">
        <v>296</v>
      </c>
      <c r="B298" s="72" t="s">
        <v>688</v>
      </c>
      <c r="C298" s="72" t="s">
        <v>1491</v>
      </c>
      <c r="D298" s="73">
        <v>18079050</v>
      </c>
      <c r="E298" s="73">
        <v>1395</v>
      </c>
      <c r="F298" s="72" t="s">
        <v>1625</v>
      </c>
      <c r="G298" s="72" t="s">
        <v>1022</v>
      </c>
      <c r="H298" s="72"/>
      <c r="I298" s="72" t="s">
        <v>1062</v>
      </c>
      <c r="J298" s="73">
        <v>6</v>
      </c>
      <c r="K298" s="73">
        <v>6</v>
      </c>
      <c r="L298" s="73">
        <v>400</v>
      </c>
      <c r="M298" s="73">
        <v>3</v>
      </c>
      <c r="N298" s="73">
        <v>10</v>
      </c>
      <c r="O298" s="74" t="s">
        <v>1506</v>
      </c>
      <c r="P298" s="75" t="s">
        <v>2009</v>
      </c>
      <c r="Q298" s="72" t="s">
        <v>1598</v>
      </c>
      <c r="R298" s="72" t="s">
        <v>319</v>
      </c>
    </row>
    <row r="299" spans="1:18" ht="24.75" customHeight="1" x14ac:dyDescent="0.25">
      <c r="A299" s="65">
        <v>297</v>
      </c>
      <c r="B299" s="68" t="s">
        <v>689</v>
      </c>
      <c r="C299" s="68" t="s">
        <v>1491</v>
      </c>
      <c r="D299" s="69">
        <v>18079051</v>
      </c>
      <c r="E299" s="69">
        <v>1395</v>
      </c>
      <c r="F299" s="68" t="s">
        <v>1625</v>
      </c>
      <c r="G299" s="68" t="s">
        <v>1022</v>
      </c>
      <c r="H299" s="68"/>
      <c r="I299" s="68"/>
      <c r="J299" s="69">
        <v>4</v>
      </c>
      <c r="K299" s="69">
        <v>4</v>
      </c>
      <c r="L299" s="69">
        <v>230</v>
      </c>
      <c r="M299" s="69">
        <v>1</v>
      </c>
      <c r="N299" s="69">
        <v>25</v>
      </c>
      <c r="O299" s="70" t="s">
        <v>1506</v>
      </c>
      <c r="P299" s="71" t="s">
        <v>2010</v>
      </c>
      <c r="Q299" s="68" t="s">
        <v>1598</v>
      </c>
      <c r="R299" s="68" t="s">
        <v>319</v>
      </c>
    </row>
    <row r="300" spans="1:18" ht="24.75" customHeight="1" x14ac:dyDescent="0.25">
      <c r="A300" s="65">
        <v>298</v>
      </c>
      <c r="B300" s="72" t="s">
        <v>690</v>
      </c>
      <c r="C300" s="72" t="s">
        <v>1491</v>
      </c>
      <c r="D300" s="73">
        <v>15945145</v>
      </c>
      <c r="E300" s="73">
        <v>1395</v>
      </c>
      <c r="F300" s="72" t="s">
        <v>1692</v>
      </c>
      <c r="G300" s="72" t="s">
        <v>1022</v>
      </c>
      <c r="H300" s="72"/>
      <c r="I300" s="72"/>
      <c r="J300" s="73">
        <v>4</v>
      </c>
      <c r="K300" s="73">
        <v>4</v>
      </c>
      <c r="L300" s="73">
        <v>230</v>
      </c>
      <c r="M300" s="73">
        <v>1</v>
      </c>
      <c r="N300" s="73">
        <v>25</v>
      </c>
      <c r="O300" s="74" t="s">
        <v>1506</v>
      </c>
      <c r="P300" s="75" t="s">
        <v>2011</v>
      </c>
      <c r="Q300" s="72" t="s">
        <v>1598</v>
      </c>
      <c r="R300" s="72" t="s">
        <v>319</v>
      </c>
    </row>
    <row r="301" spans="1:18" ht="24.75" customHeight="1" x14ac:dyDescent="0.25">
      <c r="A301" s="65">
        <v>299</v>
      </c>
      <c r="B301" s="68" t="s">
        <v>692</v>
      </c>
      <c r="C301" s="68" t="s">
        <v>1491</v>
      </c>
      <c r="D301" s="69">
        <v>18002057</v>
      </c>
      <c r="E301" s="69">
        <v>1395</v>
      </c>
      <c r="F301" s="68" t="s">
        <v>1060</v>
      </c>
      <c r="G301" s="68" t="s">
        <v>1022</v>
      </c>
      <c r="H301" s="68" t="s">
        <v>2012</v>
      </c>
      <c r="I301" s="68"/>
      <c r="J301" s="69">
        <v>3</v>
      </c>
      <c r="K301" s="69">
        <v>3</v>
      </c>
      <c r="L301" s="69">
        <v>400</v>
      </c>
      <c r="M301" s="69">
        <v>3</v>
      </c>
      <c r="N301" s="69">
        <v>16</v>
      </c>
      <c r="O301" s="70" t="s">
        <v>1506</v>
      </c>
      <c r="P301" s="71" t="s">
        <v>2013</v>
      </c>
      <c r="Q301" s="68" t="s">
        <v>1598</v>
      </c>
      <c r="R301" s="68" t="s">
        <v>319</v>
      </c>
    </row>
    <row r="302" spans="1:18" ht="24.75" customHeight="1" x14ac:dyDescent="0.25">
      <c r="A302" s="65">
        <v>300</v>
      </c>
      <c r="B302" s="72" t="s">
        <v>824</v>
      </c>
      <c r="C302" s="72" t="s">
        <v>1491</v>
      </c>
      <c r="D302" s="73">
        <v>14300058</v>
      </c>
      <c r="E302" s="73">
        <v>1395</v>
      </c>
      <c r="F302" s="72" t="s">
        <v>1060</v>
      </c>
      <c r="G302" s="72" t="s">
        <v>1022</v>
      </c>
      <c r="H302" s="72" t="s">
        <v>1189</v>
      </c>
      <c r="I302" s="72" t="s">
        <v>2014</v>
      </c>
      <c r="J302" s="73">
        <v>88</v>
      </c>
      <c r="K302" s="73">
        <v>40</v>
      </c>
      <c r="L302" s="73">
        <v>400</v>
      </c>
      <c r="M302" s="73">
        <v>3</v>
      </c>
      <c r="N302" s="73">
        <v>63</v>
      </c>
      <c r="O302" s="74" t="s">
        <v>1516</v>
      </c>
      <c r="P302" s="75" t="s">
        <v>2015</v>
      </c>
      <c r="Q302" s="72" t="s">
        <v>1496</v>
      </c>
      <c r="R302" s="72" t="s">
        <v>28</v>
      </c>
    </row>
    <row r="303" spans="1:18" ht="24.75" customHeight="1" x14ac:dyDescent="0.25">
      <c r="A303" s="65">
        <v>301</v>
      </c>
      <c r="B303" s="72" t="s">
        <v>694</v>
      </c>
      <c r="C303" s="72" t="s">
        <v>1491</v>
      </c>
      <c r="D303" s="73">
        <v>18008114</v>
      </c>
      <c r="E303" s="73">
        <v>1395</v>
      </c>
      <c r="F303" s="72" t="s">
        <v>1060</v>
      </c>
      <c r="G303" s="72" t="s">
        <v>1022</v>
      </c>
      <c r="H303" s="72" t="s">
        <v>2016</v>
      </c>
      <c r="I303" s="72"/>
      <c r="J303" s="73">
        <v>8</v>
      </c>
      <c r="K303" s="73">
        <v>8</v>
      </c>
      <c r="L303" s="73">
        <v>400</v>
      </c>
      <c r="M303" s="73">
        <v>3</v>
      </c>
      <c r="N303" s="73">
        <v>20</v>
      </c>
      <c r="O303" s="74" t="s">
        <v>1506</v>
      </c>
      <c r="P303" s="75" t="s">
        <v>2017</v>
      </c>
      <c r="Q303" s="72" t="s">
        <v>1598</v>
      </c>
      <c r="R303" s="72" t="s">
        <v>319</v>
      </c>
    </row>
    <row r="304" spans="1:18" ht="24.75" customHeight="1" x14ac:dyDescent="0.25">
      <c r="A304" s="65">
        <v>302</v>
      </c>
      <c r="B304" s="68" t="s">
        <v>695</v>
      </c>
      <c r="C304" s="68" t="s">
        <v>1491</v>
      </c>
      <c r="D304" s="69">
        <v>18003076</v>
      </c>
      <c r="E304" s="69">
        <v>1395</v>
      </c>
      <c r="F304" s="68" t="s">
        <v>1060</v>
      </c>
      <c r="G304" s="68" t="s">
        <v>1022</v>
      </c>
      <c r="H304" s="68" t="s">
        <v>1169</v>
      </c>
      <c r="I304" s="68"/>
      <c r="J304" s="69">
        <v>16</v>
      </c>
      <c r="K304" s="69">
        <v>16</v>
      </c>
      <c r="L304" s="69">
        <v>400</v>
      </c>
      <c r="M304" s="69">
        <v>3</v>
      </c>
      <c r="N304" s="69">
        <v>35</v>
      </c>
      <c r="O304" s="70" t="s">
        <v>1506</v>
      </c>
      <c r="P304" s="71" t="s">
        <v>2018</v>
      </c>
      <c r="Q304" s="68" t="s">
        <v>1598</v>
      </c>
      <c r="R304" s="68" t="s">
        <v>319</v>
      </c>
    </row>
    <row r="305" spans="1:18" ht="24.75" customHeight="1" x14ac:dyDescent="0.25">
      <c r="A305" s="65">
        <v>303</v>
      </c>
      <c r="B305" s="72" t="s">
        <v>697</v>
      </c>
      <c r="C305" s="72" t="s">
        <v>1491</v>
      </c>
      <c r="D305" s="73">
        <v>18002058</v>
      </c>
      <c r="E305" s="73">
        <v>1395</v>
      </c>
      <c r="F305" s="72" t="s">
        <v>1060</v>
      </c>
      <c r="G305" s="72" t="s">
        <v>1022</v>
      </c>
      <c r="H305" s="72" t="s">
        <v>2019</v>
      </c>
      <c r="I305" s="72"/>
      <c r="J305" s="73">
        <v>10</v>
      </c>
      <c r="K305" s="73">
        <v>10</v>
      </c>
      <c r="L305" s="73">
        <v>400</v>
      </c>
      <c r="M305" s="73">
        <v>3</v>
      </c>
      <c r="N305" s="73">
        <v>25</v>
      </c>
      <c r="O305" s="74" t="s">
        <v>1506</v>
      </c>
      <c r="P305" s="75" t="s">
        <v>2020</v>
      </c>
      <c r="Q305" s="72" t="s">
        <v>1598</v>
      </c>
      <c r="R305" s="72" t="s">
        <v>319</v>
      </c>
    </row>
    <row r="306" spans="1:18" ht="24.75" customHeight="1" x14ac:dyDescent="0.25">
      <c r="A306" s="65">
        <v>304</v>
      </c>
      <c r="B306" s="68" t="s">
        <v>699</v>
      </c>
      <c r="C306" s="68" t="s">
        <v>1491</v>
      </c>
      <c r="D306" s="69">
        <v>18002059</v>
      </c>
      <c r="E306" s="69">
        <v>1395</v>
      </c>
      <c r="F306" s="68" t="s">
        <v>1111</v>
      </c>
      <c r="G306" s="68" t="s">
        <v>1022</v>
      </c>
      <c r="H306" s="68" t="s">
        <v>2021</v>
      </c>
      <c r="I306" s="68"/>
      <c r="J306" s="69">
        <v>1</v>
      </c>
      <c r="K306" s="69">
        <v>1</v>
      </c>
      <c r="L306" s="69">
        <v>230</v>
      </c>
      <c r="M306" s="69">
        <v>1</v>
      </c>
      <c r="N306" s="69">
        <v>10</v>
      </c>
      <c r="O306" s="70" t="s">
        <v>1506</v>
      </c>
      <c r="P306" s="71" t="s">
        <v>2022</v>
      </c>
      <c r="Q306" s="68" t="s">
        <v>1598</v>
      </c>
      <c r="R306" s="68" t="s">
        <v>319</v>
      </c>
    </row>
    <row r="307" spans="1:18" ht="24.75" customHeight="1" x14ac:dyDescent="0.25">
      <c r="A307" s="65">
        <v>305</v>
      </c>
      <c r="B307" s="72" t="s">
        <v>268</v>
      </c>
      <c r="C307" s="72" t="s">
        <v>1491</v>
      </c>
      <c r="D307" s="73">
        <v>18001128</v>
      </c>
      <c r="E307" s="73">
        <v>1395</v>
      </c>
      <c r="F307" s="72" t="s">
        <v>1060</v>
      </c>
      <c r="G307" s="72" t="s">
        <v>1022</v>
      </c>
      <c r="H307" s="72" t="s">
        <v>1189</v>
      </c>
      <c r="I307" s="72" t="s">
        <v>1062</v>
      </c>
      <c r="J307" s="73">
        <v>12</v>
      </c>
      <c r="K307" s="73">
        <v>12</v>
      </c>
      <c r="L307" s="73">
        <v>400</v>
      </c>
      <c r="M307" s="73">
        <v>3</v>
      </c>
      <c r="N307" s="73">
        <v>25</v>
      </c>
      <c r="O307" s="74" t="s">
        <v>1516</v>
      </c>
      <c r="P307" s="75" t="s">
        <v>2023</v>
      </c>
      <c r="Q307" s="72" t="s">
        <v>1496</v>
      </c>
      <c r="R307" s="72" t="s">
        <v>28</v>
      </c>
    </row>
    <row r="308" spans="1:18" ht="24.75" customHeight="1" x14ac:dyDescent="0.25">
      <c r="A308" s="65">
        <v>306</v>
      </c>
      <c r="B308" s="68" t="s">
        <v>700</v>
      </c>
      <c r="C308" s="68" t="s">
        <v>1491</v>
      </c>
      <c r="D308" s="69">
        <v>18003077</v>
      </c>
      <c r="E308" s="69">
        <v>1395</v>
      </c>
      <c r="F308" s="68" t="s">
        <v>1060</v>
      </c>
      <c r="G308" s="68" t="s">
        <v>1022</v>
      </c>
      <c r="H308" s="68" t="s">
        <v>1061</v>
      </c>
      <c r="I308" s="68"/>
      <c r="J308" s="69">
        <v>3</v>
      </c>
      <c r="K308" s="69">
        <v>3</v>
      </c>
      <c r="L308" s="69">
        <v>400</v>
      </c>
      <c r="M308" s="69">
        <v>3</v>
      </c>
      <c r="N308" s="69">
        <v>16</v>
      </c>
      <c r="O308" s="70" t="s">
        <v>1506</v>
      </c>
      <c r="P308" s="71" t="s">
        <v>2024</v>
      </c>
      <c r="Q308" s="68" t="s">
        <v>1598</v>
      </c>
      <c r="R308" s="68" t="s">
        <v>319</v>
      </c>
    </row>
    <row r="309" spans="1:18" ht="24.75" customHeight="1" x14ac:dyDescent="0.25">
      <c r="A309" s="65">
        <v>307</v>
      </c>
      <c r="B309" s="72" t="s">
        <v>702</v>
      </c>
      <c r="C309" s="72" t="s">
        <v>1491</v>
      </c>
      <c r="D309" s="73">
        <v>12159208</v>
      </c>
      <c r="E309" s="73">
        <v>1395</v>
      </c>
      <c r="F309" s="72" t="s">
        <v>1060</v>
      </c>
      <c r="G309" s="72" t="s">
        <v>1022</v>
      </c>
      <c r="H309" s="72" t="s">
        <v>2025</v>
      </c>
      <c r="I309" s="72"/>
      <c r="J309" s="73">
        <v>17</v>
      </c>
      <c r="K309" s="73">
        <v>17</v>
      </c>
      <c r="L309" s="73">
        <v>400</v>
      </c>
      <c r="M309" s="73">
        <v>3</v>
      </c>
      <c r="N309" s="73">
        <v>35</v>
      </c>
      <c r="O309" s="74" t="s">
        <v>1506</v>
      </c>
      <c r="P309" s="75" t="s">
        <v>2026</v>
      </c>
      <c r="Q309" s="72" t="s">
        <v>1598</v>
      </c>
      <c r="R309" s="72" t="s">
        <v>319</v>
      </c>
    </row>
    <row r="310" spans="1:18" ht="24.75" customHeight="1" x14ac:dyDescent="0.25">
      <c r="A310" s="65">
        <v>308</v>
      </c>
      <c r="B310" s="68" t="s">
        <v>704</v>
      </c>
      <c r="C310" s="68" t="s">
        <v>1491</v>
      </c>
      <c r="D310" s="69">
        <v>18003078</v>
      </c>
      <c r="E310" s="69">
        <v>1395</v>
      </c>
      <c r="F310" s="68" t="s">
        <v>1060</v>
      </c>
      <c r="G310" s="68" t="s">
        <v>1022</v>
      </c>
      <c r="H310" s="68" t="s">
        <v>2027</v>
      </c>
      <c r="I310" s="68"/>
      <c r="J310" s="69">
        <v>22</v>
      </c>
      <c r="K310" s="69">
        <v>22</v>
      </c>
      <c r="L310" s="69">
        <v>400</v>
      </c>
      <c r="M310" s="69">
        <v>3</v>
      </c>
      <c r="N310" s="69">
        <v>50</v>
      </c>
      <c r="O310" s="70" t="s">
        <v>1506</v>
      </c>
      <c r="P310" s="71" t="s">
        <v>2028</v>
      </c>
      <c r="Q310" s="68" t="s">
        <v>1598</v>
      </c>
      <c r="R310" s="68" t="s">
        <v>319</v>
      </c>
    </row>
    <row r="311" spans="1:18" ht="24.75" customHeight="1" x14ac:dyDescent="0.25">
      <c r="A311" s="65">
        <v>309</v>
      </c>
      <c r="B311" s="72" t="s">
        <v>755</v>
      </c>
      <c r="C311" s="72" t="s">
        <v>1491</v>
      </c>
      <c r="D311" s="73">
        <v>18006071</v>
      </c>
      <c r="E311" s="73">
        <v>1395</v>
      </c>
      <c r="F311" s="72" t="s">
        <v>1135</v>
      </c>
      <c r="G311" s="72" t="s">
        <v>1022</v>
      </c>
      <c r="H311" s="72" t="s">
        <v>2029</v>
      </c>
      <c r="I311" s="72" t="s">
        <v>2030</v>
      </c>
      <c r="J311" s="73">
        <v>3</v>
      </c>
      <c r="K311" s="73">
        <v>3</v>
      </c>
      <c r="L311" s="73">
        <v>400</v>
      </c>
      <c r="M311" s="73">
        <v>3</v>
      </c>
      <c r="N311" s="73">
        <v>6</v>
      </c>
      <c r="O311" s="74" t="s">
        <v>1506</v>
      </c>
      <c r="P311" s="75" t="s">
        <v>2031</v>
      </c>
      <c r="Q311" s="72" t="s">
        <v>1598</v>
      </c>
      <c r="R311" s="72" t="s">
        <v>319</v>
      </c>
    </row>
    <row r="312" spans="1:18" ht="24.75" customHeight="1" x14ac:dyDescent="0.25">
      <c r="A312" s="65">
        <v>310</v>
      </c>
      <c r="B312" s="68" t="s">
        <v>321</v>
      </c>
      <c r="C312" s="68" t="s">
        <v>1491</v>
      </c>
      <c r="D312" s="69">
        <v>18075073</v>
      </c>
      <c r="E312" s="69">
        <v>1395</v>
      </c>
      <c r="F312" s="68" t="s">
        <v>1794</v>
      </c>
      <c r="G312" s="68" t="s">
        <v>1022</v>
      </c>
      <c r="H312" s="68"/>
      <c r="I312" s="68"/>
      <c r="J312" s="69">
        <v>4</v>
      </c>
      <c r="K312" s="69">
        <v>4</v>
      </c>
      <c r="L312" s="69">
        <v>230</v>
      </c>
      <c r="M312" s="69">
        <v>1</v>
      </c>
      <c r="N312" s="69">
        <v>25</v>
      </c>
      <c r="O312" s="70" t="s">
        <v>1506</v>
      </c>
      <c r="P312" s="71" t="s">
        <v>2032</v>
      </c>
      <c r="Q312" s="68" t="s">
        <v>1598</v>
      </c>
      <c r="R312" s="68" t="s">
        <v>319</v>
      </c>
    </row>
    <row r="313" spans="1:18" ht="24.75" customHeight="1" x14ac:dyDescent="0.25">
      <c r="A313" s="65">
        <v>311</v>
      </c>
      <c r="B313" s="72" t="s">
        <v>706</v>
      </c>
      <c r="C313" s="72" t="s">
        <v>1491</v>
      </c>
      <c r="D313" s="73">
        <v>18002060</v>
      </c>
      <c r="E313" s="73">
        <v>1395</v>
      </c>
      <c r="F313" s="72" t="s">
        <v>1060</v>
      </c>
      <c r="G313" s="72" t="s">
        <v>1022</v>
      </c>
      <c r="H313" s="72" t="s">
        <v>1633</v>
      </c>
      <c r="I313" s="72" t="s">
        <v>2033</v>
      </c>
      <c r="J313" s="73">
        <v>5</v>
      </c>
      <c r="K313" s="73">
        <v>5</v>
      </c>
      <c r="L313" s="73">
        <v>400</v>
      </c>
      <c r="M313" s="73">
        <v>3</v>
      </c>
      <c r="N313" s="73">
        <v>32</v>
      </c>
      <c r="O313" s="74" t="s">
        <v>1506</v>
      </c>
      <c r="P313" s="75" t="s">
        <v>2034</v>
      </c>
      <c r="Q313" s="72" t="s">
        <v>1598</v>
      </c>
      <c r="R313" s="72" t="s">
        <v>319</v>
      </c>
    </row>
    <row r="314" spans="1:18" ht="24.75" customHeight="1" x14ac:dyDescent="0.25">
      <c r="A314" s="65">
        <v>312</v>
      </c>
      <c r="B314" s="72" t="s">
        <v>83</v>
      </c>
      <c r="C314" s="72" t="s">
        <v>1491</v>
      </c>
      <c r="D314" s="73">
        <v>15945141</v>
      </c>
      <c r="E314" s="73">
        <v>1380</v>
      </c>
      <c r="F314" s="72" t="s">
        <v>1113</v>
      </c>
      <c r="G314" s="72" t="s">
        <v>1022</v>
      </c>
      <c r="H314" s="72"/>
      <c r="I314" s="72" t="s">
        <v>2035</v>
      </c>
      <c r="J314" s="73">
        <v>18</v>
      </c>
      <c r="K314" s="73">
        <v>18</v>
      </c>
      <c r="L314" s="73">
        <v>400</v>
      </c>
      <c r="M314" s="73">
        <v>3</v>
      </c>
      <c r="N314" s="73">
        <v>32</v>
      </c>
      <c r="O314" s="74" t="s">
        <v>1620</v>
      </c>
      <c r="P314" s="75" t="s">
        <v>2036</v>
      </c>
      <c r="Q314" s="72" t="s">
        <v>1614</v>
      </c>
      <c r="R314" s="72" t="s">
        <v>28</v>
      </c>
    </row>
    <row r="315" spans="1:18" ht="24.75" customHeight="1" x14ac:dyDescent="0.25">
      <c r="A315" s="65">
        <v>313</v>
      </c>
      <c r="B315" s="68" t="s">
        <v>141</v>
      </c>
      <c r="C315" s="68" t="s">
        <v>1491</v>
      </c>
      <c r="D315" s="69">
        <v>16903337</v>
      </c>
      <c r="E315" s="69">
        <v>338</v>
      </c>
      <c r="F315" s="68" t="s">
        <v>1113</v>
      </c>
      <c r="G315" s="68" t="s">
        <v>1022</v>
      </c>
      <c r="H315" s="68"/>
      <c r="I315" s="68" t="s">
        <v>2037</v>
      </c>
      <c r="J315" s="69">
        <v>5</v>
      </c>
      <c r="K315" s="69">
        <v>5</v>
      </c>
      <c r="L315" s="69">
        <v>400</v>
      </c>
      <c r="M315" s="69">
        <v>3</v>
      </c>
      <c r="N315" s="69">
        <v>16</v>
      </c>
      <c r="O315" s="70" t="s">
        <v>1516</v>
      </c>
      <c r="P315" s="71" t="s">
        <v>2038</v>
      </c>
      <c r="Q315" s="68" t="s">
        <v>1515</v>
      </c>
      <c r="R315" s="68" t="s">
        <v>142</v>
      </c>
    </row>
    <row r="316" spans="1:18" ht="24.75" customHeight="1" x14ac:dyDescent="0.25">
      <c r="A316" s="65">
        <v>314</v>
      </c>
      <c r="B316" s="72" t="s">
        <v>347</v>
      </c>
      <c r="C316" s="72" t="s">
        <v>1491</v>
      </c>
      <c r="D316" s="73">
        <v>18010032</v>
      </c>
      <c r="E316" s="73">
        <v>1395</v>
      </c>
      <c r="F316" s="72" t="s">
        <v>1060</v>
      </c>
      <c r="G316" s="72" t="s">
        <v>1022</v>
      </c>
      <c r="H316" s="72" t="s">
        <v>1186</v>
      </c>
      <c r="I316" s="72"/>
      <c r="J316" s="73">
        <v>2</v>
      </c>
      <c r="K316" s="73">
        <v>2</v>
      </c>
      <c r="L316" s="73">
        <v>230</v>
      </c>
      <c r="M316" s="73">
        <v>1</v>
      </c>
      <c r="N316" s="73">
        <v>10</v>
      </c>
      <c r="O316" s="74" t="s">
        <v>1506</v>
      </c>
      <c r="P316" s="75" t="s">
        <v>2039</v>
      </c>
      <c r="Q316" s="72" t="s">
        <v>1508</v>
      </c>
      <c r="R316" s="72" t="s">
        <v>319</v>
      </c>
    </row>
    <row r="317" spans="1:18" ht="24.75" customHeight="1" x14ac:dyDescent="0.25">
      <c r="A317" s="65">
        <v>315</v>
      </c>
      <c r="B317" s="68" t="s">
        <v>129</v>
      </c>
      <c r="C317" s="68" t="s">
        <v>1491</v>
      </c>
      <c r="D317" s="69">
        <v>16819162</v>
      </c>
      <c r="E317" s="69">
        <v>338</v>
      </c>
      <c r="F317" s="68" t="s">
        <v>1060</v>
      </c>
      <c r="G317" s="68" t="s">
        <v>1022</v>
      </c>
      <c r="H317" s="68" t="s">
        <v>1537</v>
      </c>
      <c r="I317" s="68" t="s">
        <v>2040</v>
      </c>
      <c r="J317" s="69">
        <v>17</v>
      </c>
      <c r="K317" s="69">
        <v>17</v>
      </c>
      <c r="L317" s="69">
        <v>400</v>
      </c>
      <c r="M317" s="69">
        <v>3</v>
      </c>
      <c r="N317" s="69">
        <v>35</v>
      </c>
      <c r="O317" s="70" t="s">
        <v>1516</v>
      </c>
      <c r="P317" s="71" t="s">
        <v>2041</v>
      </c>
      <c r="Q317" s="68" t="s">
        <v>1526</v>
      </c>
      <c r="R317" s="68" t="s">
        <v>28</v>
      </c>
    </row>
    <row r="318" spans="1:18" ht="24.75" customHeight="1" x14ac:dyDescent="0.25">
      <c r="A318" s="65">
        <v>316</v>
      </c>
      <c r="B318" s="72" t="s">
        <v>132</v>
      </c>
      <c r="C318" s="72" t="s">
        <v>1491</v>
      </c>
      <c r="D318" s="73">
        <v>16802314</v>
      </c>
      <c r="E318" s="73">
        <v>338</v>
      </c>
      <c r="F318" s="72" t="s">
        <v>1060</v>
      </c>
      <c r="G318" s="72" t="s">
        <v>1022</v>
      </c>
      <c r="H318" s="72" t="s">
        <v>1115</v>
      </c>
      <c r="I318" s="72" t="s">
        <v>2042</v>
      </c>
      <c r="J318" s="73">
        <v>17</v>
      </c>
      <c r="K318" s="73">
        <v>17</v>
      </c>
      <c r="L318" s="73">
        <v>400</v>
      </c>
      <c r="M318" s="73">
        <v>3</v>
      </c>
      <c r="N318" s="73">
        <v>35</v>
      </c>
      <c r="O318" s="74" t="s">
        <v>1516</v>
      </c>
      <c r="P318" s="75" t="s">
        <v>2043</v>
      </c>
      <c r="Q318" s="72" t="s">
        <v>1515</v>
      </c>
      <c r="R318" s="72" t="s">
        <v>28</v>
      </c>
    </row>
    <row r="319" spans="1:18" ht="24.75" customHeight="1" x14ac:dyDescent="0.25">
      <c r="A319" s="65">
        <v>317</v>
      </c>
      <c r="B319" s="68" t="s">
        <v>160</v>
      </c>
      <c r="C319" s="68" t="s">
        <v>1491</v>
      </c>
      <c r="D319" s="69">
        <v>18079035</v>
      </c>
      <c r="E319" s="69">
        <v>338</v>
      </c>
      <c r="F319" s="68" t="s">
        <v>1625</v>
      </c>
      <c r="G319" s="68" t="s">
        <v>1022</v>
      </c>
      <c r="H319" s="68"/>
      <c r="I319" s="68" t="s">
        <v>1567</v>
      </c>
      <c r="J319" s="69">
        <v>4</v>
      </c>
      <c r="K319" s="69">
        <v>4</v>
      </c>
      <c r="L319" s="69">
        <v>230</v>
      </c>
      <c r="M319" s="69">
        <v>1</v>
      </c>
      <c r="N319" s="69">
        <v>20</v>
      </c>
      <c r="O319" s="70" t="s">
        <v>1516</v>
      </c>
      <c r="P319" s="71" t="s">
        <v>2044</v>
      </c>
      <c r="Q319" s="68" t="s">
        <v>1515</v>
      </c>
      <c r="R319" s="68" t="s">
        <v>28</v>
      </c>
    </row>
    <row r="320" spans="1:18" ht="24.75" customHeight="1" x14ac:dyDescent="0.25">
      <c r="A320" s="65">
        <v>318</v>
      </c>
      <c r="B320" s="72" t="s">
        <v>150</v>
      </c>
      <c r="C320" s="72" t="s">
        <v>1491</v>
      </c>
      <c r="D320" s="73">
        <v>18006056</v>
      </c>
      <c r="E320" s="73">
        <v>338</v>
      </c>
      <c r="F320" s="72" t="s">
        <v>1135</v>
      </c>
      <c r="G320" s="72" t="s">
        <v>1022</v>
      </c>
      <c r="H320" s="72" t="s">
        <v>2045</v>
      </c>
      <c r="I320" s="72" t="s">
        <v>2046</v>
      </c>
      <c r="J320" s="73">
        <v>17</v>
      </c>
      <c r="K320" s="73">
        <v>17</v>
      </c>
      <c r="L320" s="73">
        <v>400</v>
      </c>
      <c r="M320" s="73">
        <v>3</v>
      </c>
      <c r="N320" s="73">
        <v>35</v>
      </c>
      <c r="O320" s="74" t="s">
        <v>1583</v>
      </c>
      <c r="P320" s="75" t="s">
        <v>2047</v>
      </c>
      <c r="Q320" s="72" t="s">
        <v>1496</v>
      </c>
      <c r="R320" s="72" t="s">
        <v>86</v>
      </c>
    </row>
    <row r="321" spans="1:18" ht="24.75" customHeight="1" x14ac:dyDescent="0.25">
      <c r="A321" s="65">
        <v>319</v>
      </c>
      <c r="B321" s="68" t="s">
        <v>708</v>
      </c>
      <c r="C321" s="68" t="s">
        <v>1491</v>
      </c>
      <c r="D321" s="69">
        <v>18002061</v>
      </c>
      <c r="E321" s="69">
        <v>1395</v>
      </c>
      <c r="F321" s="68" t="s">
        <v>1060</v>
      </c>
      <c r="G321" s="68" t="s">
        <v>1022</v>
      </c>
      <c r="H321" s="68" t="s">
        <v>2048</v>
      </c>
      <c r="I321" s="68" t="s">
        <v>2049</v>
      </c>
      <c r="J321" s="69">
        <v>1</v>
      </c>
      <c r="K321" s="69">
        <v>1</v>
      </c>
      <c r="L321" s="69">
        <v>230</v>
      </c>
      <c r="M321" s="69">
        <v>1</v>
      </c>
      <c r="N321" s="69">
        <v>6</v>
      </c>
      <c r="O321" s="70" t="s">
        <v>1620</v>
      </c>
      <c r="P321" s="71" t="s">
        <v>2050</v>
      </c>
      <c r="Q321" s="68" t="s">
        <v>1598</v>
      </c>
      <c r="R321" s="68" t="s">
        <v>319</v>
      </c>
    </row>
    <row r="322" spans="1:18" ht="24.75" customHeight="1" x14ac:dyDescent="0.25">
      <c r="A322" s="65">
        <v>320</v>
      </c>
      <c r="B322" s="72" t="s">
        <v>809</v>
      </c>
      <c r="C322" s="72" t="s">
        <v>1491</v>
      </c>
      <c r="D322" s="73">
        <v>18002062</v>
      </c>
      <c r="E322" s="73">
        <v>1395</v>
      </c>
      <c r="F322" s="72" t="s">
        <v>1802</v>
      </c>
      <c r="G322" s="72" t="s">
        <v>1022</v>
      </c>
      <c r="H322" s="72"/>
      <c r="I322" s="72" t="s">
        <v>1027</v>
      </c>
      <c r="J322" s="73">
        <v>41</v>
      </c>
      <c r="K322" s="73">
        <v>10</v>
      </c>
      <c r="L322" s="73">
        <v>400</v>
      </c>
      <c r="M322" s="73">
        <v>3</v>
      </c>
      <c r="N322" s="73">
        <v>40</v>
      </c>
      <c r="O322" s="74" t="s">
        <v>1620</v>
      </c>
      <c r="P322" s="75" t="s">
        <v>2051</v>
      </c>
      <c r="Q322" s="72" t="s">
        <v>1508</v>
      </c>
      <c r="R322" s="72" t="s">
        <v>86</v>
      </c>
    </row>
    <row r="323" spans="1:18" ht="24.75" customHeight="1" x14ac:dyDescent="0.25">
      <c r="A323" s="65">
        <v>321</v>
      </c>
      <c r="B323" s="72" t="s">
        <v>323</v>
      </c>
      <c r="C323" s="72" t="s">
        <v>1491</v>
      </c>
      <c r="D323" s="73">
        <v>18009046</v>
      </c>
      <c r="E323" s="73">
        <v>1395</v>
      </c>
      <c r="F323" s="72" t="s">
        <v>1060</v>
      </c>
      <c r="G323" s="72" t="s">
        <v>1022</v>
      </c>
      <c r="H323" s="72" t="s">
        <v>1540</v>
      </c>
      <c r="I323" s="72"/>
      <c r="J323" s="73">
        <v>4</v>
      </c>
      <c r="K323" s="73">
        <v>4</v>
      </c>
      <c r="L323" s="73">
        <v>230</v>
      </c>
      <c r="M323" s="73">
        <v>1</v>
      </c>
      <c r="N323" s="73">
        <v>20</v>
      </c>
      <c r="O323" s="74" t="s">
        <v>1671</v>
      </c>
      <c r="P323" s="75" t="s">
        <v>2052</v>
      </c>
      <c r="Q323" s="72" t="s">
        <v>1697</v>
      </c>
      <c r="R323" s="72" t="s">
        <v>319</v>
      </c>
    </row>
    <row r="324" spans="1:18" ht="24.75" customHeight="1" x14ac:dyDescent="0.25">
      <c r="A324" s="65">
        <v>322</v>
      </c>
      <c r="B324" s="68" t="s">
        <v>710</v>
      </c>
      <c r="C324" s="68" t="s">
        <v>1491</v>
      </c>
      <c r="D324" s="69">
        <v>18066018</v>
      </c>
      <c r="E324" s="69">
        <v>1395</v>
      </c>
      <c r="F324" s="68" t="s">
        <v>1216</v>
      </c>
      <c r="G324" s="68" t="s">
        <v>1022</v>
      </c>
      <c r="H324" s="68"/>
      <c r="I324" s="68" t="s">
        <v>2053</v>
      </c>
      <c r="J324" s="69">
        <v>1</v>
      </c>
      <c r="K324" s="69">
        <v>1</v>
      </c>
      <c r="L324" s="69">
        <v>230</v>
      </c>
      <c r="M324" s="69">
        <v>1</v>
      </c>
      <c r="N324" s="69">
        <v>6</v>
      </c>
      <c r="O324" s="70" t="s">
        <v>1620</v>
      </c>
      <c r="P324" s="71" t="s">
        <v>2054</v>
      </c>
      <c r="Q324" s="68" t="s">
        <v>1598</v>
      </c>
      <c r="R324" s="68" t="s">
        <v>319</v>
      </c>
    </row>
    <row r="325" spans="1:18" ht="24.75" customHeight="1" x14ac:dyDescent="0.25">
      <c r="A325" s="65">
        <v>323</v>
      </c>
      <c r="B325" s="72" t="s">
        <v>712</v>
      </c>
      <c r="C325" s="72" t="s">
        <v>1491</v>
      </c>
      <c r="D325" s="73">
        <v>18075074</v>
      </c>
      <c r="E325" s="73">
        <v>1395</v>
      </c>
      <c r="F325" s="72" t="s">
        <v>1216</v>
      </c>
      <c r="G325" s="72" t="s">
        <v>1022</v>
      </c>
      <c r="H325" s="72" t="s">
        <v>1215</v>
      </c>
      <c r="I325" s="72" t="s">
        <v>2055</v>
      </c>
      <c r="J325" s="73">
        <v>2</v>
      </c>
      <c r="K325" s="73">
        <v>2</v>
      </c>
      <c r="L325" s="73">
        <v>230</v>
      </c>
      <c r="M325" s="73">
        <v>1</v>
      </c>
      <c r="N325" s="73">
        <v>10</v>
      </c>
      <c r="O325" s="74" t="s">
        <v>1620</v>
      </c>
      <c r="P325" s="75" t="s">
        <v>2056</v>
      </c>
      <c r="Q325" s="72" t="s">
        <v>1598</v>
      </c>
      <c r="R325" s="72" t="s">
        <v>319</v>
      </c>
    </row>
    <row r="326" spans="1:18" ht="24.75" customHeight="1" x14ac:dyDescent="0.25">
      <c r="A326" s="65">
        <v>324</v>
      </c>
      <c r="B326" s="68" t="s">
        <v>2057</v>
      </c>
      <c r="C326" s="68" t="s">
        <v>1491</v>
      </c>
      <c r="D326" s="69">
        <v>18012027</v>
      </c>
      <c r="E326" s="69">
        <v>1395</v>
      </c>
      <c r="F326" s="68" t="s">
        <v>1710</v>
      </c>
      <c r="G326" s="68" t="s">
        <v>1022</v>
      </c>
      <c r="H326" s="68" t="s">
        <v>2058</v>
      </c>
      <c r="I326" s="68" t="s">
        <v>2059</v>
      </c>
      <c r="J326" s="69">
        <v>1</v>
      </c>
      <c r="K326" s="69">
        <v>1</v>
      </c>
      <c r="L326" s="69">
        <v>230</v>
      </c>
      <c r="M326" s="69">
        <v>1</v>
      </c>
      <c r="N326" s="69">
        <v>6</v>
      </c>
      <c r="O326" s="70" t="s">
        <v>1494</v>
      </c>
      <c r="P326" s="71" t="s">
        <v>2060</v>
      </c>
      <c r="Q326" s="68" t="s">
        <v>1697</v>
      </c>
      <c r="R326" s="68" t="s">
        <v>28</v>
      </c>
    </row>
    <row r="327" spans="1:18" ht="24.75" customHeight="1" x14ac:dyDescent="0.25">
      <c r="A327" s="65">
        <v>325</v>
      </c>
      <c r="B327" s="72" t="s">
        <v>714</v>
      </c>
      <c r="C327" s="72" t="s">
        <v>1491</v>
      </c>
      <c r="D327" s="73">
        <v>18005040</v>
      </c>
      <c r="E327" s="73">
        <v>1395</v>
      </c>
      <c r="F327" s="72" t="s">
        <v>1092</v>
      </c>
      <c r="G327" s="72" t="s">
        <v>1022</v>
      </c>
      <c r="H327" s="72" t="s">
        <v>2061</v>
      </c>
      <c r="I327" s="72" t="s">
        <v>2062</v>
      </c>
      <c r="J327" s="73">
        <v>5</v>
      </c>
      <c r="K327" s="73">
        <v>4</v>
      </c>
      <c r="L327" s="73">
        <v>400</v>
      </c>
      <c r="M327" s="73">
        <v>3</v>
      </c>
      <c r="N327" s="73">
        <v>10</v>
      </c>
      <c r="O327" s="74" t="s">
        <v>1683</v>
      </c>
      <c r="P327" s="75" t="s">
        <v>2063</v>
      </c>
      <c r="Q327" s="72" t="s">
        <v>1598</v>
      </c>
      <c r="R327" s="72" t="s">
        <v>319</v>
      </c>
    </row>
    <row r="328" spans="1:18" ht="24.75" customHeight="1" x14ac:dyDescent="0.25">
      <c r="A328" s="65">
        <v>326</v>
      </c>
      <c r="B328" s="68" t="s">
        <v>716</v>
      </c>
      <c r="C328" s="68" t="s">
        <v>1491</v>
      </c>
      <c r="D328" s="69">
        <v>18062069</v>
      </c>
      <c r="E328" s="69">
        <v>1395</v>
      </c>
      <c r="F328" s="68" t="s">
        <v>1710</v>
      </c>
      <c r="G328" s="68" t="s">
        <v>1022</v>
      </c>
      <c r="H328" s="68" t="s">
        <v>2064</v>
      </c>
      <c r="I328" s="68" t="s">
        <v>2065</v>
      </c>
      <c r="J328" s="69">
        <v>5</v>
      </c>
      <c r="K328" s="69">
        <v>5</v>
      </c>
      <c r="L328" s="69">
        <v>400</v>
      </c>
      <c r="M328" s="69">
        <v>3</v>
      </c>
      <c r="N328" s="69">
        <v>10</v>
      </c>
      <c r="O328" s="70" t="s">
        <v>1494</v>
      </c>
      <c r="P328" s="71" t="s">
        <v>2066</v>
      </c>
      <c r="Q328" s="68" t="s">
        <v>1598</v>
      </c>
      <c r="R328" s="68" t="s">
        <v>319</v>
      </c>
    </row>
    <row r="329" spans="1:18" ht="24.75" customHeight="1" x14ac:dyDescent="0.25">
      <c r="A329" s="65">
        <v>327</v>
      </c>
      <c r="B329" s="72" t="s">
        <v>280</v>
      </c>
      <c r="C329" s="72" t="s">
        <v>1491</v>
      </c>
      <c r="D329" s="73">
        <v>18079052</v>
      </c>
      <c r="E329" s="73">
        <v>1395</v>
      </c>
      <c r="F329" s="72" t="s">
        <v>1118</v>
      </c>
      <c r="G329" s="72" t="s">
        <v>1022</v>
      </c>
      <c r="H329" s="72" t="s">
        <v>2067</v>
      </c>
      <c r="I329" s="72" t="s">
        <v>2068</v>
      </c>
      <c r="J329" s="73">
        <v>17</v>
      </c>
      <c r="K329" s="73">
        <v>17</v>
      </c>
      <c r="L329" s="73">
        <v>400</v>
      </c>
      <c r="M329" s="73">
        <v>3</v>
      </c>
      <c r="N329" s="73">
        <v>32</v>
      </c>
      <c r="O329" s="74" t="s">
        <v>2069</v>
      </c>
      <c r="P329" s="75" t="s">
        <v>2070</v>
      </c>
      <c r="Q329" s="72" t="s">
        <v>1508</v>
      </c>
      <c r="R329" s="72" t="s">
        <v>28</v>
      </c>
    </row>
    <row r="330" spans="1:18" ht="24.75" customHeight="1" x14ac:dyDescent="0.25">
      <c r="A330" s="65">
        <v>328</v>
      </c>
      <c r="B330" s="68" t="s">
        <v>718</v>
      </c>
      <c r="C330" s="68" t="s">
        <v>1491</v>
      </c>
      <c r="D330" s="69">
        <v>18002063</v>
      </c>
      <c r="E330" s="69">
        <v>1395</v>
      </c>
      <c r="F330" s="68" t="s">
        <v>1060</v>
      </c>
      <c r="G330" s="68" t="s">
        <v>1022</v>
      </c>
      <c r="H330" s="68" t="s">
        <v>2071</v>
      </c>
      <c r="I330" s="68" t="s">
        <v>2072</v>
      </c>
      <c r="J330" s="69">
        <v>2</v>
      </c>
      <c r="K330" s="69">
        <v>2</v>
      </c>
      <c r="L330" s="69">
        <v>400</v>
      </c>
      <c r="M330" s="69">
        <v>3</v>
      </c>
      <c r="N330" s="69">
        <v>6</v>
      </c>
      <c r="O330" s="70" t="s">
        <v>1620</v>
      </c>
      <c r="P330" s="71" t="s">
        <v>2073</v>
      </c>
      <c r="Q330" s="68" t="s">
        <v>1508</v>
      </c>
      <c r="R330" s="68" t="s">
        <v>319</v>
      </c>
    </row>
    <row r="331" spans="1:18" ht="24.75" customHeight="1" x14ac:dyDescent="0.25">
      <c r="A331" s="65">
        <v>329</v>
      </c>
      <c r="B331" s="72" t="s">
        <v>720</v>
      </c>
      <c r="C331" s="72" t="s">
        <v>1491</v>
      </c>
      <c r="D331" s="73">
        <v>18075075</v>
      </c>
      <c r="E331" s="73">
        <v>1395</v>
      </c>
      <c r="F331" s="72" t="s">
        <v>1213</v>
      </c>
      <c r="G331" s="72" t="s">
        <v>1022</v>
      </c>
      <c r="H331" s="72" t="s">
        <v>2074</v>
      </c>
      <c r="I331" s="72"/>
      <c r="J331" s="73">
        <v>1</v>
      </c>
      <c r="K331" s="73">
        <v>1</v>
      </c>
      <c r="L331" s="73">
        <v>230</v>
      </c>
      <c r="M331" s="73">
        <v>1</v>
      </c>
      <c r="N331" s="73">
        <v>6</v>
      </c>
      <c r="O331" s="74" t="s">
        <v>1620</v>
      </c>
      <c r="P331" s="75" t="s">
        <v>2075</v>
      </c>
      <c r="Q331" s="72" t="s">
        <v>1598</v>
      </c>
      <c r="R331" s="72" t="s">
        <v>319</v>
      </c>
    </row>
    <row r="332" spans="1:18" ht="24.75" customHeight="1" x14ac:dyDescent="0.25">
      <c r="A332" s="65">
        <v>330</v>
      </c>
      <c r="B332" s="68" t="s">
        <v>318</v>
      </c>
      <c r="C332" s="68" t="s">
        <v>1491</v>
      </c>
      <c r="D332" s="69">
        <v>18066019</v>
      </c>
      <c r="E332" s="69">
        <v>1395</v>
      </c>
      <c r="F332" s="68" t="s">
        <v>1216</v>
      </c>
      <c r="G332" s="68" t="s">
        <v>1022</v>
      </c>
      <c r="H332" s="68" t="s">
        <v>2076</v>
      </c>
      <c r="I332" s="68" t="s">
        <v>2077</v>
      </c>
      <c r="J332" s="69">
        <v>4</v>
      </c>
      <c r="K332" s="69">
        <v>4</v>
      </c>
      <c r="L332" s="69">
        <v>230</v>
      </c>
      <c r="M332" s="69">
        <v>1</v>
      </c>
      <c r="N332" s="69">
        <v>20</v>
      </c>
      <c r="O332" s="70" t="s">
        <v>1494</v>
      </c>
      <c r="P332" s="71" t="s">
        <v>2078</v>
      </c>
      <c r="Q332" s="68" t="s">
        <v>1598</v>
      </c>
      <c r="R332" s="68" t="s">
        <v>319</v>
      </c>
    </row>
    <row r="333" spans="1:18" ht="24.75" customHeight="1" x14ac:dyDescent="0.25">
      <c r="A333" s="65">
        <v>331</v>
      </c>
      <c r="B333" s="72" t="s">
        <v>240</v>
      </c>
      <c r="C333" s="72" t="s">
        <v>1491</v>
      </c>
      <c r="D333" s="73">
        <v>16802339</v>
      </c>
      <c r="E333" s="73">
        <v>338</v>
      </c>
      <c r="F333" s="72" t="s">
        <v>1060</v>
      </c>
      <c r="G333" s="72" t="s">
        <v>1022</v>
      </c>
      <c r="H333" s="72" t="s">
        <v>1163</v>
      </c>
      <c r="I333" s="72" t="s">
        <v>1995</v>
      </c>
      <c r="J333" s="73">
        <v>1.1000000000000001</v>
      </c>
      <c r="K333" s="73">
        <v>1</v>
      </c>
      <c r="L333" s="73">
        <v>230</v>
      </c>
      <c r="M333" s="73">
        <v>1</v>
      </c>
      <c r="N333" s="73">
        <v>6</v>
      </c>
      <c r="O333" s="74" t="s">
        <v>1494</v>
      </c>
      <c r="P333" s="75" t="s">
        <v>2079</v>
      </c>
      <c r="Q333" s="72" t="s">
        <v>1526</v>
      </c>
      <c r="R333" s="72" t="s">
        <v>142</v>
      </c>
    </row>
    <row r="334" spans="1:18" ht="24.75" customHeight="1" x14ac:dyDescent="0.25">
      <c r="A334" s="65">
        <v>332</v>
      </c>
      <c r="B334" s="68" t="s">
        <v>242</v>
      </c>
      <c r="C334" s="68" t="s">
        <v>1491</v>
      </c>
      <c r="D334" s="69">
        <v>16802340</v>
      </c>
      <c r="E334" s="69">
        <v>338</v>
      </c>
      <c r="F334" s="68" t="s">
        <v>1060</v>
      </c>
      <c r="G334" s="68" t="s">
        <v>1022</v>
      </c>
      <c r="H334" s="68" t="s">
        <v>1163</v>
      </c>
      <c r="I334" s="68" t="s">
        <v>1995</v>
      </c>
      <c r="J334" s="69">
        <v>1</v>
      </c>
      <c r="K334" s="69">
        <v>1</v>
      </c>
      <c r="L334" s="69">
        <v>230</v>
      </c>
      <c r="M334" s="69">
        <v>1</v>
      </c>
      <c r="N334" s="69">
        <v>6</v>
      </c>
      <c r="O334" s="70" t="s">
        <v>1494</v>
      </c>
      <c r="P334" s="71" t="s">
        <v>2080</v>
      </c>
      <c r="Q334" s="68" t="s">
        <v>1526</v>
      </c>
      <c r="R334" s="68" t="s">
        <v>142</v>
      </c>
    </row>
    <row r="335" spans="1:18" ht="24.75" customHeight="1" x14ac:dyDescent="0.25">
      <c r="A335" s="65">
        <v>333</v>
      </c>
      <c r="B335" s="72" t="s">
        <v>235</v>
      </c>
      <c r="C335" s="72" t="s">
        <v>1491</v>
      </c>
      <c r="D335" s="73">
        <v>16802335</v>
      </c>
      <c r="E335" s="73">
        <v>338</v>
      </c>
      <c r="F335" s="72" t="s">
        <v>1060</v>
      </c>
      <c r="G335" s="72" t="s">
        <v>1022</v>
      </c>
      <c r="H335" s="72" t="s">
        <v>1163</v>
      </c>
      <c r="I335" s="72" t="s">
        <v>2081</v>
      </c>
      <c r="J335" s="73">
        <v>1.1000000000000001</v>
      </c>
      <c r="K335" s="73">
        <v>1.1000000000000001</v>
      </c>
      <c r="L335" s="73">
        <v>230</v>
      </c>
      <c r="M335" s="73">
        <v>1</v>
      </c>
      <c r="N335" s="73">
        <v>6</v>
      </c>
      <c r="O335" s="74" t="s">
        <v>1494</v>
      </c>
      <c r="P335" s="75" t="s">
        <v>2082</v>
      </c>
      <c r="Q335" s="72" t="s">
        <v>1526</v>
      </c>
      <c r="R335" s="72" t="s">
        <v>142</v>
      </c>
    </row>
    <row r="336" spans="1:18" ht="24.75" customHeight="1" x14ac:dyDescent="0.25">
      <c r="A336" s="65">
        <v>334</v>
      </c>
      <c r="B336" s="68" t="s">
        <v>236</v>
      </c>
      <c r="C336" s="68" t="s">
        <v>1491</v>
      </c>
      <c r="D336" s="69">
        <v>16802336</v>
      </c>
      <c r="E336" s="69">
        <v>338</v>
      </c>
      <c r="F336" s="68" t="s">
        <v>1060</v>
      </c>
      <c r="G336" s="68" t="s">
        <v>1022</v>
      </c>
      <c r="H336" s="68" t="s">
        <v>1163</v>
      </c>
      <c r="I336" s="68" t="s">
        <v>2081</v>
      </c>
      <c r="J336" s="69">
        <v>1.1000000000000001</v>
      </c>
      <c r="K336" s="69">
        <v>1.1000000000000001</v>
      </c>
      <c r="L336" s="69">
        <v>230</v>
      </c>
      <c r="M336" s="69">
        <v>1</v>
      </c>
      <c r="N336" s="69">
        <v>6</v>
      </c>
      <c r="O336" s="70" t="s">
        <v>1494</v>
      </c>
      <c r="P336" s="71" t="s">
        <v>2083</v>
      </c>
      <c r="Q336" s="68" t="s">
        <v>1526</v>
      </c>
      <c r="R336" s="68" t="s">
        <v>142</v>
      </c>
    </row>
    <row r="337" spans="1:18" ht="24.75" customHeight="1" x14ac:dyDescent="0.25">
      <c r="A337" s="65">
        <v>335</v>
      </c>
      <c r="B337" s="72" t="s">
        <v>239</v>
      </c>
      <c r="C337" s="72" t="s">
        <v>1491</v>
      </c>
      <c r="D337" s="73">
        <v>16802338</v>
      </c>
      <c r="E337" s="73">
        <v>338</v>
      </c>
      <c r="F337" s="72" t="s">
        <v>1060</v>
      </c>
      <c r="G337" s="72" t="s">
        <v>1022</v>
      </c>
      <c r="H337" s="72" t="s">
        <v>1163</v>
      </c>
      <c r="I337" s="72" t="s">
        <v>2084</v>
      </c>
      <c r="J337" s="73">
        <v>1.1000000000000001</v>
      </c>
      <c r="K337" s="73">
        <v>1</v>
      </c>
      <c r="L337" s="73">
        <v>230</v>
      </c>
      <c r="M337" s="73">
        <v>1</v>
      </c>
      <c r="N337" s="73">
        <v>6</v>
      </c>
      <c r="O337" s="74" t="s">
        <v>1494</v>
      </c>
      <c r="P337" s="75" t="s">
        <v>2085</v>
      </c>
      <c r="Q337" s="72" t="s">
        <v>1526</v>
      </c>
      <c r="R337" s="72" t="s">
        <v>142</v>
      </c>
    </row>
    <row r="338" spans="1:18" ht="24.75" customHeight="1" x14ac:dyDescent="0.25">
      <c r="A338" s="65">
        <v>336</v>
      </c>
      <c r="B338" s="68" t="s">
        <v>238</v>
      </c>
      <c r="C338" s="68" t="s">
        <v>1491</v>
      </c>
      <c r="D338" s="69">
        <v>16802337</v>
      </c>
      <c r="E338" s="69">
        <v>338</v>
      </c>
      <c r="F338" s="68" t="s">
        <v>1060</v>
      </c>
      <c r="G338" s="68" t="s">
        <v>1022</v>
      </c>
      <c r="H338" s="68" t="s">
        <v>1163</v>
      </c>
      <c r="I338" s="68" t="s">
        <v>2084</v>
      </c>
      <c r="J338" s="69">
        <v>1.1000000000000001</v>
      </c>
      <c r="K338" s="69">
        <v>1.1000000000000001</v>
      </c>
      <c r="L338" s="69">
        <v>230</v>
      </c>
      <c r="M338" s="69">
        <v>1</v>
      </c>
      <c r="N338" s="69">
        <v>6</v>
      </c>
      <c r="O338" s="70" t="s">
        <v>1494</v>
      </c>
      <c r="P338" s="71" t="s">
        <v>2086</v>
      </c>
      <c r="Q338" s="68" t="s">
        <v>1526</v>
      </c>
      <c r="R338" s="68" t="s">
        <v>142</v>
      </c>
    </row>
    <row r="339" spans="1:18" ht="24.75" customHeight="1" x14ac:dyDescent="0.25">
      <c r="A339" s="65">
        <v>337</v>
      </c>
      <c r="B339" s="72" t="s">
        <v>349</v>
      </c>
      <c r="C339" s="72" t="s">
        <v>1491</v>
      </c>
      <c r="D339" s="73">
        <v>18064017</v>
      </c>
      <c r="E339" s="73">
        <v>1395</v>
      </c>
      <c r="F339" s="72" t="s">
        <v>1104</v>
      </c>
      <c r="G339" s="72" t="s">
        <v>1022</v>
      </c>
      <c r="H339" s="72" t="s">
        <v>1103</v>
      </c>
      <c r="I339" s="72" t="s">
        <v>2087</v>
      </c>
      <c r="J339" s="73">
        <v>5</v>
      </c>
      <c r="K339" s="73">
        <v>5</v>
      </c>
      <c r="L339" s="73">
        <v>230</v>
      </c>
      <c r="M339" s="73">
        <v>1</v>
      </c>
      <c r="N339" s="73">
        <v>25</v>
      </c>
      <c r="O339" s="74" t="s">
        <v>1620</v>
      </c>
      <c r="P339" s="75" t="s">
        <v>2088</v>
      </c>
      <c r="Q339" s="72" t="s">
        <v>1614</v>
      </c>
      <c r="R339" s="72" t="s">
        <v>28</v>
      </c>
    </row>
    <row r="340" spans="1:18" ht="24.75" customHeight="1" x14ac:dyDescent="0.25">
      <c r="A340" s="65">
        <v>338</v>
      </c>
      <c r="B340" s="68" t="s">
        <v>781</v>
      </c>
      <c r="C340" s="68" t="s">
        <v>1491</v>
      </c>
      <c r="D340" s="69">
        <v>18016018</v>
      </c>
      <c r="E340" s="69">
        <v>1395</v>
      </c>
      <c r="F340" s="68" t="s">
        <v>1060</v>
      </c>
      <c r="G340" s="68" t="s">
        <v>1022</v>
      </c>
      <c r="H340" s="68" t="s">
        <v>1106</v>
      </c>
      <c r="I340" s="68" t="s">
        <v>2089</v>
      </c>
      <c r="J340" s="69">
        <v>1</v>
      </c>
      <c r="K340" s="69">
        <v>1</v>
      </c>
      <c r="L340" s="69">
        <v>230</v>
      </c>
      <c r="M340" s="69">
        <v>1</v>
      </c>
      <c r="N340" s="69">
        <v>6</v>
      </c>
      <c r="O340" s="70" t="s">
        <v>1506</v>
      </c>
      <c r="P340" s="71" t="s">
        <v>2090</v>
      </c>
      <c r="Q340" s="68" t="s">
        <v>1598</v>
      </c>
      <c r="R340" s="68" t="s">
        <v>319</v>
      </c>
    </row>
    <row r="341" spans="1:18" ht="24.75" customHeight="1" x14ac:dyDescent="0.25">
      <c r="A341" s="65">
        <v>339</v>
      </c>
      <c r="B341" s="72" t="s">
        <v>782</v>
      </c>
      <c r="C341" s="72" t="s">
        <v>1491</v>
      </c>
      <c r="D341" s="73">
        <v>18096036</v>
      </c>
      <c r="E341" s="73">
        <v>1395</v>
      </c>
      <c r="F341" s="72" t="s">
        <v>1673</v>
      </c>
      <c r="G341" s="72" t="s">
        <v>1022</v>
      </c>
      <c r="H341" s="72"/>
      <c r="I341" s="72"/>
      <c r="J341" s="73">
        <v>6</v>
      </c>
      <c r="K341" s="73">
        <v>6</v>
      </c>
      <c r="L341" s="73">
        <v>230</v>
      </c>
      <c r="M341" s="73">
        <v>1</v>
      </c>
      <c r="N341" s="73">
        <v>35</v>
      </c>
      <c r="O341" s="74" t="s">
        <v>1620</v>
      </c>
      <c r="P341" s="75" t="s">
        <v>2091</v>
      </c>
      <c r="Q341" s="72" t="s">
        <v>1598</v>
      </c>
      <c r="R341" s="72" t="s">
        <v>319</v>
      </c>
    </row>
    <row r="342" spans="1:18" ht="24.75" customHeight="1" x14ac:dyDescent="0.25">
      <c r="A342" s="65">
        <v>340</v>
      </c>
      <c r="B342" s="68" t="s">
        <v>843</v>
      </c>
      <c r="C342" s="68" t="s">
        <v>1491</v>
      </c>
      <c r="D342" s="69">
        <v>18001151</v>
      </c>
      <c r="E342" s="69">
        <v>1395</v>
      </c>
      <c r="F342" s="68" t="s">
        <v>1060</v>
      </c>
      <c r="G342" s="68" t="s">
        <v>1022</v>
      </c>
      <c r="H342" s="68" t="s">
        <v>2092</v>
      </c>
      <c r="I342" s="68" t="s">
        <v>2093</v>
      </c>
      <c r="J342" s="69">
        <v>4</v>
      </c>
      <c r="K342" s="69">
        <v>4</v>
      </c>
      <c r="L342" s="69">
        <v>230</v>
      </c>
      <c r="M342" s="69">
        <v>1</v>
      </c>
      <c r="N342" s="69">
        <v>20</v>
      </c>
      <c r="O342" s="70" t="s">
        <v>1513</v>
      </c>
      <c r="P342" s="71" t="s">
        <v>2094</v>
      </c>
      <c r="Q342" s="68" t="s">
        <v>1526</v>
      </c>
      <c r="R342" s="68" t="s">
        <v>142</v>
      </c>
    </row>
    <row r="343" spans="1:18" ht="24.75" customHeight="1" x14ac:dyDescent="0.25">
      <c r="A343" s="65">
        <v>341</v>
      </c>
      <c r="B343" s="72" t="s">
        <v>867</v>
      </c>
      <c r="C343" s="72" t="s">
        <v>2095</v>
      </c>
      <c r="D343" s="73">
        <v>16000043</v>
      </c>
      <c r="E343" s="73">
        <v>734</v>
      </c>
      <c r="F343" s="72" t="s">
        <v>1060</v>
      </c>
      <c r="G343" s="72" t="s">
        <v>1022</v>
      </c>
      <c r="H343" s="72" t="s">
        <v>1191</v>
      </c>
      <c r="I343" s="72"/>
      <c r="J343" s="73">
        <v>1</v>
      </c>
      <c r="K343" s="73">
        <v>0.5</v>
      </c>
      <c r="L343" s="73">
        <v>230</v>
      </c>
      <c r="M343" s="73">
        <v>1</v>
      </c>
      <c r="N343" s="73"/>
      <c r="O343" s="74" t="s">
        <v>1620</v>
      </c>
      <c r="P343" s="75"/>
      <c r="Q343" s="72"/>
      <c r="R343" s="72" t="s">
        <v>854</v>
      </c>
    </row>
    <row r="344" spans="1:18" ht="24.75" customHeight="1" x14ac:dyDescent="0.25">
      <c r="A344" s="65">
        <v>342</v>
      </c>
      <c r="B344" s="68" t="s">
        <v>1188</v>
      </c>
      <c r="C344" s="68" t="s">
        <v>2095</v>
      </c>
      <c r="D344" s="69">
        <v>16000049</v>
      </c>
      <c r="E344" s="69">
        <v>734</v>
      </c>
      <c r="F344" s="68" t="s">
        <v>1060</v>
      </c>
      <c r="G344" s="68" t="s">
        <v>1022</v>
      </c>
      <c r="H344" s="68" t="s">
        <v>1189</v>
      </c>
      <c r="I344" s="68"/>
      <c r="J344" s="69">
        <v>1</v>
      </c>
      <c r="K344" s="69">
        <v>0.5</v>
      </c>
      <c r="L344" s="69">
        <v>230</v>
      </c>
      <c r="M344" s="69">
        <v>1</v>
      </c>
      <c r="N344" s="69"/>
      <c r="O344" s="70"/>
      <c r="P344" s="71"/>
      <c r="Q344" s="68"/>
      <c r="R344" s="68" t="s">
        <v>854</v>
      </c>
    </row>
    <row r="345" spans="1:18" ht="24.75" customHeight="1" x14ac:dyDescent="0.25">
      <c r="A345" s="65">
        <v>343</v>
      </c>
      <c r="B345" s="72" t="s">
        <v>1185</v>
      </c>
      <c r="C345" s="72" t="s">
        <v>2095</v>
      </c>
      <c r="D345" s="73">
        <v>16000048</v>
      </c>
      <c r="E345" s="73">
        <v>734</v>
      </c>
      <c r="F345" s="72" t="s">
        <v>1060</v>
      </c>
      <c r="G345" s="72" t="s">
        <v>1022</v>
      </c>
      <c r="H345" s="72" t="s">
        <v>1186</v>
      </c>
      <c r="I345" s="72"/>
      <c r="J345" s="73">
        <v>1</v>
      </c>
      <c r="K345" s="73">
        <v>0.5</v>
      </c>
      <c r="L345" s="73">
        <v>230</v>
      </c>
      <c r="M345" s="73">
        <v>1</v>
      </c>
      <c r="N345" s="73"/>
      <c r="O345" s="74" t="s">
        <v>1620</v>
      </c>
      <c r="P345" s="75"/>
      <c r="Q345" s="72"/>
      <c r="R345" s="72" t="s">
        <v>854</v>
      </c>
    </row>
    <row r="346" spans="1:18" ht="24.75" customHeight="1" x14ac:dyDescent="0.25">
      <c r="A346" s="65">
        <v>344</v>
      </c>
      <c r="B346" s="68" t="s">
        <v>870</v>
      </c>
      <c r="C346" s="68" t="s">
        <v>2095</v>
      </c>
      <c r="D346" s="69">
        <v>16000046</v>
      </c>
      <c r="E346" s="69">
        <v>734</v>
      </c>
      <c r="F346" s="68" t="s">
        <v>1060</v>
      </c>
      <c r="G346" s="68" t="s">
        <v>1022</v>
      </c>
      <c r="H346" s="68" t="s">
        <v>1183</v>
      </c>
      <c r="I346" s="68"/>
      <c r="J346" s="69">
        <v>1</v>
      </c>
      <c r="K346" s="69">
        <v>0.5</v>
      </c>
      <c r="L346" s="69">
        <v>230</v>
      </c>
      <c r="M346" s="69">
        <v>1</v>
      </c>
      <c r="N346" s="69"/>
      <c r="O346" s="70" t="s">
        <v>1620</v>
      </c>
      <c r="P346" s="71"/>
      <c r="Q346" s="68"/>
      <c r="R346" s="68" t="s">
        <v>854</v>
      </c>
    </row>
    <row r="347" spans="1:18" ht="24.75" customHeight="1" x14ac:dyDescent="0.25">
      <c r="A347" s="65">
        <v>345</v>
      </c>
      <c r="B347" s="72" t="s">
        <v>868</v>
      </c>
      <c r="C347" s="72" t="s">
        <v>2095</v>
      </c>
      <c r="D347" s="73">
        <v>16000044</v>
      </c>
      <c r="E347" s="73">
        <v>734</v>
      </c>
      <c r="F347" s="72" t="s">
        <v>1060</v>
      </c>
      <c r="G347" s="72" t="s">
        <v>1022</v>
      </c>
      <c r="H347" s="72" t="s">
        <v>1155</v>
      </c>
      <c r="I347" s="72"/>
      <c r="J347" s="73">
        <v>1</v>
      </c>
      <c r="K347" s="73">
        <v>0.5</v>
      </c>
      <c r="L347" s="73">
        <v>230</v>
      </c>
      <c r="M347" s="73">
        <v>1</v>
      </c>
      <c r="N347" s="73"/>
      <c r="O347" s="74" t="s">
        <v>1620</v>
      </c>
      <c r="P347" s="75"/>
      <c r="Q347" s="72"/>
      <c r="R347" s="72" t="s">
        <v>854</v>
      </c>
    </row>
    <row r="348" spans="1:18" ht="24.75" customHeight="1" x14ac:dyDescent="0.25">
      <c r="A348" s="65">
        <v>346</v>
      </c>
      <c r="B348" s="68" t="s">
        <v>862</v>
      </c>
      <c r="C348" s="68" t="s">
        <v>2095</v>
      </c>
      <c r="D348" s="69">
        <v>16000039</v>
      </c>
      <c r="E348" s="69">
        <v>734</v>
      </c>
      <c r="F348" s="68" t="s">
        <v>1060</v>
      </c>
      <c r="G348" s="68" t="s">
        <v>1022</v>
      </c>
      <c r="H348" s="68" t="s">
        <v>1115</v>
      </c>
      <c r="I348" s="68"/>
      <c r="J348" s="69">
        <v>1</v>
      </c>
      <c r="K348" s="69">
        <v>0.5</v>
      </c>
      <c r="L348" s="69">
        <v>230</v>
      </c>
      <c r="M348" s="69">
        <v>1</v>
      </c>
      <c r="N348" s="69"/>
      <c r="O348" s="70" t="s">
        <v>1620</v>
      </c>
      <c r="P348" s="71"/>
      <c r="Q348" s="68"/>
      <c r="R348" s="68" t="s">
        <v>854</v>
      </c>
    </row>
    <row r="349" spans="1:18" ht="24.75" customHeight="1" x14ac:dyDescent="0.25">
      <c r="A349" s="65">
        <v>347</v>
      </c>
      <c r="B349" s="72" t="s">
        <v>869</v>
      </c>
      <c r="C349" s="72" t="s">
        <v>2095</v>
      </c>
      <c r="D349" s="73">
        <v>16000045</v>
      </c>
      <c r="E349" s="73">
        <v>734</v>
      </c>
      <c r="F349" s="72" t="s">
        <v>1060</v>
      </c>
      <c r="G349" s="72" t="s">
        <v>1022</v>
      </c>
      <c r="H349" s="72" t="s">
        <v>1163</v>
      </c>
      <c r="I349" s="72"/>
      <c r="J349" s="73">
        <v>1</v>
      </c>
      <c r="K349" s="73">
        <v>0.5</v>
      </c>
      <c r="L349" s="73">
        <v>230</v>
      </c>
      <c r="M349" s="73">
        <v>1</v>
      </c>
      <c r="N349" s="73"/>
      <c r="O349" s="74" t="s">
        <v>1620</v>
      </c>
      <c r="P349" s="75"/>
      <c r="Q349" s="72"/>
      <c r="R349" s="72" t="s">
        <v>854</v>
      </c>
    </row>
    <row r="350" spans="1:18" ht="24.75" customHeight="1" x14ac:dyDescent="0.25">
      <c r="A350" s="65">
        <v>348</v>
      </c>
      <c r="B350" s="68" t="s">
        <v>860</v>
      </c>
      <c r="C350" s="68" t="s">
        <v>2095</v>
      </c>
      <c r="D350" s="69">
        <v>16000038</v>
      </c>
      <c r="E350" s="69">
        <v>734</v>
      </c>
      <c r="F350" s="68" t="s">
        <v>1060</v>
      </c>
      <c r="G350" s="68" t="s">
        <v>1022</v>
      </c>
      <c r="H350" s="68" t="s">
        <v>1178</v>
      </c>
      <c r="I350" s="68"/>
      <c r="J350" s="69">
        <v>1</v>
      </c>
      <c r="K350" s="69">
        <v>0.5</v>
      </c>
      <c r="L350" s="69">
        <v>230</v>
      </c>
      <c r="M350" s="69">
        <v>1</v>
      </c>
      <c r="N350" s="69"/>
      <c r="O350" s="70" t="s">
        <v>1620</v>
      </c>
      <c r="P350" s="71"/>
      <c r="Q350" s="68"/>
      <c r="R350" s="68" t="s">
        <v>854</v>
      </c>
    </row>
    <row r="351" spans="1:18" ht="24.75" customHeight="1" x14ac:dyDescent="0.25">
      <c r="A351" s="65">
        <v>349</v>
      </c>
      <c r="B351" s="72" t="s">
        <v>1174</v>
      </c>
      <c r="C351" s="72" t="s">
        <v>2095</v>
      </c>
      <c r="D351" s="73">
        <v>16000019</v>
      </c>
      <c r="E351" s="73">
        <v>734</v>
      </c>
      <c r="F351" s="72" t="s">
        <v>1060</v>
      </c>
      <c r="G351" s="72" t="s">
        <v>1022</v>
      </c>
      <c r="H351" s="72" t="s">
        <v>1186</v>
      </c>
      <c r="I351" s="72" t="s">
        <v>2096</v>
      </c>
      <c r="J351" s="73">
        <v>1</v>
      </c>
      <c r="K351" s="73">
        <v>0.5</v>
      </c>
      <c r="L351" s="73">
        <v>230</v>
      </c>
      <c r="M351" s="73">
        <v>1</v>
      </c>
      <c r="N351" s="73">
        <v>6</v>
      </c>
      <c r="O351" s="74" t="s">
        <v>1494</v>
      </c>
      <c r="P351" s="75"/>
      <c r="Q351" s="72"/>
      <c r="R351" s="72" t="s">
        <v>854</v>
      </c>
    </row>
    <row r="352" spans="1:18" ht="24.75" customHeight="1" x14ac:dyDescent="0.25">
      <c r="A352" s="65">
        <v>350</v>
      </c>
      <c r="B352" s="68" t="s">
        <v>1171</v>
      </c>
      <c r="C352" s="68" t="s">
        <v>2095</v>
      </c>
      <c r="D352" s="69">
        <v>16000018</v>
      </c>
      <c r="E352" s="69">
        <v>734</v>
      </c>
      <c r="F352" s="68" t="s">
        <v>1060</v>
      </c>
      <c r="G352" s="68" t="s">
        <v>1022</v>
      </c>
      <c r="H352" s="68" t="s">
        <v>1172</v>
      </c>
      <c r="I352" s="68"/>
      <c r="J352" s="69">
        <v>1</v>
      </c>
      <c r="K352" s="69">
        <v>0.5</v>
      </c>
      <c r="L352" s="69"/>
      <c r="M352" s="69">
        <v>1</v>
      </c>
      <c r="N352" s="69"/>
      <c r="O352" s="70" t="s">
        <v>1620</v>
      </c>
      <c r="P352" s="71"/>
      <c r="Q352" s="68"/>
      <c r="R352" s="68" t="s">
        <v>854</v>
      </c>
    </row>
    <row r="353" spans="1:18" ht="24.75" customHeight="1" x14ac:dyDescent="0.25">
      <c r="A353" s="65">
        <v>351</v>
      </c>
      <c r="B353" s="72" t="s">
        <v>864</v>
      </c>
      <c r="C353" s="72" t="s">
        <v>2095</v>
      </c>
      <c r="D353" s="73">
        <v>16000041</v>
      </c>
      <c r="E353" s="73">
        <v>734</v>
      </c>
      <c r="F353" s="72" t="s">
        <v>1060</v>
      </c>
      <c r="G353" s="72" t="s">
        <v>1022</v>
      </c>
      <c r="H353" s="72" t="s">
        <v>1163</v>
      </c>
      <c r="I353" s="72"/>
      <c r="J353" s="73">
        <v>1</v>
      </c>
      <c r="K353" s="73">
        <v>0.5</v>
      </c>
      <c r="L353" s="73">
        <v>230</v>
      </c>
      <c r="M353" s="73">
        <v>1</v>
      </c>
      <c r="N353" s="73"/>
      <c r="O353" s="74" t="s">
        <v>1620</v>
      </c>
      <c r="P353" s="75"/>
      <c r="Q353" s="72"/>
      <c r="R353" s="72" t="s">
        <v>854</v>
      </c>
    </row>
    <row r="354" spans="1:18" ht="24.75" customHeight="1" x14ac:dyDescent="0.25">
      <c r="A354" s="65">
        <v>352</v>
      </c>
      <c r="B354" s="68" t="s">
        <v>1159</v>
      </c>
      <c r="C354" s="68" t="s">
        <v>2095</v>
      </c>
      <c r="D354" s="69">
        <v>16000021</v>
      </c>
      <c r="E354" s="69">
        <v>734</v>
      </c>
      <c r="F354" s="68" t="s">
        <v>1060</v>
      </c>
      <c r="G354" s="68" t="s">
        <v>1022</v>
      </c>
      <c r="H354" s="68" t="s">
        <v>1815</v>
      </c>
      <c r="I354" s="68" t="s">
        <v>1521</v>
      </c>
      <c r="J354" s="69">
        <v>1</v>
      </c>
      <c r="K354" s="69">
        <v>0.5</v>
      </c>
      <c r="L354" s="69">
        <v>230</v>
      </c>
      <c r="M354" s="69">
        <v>1</v>
      </c>
      <c r="N354" s="69"/>
      <c r="O354" s="70"/>
      <c r="P354" s="71"/>
      <c r="Q354" s="68"/>
      <c r="R354" s="68" t="s">
        <v>854</v>
      </c>
    </row>
    <row r="355" spans="1:18" ht="24.75" customHeight="1" x14ac:dyDescent="0.25">
      <c r="A355" s="65">
        <v>353</v>
      </c>
      <c r="B355" s="72" t="s">
        <v>863</v>
      </c>
      <c r="C355" s="72" t="s">
        <v>2095</v>
      </c>
      <c r="D355" s="73">
        <v>16000040</v>
      </c>
      <c r="E355" s="73">
        <v>734</v>
      </c>
      <c r="F355" s="72" t="s">
        <v>1060</v>
      </c>
      <c r="G355" s="72" t="s">
        <v>1022</v>
      </c>
      <c r="H355" s="72" t="s">
        <v>1157</v>
      </c>
      <c r="I355" s="72"/>
      <c r="J355" s="73">
        <v>1</v>
      </c>
      <c r="K355" s="73">
        <v>0.5</v>
      </c>
      <c r="L355" s="73">
        <v>230</v>
      </c>
      <c r="M355" s="73">
        <v>1</v>
      </c>
      <c r="N355" s="73"/>
      <c r="O355" s="74" t="s">
        <v>1620</v>
      </c>
      <c r="P355" s="75"/>
      <c r="Q355" s="72"/>
      <c r="R355" s="72" t="s">
        <v>854</v>
      </c>
    </row>
    <row r="356" spans="1:18" ht="24.75" customHeight="1" x14ac:dyDescent="0.25">
      <c r="A356" s="65">
        <v>354</v>
      </c>
      <c r="B356" s="68" t="s">
        <v>866</v>
      </c>
      <c r="C356" s="68" t="s">
        <v>2095</v>
      </c>
      <c r="D356" s="69">
        <v>16000042</v>
      </c>
      <c r="E356" s="69">
        <v>734</v>
      </c>
      <c r="F356" s="68" t="s">
        <v>1060</v>
      </c>
      <c r="G356" s="68" t="s">
        <v>1022</v>
      </c>
      <c r="H356" s="68" t="s">
        <v>1155</v>
      </c>
      <c r="I356" s="68"/>
      <c r="J356" s="69">
        <v>1</v>
      </c>
      <c r="K356" s="69">
        <v>0.5</v>
      </c>
      <c r="L356" s="69">
        <v>230</v>
      </c>
      <c r="M356" s="69">
        <v>1</v>
      </c>
      <c r="N356" s="69"/>
      <c r="O356" s="70" t="s">
        <v>1620</v>
      </c>
      <c r="P356" s="71"/>
      <c r="Q356" s="68"/>
      <c r="R356" s="68" t="s">
        <v>854</v>
      </c>
    </row>
    <row r="357" spans="1:18" ht="24.75" customHeight="1" x14ac:dyDescent="0.25">
      <c r="A357" s="65">
        <v>355</v>
      </c>
      <c r="B357" s="72" t="s">
        <v>859</v>
      </c>
      <c r="C357" s="72" t="s">
        <v>2095</v>
      </c>
      <c r="D357" s="73">
        <v>16000020</v>
      </c>
      <c r="E357" s="73">
        <v>734</v>
      </c>
      <c r="F357" s="72" t="s">
        <v>1060</v>
      </c>
      <c r="G357" s="72" t="s">
        <v>1022</v>
      </c>
      <c r="H357" s="72" t="s">
        <v>1115</v>
      </c>
      <c r="I357" s="72" t="s">
        <v>2097</v>
      </c>
      <c r="J357" s="73">
        <v>1</v>
      </c>
      <c r="K357" s="73">
        <v>0.5</v>
      </c>
      <c r="L357" s="73">
        <v>230</v>
      </c>
      <c r="M357" s="73">
        <v>1</v>
      </c>
      <c r="N357" s="73"/>
      <c r="O357" s="74" t="s">
        <v>1620</v>
      </c>
      <c r="P357" s="75"/>
      <c r="Q357" s="72"/>
      <c r="R357" s="72" t="s">
        <v>854</v>
      </c>
    </row>
    <row r="358" spans="1:18" ht="24.75" customHeight="1" x14ac:dyDescent="0.25">
      <c r="A358" s="65">
        <v>356</v>
      </c>
      <c r="B358" s="68" t="s">
        <v>1165</v>
      </c>
      <c r="C358" s="68" t="s">
        <v>2095</v>
      </c>
      <c r="D358" s="69">
        <v>16000047</v>
      </c>
      <c r="E358" s="69">
        <v>734</v>
      </c>
      <c r="F358" s="68" t="s">
        <v>1060</v>
      </c>
      <c r="G358" s="68" t="s">
        <v>1022</v>
      </c>
      <c r="H358" s="68" t="s">
        <v>1166</v>
      </c>
      <c r="I358" s="68"/>
      <c r="J358" s="69">
        <v>1</v>
      </c>
      <c r="K358" s="69">
        <v>0.5</v>
      </c>
      <c r="L358" s="69">
        <v>230</v>
      </c>
      <c r="M358" s="69">
        <v>1</v>
      </c>
      <c r="N358" s="69"/>
      <c r="O358" s="70" t="s">
        <v>1620</v>
      </c>
      <c r="P358" s="71"/>
      <c r="Q358" s="68"/>
      <c r="R358" s="68" t="s">
        <v>854</v>
      </c>
    </row>
    <row r="359" spans="1:18" ht="24.75" customHeight="1" x14ac:dyDescent="0.25">
      <c r="A359" s="65">
        <v>357</v>
      </c>
      <c r="B359" s="72" t="s">
        <v>1168</v>
      </c>
      <c r="C359" s="72" t="s">
        <v>2095</v>
      </c>
      <c r="D359" s="73">
        <v>16000017</v>
      </c>
      <c r="E359" s="73">
        <v>734</v>
      </c>
      <c r="F359" s="72" t="s">
        <v>1060</v>
      </c>
      <c r="G359" s="72" t="s">
        <v>1022</v>
      </c>
      <c r="H359" s="72" t="s">
        <v>1169</v>
      </c>
      <c r="I359" s="72"/>
      <c r="J359" s="73">
        <v>1</v>
      </c>
      <c r="K359" s="73">
        <v>0.5</v>
      </c>
      <c r="L359" s="73">
        <v>230</v>
      </c>
      <c r="M359" s="73">
        <v>1</v>
      </c>
      <c r="N359" s="73"/>
      <c r="O359" s="74" t="s">
        <v>1620</v>
      </c>
      <c r="P359" s="75"/>
      <c r="Q359" s="72"/>
      <c r="R359" s="72" t="s">
        <v>854</v>
      </c>
    </row>
    <row r="360" spans="1:18" ht="24.75" customHeight="1" x14ac:dyDescent="0.25">
      <c r="A360" s="65">
        <v>358</v>
      </c>
      <c r="B360" s="68" t="s">
        <v>885</v>
      </c>
      <c r="C360" s="68" t="s">
        <v>2095</v>
      </c>
      <c r="D360" s="69">
        <v>16911043</v>
      </c>
      <c r="E360" s="69">
        <v>734</v>
      </c>
      <c r="F360" s="68" t="s">
        <v>1104</v>
      </c>
      <c r="G360" s="68" t="s">
        <v>1022</v>
      </c>
      <c r="H360" s="68" t="s">
        <v>1685</v>
      </c>
      <c r="I360" s="68" t="s">
        <v>1149</v>
      </c>
      <c r="J360" s="69">
        <v>1</v>
      </c>
      <c r="K360" s="69">
        <v>1</v>
      </c>
      <c r="L360" s="69">
        <v>230</v>
      </c>
      <c r="M360" s="69">
        <v>1</v>
      </c>
      <c r="N360" s="69">
        <v>6</v>
      </c>
      <c r="O360" s="70" t="s">
        <v>1620</v>
      </c>
      <c r="P360" s="71"/>
      <c r="Q360" s="68"/>
      <c r="R360" s="68" t="s">
        <v>854</v>
      </c>
    </row>
    <row r="361" spans="1:18" ht="24.75" customHeight="1" x14ac:dyDescent="0.25">
      <c r="A361" s="65">
        <v>359</v>
      </c>
      <c r="B361" s="72" t="s">
        <v>883</v>
      </c>
      <c r="C361" s="72" t="s">
        <v>2095</v>
      </c>
      <c r="D361" s="73">
        <v>16911041</v>
      </c>
      <c r="E361" s="73">
        <v>734</v>
      </c>
      <c r="F361" s="72" t="s">
        <v>1145</v>
      </c>
      <c r="G361" s="72" t="s">
        <v>1022</v>
      </c>
      <c r="H361" s="72"/>
      <c r="I361" s="72"/>
      <c r="J361" s="73">
        <v>1</v>
      </c>
      <c r="K361" s="73">
        <v>0.1</v>
      </c>
      <c r="L361" s="73">
        <v>230</v>
      </c>
      <c r="M361" s="73">
        <v>1</v>
      </c>
      <c r="N361" s="73">
        <v>6</v>
      </c>
      <c r="O361" s="74" t="s">
        <v>1518</v>
      </c>
      <c r="P361" s="75"/>
      <c r="Q361" s="72"/>
      <c r="R361" s="72" t="s">
        <v>854</v>
      </c>
    </row>
    <row r="362" spans="1:18" ht="24.75" customHeight="1" x14ac:dyDescent="0.25">
      <c r="A362" s="65">
        <v>360</v>
      </c>
      <c r="B362" s="68" t="s">
        <v>882</v>
      </c>
      <c r="C362" s="68" t="s">
        <v>2095</v>
      </c>
      <c r="D362" s="69">
        <v>16911039</v>
      </c>
      <c r="E362" s="69">
        <v>734</v>
      </c>
      <c r="F362" s="68" t="s">
        <v>1135</v>
      </c>
      <c r="G362" s="68" t="s">
        <v>1022</v>
      </c>
      <c r="H362" s="68" t="s">
        <v>2098</v>
      </c>
      <c r="I362" s="68" t="s">
        <v>2099</v>
      </c>
      <c r="J362" s="69">
        <v>1</v>
      </c>
      <c r="K362" s="69">
        <v>0.2</v>
      </c>
      <c r="L362" s="69">
        <v>230</v>
      </c>
      <c r="M362" s="69">
        <v>1</v>
      </c>
      <c r="N362" s="69">
        <v>6</v>
      </c>
      <c r="O362" s="70"/>
      <c r="P362" s="71"/>
      <c r="Q362" s="68"/>
      <c r="R362" s="68" t="s">
        <v>854</v>
      </c>
    </row>
    <row r="363" spans="1:18" ht="24.75" customHeight="1" x14ac:dyDescent="0.25">
      <c r="A363" s="65">
        <v>361</v>
      </c>
      <c r="B363" s="72" t="s">
        <v>889</v>
      </c>
      <c r="C363" s="76" t="s">
        <v>2100</v>
      </c>
      <c r="D363" s="73">
        <v>16000016</v>
      </c>
      <c r="E363" s="73">
        <v>346</v>
      </c>
      <c r="F363" s="72" t="s">
        <v>1060</v>
      </c>
      <c r="G363" s="72" t="s">
        <v>1022</v>
      </c>
      <c r="H363" s="72" t="s">
        <v>1227</v>
      </c>
      <c r="I363" s="72" t="s">
        <v>2101</v>
      </c>
      <c r="J363" s="73">
        <v>1</v>
      </c>
      <c r="K363" s="73">
        <v>0.2</v>
      </c>
      <c r="L363" s="73">
        <v>230</v>
      </c>
      <c r="M363" s="73">
        <v>1</v>
      </c>
      <c r="N363" s="73"/>
      <c r="O363" s="74"/>
      <c r="P363" s="75"/>
      <c r="Q363" s="72"/>
      <c r="R363" s="72" t="s">
        <v>854</v>
      </c>
    </row>
    <row r="364" spans="1:18" ht="24.75" customHeight="1" x14ac:dyDescent="0.25">
      <c r="A364" s="65">
        <v>362</v>
      </c>
      <c r="B364" s="68" t="s">
        <v>918</v>
      </c>
      <c r="C364" s="77" t="s">
        <v>2100</v>
      </c>
      <c r="D364" s="69">
        <v>16911038</v>
      </c>
      <c r="E364" s="69">
        <v>346</v>
      </c>
      <c r="F364" s="68" t="s">
        <v>1252</v>
      </c>
      <c r="G364" s="68" t="s">
        <v>1022</v>
      </c>
      <c r="H364" s="68"/>
      <c r="I364" s="68" t="s">
        <v>1254</v>
      </c>
      <c r="J364" s="69">
        <v>1</v>
      </c>
      <c r="K364" s="69">
        <v>0.4</v>
      </c>
      <c r="L364" s="69">
        <v>230</v>
      </c>
      <c r="M364" s="69">
        <v>1</v>
      </c>
      <c r="N364" s="69"/>
      <c r="O364" s="70"/>
      <c r="P364" s="71"/>
      <c r="Q364" s="68"/>
      <c r="R364" s="68" t="s">
        <v>854</v>
      </c>
    </row>
    <row r="365" spans="1:18" ht="24.75" customHeight="1" x14ac:dyDescent="0.25">
      <c r="A365" s="65">
        <v>363</v>
      </c>
      <c r="B365" s="72" t="s">
        <v>916</v>
      </c>
      <c r="C365" s="76" t="s">
        <v>2100</v>
      </c>
      <c r="D365" s="73">
        <v>16911037</v>
      </c>
      <c r="E365" s="73">
        <v>346</v>
      </c>
      <c r="F365" s="72" t="s">
        <v>1252</v>
      </c>
      <c r="G365" s="72" t="s">
        <v>1022</v>
      </c>
      <c r="H365" s="72"/>
      <c r="I365" s="72" t="s">
        <v>1251</v>
      </c>
      <c r="J365" s="73">
        <v>1</v>
      </c>
      <c r="K365" s="73">
        <v>0.3</v>
      </c>
      <c r="L365" s="73">
        <v>230</v>
      </c>
      <c r="M365" s="73">
        <v>1</v>
      </c>
      <c r="N365" s="73"/>
      <c r="O365" s="74"/>
      <c r="P365" s="75"/>
      <c r="Q365" s="72"/>
      <c r="R365" s="72" t="s">
        <v>854</v>
      </c>
    </row>
    <row r="366" spans="1:18" ht="24.75" customHeight="1" x14ac:dyDescent="0.25">
      <c r="A366" s="65">
        <v>364</v>
      </c>
      <c r="B366" s="68" t="s">
        <v>1245</v>
      </c>
      <c r="C366" s="77" t="s">
        <v>2100</v>
      </c>
      <c r="D366" s="69">
        <v>16911036</v>
      </c>
      <c r="E366" s="69">
        <v>346</v>
      </c>
      <c r="F366" s="68" t="s">
        <v>1248</v>
      </c>
      <c r="G366" s="68" t="s">
        <v>1022</v>
      </c>
      <c r="H366" s="68" t="s">
        <v>2102</v>
      </c>
      <c r="I366" s="68" t="s">
        <v>1247</v>
      </c>
      <c r="J366" s="69">
        <v>1</v>
      </c>
      <c r="K366" s="69">
        <v>0.2</v>
      </c>
      <c r="L366" s="69">
        <v>230</v>
      </c>
      <c r="M366" s="69">
        <v>1</v>
      </c>
      <c r="N366" s="69">
        <v>6</v>
      </c>
      <c r="O366" s="70"/>
      <c r="P366" s="71"/>
      <c r="Q366" s="68"/>
      <c r="R366" s="68" t="s">
        <v>854</v>
      </c>
    </row>
    <row r="367" spans="1:18" ht="24.75" customHeight="1" x14ac:dyDescent="0.25">
      <c r="A367" s="65">
        <v>365</v>
      </c>
      <c r="B367" s="72" t="s">
        <v>914</v>
      </c>
      <c r="C367" s="76" t="s">
        <v>2100</v>
      </c>
      <c r="D367" s="73">
        <v>16911035</v>
      </c>
      <c r="E367" s="73">
        <v>346</v>
      </c>
      <c r="F367" s="72" t="s">
        <v>1216</v>
      </c>
      <c r="G367" s="72" t="s">
        <v>1022</v>
      </c>
      <c r="H367" s="72" t="s">
        <v>2103</v>
      </c>
      <c r="I367" s="72" t="s">
        <v>1243</v>
      </c>
      <c r="J367" s="73">
        <v>1</v>
      </c>
      <c r="K367" s="73">
        <v>0.2</v>
      </c>
      <c r="L367" s="73">
        <v>230</v>
      </c>
      <c r="M367" s="73">
        <v>1</v>
      </c>
      <c r="N367" s="73">
        <v>6</v>
      </c>
      <c r="O367" s="74"/>
      <c r="P367" s="75"/>
      <c r="Q367" s="72"/>
      <c r="R367" s="72" t="s">
        <v>854</v>
      </c>
    </row>
    <row r="368" spans="1:18" ht="24.75" customHeight="1" x14ac:dyDescent="0.25">
      <c r="A368" s="65">
        <v>366</v>
      </c>
      <c r="B368" s="68" t="s">
        <v>912</v>
      </c>
      <c r="C368" s="77" t="s">
        <v>2100</v>
      </c>
      <c r="D368" s="69">
        <v>16911034</v>
      </c>
      <c r="E368" s="69">
        <v>346</v>
      </c>
      <c r="F368" s="68" t="s">
        <v>1111</v>
      </c>
      <c r="G368" s="68" t="s">
        <v>1022</v>
      </c>
      <c r="H368" s="68" t="s">
        <v>1110</v>
      </c>
      <c r="I368" s="68" t="s">
        <v>1240</v>
      </c>
      <c r="J368" s="69">
        <v>1</v>
      </c>
      <c r="K368" s="69">
        <v>1</v>
      </c>
      <c r="L368" s="69">
        <v>230</v>
      </c>
      <c r="M368" s="69">
        <v>1</v>
      </c>
      <c r="N368" s="69">
        <v>6</v>
      </c>
      <c r="O368" s="70"/>
      <c r="P368" s="71"/>
      <c r="Q368" s="68"/>
      <c r="R368" s="68" t="s">
        <v>854</v>
      </c>
    </row>
    <row r="369" spans="1:18" ht="24.75" customHeight="1" x14ac:dyDescent="0.25">
      <c r="A369" s="65">
        <v>367</v>
      </c>
      <c r="B369" s="72" t="s">
        <v>910</v>
      </c>
      <c r="C369" s="76" t="s">
        <v>2100</v>
      </c>
      <c r="D369" s="73">
        <v>16911033</v>
      </c>
      <c r="E369" s="73">
        <v>346</v>
      </c>
      <c r="F369" s="72" t="s">
        <v>1104</v>
      </c>
      <c r="G369" s="72" t="s">
        <v>1022</v>
      </c>
      <c r="H369" s="72" t="s">
        <v>1685</v>
      </c>
      <c r="I369" s="72" t="s">
        <v>1237</v>
      </c>
      <c r="J369" s="73">
        <v>1</v>
      </c>
      <c r="K369" s="73">
        <v>0.1</v>
      </c>
      <c r="L369" s="73">
        <v>230</v>
      </c>
      <c r="M369" s="73">
        <v>1</v>
      </c>
      <c r="N369" s="73">
        <v>6</v>
      </c>
      <c r="O369" s="74"/>
      <c r="P369" s="75"/>
      <c r="Q369" s="72"/>
      <c r="R369" s="72" t="s">
        <v>854</v>
      </c>
    </row>
    <row r="370" spans="1:18" ht="24.75" customHeight="1" x14ac:dyDescent="0.25">
      <c r="A370" s="65">
        <v>368</v>
      </c>
      <c r="B370" s="68" t="s">
        <v>908</v>
      </c>
      <c r="C370" s="77" t="s">
        <v>2100</v>
      </c>
      <c r="D370" s="69">
        <v>16911032</v>
      </c>
      <c r="E370" s="69">
        <v>346</v>
      </c>
      <c r="F370" s="68" t="s">
        <v>1234</v>
      </c>
      <c r="G370" s="68" t="s">
        <v>1022</v>
      </c>
      <c r="H370" s="68" t="s">
        <v>2104</v>
      </c>
      <c r="I370" s="68" t="s">
        <v>1233</v>
      </c>
      <c r="J370" s="69">
        <v>1</v>
      </c>
      <c r="K370" s="69">
        <v>0.2</v>
      </c>
      <c r="L370" s="69">
        <v>230</v>
      </c>
      <c r="M370" s="69">
        <v>1</v>
      </c>
      <c r="N370" s="69">
        <v>6</v>
      </c>
      <c r="O370" s="70"/>
      <c r="P370" s="71"/>
      <c r="Q370" s="68"/>
      <c r="R370" s="68" t="s">
        <v>854</v>
      </c>
    </row>
    <row r="371" spans="1:18" ht="24.75" customHeight="1" x14ac:dyDescent="0.25">
      <c r="A371" s="65">
        <v>369</v>
      </c>
      <c r="B371" s="72" t="s">
        <v>896</v>
      </c>
      <c r="C371" s="76" t="s">
        <v>2100</v>
      </c>
      <c r="D371" s="73">
        <v>16900124</v>
      </c>
      <c r="E371" s="73">
        <v>346</v>
      </c>
      <c r="F371" s="72" t="s">
        <v>1060</v>
      </c>
      <c r="G371" s="72" t="s">
        <v>1022</v>
      </c>
      <c r="H371" s="72" t="s">
        <v>1227</v>
      </c>
      <c r="I371" s="72"/>
      <c r="J371" s="73">
        <v>1</v>
      </c>
      <c r="K371" s="73">
        <v>0.1</v>
      </c>
      <c r="L371" s="73">
        <v>230</v>
      </c>
      <c r="M371" s="73">
        <v>1</v>
      </c>
      <c r="N371" s="73">
        <v>6</v>
      </c>
      <c r="O371" s="74"/>
      <c r="P371" s="75"/>
      <c r="Q371" s="72"/>
      <c r="R371" s="72" t="s">
        <v>854</v>
      </c>
    </row>
    <row r="372" spans="1:18" ht="24.75" customHeight="1" x14ac:dyDescent="0.25">
      <c r="A372" s="65">
        <v>370</v>
      </c>
      <c r="B372" s="68" t="s">
        <v>894</v>
      </c>
      <c r="C372" s="77" t="s">
        <v>2100</v>
      </c>
      <c r="D372" s="69">
        <v>16900123</v>
      </c>
      <c r="E372" s="69">
        <v>346</v>
      </c>
      <c r="F372" s="68" t="s">
        <v>1060</v>
      </c>
      <c r="G372" s="68" t="s">
        <v>1022</v>
      </c>
      <c r="H372" s="68" t="s">
        <v>1723</v>
      </c>
      <c r="I372" s="68" t="s">
        <v>1230</v>
      </c>
      <c r="J372" s="69">
        <v>1</v>
      </c>
      <c r="K372" s="69">
        <v>0.6</v>
      </c>
      <c r="L372" s="69">
        <v>230</v>
      </c>
      <c r="M372" s="69">
        <v>1</v>
      </c>
      <c r="N372" s="69">
        <v>6</v>
      </c>
      <c r="O372" s="70"/>
      <c r="P372" s="71"/>
      <c r="Q372" s="68"/>
      <c r="R372" s="68" t="s">
        <v>854</v>
      </c>
    </row>
    <row r="373" spans="1:18" ht="24.75" customHeight="1" x14ac:dyDescent="0.25">
      <c r="A373" s="65">
        <v>371</v>
      </c>
      <c r="B373" s="72" t="s">
        <v>892</v>
      </c>
      <c r="C373" s="76" t="s">
        <v>2100</v>
      </c>
      <c r="D373" s="73">
        <v>16900122</v>
      </c>
      <c r="E373" s="73">
        <v>346</v>
      </c>
      <c r="F373" s="72" t="s">
        <v>1060</v>
      </c>
      <c r="G373" s="72" t="s">
        <v>1022</v>
      </c>
      <c r="H373" s="72" t="s">
        <v>1723</v>
      </c>
      <c r="I373" s="72" t="s">
        <v>1225</v>
      </c>
      <c r="J373" s="73">
        <v>1</v>
      </c>
      <c r="K373" s="73">
        <v>0.1</v>
      </c>
      <c r="L373" s="73">
        <v>230</v>
      </c>
      <c r="M373" s="73">
        <v>1</v>
      </c>
      <c r="N373" s="73">
        <v>6</v>
      </c>
      <c r="O373" s="74"/>
      <c r="P373" s="75"/>
      <c r="Q373" s="72"/>
      <c r="R373" s="72" t="s">
        <v>854</v>
      </c>
    </row>
    <row r="374" spans="1:18" ht="24.75" customHeight="1" x14ac:dyDescent="0.25">
      <c r="A374" s="65">
        <v>372</v>
      </c>
      <c r="B374" s="68" t="s">
        <v>904</v>
      </c>
      <c r="C374" s="77" t="s">
        <v>2100</v>
      </c>
      <c r="D374" s="69">
        <v>16911028</v>
      </c>
      <c r="E374" s="69">
        <v>346</v>
      </c>
      <c r="F374" s="68" t="s">
        <v>1141</v>
      </c>
      <c r="G374" s="68" t="s">
        <v>1022</v>
      </c>
      <c r="H374" s="68" t="s">
        <v>1924</v>
      </c>
      <c r="I374" s="68" t="s">
        <v>1222</v>
      </c>
      <c r="J374" s="69">
        <v>1</v>
      </c>
      <c r="K374" s="69">
        <v>0.1</v>
      </c>
      <c r="L374" s="69">
        <v>230</v>
      </c>
      <c r="M374" s="69">
        <v>1</v>
      </c>
      <c r="N374" s="69"/>
      <c r="O374" s="70"/>
      <c r="P374" s="71"/>
      <c r="Q374" s="68"/>
      <c r="R374" s="68" t="s">
        <v>854</v>
      </c>
    </row>
    <row r="375" spans="1:18" ht="24.75" customHeight="1" x14ac:dyDescent="0.25">
      <c r="A375" s="65">
        <v>373</v>
      </c>
      <c r="B375" s="72" t="s">
        <v>906</v>
      </c>
      <c r="C375" s="76" t="s">
        <v>2100</v>
      </c>
      <c r="D375" s="73">
        <v>16911031</v>
      </c>
      <c r="E375" s="73">
        <v>346</v>
      </c>
      <c r="F375" s="72" t="s">
        <v>1216</v>
      </c>
      <c r="G375" s="72" t="s">
        <v>1022</v>
      </c>
      <c r="H375" s="72" t="s">
        <v>1215</v>
      </c>
      <c r="I375" s="72"/>
      <c r="J375" s="73">
        <v>0.6</v>
      </c>
      <c r="K375" s="73">
        <v>0.6</v>
      </c>
      <c r="L375" s="73">
        <v>230</v>
      </c>
      <c r="M375" s="73">
        <v>1</v>
      </c>
      <c r="N375" s="73">
        <v>6</v>
      </c>
      <c r="O375" s="74"/>
      <c r="P375" s="75"/>
      <c r="Q375" s="72"/>
      <c r="R375" s="72" t="s">
        <v>854</v>
      </c>
    </row>
    <row r="376" spans="1:18" ht="24.75" customHeight="1" x14ac:dyDescent="0.25">
      <c r="A376" s="65">
        <v>374</v>
      </c>
      <c r="B376" s="68" t="s">
        <v>1209</v>
      </c>
      <c r="C376" s="77" t="s">
        <v>2100</v>
      </c>
      <c r="D376" s="69">
        <v>16911030</v>
      </c>
      <c r="E376" s="69">
        <v>346</v>
      </c>
      <c r="F376" s="68" t="s">
        <v>1213</v>
      </c>
      <c r="G376" s="68" t="s">
        <v>1022</v>
      </c>
      <c r="H376" s="68" t="s">
        <v>2105</v>
      </c>
      <c r="I376" s="68" t="s">
        <v>1212</v>
      </c>
      <c r="J376" s="69">
        <v>1</v>
      </c>
      <c r="K376" s="69">
        <v>1</v>
      </c>
      <c r="L376" s="69">
        <v>230</v>
      </c>
      <c r="M376" s="69">
        <v>1</v>
      </c>
      <c r="N376" s="69"/>
      <c r="O376" s="70"/>
      <c r="P376" s="71"/>
      <c r="Q376" s="68"/>
      <c r="R376" s="68" t="s">
        <v>854</v>
      </c>
    </row>
    <row r="377" spans="1:18" ht="24.75" customHeight="1" x14ac:dyDescent="0.25">
      <c r="A377" s="65">
        <v>375</v>
      </c>
      <c r="B377" s="72" t="s">
        <v>902</v>
      </c>
      <c r="C377" s="76" t="s">
        <v>2100</v>
      </c>
      <c r="D377" s="73">
        <v>16911026</v>
      </c>
      <c r="E377" s="73">
        <v>346</v>
      </c>
      <c r="F377" s="72" t="s">
        <v>1111</v>
      </c>
      <c r="G377" s="72" t="s">
        <v>1022</v>
      </c>
      <c r="H377" s="72" t="s">
        <v>2106</v>
      </c>
      <c r="I377" s="72" t="s">
        <v>1207</v>
      </c>
      <c r="J377" s="73">
        <v>1</v>
      </c>
      <c r="K377" s="73">
        <v>1</v>
      </c>
      <c r="L377" s="73">
        <v>230</v>
      </c>
      <c r="M377" s="73">
        <v>1</v>
      </c>
      <c r="N377" s="73">
        <v>6</v>
      </c>
      <c r="O377" s="74"/>
      <c r="P377" s="75"/>
      <c r="Q377" s="72"/>
      <c r="R377" s="72" t="s">
        <v>854</v>
      </c>
    </row>
    <row r="378" spans="1:18" ht="24.75" customHeight="1" x14ac:dyDescent="0.25">
      <c r="A378" s="65">
        <v>376</v>
      </c>
      <c r="B378" s="68" t="s">
        <v>900</v>
      </c>
      <c r="C378" s="77" t="s">
        <v>2100</v>
      </c>
      <c r="D378" s="69">
        <v>16911025</v>
      </c>
      <c r="E378" s="69">
        <v>346</v>
      </c>
      <c r="F378" s="68" t="s">
        <v>1111</v>
      </c>
      <c r="G378" s="68" t="s">
        <v>1022</v>
      </c>
      <c r="H378" s="68" t="s">
        <v>2107</v>
      </c>
      <c r="I378" s="68" t="s">
        <v>1204</v>
      </c>
      <c r="J378" s="69">
        <v>1</v>
      </c>
      <c r="K378" s="69">
        <v>1</v>
      </c>
      <c r="L378" s="69">
        <v>230</v>
      </c>
      <c r="M378" s="69">
        <v>1</v>
      </c>
      <c r="N378" s="69">
        <v>6</v>
      </c>
      <c r="O378" s="70"/>
      <c r="P378" s="71"/>
      <c r="Q378" s="68"/>
      <c r="R378" s="68" t="s">
        <v>854</v>
      </c>
    </row>
    <row r="379" spans="1:18" ht="24.75" customHeight="1" x14ac:dyDescent="0.25">
      <c r="A379" s="65">
        <v>377</v>
      </c>
      <c r="B379" s="72" t="s">
        <v>887</v>
      </c>
      <c r="C379" s="76" t="s">
        <v>2100</v>
      </c>
      <c r="D379" s="73">
        <v>16000010</v>
      </c>
      <c r="E379" s="73">
        <v>346</v>
      </c>
      <c r="F379" s="72" t="s">
        <v>1060</v>
      </c>
      <c r="G379" s="72" t="s">
        <v>1022</v>
      </c>
      <c r="H379" s="72" t="s">
        <v>1200</v>
      </c>
      <c r="I379" s="72"/>
      <c r="J379" s="73">
        <v>1</v>
      </c>
      <c r="K379" s="73">
        <v>1</v>
      </c>
      <c r="L379" s="73">
        <v>230</v>
      </c>
      <c r="M379" s="73">
        <v>1</v>
      </c>
      <c r="N379" s="73">
        <v>6</v>
      </c>
      <c r="O379" s="74"/>
      <c r="P379" s="75"/>
      <c r="Q379" s="72"/>
      <c r="R379" s="72" t="s">
        <v>854</v>
      </c>
    </row>
    <row r="380" spans="1:18" ht="24.75" customHeight="1" x14ac:dyDescent="0.25">
      <c r="A380" s="65">
        <v>378</v>
      </c>
      <c r="B380" s="68" t="s">
        <v>898</v>
      </c>
      <c r="C380" s="77" t="s">
        <v>2100</v>
      </c>
      <c r="D380" s="69">
        <v>16911020</v>
      </c>
      <c r="E380" s="69">
        <v>346</v>
      </c>
      <c r="F380" s="68" t="s">
        <v>1086</v>
      </c>
      <c r="G380" s="68" t="s">
        <v>1022</v>
      </c>
      <c r="H380" s="68" t="s">
        <v>1198</v>
      </c>
      <c r="I380" s="68"/>
      <c r="J380" s="69">
        <v>0.1</v>
      </c>
      <c r="K380" s="69">
        <v>0.1</v>
      </c>
      <c r="L380" s="69">
        <v>230</v>
      </c>
      <c r="M380" s="69">
        <v>1</v>
      </c>
      <c r="N380" s="69"/>
      <c r="O380" s="70"/>
      <c r="P380" s="71"/>
      <c r="Q380" s="68"/>
      <c r="R380" s="68" t="s">
        <v>854</v>
      </c>
    </row>
    <row r="381" spans="1:18" ht="24.75" customHeight="1" x14ac:dyDescent="0.25">
      <c r="A381" s="65">
        <v>379</v>
      </c>
      <c r="B381" s="72" t="s">
        <v>880</v>
      </c>
      <c r="C381" s="72" t="s">
        <v>2095</v>
      </c>
      <c r="D381" s="73">
        <v>16911019</v>
      </c>
      <c r="E381" s="73">
        <v>734</v>
      </c>
      <c r="F381" s="72" t="s">
        <v>1130</v>
      </c>
      <c r="G381" s="72" t="s">
        <v>1022</v>
      </c>
      <c r="H381" s="72" t="s">
        <v>1129</v>
      </c>
      <c r="I381" s="72"/>
      <c r="J381" s="73">
        <v>0.2</v>
      </c>
      <c r="K381" s="73">
        <v>0.2</v>
      </c>
      <c r="L381" s="73">
        <v>230</v>
      </c>
      <c r="M381" s="73">
        <v>1</v>
      </c>
      <c r="N381" s="73">
        <v>6</v>
      </c>
      <c r="O381" s="74"/>
      <c r="P381" s="75"/>
      <c r="Q381" s="72"/>
      <c r="R381" s="72" t="s">
        <v>854</v>
      </c>
    </row>
    <row r="382" spans="1:18" ht="24.75" customHeight="1" x14ac:dyDescent="0.25">
      <c r="A382" s="65">
        <v>380</v>
      </c>
      <c r="B382" s="68" t="s">
        <v>873</v>
      </c>
      <c r="C382" s="68" t="s">
        <v>2095</v>
      </c>
      <c r="D382" s="69">
        <v>16911011</v>
      </c>
      <c r="E382" s="69">
        <v>734</v>
      </c>
      <c r="F382" s="68" t="s">
        <v>1118</v>
      </c>
      <c r="G382" s="68" t="s">
        <v>1022</v>
      </c>
      <c r="H382" s="68" t="s">
        <v>1117</v>
      </c>
      <c r="I382" s="68"/>
      <c r="J382" s="69">
        <v>0.3</v>
      </c>
      <c r="K382" s="69">
        <v>0.3</v>
      </c>
      <c r="L382" s="69">
        <v>230</v>
      </c>
      <c r="M382" s="69">
        <v>1</v>
      </c>
      <c r="N382" s="69">
        <v>6</v>
      </c>
      <c r="O382" s="70"/>
      <c r="P382" s="71"/>
      <c r="Q382" s="68"/>
      <c r="R382" s="68" t="s">
        <v>854</v>
      </c>
    </row>
    <row r="383" spans="1:18" ht="24.75" customHeight="1" x14ac:dyDescent="0.25">
      <c r="A383" s="65">
        <v>381</v>
      </c>
      <c r="B383" s="72" t="s">
        <v>874</v>
      </c>
      <c r="C383" s="72" t="s">
        <v>2095</v>
      </c>
      <c r="D383" s="73">
        <v>16911012</v>
      </c>
      <c r="E383" s="73">
        <v>734</v>
      </c>
      <c r="F383" s="72" t="s">
        <v>1118</v>
      </c>
      <c r="G383" s="72" t="s">
        <v>1022</v>
      </c>
      <c r="H383" s="72" t="s">
        <v>1117</v>
      </c>
      <c r="I383" s="72"/>
      <c r="J383" s="73">
        <v>0.4</v>
      </c>
      <c r="K383" s="73">
        <v>0.4</v>
      </c>
      <c r="L383" s="73">
        <v>230</v>
      </c>
      <c r="M383" s="73">
        <v>1</v>
      </c>
      <c r="N383" s="73">
        <v>6</v>
      </c>
      <c r="O383" s="74"/>
      <c r="P383" s="75"/>
      <c r="Q383" s="72"/>
      <c r="R383" s="72" t="s">
        <v>854</v>
      </c>
    </row>
    <row r="384" spans="1:18" ht="24.75" customHeight="1" x14ac:dyDescent="0.25">
      <c r="A384" s="65">
        <v>382</v>
      </c>
      <c r="B384" s="68" t="s">
        <v>875</v>
      </c>
      <c r="C384" s="68" t="s">
        <v>2095</v>
      </c>
      <c r="D384" s="69">
        <v>16911013</v>
      </c>
      <c r="E384" s="69">
        <v>734</v>
      </c>
      <c r="F384" s="68" t="s">
        <v>1120</v>
      </c>
      <c r="G384" s="68" t="s">
        <v>1022</v>
      </c>
      <c r="H384" s="68"/>
      <c r="I384" s="68"/>
      <c r="J384" s="69">
        <v>0.1</v>
      </c>
      <c r="K384" s="69">
        <v>0.1</v>
      </c>
      <c r="L384" s="69">
        <v>230</v>
      </c>
      <c r="M384" s="69">
        <v>1</v>
      </c>
      <c r="N384" s="69">
        <v>6</v>
      </c>
      <c r="O384" s="70"/>
      <c r="P384" s="71"/>
      <c r="Q384" s="68"/>
      <c r="R384" s="68" t="s">
        <v>854</v>
      </c>
    </row>
    <row r="385" spans="1:18" ht="24.75" customHeight="1" x14ac:dyDescent="0.25">
      <c r="A385" s="65">
        <v>383</v>
      </c>
      <c r="B385" s="72" t="s">
        <v>853</v>
      </c>
      <c r="C385" s="72" t="s">
        <v>2095</v>
      </c>
      <c r="D385" s="73">
        <v>16000006</v>
      </c>
      <c r="E385" s="73">
        <v>734</v>
      </c>
      <c r="F385" s="72" t="s">
        <v>1060</v>
      </c>
      <c r="G385" s="72" t="s">
        <v>1022</v>
      </c>
      <c r="H385" s="72" t="s">
        <v>1115</v>
      </c>
      <c r="I385" s="72"/>
      <c r="J385" s="73">
        <v>0.4</v>
      </c>
      <c r="K385" s="73">
        <v>0.4</v>
      </c>
      <c r="L385" s="73">
        <v>230</v>
      </c>
      <c r="M385" s="73">
        <v>1</v>
      </c>
      <c r="N385" s="73">
        <v>6</v>
      </c>
      <c r="O385" s="74"/>
      <c r="P385" s="75"/>
      <c r="Q385" s="72"/>
      <c r="R385" s="72" t="s">
        <v>854</v>
      </c>
    </row>
    <row r="386" spans="1:18" ht="24.75" customHeight="1" x14ac:dyDescent="0.25">
      <c r="A386" s="65">
        <v>384</v>
      </c>
      <c r="B386" s="68" t="s">
        <v>876</v>
      </c>
      <c r="C386" s="68" t="s">
        <v>2095</v>
      </c>
      <c r="D386" s="69">
        <v>16911014</v>
      </c>
      <c r="E386" s="69">
        <v>734</v>
      </c>
      <c r="F386" s="68" t="s">
        <v>1113</v>
      </c>
      <c r="G386" s="68" t="s">
        <v>1022</v>
      </c>
      <c r="H386" s="68"/>
      <c r="I386" s="68"/>
      <c r="J386" s="69">
        <v>0.1</v>
      </c>
      <c r="K386" s="69">
        <v>0.1</v>
      </c>
      <c r="L386" s="69">
        <v>230</v>
      </c>
      <c r="M386" s="69">
        <v>1</v>
      </c>
      <c r="N386" s="69">
        <v>6</v>
      </c>
      <c r="O386" s="70"/>
      <c r="P386" s="71"/>
      <c r="Q386" s="68"/>
      <c r="R386" s="68" t="s">
        <v>854</v>
      </c>
    </row>
    <row r="387" spans="1:18" ht="24.75" customHeight="1" x14ac:dyDescent="0.25">
      <c r="A387" s="65">
        <v>385</v>
      </c>
      <c r="B387" s="72" t="s">
        <v>878</v>
      </c>
      <c r="C387" s="72" t="s">
        <v>2095</v>
      </c>
      <c r="D387" s="73">
        <v>16911015</v>
      </c>
      <c r="E387" s="73">
        <v>734</v>
      </c>
      <c r="F387" s="72" t="s">
        <v>1111</v>
      </c>
      <c r="G387" s="72" t="s">
        <v>1022</v>
      </c>
      <c r="H387" s="72" t="s">
        <v>1110</v>
      </c>
      <c r="I387" s="72"/>
      <c r="J387" s="73">
        <v>0.1</v>
      </c>
      <c r="K387" s="73">
        <v>0.1</v>
      </c>
      <c r="L387" s="73">
        <v>230</v>
      </c>
      <c r="M387" s="73">
        <v>1</v>
      </c>
      <c r="N387" s="73">
        <v>6</v>
      </c>
      <c r="O387" s="74"/>
      <c r="P387" s="75"/>
      <c r="Q387" s="72"/>
      <c r="R387" s="72" t="s">
        <v>854</v>
      </c>
    </row>
    <row r="388" spans="1:18" ht="24.75" customHeight="1" x14ac:dyDescent="0.25">
      <c r="A388" s="65">
        <v>386</v>
      </c>
      <c r="B388" s="68" t="s">
        <v>879</v>
      </c>
      <c r="C388" s="68" t="s">
        <v>2095</v>
      </c>
      <c r="D388" s="69">
        <v>16911016</v>
      </c>
      <c r="E388" s="69">
        <v>734</v>
      </c>
      <c r="F388" s="68" t="s">
        <v>1108</v>
      </c>
      <c r="G388" s="68" t="s">
        <v>1022</v>
      </c>
      <c r="H388" s="68"/>
      <c r="I388" s="68"/>
      <c r="J388" s="69">
        <v>0.2</v>
      </c>
      <c r="K388" s="69">
        <v>0.2</v>
      </c>
      <c r="L388" s="69">
        <v>230</v>
      </c>
      <c r="M388" s="69">
        <v>1</v>
      </c>
      <c r="N388" s="69">
        <v>6</v>
      </c>
      <c r="O388" s="70"/>
      <c r="P388" s="71"/>
      <c r="Q388" s="68"/>
      <c r="R388" s="68" t="s">
        <v>854</v>
      </c>
    </row>
    <row r="389" spans="1:18" ht="24.75" customHeight="1" x14ac:dyDescent="0.25">
      <c r="A389" s="65">
        <v>387</v>
      </c>
      <c r="B389" s="72" t="s">
        <v>856</v>
      </c>
      <c r="C389" s="72" t="s">
        <v>2095</v>
      </c>
      <c r="D389" s="73">
        <v>16000009</v>
      </c>
      <c r="E389" s="73">
        <v>734</v>
      </c>
      <c r="F389" s="72" t="s">
        <v>1060</v>
      </c>
      <c r="G389" s="72" t="s">
        <v>1022</v>
      </c>
      <c r="H389" s="72" t="s">
        <v>1106</v>
      </c>
      <c r="I389" s="72"/>
      <c r="J389" s="73">
        <v>0.2</v>
      </c>
      <c r="K389" s="73">
        <v>0.2</v>
      </c>
      <c r="L389" s="73"/>
      <c r="M389" s="73">
        <v>1</v>
      </c>
      <c r="N389" s="73">
        <v>6</v>
      </c>
      <c r="O389" s="74"/>
      <c r="P389" s="75"/>
      <c r="Q389" s="72"/>
      <c r="R389" s="72" t="s">
        <v>854</v>
      </c>
    </row>
    <row r="390" spans="1:18" ht="24.75" customHeight="1" x14ac:dyDescent="0.25">
      <c r="A390" s="65">
        <v>388</v>
      </c>
      <c r="B390" s="68" t="s">
        <v>871</v>
      </c>
      <c r="C390" s="68" t="s">
        <v>2095</v>
      </c>
      <c r="D390" s="69">
        <v>16911010</v>
      </c>
      <c r="E390" s="69">
        <v>734</v>
      </c>
      <c r="F390" s="68" t="s">
        <v>1104</v>
      </c>
      <c r="G390" s="68" t="s">
        <v>1022</v>
      </c>
      <c r="H390" s="68" t="s">
        <v>1103</v>
      </c>
      <c r="I390" s="68"/>
      <c r="J390" s="69">
        <v>0.2</v>
      </c>
      <c r="K390" s="69">
        <v>0.2</v>
      </c>
      <c r="L390" s="69">
        <v>230</v>
      </c>
      <c r="M390" s="69">
        <v>1</v>
      </c>
      <c r="N390" s="69">
        <v>6</v>
      </c>
      <c r="O390" s="70"/>
      <c r="P390" s="71"/>
      <c r="Q390" s="68"/>
      <c r="R390" s="68" t="s">
        <v>854</v>
      </c>
    </row>
    <row r="391" spans="1:18" ht="24.75" customHeight="1" x14ac:dyDescent="0.25">
      <c r="A391" s="65">
        <v>389</v>
      </c>
      <c r="B391" s="72" t="s">
        <v>2108</v>
      </c>
      <c r="C391" s="72" t="s">
        <v>1491</v>
      </c>
      <c r="D391" s="73">
        <v>12067101</v>
      </c>
      <c r="E391" s="73">
        <v>338</v>
      </c>
      <c r="F391" s="72" t="s">
        <v>1060</v>
      </c>
      <c r="G391" s="72" t="s">
        <v>1022</v>
      </c>
      <c r="H391" s="72" t="s">
        <v>1618</v>
      </c>
      <c r="I391" s="72"/>
      <c r="J391" s="73">
        <v>1</v>
      </c>
      <c r="K391" s="73">
        <v>1</v>
      </c>
      <c r="L391" s="73">
        <v>230</v>
      </c>
      <c r="M391" s="73">
        <v>1</v>
      </c>
      <c r="N391" s="73">
        <v>6</v>
      </c>
      <c r="O391" s="74" t="s">
        <v>1518</v>
      </c>
      <c r="P391" s="75" t="s">
        <v>2109</v>
      </c>
      <c r="Q391" s="72" t="s">
        <v>1496</v>
      </c>
      <c r="R391" s="72" t="s">
        <v>142</v>
      </c>
    </row>
    <row r="392" spans="1:18" ht="24.75" customHeight="1" x14ac:dyDescent="0.25">
      <c r="A392" s="65">
        <v>390</v>
      </c>
      <c r="B392" s="68" t="s">
        <v>890</v>
      </c>
      <c r="C392" s="77" t="s">
        <v>2100</v>
      </c>
      <c r="D392" s="69">
        <v>16000036</v>
      </c>
      <c r="E392" s="69">
        <v>346</v>
      </c>
      <c r="F392" s="68" t="s">
        <v>1060</v>
      </c>
      <c r="G392" s="68" t="s">
        <v>1022</v>
      </c>
      <c r="H392" s="68" t="s">
        <v>1194</v>
      </c>
      <c r="I392" s="68" t="s">
        <v>1195</v>
      </c>
      <c r="J392" s="69">
        <v>0.3</v>
      </c>
      <c r="K392" s="69">
        <v>0.3</v>
      </c>
      <c r="L392" s="69">
        <v>230</v>
      </c>
      <c r="M392" s="69">
        <v>1</v>
      </c>
      <c r="N392" s="69">
        <v>10</v>
      </c>
      <c r="O392" s="70"/>
      <c r="P392" s="71"/>
      <c r="Q392" s="68"/>
      <c r="R392" s="68" t="s">
        <v>854</v>
      </c>
    </row>
    <row r="393" spans="1:18" ht="24.75" customHeight="1" x14ac:dyDescent="0.25">
      <c r="A393" s="65">
        <v>391</v>
      </c>
      <c r="B393" s="68" t="s">
        <v>145</v>
      </c>
      <c r="C393" s="68" t="s">
        <v>1491</v>
      </c>
      <c r="D393" s="69">
        <v>18079061</v>
      </c>
      <c r="E393" s="69">
        <v>338</v>
      </c>
      <c r="F393" s="68" t="s">
        <v>1113</v>
      </c>
      <c r="G393" s="68" t="s">
        <v>1022</v>
      </c>
      <c r="H393" s="68"/>
      <c r="I393" s="68" t="s">
        <v>2110</v>
      </c>
      <c r="J393" s="69">
        <v>22</v>
      </c>
      <c r="K393" s="69">
        <v>22</v>
      </c>
      <c r="L393" s="69">
        <v>400</v>
      </c>
      <c r="M393" s="69">
        <v>3</v>
      </c>
      <c r="N393" s="69">
        <v>40</v>
      </c>
      <c r="O393" s="70" t="s">
        <v>2069</v>
      </c>
      <c r="P393" s="71" t="s">
        <v>2111</v>
      </c>
      <c r="Q393" s="68" t="s">
        <v>1508</v>
      </c>
      <c r="R393" s="68" t="s">
        <v>28</v>
      </c>
    </row>
    <row r="394" spans="1:18" ht="24.75" customHeight="1" x14ac:dyDescent="0.25">
      <c r="A394" s="65">
        <v>392</v>
      </c>
      <c r="B394" s="72" t="s">
        <v>722</v>
      </c>
      <c r="C394" s="72" t="s">
        <v>1491</v>
      </c>
      <c r="D394" s="73">
        <v>18003079</v>
      </c>
      <c r="E394" s="73">
        <v>1395</v>
      </c>
      <c r="F394" s="72" t="s">
        <v>1060</v>
      </c>
      <c r="G394" s="72" t="s">
        <v>1022</v>
      </c>
      <c r="H394" s="72" t="s">
        <v>1194</v>
      </c>
      <c r="I394" s="72"/>
      <c r="J394" s="73">
        <v>2</v>
      </c>
      <c r="K394" s="73">
        <v>2</v>
      </c>
      <c r="L394" s="73">
        <v>230</v>
      </c>
      <c r="M394" s="73">
        <v>1</v>
      </c>
      <c r="N394" s="73">
        <v>10</v>
      </c>
      <c r="O394" s="74" t="s">
        <v>1620</v>
      </c>
      <c r="P394" s="75" t="s">
        <v>2112</v>
      </c>
      <c r="Q394" s="72" t="s">
        <v>1598</v>
      </c>
      <c r="R394" s="72" t="s">
        <v>319</v>
      </c>
    </row>
    <row r="395" spans="1:18" ht="24.75" customHeight="1" x14ac:dyDescent="0.25">
      <c r="A395" s="65">
        <v>393</v>
      </c>
      <c r="B395" s="68" t="s">
        <v>328</v>
      </c>
      <c r="C395" s="68" t="s">
        <v>1491</v>
      </c>
      <c r="D395" s="69">
        <v>18010033</v>
      </c>
      <c r="E395" s="69">
        <v>1395</v>
      </c>
      <c r="F395" s="68" t="s">
        <v>1060</v>
      </c>
      <c r="G395" s="68" t="s">
        <v>1022</v>
      </c>
      <c r="H395" s="68" t="s">
        <v>1186</v>
      </c>
      <c r="I395" s="68"/>
      <c r="J395" s="69">
        <v>3</v>
      </c>
      <c r="K395" s="69">
        <v>3</v>
      </c>
      <c r="L395" s="69">
        <v>230</v>
      </c>
      <c r="M395" s="69">
        <v>1</v>
      </c>
      <c r="N395" s="69">
        <v>16</v>
      </c>
      <c r="O395" s="70" t="s">
        <v>1620</v>
      </c>
      <c r="P395" s="71" t="s">
        <v>2113</v>
      </c>
      <c r="Q395" s="68" t="s">
        <v>1508</v>
      </c>
      <c r="R395" s="68" t="s">
        <v>319</v>
      </c>
    </row>
    <row r="396" spans="1:18" ht="24.75" customHeight="1" x14ac:dyDescent="0.25">
      <c r="A396" s="65">
        <v>394</v>
      </c>
      <c r="B396" s="72" t="s">
        <v>220</v>
      </c>
      <c r="C396" s="72" t="s">
        <v>1491</v>
      </c>
      <c r="D396" s="73">
        <v>18013073</v>
      </c>
      <c r="E396" s="73">
        <v>338</v>
      </c>
      <c r="F396" s="72" t="s">
        <v>1060</v>
      </c>
      <c r="G396" s="72" t="s">
        <v>1022</v>
      </c>
      <c r="H396" s="72" t="s">
        <v>1163</v>
      </c>
      <c r="I396" s="72" t="s">
        <v>2114</v>
      </c>
      <c r="J396" s="73"/>
      <c r="K396" s="73">
        <v>11</v>
      </c>
      <c r="L396" s="73">
        <v>400</v>
      </c>
      <c r="M396" s="73">
        <v>3</v>
      </c>
      <c r="N396" s="73">
        <v>20</v>
      </c>
      <c r="O396" s="74" t="s">
        <v>1518</v>
      </c>
      <c r="P396" s="75" t="s">
        <v>2115</v>
      </c>
      <c r="Q396" s="72" t="s">
        <v>1526</v>
      </c>
      <c r="R396" s="72" t="s">
        <v>142</v>
      </c>
    </row>
    <row r="397" spans="1:18" ht="24.75" customHeight="1" x14ac:dyDescent="0.25">
      <c r="A397" s="65">
        <v>395</v>
      </c>
      <c r="B397" s="72" t="s">
        <v>838</v>
      </c>
      <c r="C397" s="72" t="s">
        <v>1491</v>
      </c>
      <c r="D397" s="73">
        <v>14300060</v>
      </c>
      <c r="E397" s="73">
        <v>1395</v>
      </c>
      <c r="F397" s="72" t="s">
        <v>1060</v>
      </c>
      <c r="G397" s="72" t="s">
        <v>1022</v>
      </c>
      <c r="H397" s="72" t="s">
        <v>2116</v>
      </c>
      <c r="I397" s="72" t="s">
        <v>2117</v>
      </c>
      <c r="J397" s="73">
        <v>155</v>
      </c>
      <c r="K397" s="73">
        <v>115</v>
      </c>
      <c r="L397" s="73">
        <v>400</v>
      </c>
      <c r="M397" s="73">
        <v>3</v>
      </c>
      <c r="N397" s="73">
        <v>250</v>
      </c>
      <c r="O397" s="74" t="s">
        <v>2069</v>
      </c>
      <c r="P397" s="75" t="s">
        <v>2118</v>
      </c>
      <c r="Q397" s="72" t="s">
        <v>1508</v>
      </c>
      <c r="R397" s="72" t="s">
        <v>18</v>
      </c>
    </row>
    <row r="398" spans="1:18" ht="24.75" customHeight="1" x14ac:dyDescent="0.25">
      <c r="A398" s="65">
        <v>396</v>
      </c>
      <c r="B398" s="68" t="s">
        <v>314</v>
      </c>
      <c r="C398" s="68" t="s">
        <v>1491</v>
      </c>
      <c r="D398" s="69">
        <v>18038050</v>
      </c>
      <c r="E398" s="69">
        <v>1395</v>
      </c>
      <c r="F398" s="68" t="s">
        <v>1060</v>
      </c>
      <c r="G398" s="68" t="s">
        <v>1022</v>
      </c>
      <c r="H398" s="68" t="s">
        <v>1189</v>
      </c>
      <c r="I398" s="68" t="s">
        <v>1521</v>
      </c>
      <c r="J398" s="69">
        <v>35</v>
      </c>
      <c r="K398" s="69">
        <v>35</v>
      </c>
      <c r="L398" s="69">
        <v>400</v>
      </c>
      <c r="M398" s="69">
        <v>3</v>
      </c>
      <c r="N398" s="69">
        <v>63</v>
      </c>
      <c r="O398" s="70" t="s">
        <v>2069</v>
      </c>
      <c r="P398" s="71" t="s">
        <v>2119</v>
      </c>
      <c r="Q398" s="68" t="s">
        <v>1508</v>
      </c>
      <c r="R398" s="68" t="s">
        <v>28</v>
      </c>
    </row>
    <row r="399" spans="1:18" ht="24.75" customHeight="1" x14ac:dyDescent="0.25">
      <c r="A399" s="65">
        <v>397</v>
      </c>
      <c r="B399" s="72" t="s">
        <v>154</v>
      </c>
      <c r="C399" s="72" t="s">
        <v>1491</v>
      </c>
      <c r="D399" s="73">
        <v>18001129</v>
      </c>
      <c r="E399" s="73">
        <v>338</v>
      </c>
      <c r="F399" s="72" t="s">
        <v>1060</v>
      </c>
      <c r="G399" s="72" t="s">
        <v>1022</v>
      </c>
      <c r="H399" s="72"/>
      <c r="I399" s="72" t="s">
        <v>2120</v>
      </c>
      <c r="J399" s="73">
        <v>14</v>
      </c>
      <c r="K399" s="73">
        <v>14</v>
      </c>
      <c r="L399" s="73">
        <v>400</v>
      </c>
      <c r="M399" s="73">
        <v>3</v>
      </c>
      <c r="N399" s="73">
        <v>25</v>
      </c>
      <c r="O399" s="74" t="s">
        <v>2069</v>
      </c>
      <c r="P399" s="75" t="s">
        <v>2121</v>
      </c>
      <c r="Q399" s="72" t="s">
        <v>1508</v>
      </c>
      <c r="R399" s="72" t="s">
        <v>28</v>
      </c>
    </row>
    <row r="400" spans="1:18" ht="24.75" customHeight="1" x14ac:dyDescent="0.25">
      <c r="A400" s="65">
        <v>398</v>
      </c>
      <c r="B400" s="68" t="s">
        <v>291</v>
      </c>
      <c r="C400" s="68" t="s">
        <v>1491</v>
      </c>
      <c r="D400" s="69">
        <v>18038055</v>
      </c>
      <c r="E400" s="69">
        <v>1395</v>
      </c>
      <c r="F400" s="68" t="s">
        <v>1060</v>
      </c>
      <c r="G400" s="68" t="s">
        <v>1022</v>
      </c>
      <c r="H400" s="68" t="s">
        <v>2122</v>
      </c>
      <c r="I400" s="68" t="s">
        <v>2123</v>
      </c>
      <c r="J400" s="69">
        <v>13</v>
      </c>
      <c r="K400" s="69">
        <v>13</v>
      </c>
      <c r="L400" s="69">
        <v>400</v>
      </c>
      <c r="M400" s="69">
        <v>3</v>
      </c>
      <c r="N400" s="69">
        <v>20</v>
      </c>
      <c r="O400" s="70" t="s">
        <v>1620</v>
      </c>
      <c r="P400" s="71" t="s">
        <v>2124</v>
      </c>
      <c r="Q400" s="68" t="s">
        <v>1508</v>
      </c>
      <c r="R400" s="68" t="s">
        <v>28</v>
      </c>
    </row>
    <row r="401" spans="1:18" ht="24.75" customHeight="1" x14ac:dyDescent="0.25">
      <c r="A401" s="65">
        <v>399</v>
      </c>
      <c r="B401" s="72" t="s">
        <v>164</v>
      </c>
      <c r="C401" s="72" t="s">
        <v>1491</v>
      </c>
      <c r="D401" s="73">
        <v>15945147</v>
      </c>
      <c r="E401" s="73">
        <v>338</v>
      </c>
      <c r="F401" s="72" t="s">
        <v>1794</v>
      </c>
      <c r="G401" s="72" t="s">
        <v>1022</v>
      </c>
      <c r="H401" s="72" t="s">
        <v>2125</v>
      </c>
      <c r="I401" s="72"/>
      <c r="J401" s="73">
        <v>14</v>
      </c>
      <c r="K401" s="73">
        <v>14</v>
      </c>
      <c r="L401" s="73">
        <v>400</v>
      </c>
      <c r="M401" s="73">
        <v>3</v>
      </c>
      <c r="N401" s="73">
        <v>25</v>
      </c>
      <c r="O401" s="74" t="s">
        <v>2069</v>
      </c>
      <c r="P401" s="75" t="s">
        <v>2126</v>
      </c>
      <c r="Q401" s="72" t="s">
        <v>1508</v>
      </c>
      <c r="R401" s="72" t="s">
        <v>28</v>
      </c>
    </row>
    <row r="402" spans="1:18" ht="24.75" customHeight="1" x14ac:dyDescent="0.25">
      <c r="A402" s="65">
        <v>400</v>
      </c>
      <c r="B402" s="68" t="s">
        <v>337</v>
      </c>
      <c r="C402" s="68" t="s">
        <v>1491</v>
      </c>
      <c r="D402" s="69">
        <v>18002065</v>
      </c>
      <c r="E402" s="69">
        <v>1395</v>
      </c>
      <c r="F402" s="68" t="s">
        <v>1060</v>
      </c>
      <c r="G402" s="68" t="s">
        <v>1022</v>
      </c>
      <c r="H402" s="68" t="s">
        <v>1622</v>
      </c>
      <c r="I402" s="68" t="s">
        <v>1031</v>
      </c>
      <c r="J402" s="69">
        <v>3.5</v>
      </c>
      <c r="K402" s="69">
        <v>3.5</v>
      </c>
      <c r="L402" s="69">
        <v>230</v>
      </c>
      <c r="M402" s="69">
        <v>1</v>
      </c>
      <c r="N402" s="69"/>
      <c r="O402" s="70" t="s">
        <v>1494</v>
      </c>
      <c r="P402" s="71" t="s">
        <v>2127</v>
      </c>
      <c r="Q402" s="68" t="s">
        <v>1598</v>
      </c>
      <c r="R402" s="68" t="s">
        <v>319</v>
      </c>
    </row>
    <row r="403" spans="1:18" ht="24.75" customHeight="1" x14ac:dyDescent="0.25">
      <c r="A403" s="65">
        <v>401</v>
      </c>
      <c r="B403" s="72" t="s">
        <v>334</v>
      </c>
      <c r="C403" s="72" t="s">
        <v>1491</v>
      </c>
      <c r="D403" s="73">
        <v>18006072</v>
      </c>
      <c r="E403" s="73">
        <v>1395</v>
      </c>
      <c r="F403" s="72" t="s">
        <v>1060</v>
      </c>
      <c r="G403" s="72" t="s">
        <v>1022</v>
      </c>
      <c r="H403" s="72" t="s">
        <v>1520</v>
      </c>
      <c r="I403" s="72"/>
      <c r="J403" s="73">
        <v>1</v>
      </c>
      <c r="K403" s="73">
        <v>1</v>
      </c>
      <c r="L403" s="73">
        <v>230</v>
      </c>
      <c r="M403" s="73">
        <v>1</v>
      </c>
      <c r="N403" s="73">
        <v>6</v>
      </c>
      <c r="O403" s="74" t="s">
        <v>1620</v>
      </c>
      <c r="P403" s="75" t="s">
        <v>2128</v>
      </c>
      <c r="Q403" s="72" t="s">
        <v>1598</v>
      </c>
      <c r="R403" s="72" t="s">
        <v>319</v>
      </c>
    </row>
    <row r="404" spans="1:18" ht="24.75" customHeight="1" x14ac:dyDescent="0.25">
      <c r="A404" s="65">
        <v>402</v>
      </c>
      <c r="B404" s="68" t="s">
        <v>331</v>
      </c>
      <c r="C404" s="68" t="s">
        <v>1491</v>
      </c>
      <c r="D404" s="69">
        <v>18006073</v>
      </c>
      <c r="E404" s="69">
        <v>1395</v>
      </c>
      <c r="F404" s="68" t="s">
        <v>1060</v>
      </c>
      <c r="G404" s="68" t="s">
        <v>1022</v>
      </c>
      <c r="H404" s="68" t="s">
        <v>1566</v>
      </c>
      <c r="I404" s="68"/>
      <c r="J404" s="69">
        <v>10</v>
      </c>
      <c r="K404" s="69">
        <v>10</v>
      </c>
      <c r="L404" s="69">
        <v>400</v>
      </c>
      <c r="M404" s="69">
        <v>3</v>
      </c>
      <c r="N404" s="69">
        <v>20</v>
      </c>
      <c r="O404" s="70" t="s">
        <v>1620</v>
      </c>
      <c r="P404" s="71" t="s">
        <v>2129</v>
      </c>
      <c r="Q404" s="68" t="s">
        <v>1598</v>
      </c>
      <c r="R404" s="68" t="s">
        <v>319</v>
      </c>
    </row>
    <row r="405" spans="1:18" ht="24.75" customHeight="1" x14ac:dyDescent="0.25">
      <c r="A405" s="65">
        <v>403</v>
      </c>
      <c r="B405" s="72" t="s">
        <v>257</v>
      </c>
      <c r="C405" s="72" t="s">
        <v>1491</v>
      </c>
      <c r="D405" s="73">
        <v>18079054</v>
      </c>
      <c r="E405" s="73">
        <v>1395</v>
      </c>
      <c r="F405" s="72" t="s">
        <v>1802</v>
      </c>
      <c r="G405" s="72" t="s">
        <v>1022</v>
      </c>
      <c r="H405" s="72"/>
      <c r="I405" s="72" t="s">
        <v>1027</v>
      </c>
      <c r="J405" s="73">
        <v>20</v>
      </c>
      <c r="K405" s="73">
        <v>20</v>
      </c>
      <c r="L405" s="73">
        <v>400</v>
      </c>
      <c r="M405" s="73">
        <v>3</v>
      </c>
      <c r="N405" s="73">
        <v>32</v>
      </c>
      <c r="O405" s="74" t="s">
        <v>2069</v>
      </c>
      <c r="P405" s="75" t="s">
        <v>2130</v>
      </c>
      <c r="Q405" s="72" t="s">
        <v>1508</v>
      </c>
      <c r="R405" s="72" t="s">
        <v>28</v>
      </c>
    </row>
    <row r="406" spans="1:18" ht="24.75" customHeight="1" x14ac:dyDescent="0.25">
      <c r="A406" s="65">
        <v>404</v>
      </c>
      <c r="B406" s="68" t="s">
        <v>301</v>
      </c>
      <c r="C406" s="68" t="s">
        <v>1491</v>
      </c>
      <c r="D406" s="69">
        <v>18002064</v>
      </c>
      <c r="E406" s="69">
        <v>1395</v>
      </c>
      <c r="F406" s="68" t="s">
        <v>1060</v>
      </c>
      <c r="G406" s="68" t="s">
        <v>1022</v>
      </c>
      <c r="H406" s="68"/>
      <c r="I406" s="68" t="s">
        <v>2131</v>
      </c>
      <c r="J406" s="69">
        <v>36</v>
      </c>
      <c r="K406" s="69">
        <v>36</v>
      </c>
      <c r="L406" s="69">
        <v>400</v>
      </c>
      <c r="M406" s="69">
        <v>3</v>
      </c>
      <c r="N406" s="69">
        <v>63</v>
      </c>
      <c r="O406" s="70" t="s">
        <v>1620</v>
      </c>
      <c r="P406" s="71" t="s">
        <v>2132</v>
      </c>
      <c r="Q406" s="68" t="s">
        <v>1508</v>
      </c>
      <c r="R406" s="68" t="s">
        <v>28</v>
      </c>
    </row>
    <row r="407" spans="1:18" ht="24.75" customHeight="1" x14ac:dyDescent="0.25">
      <c r="A407" s="65">
        <v>405</v>
      </c>
      <c r="B407" s="72" t="s">
        <v>167</v>
      </c>
      <c r="C407" s="72" t="s">
        <v>1491</v>
      </c>
      <c r="D407" s="73">
        <v>18079060</v>
      </c>
      <c r="E407" s="73">
        <v>338</v>
      </c>
      <c r="F407" s="72" t="s">
        <v>1771</v>
      </c>
      <c r="G407" s="72" t="s">
        <v>1022</v>
      </c>
      <c r="H407" s="72"/>
      <c r="I407" s="72" t="s">
        <v>2014</v>
      </c>
      <c r="J407" s="73">
        <v>22</v>
      </c>
      <c r="K407" s="73">
        <v>22</v>
      </c>
      <c r="L407" s="73">
        <v>400</v>
      </c>
      <c r="M407" s="73">
        <v>3</v>
      </c>
      <c r="N407" s="73">
        <v>40</v>
      </c>
      <c r="O407" s="74" t="s">
        <v>2069</v>
      </c>
      <c r="P407" s="75" t="s">
        <v>2133</v>
      </c>
      <c r="Q407" s="72" t="s">
        <v>1508</v>
      </c>
      <c r="R407" s="72" t="s">
        <v>28</v>
      </c>
    </row>
    <row r="408" spans="1:18" ht="24.75" customHeight="1" x14ac:dyDescent="0.25">
      <c r="A408" s="65">
        <v>406</v>
      </c>
      <c r="B408" s="68" t="s">
        <v>326</v>
      </c>
      <c r="C408" s="68" t="s">
        <v>1491</v>
      </c>
      <c r="D408" s="69">
        <v>18006074</v>
      </c>
      <c r="E408" s="69">
        <v>1395</v>
      </c>
      <c r="F408" s="68" t="s">
        <v>1060</v>
      </c>
      <c r="G408" s="68" t="s">
        <v>1022</v>
      </c>
      <c r="H408" s="68" t="s">
        <v>1178</v>
      </c>
      <c r="I408" s="68" t="s">
        <v>2134</v>
      </c>
      <c r="J408" s="69">
        <v>14</v>
      </c>
      <c r="K408" s="69">
        <v>14</v>
      </c>
      <c r="L408" s="69">
        <v>400</v>
      </c>
      <c r="M408" s="69">
        <v>3</v>
      </c>
      <c r="N408" s="69">
        <v>25</v>
      </c>
      <c r="O408" s="70" t="s">
        <v>2069</v>
      </c>
      <c r="P408" s="71" t="s">
        <v>2135</v>
      </c>
      <c r="Q408" s="68" t="s">
        <v>1508</v>
      </c>
      <c r="R408" s="68" t="s">
        <v>319</v>
      </c>
    </row>
    <row r="409" spans="1:18" ht="24.75" customHeight="1" x14ac:dyDescent="0.25">
      <c r="A409" s="65">
        <v>407</v>
      </c>
      <c r="B409" s="72" t="s">
        <v>293</v>
      </c>
      <c r="C409" s="72" t="s">
        <v>1491</v>
      </c>
      <c r="D409" s="73">
        <v>18003080</v>
      </c>
      <c r="E409" s="73">
        <v>1395</v>
      </c>
      <c r="F409" s="72" t="s">
        <v>1060</v>
      </c>
      <c r="G409" s="72" t="s">
        <v>1022</v>
      </c>
      <c r="H409" s="72" t="s">
        <v>2136</v>
      </c>
      <c r="I409" s="72" t="s">
        <v>1039</v>
      </c>
      <c r="J409" s="73">
        <v>10</v>
      </c>
      <c r="K409" s="73">
        <v>10</v>
      </c>
      <c r="L409" s="73">
        <v>400</v>
      </c>
      <c r="M409" s="73">
        <v>3</v>
      </c>
      <c r="N409" s="73">
        <v>16</v>
      </c>
      <c r="O409" s="74" t="s">
        <v>1620</v>
      </c>
      <c r="P409" s="75" t="s">
        <v>2137</v>
      </c>
      <c r="Q409" s="72" t="s">
        <v>1508</v>
      </c>
      <c r="R409" s="72" t="s">
        <v>28</v>
      </c>
    </row>
    <row r="410" spans="1:18" ht="24.75" customHeight="1" x14ac:dyDescent="0.25">
      <c r="A410" s="65">
        <v>408</v>
      </c>
      <c r="B410" s="68" t="s">
        <v>200</v>
      </c>
      <c r="C410" s="68" t="s">
        <v>1491</v>
      </c>
      <c r="D410" s="69">
        <v>18009014</v>
      </c>
      <c r="E410" s="69">
        <v>338</v>
      </c>
      <c r="F410" s="68" t="s">
        <v>1060</v>
      </c>
      <c r="G410" s="68" t="s">
        <v>1022</v>
      </c>
      <c r="H410" s="68" t="s">
        <v>1563</v>
      </c>
      <c r="I410" s="68" t="s">
        <v>2138</v>
      </c>
      <c r="J410" s="69">
        <v>1</v>
      </c>
      <c r="K410" s="69">
        <v>1</v>
      </c>
      <c r="L410" s="69">
        <v>230</v>
      </c>
      <c r="M410" s="69">
        <v>1</v>
      </c>
      <c r="N410" s="69">
        <v>6</v>
      </c>
      <c r="O410" s="70" t="s">
        <v>1516</v>
      </c>
      <c r="P410" s="71" t="s">
        <v>2139</v>
      </c>
      <c r="Q410" s="68"/>
      <c r="R410" s="68" t="s">
        <v>142</v>
      </c>
    </row>
    <row r="411" spans="1:18" ht="24.75" customHeight="1" x14ac:dyDescent="0.25">
      <c r="A411" s="65">
        <v>409</v>
      </c>
      <c r="B411" s="72" t="s">
        <v>170</v>
      </c>
      <c r="C411" s="72" t="s">
        <v>1491</v>
      </c>
      <c r="D411" s="73">
        <v>18008115</v>
      </c>
      <c r="E411" s="73">
        <v>338</v>
      </c>
      <c r="F411" s="72" t="s">
        <v>1060</v>
      </c>
      <c r="G411" s="72" t="s">
        <v>1022</v>
      </c>
      <c r="H411" s="72" t="s">
        <v>2140</v>
      </c>
      <c r="I411" s="72" t="s">
        <v>2141</v>
      </c>
      <c r="J411" s="73">
        <v>40</v>
      </c>
      <c r="K411" s="73">
        <v>40</v>
      </c>
      <c r="L411" s="73">
        <v>400</v>
      </c>
      <c r="M411" s="73">
        <v>3</v>
      </c>
      <c r="N411" s="73">
        <v>63</v>
      </c>
      <c r="O411" s="74" t="s">
        <v>2069</v>
      </c>
      <c r="P411" s="75" t="s">
        <v>2142</v>
      </c>
      <c r="Q411" s="72" t="s">
        <v>1508</v>
      </c>
      <c r="R411" s="72" t="s">
        <v>28</v>
      </c>
    </row>
    <row r="412" spans="1:18" ht="24.75" customHeight="1" x14ac:dyDescent="0.25">
      <c r="A412" s="65">
        <v>410</v>
      </c>
      <c r="B412" s="68" t="s">
        <v>162</v>
      </c>
      <c r="C412" s="68" t="s">
        <v>1491</v>
      </c>
      <c r="D412" s="69">
        <v>18064022</v>
      </c>
      <c r="E412" s="69">
        <v>338</v>
      </c>
      <c r="F412" s="68" t="s">
        <v>1104</v>
      </c>
      <c r="G412" s="68" t="s">
        <v>1022</v>
      </c>
      <c r="H412" s="68" t="s">
        <v>1103</v>
      </c>
      <c r="I412" s="68" t="s">
        <v>1541</v>
      </c>
      <c r="J412" s="69">
        <v>14</v>
      </c>
      <c r="K412" s="69">
        <v>14</v>
      </c>
      <c r="L412" s="69">
        <v>400</v>
      </c>
      <c r="M412" s="69">
        <v>3</v>
      </c>
      <c r="N412" s="69">
        <v>25</v>
      </c>
      <c r="O412" s="70" t="s">
        <v>2069</v>
      </c>
      <c r="P412" s="71" t="s">
        <v>2143</v>
      </c>
      <c r="Q412" s="68" t="s">
        <v>1508</v>
      </c>
      <c r="R412" s="68" t="s">
        <v>28</v>
      </c>
    </row>
    <row r="413" spans="1:18" ht="24.75" customHeight="1" x14ac:dyDescent="0.25">
      <c r="A413" s="65">
        <v>411</v>
      </c>
      <c r="B413" s="72" t="s">
        <v>157</v>
      </c>
      <c r="C413" s="72" t="s">
        <v>1491</v>
      </c>
      <c r="D413" s="73">
        <v>18075084</v>
      </c>
      <c r="E413" s="73">
        <v>338</v>
      </c>
      <c r="F413" s="72" t="s">
        <v>1213</v>
      </c>
      <c r="G413" s="72" t="s">
        <v>1022</v>
      </c>
      <c r="H413" s="72" t="s">
        <v>2105</v>
      </c>
      <c r="I413" s="72" t="s">
        <v>1505</v>
      </c>
      <c r="J413" s="73">
        <v>14</v>
      </c>
      <c r="K413" s="73">
        <v>14</v>
      </c>
      <c r="L413" s="73">
        <v>400</v>
      </c>
      <c r="M413" s="73">
        <v>3</v>
      </c>
      <c r="N413" s="73">
        <v>25</v>
      </c>
      <c r="O413" s="74" t="s">
        <v>2069</v>
      </c>
      <c r="P413" s="75" t="s">
        <v>2144</v>
      </c>
      <c r="Q413" s="72" t="s">
        <v>1508</v>
      </c>
      <c r="R413" s="72" t="s">
        <v>28</v>
      </c>
    </row>
    <row r="414" spans="1:18" ht="24.75" customHeight="1" x14ac:dyDescent="0.25">
      <c r="A414" s="65">
        <v>412</v>
      </c>
      <c r="B414" s="68" t="s">
        <v>262</v>
      </c>
      <c r="C414" s="68" t="s">
        <v>1491</v>
      </c>
      <c r="D414" s="69">
        <v>18096040</v>
      </c>
      <c r="E414" s="69">
        <v>1395</v>
      </c>
      <c r="F414" s="68" t="s">
        <v>1086</v>
      </c>
      <c r="G414" s="68" t="s">
        <v>1022</v>
      </c>
      <c r="H414" s="68" t="s">
        <v>1084</v>
      </c>
      <c r="I414" s="68" t="s">
        <v>1085</v>
      </c>
      <c r="J414" s="69">
        <v>11</v>
      </c>
      <c r="K414" s="69">
        <v>11</v>
      </c>
      <c r="L414" s="69">
        <v>400</v>
      </c>
      <c r="M414" s="69">
        <v>3</v>
      </c>
      <c r="N414" s="69"/>
      <c r="O414" s="70" t="s">
        <v>1620</v>
      </c>
      <c r="P414" s="71" t="s">
        <v>2145</v>
      </c>
      <c r="Q414" s="68" t="s">
        <v>1614</v>
      </c>
      <c r="R414" s="68" t="s">
        <v>28</v>
      </c>
    </row>
    <row r="415" spans="1:18" ht="24.75" customHeight="1" x14ac:dyDescent="0.25">
      <c r="A415" s="65">
        <v>413</v>
      </c>
      <c r="B415" s="72" t="s">
        <v>340</v>
      </c>
      <c r="C415" s="72" t="s">
        <v>1491</v>
      </c>
      <c r="D415" s="73">
        <v>18002066</v>
      </c>
      <c r="E415" s="73">
        <v>1395</v>
      </c>
      <c r="F415" s="72" t="s">
        <v>1060</v>
      </c>
      <c r="G415" s="72" t="s">
        <v>1022</v>
      </c>
      <c r="H415" s="72"/>
      <c r="I415" s="72" t="s">
        <v>2146</v>
      </c>
      <c r="J415" s="73">
        <v>5</v>
      </c>
      <c r="K415" s="73">
        <v>5</v>
      </c>
      <c r="L415" s="73">
        <v>400</v>
      </c>
      <c r="M415" s="73">
        <v>3</v>
      </c>
      <c r="N415" s="73">
        <v>10</v>
      </c>
      <c r="O415" s="74" t="s">
        <v>2069</v>
      </c>
      <c r="P415" s="75" t="s">
        <v>2147</v>
      </c>
      <c r="Q415" s="72" t="s">
        <v>1508</v>
      </c>
      <c r="R415" s="72" t="s">
        <v>319</v>
      </c>
    </row>
    <row r="416" spans="1:18" ht="24.75" customHeight="1" x14ac:dyDescent="0.25">
      <c r="A416" s="65">
        <v>414</v>
      </c>
      <c r="B416" s="68" t="s">
        <v>351</v>
      </c>
      <c r="C416" s="68" t="s">
        <v>1491</v>
      </c>
      <c r="D416" s="69">
        <v>18009047</v>
      </c>
      <c r="E416" s="69">
        <v>1395</v>
      </c>
      <c r="F416" s="68" t="s">
        <v>1060</v>
      </c>
      <c r="G416" s="68" t="s">
        <v>1022</v>
      </c>
      <c r="H416" s="68" t="s">
        <v>2148</v>
      </c>
      <c r="I416" s="68" t="s">
        <v>2149</v>
      </c>
      <c r="J416" s="69">
        <v>2</v>
      </c>
      <c r="K416" s="69">
        <v>2</v>
      </c>
      <c r="L416" s="69">
        <v>230</v>
      </c>
      <c r="M416" s="69">
        <v>1</v>
      </c>
      <c r="N416" s="69">
        <v>10</v>
      </c>
      <c r="O416" s="70" t="s">
        <v>1494</v>
      </c>
      <c r="P416" s="71" t="s">
        <v>2150</v>
      </c>
      <c r="Q416" s="68" t="s">
        <v>1598</v>
      </c>
      <c r="R416" s="68" t="s">
        <v>319</v>
      </c>
    </row>
    <row r="417" spans="1:18" ht="24.75" customHeight="1" x14ac:dyDescent="0.25">
      <c r="A417" s="65">
        <v>415</v>
      </c>
      <c r="B417" s="72" t="s">
        <v>311</v>
      </c>
      <c r="C417" s="72" t="s">
        <v>1491</v>
      </c>
      <c r="D417" s="73">
        <v>18002067</v>
      </c>
      <c r="E417" s="73">
        <v>1395</v>
      </c>
      <c r="F417" s="72" t="s">
        <v>1060</v>
      </c>
      <c r="G417" s="72" t="s">
        <v>1022</v>
      </c>
      <c r="H417" s="72" t="s">
        <v>1155</v>
      </c>
      <c r="I417" s="72" t="s">
        <v>2151</v>
      </c>
      <c r="J417" s="73">
        <v>14</v>
      </c>
      <c r="K417" s="73">
        <v>14</v>
      </c>
      <c r="L417" s="73">
        <v>400</v>
      </c>
      <c r="M417" s="73">
        <v>3</v>
      </c>
      <c r="N417" s="73">
        <v>25</v>
      </c>
      <c r="O417" s="74" t="s">
        <v>1620</v>
      </c>
      <c r="P417" s="75" t="s">
        <v>2152</v>
      </c>
      <c r="Q417" s="72" t="s">
        <v>1508</v>
      </c>
      <c r="R417" s="72" t="s">
        <v>28</v>
      </c>
    </row>
    <row r="418" spans="1:18" ht="24.75" customHeight="1" x14ac:dyDescent="0.25">
      <c r="A418" s="65">
        <v>416</v>
      </c>
      <c r="B418" s="72" t="s">
        <v>833</v>
      </c>
      <c r="C418" s="72" t="s">
        <v>1491</v>
      </c>
      <c r="D418" s="73">
        <v>14300061</v>
      </c>
      <c r="E418" s="73">
        <v>1395</v>
      </c>
      <c r="F418" s="72" t="s">
        <v>1060</v>
      </c>
      <c r="G418" s="72" t="s">
        <v>1022</v>
      </c>
      <c r="H418" s="72" t="s">
        <v>1061</v>
      </c>
      <c r="I418" s="72" t="s">
        <v>1062</v>
      </c>
      <c r="J418" s="73">
        <v>110</v>
      </c>
      <c r="K418" s="73">
        <v>80</v>
      </c>
      <c r="L418" s="73">
        <v>400</v>
      </c>
      <c r="M418" s="73">
        <v>3</v>
      </c>
      <c r="N418" s="73">
        <v>200</v>
      </c>
      <c r="O418" s="74" t="s">
        <v>2069</v>
      </c>
      <c r="P418" s="75" t="s">
        <v>2153</v>
      </c>
      <c r="Q418" s="72" t="s">
        <v>1508</v>
      </c>
      <c r="R418" s="72" t="s">
        <v>18</v>
      </c>
    </row>
    <row r="419" spans="1:18" ht="24.75" customHeight="1" x14ac:dyDescent="0.25">
      <c r="A419" s="65">
        <v>417</v>
      </c>
      <c r="B419" s="68" t="s">
        <v>724</v>
      </c>
      <c r="C419" s="68" t="s">
        <v>1491</v>
      </c>
      <c r="D419" s="69">
        <v>18008116</v>
      </c>
      <c r="E419" s="69">
        <v>1395</v>
      </c>
      <c r="F419" s="68" t="s">
        <v>1060</v>
      </c>
      <c r="G419" s="68" t="s">
        <v>1022</v>
      </c>
      <c r="H419" s="68" t="s">
        <v>1163</v>
      </c>
      <c r="I419" s="68" t="s">
        <v>2154</v>
      </c>
      <c r="J419" s="69">
        <v>1</v>
      </c>
      <c r="K419" s="69">
        <v>1</v>
      </c>
      <c r="L419" s="69">
        <v>230</v>
      </c>
      <c r="M419" s="69">
        <v>1</v>
      </c>
      <c r="N419" s="69">
        <v>6</v>
      </c>
      <c r="O419" s="70" t="s">
        <v>1494</v>
      </c>
      <c r="P419" s="71" t="s">
        <v>2155</v>
      </c>
      <c r="Q419" s="68" t="s">
        <v>1508</v>
      </c>
      <c r="R419" s="68" t="s">
        <v>319</v>
      </c>
    </row>
    <row r="420" spans="1:18" ht="24.75" customHeight="1" x14ac:dyDescent="0.25">
      <c r="A420" s="65">
        <v>418</v>
      </c>
      <c r="B420" s="72" t="s">
        <v>726</v>
      </c>
      <c r="C420" s="72" t="s">
        <v>1491</v>
      </c>
      <c r="D420" s="73">
        <v>18002068</v>
      </c>
      <c r="E420" s="73">
        <v>1395</v>
      </c>
      <c r="F420" s="72" t="s">
        <v>1710</v>
      </c>
      <c r="G420" s="72" t="s">
        <v>1022</v>
      </c>
      <c r="H420" s="72" t="s">
        <v>2156</v>
      </c>
      <c r="I420" s="72" t="s">
        <v>1067</v>
      </c>
      <c r="J420" s="73">
        <v>14</v>
      </c>
      <c r="K420" s="73">
        <v>14</v>
      </c>
      <c r="L420" s="73">
        <v>400</v>
      </c>
      <c r="M420" s="73">
        <v>3</v>
      </c>
      <c r="N420" s="73">
        <v>25</v>
      </c>
      <c r="O420" s="74" t="s">
        <v>1494</v>
      </c>
      <c r="P420" s="75" t="s">
        <v>2157</v>
      </c>
      <c r="Q420" s="72" t="s">
        <v>1508</v>
      </c>
      <c r="R420" s="72" t="s">
        <v>319</v>
      </c>
    </row>
    <row r="421" spans="1:18" ht="24.75" customHeight="1" x14ac:dyDescent="0.25">
      <c r="A421" s="65">
        <v>419</v>
      </c>
      <c r="B421" s="68" t="s">
        <v>90</v>
      </c>
      <c r="C421" s="68" t="s">
        <v>1491</v>
      </c>
      <c r="D421" s="69">
        <v>18038045</v>
      </c>
      <c r="E421" s="69">
        <v>1380</v>
      </c>
      <c r="F421" s="68" t="s">
        <v>1060</v>
      </c>
      <c r="G421" s="68" t="s">
        <v>1022</v>
      </c>
      <c r="H421" s="68" t="s">
        <v>2158</v>
      </c>
      <c r="I421" s="68" t="s">
        <v>2159</v>
      </c>
      <c r="J421" s="69">
        <v>33</v>
      </c>
      <c r="K421" s="69">
        <v>33</v>
      </c>
      <c r="L421" s="69">
        <v>400</v>
      </c>
      <c r="M421" s="69">
        <v>3</v>
      </c>
      <c r="N421" s="69">
        <v>63</v>
      </c>
      <c r="O421" s="70" t="s">
        <v>2069</v>
      </c>
      <c r="P421" s="71" t="s">
        <v>2160</v>
      </c>
      <c r="Q421" s="68" t="s">
        <v>1508</v>
      </c>
      <c r="R421" s="68" t="s">
        <v>28</v>
      </c>
    </row>
    <row r="422" spans="1:18" ht="24.75" customHeight="1" x14ac:dyDescent="0.25">
      <c r="A422" s="65">
        <v>420</v>
      </c>
      <c r="B422" s="72" t="s">
        <v>148</v>
      </c>
      <c r="C422" s="72" t="s">
        <v>1491</v>
      </c>
      <c r="D422" s="73">
        <v>18021044</v>
      </c>
      <c r="E422" s="73">
        <v>338</v>
      </c>
      <c r="F422" s="72" t="s">
        <v>1092</v>
      </c>
      <c r="G422" s="72" t="s">
        <v>1022</v>
      </c>
      <c r="H422" s="72" t="s">
        <v>2161</v>
      </c>
      <c r="I422" s="72" t="s">
        <v>1091</v>
      </c>
      <c r="J422" s="73">
        <v>19</v>
      </c>
      <c r="K422" s="73">
        <v>19</v>
      </c>
      <c r="L422" s="73">
        <v>400</v>
      </c>
      <c r="M422" s="73">
        <v>3</v>
      </c>
      <c r="N422" s="73">
        <v>32</v>
      </c>
      <c r="O422" s="74" t="s">
        <v>2069</v>
      </c>
      <c r="P422" s="75" t="s">
        <v>2162</v>
      </c>
      <c r="Q422" s="72" t="s">
        <v>2163</v>
      </c>
      <c r="R422" s="72" t="s">
        <v>142</v>
      </c>
    </row>
    <row r="423" spans="1:18" ht="24.75" customHeight="1" x14ac:dyDescent="0.25">
      <c r="A423" s="65">
        <v>421</v>
      </c>
      <c r="B423" s="68" t="s">
        <v>48</v>
      </c>
      <c r="C423" s="68" t="s">
        <v>1491</v>
      </c>
      <c r="D423" s="69">
        <v>14300053</v>
      </c>
      <c r="E423" s="69">
        <v>1423</v>
      </c>
      <c r="F423" s="68" t="s">
        <v>1060</v>
      </c>
      <c r="G423" s="68" t="s">
        <v>1022</v>
      </c>
      <c r="H423" s="68" t="s">
        <v>1555</v>
      </c>
      <c r="I423" s="68" t="s">
        <v>1098</v>
      </c>
      <c r="J423" s="69">
        <v>60</v>
      </c>
      <c r="K423" s="69">
        <v>33</v>
      </c>
      <c r="L423" s="69">
        <v>400</v>
      </c>
      <c r="M423" s="69">
        <v>3</v>
      </c>
      <c r="N423" s="69">
        <v>100</v>
      </c>
      <c r="O423" s="70" t="s">
        <v>2069</v>
      </c>
      <c r="P423" s="71" t="s">
        <v>2164</v>
      </c>
      <c r="Q423" s="68" t="s">
        <v>1508</v>
      </c>
      <c r="R423" s="68" t="s">
        <v>28</v>
      </c>
    </row>
    <row r="424" spans="1:18" ht="24.75" customHeight="1" x14ac:dyDescent="0.25">
      <c r="A424" s="65">
        <v>422</v>
      </c>
      <c r="B424" s="72" t="s">
        <v>306</v>
      </c>
      <c r="C424" s="72" t="s">
        <v>1491</v>
      </c>
      <c r="D424" s="73">
        <v>18001130</v>
      </c>
      <c r="E424" s="73">
        <v>1395</v>
      </c>
      <c r="F424" s="72" t="s">
        <v>1060</v>
      </c>
      <c r="G424" s="72" t="s">
        <v>1022</v>
      </c>
      <c r="H424" s="72" t="s">
        <v>1815</v>
      </c>
      <c r="I424" s="72" t="s">
        <v>2165</v>
      </c>
      <c r="J424" s="73">
        <v>2</v>
      </c>
      <c r="K424" s="73">
        <v>2</v>
      </c>
      <c r="L424" s="73">
        <v>230</v>
      </c>
      <c r="M424" s="73">
        <v>1</v>
      </c>
      <c r="N424" s="73">
        <v>10</v>
      </c>
      <c r="O424" s="74" t="s">
        <v>2069</v>
      </c>
      <c r="P424" s="75" t="s">
        <v>2166</v>
      </c>
      <c r="Q424" s="72" t="s">
        <v>1508</v>
      </c>
      <c r="R424" s="72" t="s">
        <v>28</v>
      </c>
    </row>
    <row r="425" spans="1:18" ht="24.75" customHeight="1" x14ac:dyDescent="0.25">
      <c r="A425" s="65">
        <v>423</v>
      </c>
      <c r="B425" s="68" t="s">
        <v>779</v>
      </c>
      <c r="C425" s="68" t="s">
        <v>1491</v>
      </c>
      <c r="D425" s="69">
        <v>18001131</v>
      </c>
      <c r="E425" s="69">
        <v>1395</v>
      </c>
      <c r="F425" s="68" t="s">
        <v>1130</v>
      </c>
      <c r="G425" s="68" t="s">
        <v>1022</v>
      </c>
      <c r="H425" s="68"/>
      <c r="I425" s="68" t="s">
        <v>2167</v>
      </c>
      <c r="J425" s="69">
        <v>3</v>
      </c>
      <c r="K425" s="69">
        <v>3</v>
      </c>
      <c r="L425" s="69">
        <v>230</v>
      </c>
      <c r="M425" s="69">
        <v>1</v>
      </c>
      <c r="N425" s="69">
        <v>16</v>
      </c>
      <c r="O425" s="70" t="s">
        <v>1620</v>
      </c>
      <c r="P425" s="71" t="s">
        <v>2168</v>
      </c>
      <c r="Q425" s="68" t="s">
        <v>1614</v>
      </c>
      <c r="R425" s="68" t="s">
        <v>319</v>
      </c>
    </row>
    <row r="426" spans="1:18" ht="24.75" customHeight="1" x14ac:dyDescent="0.25">
      <c r="A426" s="65">
        <v>424</v>
      </c>
      <c r="B426" s="72" t="s">
        <v>728</v>
      </c>
      <c r="C426" s="72" t="s">
        <v>1491</v>
      </c>
      <c r="D426" s="73">
        <v>18006077</v>
      </c>
      <c r="E426" s="73">
        <v>1395</v>
      </c>
      <c r="F426" s="72" t="s">
        <v>1135</v>
      </c>
      <c r="G426" s="72" t="s">
        <v>1022</v>
      </c>
      <c r="H426" s="72" t="s">
        <v>2169</v>
      </c>
      <c r="I426" s="72"/>
      <c r="J426" s="73">
        <v>3</v>
      </c>
      <c r="K426" s="73">
        <v>3</v>
      </c>
      <c r="L426" s="73">
        <v>230</v>
      </c>
      <c r="M426" s="73">
        <v>1</v>
      </c>
      <c r="N426" s="73">
        <v>16</v>
      </c>
      <c r="O426" s="74"/>
      <c r="P426" s="75" t="s">
        <v>2170</v>
      </c>
      <c r="Q426" s="72"/>
      <c r="R426" s="72" t="s">
        <v>319</v>
      </c>
    </row>
    <row r="427" spans="1:18" ht="24.75" customHeight="1" x14ac:dyDescent="0.25">
      <c r="A427" s="65">
        <v>425</v>
      </c>
      <c r="B427" s="68" t="s">
        <v>730</v>
      </c>
      <c r="C427" s="68" t="s">
        <v>1491</v>
      </c>
      <c r="D427" s="69">
        <v>18002070</v>
      </c>
      <c r="E427" s="69">
        <v>1395</v>
      </c>
      <c r="F427" s="68" t="s">
        <v>1060</v>
      </c>
      <c r="G427" s="68" t="s">
        <v>1022</v>
      </c>
      <c r="H427" s="68" t="s">
        <v>2171</v>
      </c>
      <c r="I427" s="68" t="s">
        <v>2172</v>
      </c>
      <c r="J427" s="69">
        <v>3</v>
      </c>
      <c r="K427" s="69">
        <v>3</v>
      </c>
      <c r="L427" s="69">
        <v>230</v>
      </c>
      <c r="M427" s="69">
        <v>1</v>
      </c>
      <c r="N427" s="69">
        <v>16</v>
      </c>
      <c r="O427" s="70"/>
      <c r="P427" s="71" t="s">
        <v>2173</v>
      </c>
      <c r="Q427" s="68"/>
      <c r="R427" s="68" t="s">
        <v>319</v>
      </c>
    </row>
    <row r="428" spans="1:18" ht="24.75" customHeight="1" x14ac:dyDescent="0.25">
      <c r="A428" s="65">
        <v>426</v>
      </c>
      <c r="B428" s="72" t="s">
        <v>308</v>
      </c>
      <c r="C428" s="72" t="s">
        <v>1491</v>
      </c>
      <c r="D428" s="73">
        <v>15945140</v>
      </c>
      <c r="E428" s="73">
        <v>1395</v>
      </c>
      <c r="F428" s="72" t="s">
        <v>1060</v>
      </c>
      <c r="G428" s="72" t="s">
        <v>1022</v>
      </c>
      <c r="H428" s="72" t="s">
        <v>1825</v>
      </c>
      <c r="I428" s="72" t="s">
        <v>2174</v>
      </c>
      <c r="J428" s="73">
        <v>2</v>
      </c>
      <c r="K428" s="73">
        <v>2</v>
      </c>
      <c r="L428" s="73">
        <v>400</v>
      </c>
      <c r="M428" s="73">
        <v>3</v>
      </c>
      <c r="N428" s="73">
        <v>6</v>
      </c>
      <c r="O428" s="74" t="s">
        <v>1620</v>
      </c>
      <c r="P428" s="75" t="s">
        <v>2175</v>
      </c>
      <c r="Q428" s="72"/>
      <c r="R428" s="72" t="s">
        <v>28</v>
      </c>
    </row>
    <row r="429" spans="1:18" ht="24.75" customHeight="1" x14ac:dyDescent="0.25">
      <c r="A429" s="65">
        <v>427</v>
      </c>
      <c r="B429" s="68" t="s">
        <v>245</v>
      </c>
      <c r="C429" s="68" t="s">
        <v>1491</v>
      </c>
      <c r="D429" s="69">
        <v>11492504</v>
      </c>
      <c r="E429" s="69">
        <v>338</v>
      </c>
      <c r="F429" s="68" t="s">
        <v>1060</v>
      </c>
      <c r="G429" s="68" t="s">
        <v>1022</v>
      </c>
      <c r="H429" s="68" t="s">
        <v>1962</v>
      </c>
      <c r="I429" s="68" t="s">
        <v>2176</v>
      </c>
      <c r="J429" s="69">
        <v>4</v>
      </c>
      <c r="K429" s="69">
        <v>4</v>
      </c>
      <c r="L429" s="69">
        <v>230</v>
      </c>
      <c r="M429" s="69">
        <v>1</v>
      </c>
      <c r="N429" s="69">
        <v>20</v>
      </c>
      <c r="O429" s="70" t="s">
        <v>1494</v>
      </c>
      <c r="P429" s="71" t="s">
        <v>2177</v>
      </c>
      <c r="Q429" s="68" t="s">
        <v>1526</v>
      </c>
      <c r="R429" s="68" t="s">
        <v>142</v>
      </c>
    </row>
    <row r="430" spans="1:18" ht="24.75" customHeight="1" x14ac:dyDescent="0.25">
      <c r="A430" s="65">
        <v>428</v>
      </c>
      <c r="B430" s="68" t="s">
        <v>272</v>
      </c>
      <c r="C430" s="68" t="s">
        <v>1491</v>
      </c>
      <c r="D430" s="69">
        <v>18079063</v>
      </c>
      <c r="E430" s="69">
        <v>1395</v>
      </c>
      <c r="F430" s="68" t="s">
        <v>1839</v>
      </c>
      <c r="G430" s="68" t="s">
        <v>1022</v>
      </c>
      <c r="H430" s="68"/>
      <c r="I430" s="68" t="s">
        <v>2178</v>
      </c>
      <c r="J430" s="69">
        <v>14</v>
      </c>
      <c r="K430" s="69">
        <v>14</v>
      </c>
      <c r="L430" s="69">
        <v>400</v>
      </c>
      <c r="M430" s="69">
        <v>3</v>
      </c>
      <c r="N430" s="69">
        <v>25</v>
      </c>
      <c r="O430" s="70" t="s">
        <v>2069</v>
      </c>
      <c r="P430" s="71" t="s">
        <v>2179</v>
      </c>
      <c r="Q430" s="68"/>
      <c r="R430" s="68" t="s">
        <v>28</v>
      </c>
    </row>
    <row r="431" spans="1:18" ht="24.75" customHeight="1" x14ac:dyDescent="0.25">
      <c r="A431" s="65">
        <v>429</v>
      </c>
      <c r="B431" s="72" t="s">
        <v>78</v>
      </c>
      <c r="C431" s="72" t="s">
        <v>1491</v>
      </c>
      <c r="D431" s="73">
        <v>12159210</v>
      </c>
      <c r="E431" s="73">
        <v>1380</v>
      </c>
      <c r="F431" s="72" t="s">
        <v>1060</v>
      </c>
      <c r="G431" s="72" t="s">
        <v>1022</v>
      </c>
      <c r="H431" s="72" t="s">
        <v>1856</v>
      </c>
      <c r="I431" s="72" t="s">
        <v>1580</v>
      </c>
      <c r="J431" s="73">
        <v>17</v>
      </c>
      <c r="K431" s="73">
        <v>17</v>
      </c>
      <c r="L431" s="73">
        <v>400</v>
      </c>
      <c r="M431" s="73">
        <v>3</v>
      </c>
      <c r="N431" s="73">
        <v>32</v>
      </c>
      <c r="O431" s="74" t="s">
        <v>2180</v>
      </c>
      <c r="P431" s="75" t="s">
        <v>2181</v>
      </c>
      <c r="Q431" s="72" t="s">
        <v>1515</v>
      </c>
      <c r="R431" s="72" t="s">
        <v>28</v>
      </c>
    </row>
    <row r="432" spans="1:18" ht="24.75" customHeight="1" x14ac:dyDescent="0.25">
      <c r="A432" s="65">
        <v>430</v>
      </c>
      <c r="B432" s="68" t="s">
        <v>295</v>
      </c>
      <c r="C432" s="68" t="s">
        <v>1491</v>
      </c>
      <c r="D432" s="69">
        <v>18066020</v>
      </c>
      <c r="E432" s="69">
        <v>1395</v>
      </c>
      <c r="F432" s="68" t="s">
        <v>1111</v>
      </c>
      <c r="G432" s="68" t="s">
        <v>1022</v>
      </c>
      <c r="H432" s="68" t="s">
        <v>2182</v>
      </c>
      <c r="I432" s="68" t="s">
        <v>2183</v>
      </c>
      <c r="J432" s="69">
        <v>5</v>
      </c>
      <c r="K432" s="69">
        <v>5</v>
      </c>
      <c r="L432" s="69">
        <v>400</v>
      </c>
      <c r="M432" s="69">
        <v>3</v>
      </c>
      <c r="N432" s="69">
        <v>10</v>
      </c>
      <c r="O432" s="70" t="s">
        <v>2180</v>
      </c>
      <c r="P432" s="71" t="s">
        <v>2184</v>
      </c>
      <c r="Q432" s="68"/>
      <c r="R432" s="68" t="s">
        <v>28</v>
      </c>
    </row>
    <row r="433" spans="1:18" ht="24.75" customHeight="1" x14ac:dyDescent="0.25">
      <c r="A433" s="65">
        <v>431</v>
      </c>
      <c r="B433" s="72" t="s">
        <v>283</v>
      </c>
      <c r="C433" s="72" t="s">
        <v>1491</v>
      </c>
      <c r="D433" s="73">
        <v>18075095</v>
      </c>
      <c r="E433" s="73">
        <v>1395</v>
      </c>
      <c r="F433" s="72" t="s">
        <v>1794</v>
      </c>
      <c r="G433" s="72" t="s">
        <v>1022</v>
      </c>
      <c r="H433" s="72" t="s">
        <v>2185</v>
      </c>
      <c r="I433" s="72"/>
      <c r="J433" s="73">
        <v>5</v>
      </c>
      <c r="K433" s="73">
        <v>5</v>
      </c>
      <c r="L433" s="73">
        <v>400</v>
      </c>
      <c r="M433" s="73">
        <v>3</v>
      </c>
      <c r="N433" s="73">
        <v>10</v>
      </c>
      <c r="O433" s="74" t="s">
        <v>2180</v>
      </c>
      <c r="P433" s="75" t="s">
        <v>2186</v>
      </c>
      <c r="Q433" s="72" t="s">
        <v>1598</v>
      </c>
      <c r="R433" s="72" t="s">
        <v>28</v>
      </c>
    </row>
    <row r="434" spans="1:18" ht="24.75" customHeight="1" x14ac:dyDescent="0.25">
      <c r="A434" s="65">
        <v>432</v>
      </c>
      <c r="B434" s="68" t="s">
        <v>761</v>
      </c>
      <c r="C434" s="68" t="s">
        <v>1491</v>
      </c>
      <c r="D434" s="69">
        <v>18066021</v>
      </c>
      <c r="E434" s="69">
        <v>1395</v>
      </c>
      <c r="F434" s="68" t="s">
        <v>1111</v>
      </c>
      <c r="G434" s="68" t="s">
        <v>1022</v>
      </c>
      <c r="H434" s="68" t="s">
        <v>1124</v>
      </c>
      <c r="I434" s="68" t="s">
        <v>2187</v>
      </c>
      <c r="J434" s="69">
        <v>3</v>
      </c>
      <c r="K434" s="69">
        <v>3</v>
      </c>
      <c r="L434" s="69">
        <v>230</v>
      </c>
      <c r="M434" s="69">
        <v>1</v>
      </c>
      <c r="N434" s="69">
        <v>16</v>
      </c>
      <c r="O434" s="70" t="s">
        <v>1620</v>
      </c>
      <c r="P434" s="71" t="s">
        <v>2188</v>
      </c>
      <c r="Q434" s="68" t="s">
        <v>1598</v>
      </c>
      <c r="R434" s="68" t="s">
        <v>319</v>
      </c>
    </row>
    <row r="435" spans="1:18" ht="24.75" customHeight="1" x14ac:dyDescent="0.25">
      <c r="A435" s="65">
        <v>433</v>
      </c>
      <c r="B435" s="72" t="s">
        <v>759</v>
      </c>
      <c r="C435" s="72" t="s">
        <v>1491</v>
      </c>
      <c r="D435" s="73">
        <v>18006097</v>
      </c>
      <c r="E435" s="73">
        <v>1395</v>
      </c>
      <c r="F435" s="72" t="s">
        <v>1135</v>
      </c>
      <c r="G435" s="72" t="s">
        <v>1022</v>
      </c>
      <c r="H435" s="72" t="s">
        <v>2189</v>
      </c>
      <c r="I435" s="72" t="s">
        <v>2190</v>
      </c>
      <c r="J435" s="73">
        <v>3</v>
      </c>
      <c r="K435" s="73">
        <v>3</v>
      </c>
      <c r="L435" s="73">
        <v>230</v>
      </c>
      <c r="M435" s="73">
        <v>1</v>
      </c>
      <c r="N435" s="73">
        <v>16</v>
      </c>
      <c r="O435" s="74" t="s">
        <v>1620</v>
      </c>
      <c r="P435" s="75" t="s">
        <v>2191</v>
      </c>
      <c r="Q435" s="72" t="s">
        <v>1598</v>
      </c>
      <c r="R435" s="72" t="s">
        <v>319</v>
      </c>
    </row>
    <row r="436" spans="1:18" ht="24.75" customHeight="1" x14ac:dyDescent="0.25">
      <c r="A436" s="65">
        <v>434</v>
      </c>
      <c r="B436" s="78" t="s">
        <v>757</v>
      </c>
      <c r="C436" s="78" t="s">
        <v>1491</v>
      </c>
      <c r="D436" s="79">
        <v>18006098</v>
      </c>
      <c r="E436" s="79">
        <v>1395</v>
      </c>
      <c r="F436" s="78" t="s">
        <v>1213</v>
      </c>
      <c r="G436" s="78" t="s">
        <v>1022</v>
      </c>
      <c r="H436" s="78" t="s">
        <v>2192</v>
      </c>
      <c r="I436" s="78" t="s">
        <v>2193</v>
      </c>
      <c r="J436" s="79">
        <v>14</v>
      </c>
      <c r="K436" s="79">
        <v>14</v>
      </c>
      <c r="L436" s="79">
        <v>400</v>
      </c>
      <c r="M436" s="79">
        <v>3</v>
      </c>
      <c r="N436" s="79">
        <v>25</v>
      </c>
      <c r="O436" s="80" t="s">
        <v>1620</v>
      </c>
      <c r="P436" s="81" t="s">
        <v>2194</v>
      </c>
      <c r="Q436" s="78" t="s">
        <v>1598</v>
      </c>
      <c r="R436" s="78" t="s">
        <v>319</v>
      </c>
    </row>
    <row r="437" spans="1:18" ht="24.75" customHeight="1" x14ac:dyDescent="0.25">
      <c r="A437" s="82">
        <v>435</v>
      </c>
      <c r="B437" s="83" t="s">
        <v>830</v>
      </c>
      <c r="C437" s="78" t="s">
        <v>1491</v>
      </c>
      <c r="D437" s="82">
        <v>14300075</v>
      </c>
      <c r="E437" s="82">
        <v>1395</v>
      </c>
      <c r="F437" s="84" t="s">
        <v>1060</v>
      </c>
      <c r="G437" s="84" t="s">
        <v>1022</v>
      </c>
      <c r="H437" s="82" t="s">
        <v>2195</v>
      </c>
      <c r="I437" s="82" t="s">
        <v>2196</v>
      </c>
      <c r="J437" s="82">
        <v>800</v>
      </c>
      <c r="K437" s="82">
        <v>200</v>
      </c>
      <c r="L437" s="82">
        <v>1500</v>
      </c>
      <c r="M437" s="82">
        <v>3</v>
      </c>
      <c r="N437" s="82"/>
      <c r="O437" s="85" t="s">
        <v>2197</v>
      </c>
      <c r="P437" s="82"/>
      <c r="Q437" s="82" t="s">
        <v>2198</v>
      </c>
      <c r="R437" s="82" t="s">
        <v>118</v>
      </c>
    </row>
    <row r="438" spans="1:18" ht="24.75" customHeight="1" x14ac:dyDescent="0.25">
      <c r="A438" s="82">
        <v>436</v>
      </c>
      <c r="B438" s="83" t="s">
        <v>733</v>
      </c>
      <c r="C438" s="78" t="s">
        <v>1491</v>
      </c>
      <c r="D438" s="86">
        <v>20000498</v>
      </c>
      <c r="E438" s="86"/>
      <c r="F438" s="87" t="s">
        <v>2199</v>
      </c>
      <c r="G438" s="86"/>
      <c r="H438" s="87" t="s">
        <v>2199</v>
      </c>
      <c r="I438" s="86" t="s">
        <v>2200</v>
      </c>
      <c r="J438" s="86">
        <v>3</v>
      </c>
      <c r="K438" s="86">
        <v>3</v>
      </c>
      <c r="L438" s="86">
        <v>230</v>
      </c>
      <c r="M438" s="86">
        <v>1</v>
      </c>
      <c r="N438" s="86"/>
      <c r="O438" s="87" t="s">
        <v>2201</v>
      </c>
      <c r="P438" s="86"/>
      <c r="Q438" s="87" t="s">
        <v>2202</v>
      </c>
      <c r="R438" s="86" t="s">
        <v>319</v>
      </c>
    </row>
    <row r="439" spans="1:18" ht="24.75" customHeight="1" x14ac:dyDescent="0.25">
      <c r="A439" s="82">
        <v>437</v>
      </c>
      <c r="B439" s="83" t="s">
        <v>734</v>
      </c>
      <c r="C439" s="78" t="s">
        <v>1491</v>
      </c>
      <c r="D439" s="86">
        <v>20000498</v>
      </c>
      <c r="E439" s="86"/>
      <c r="F439" s="87" t="s">
        <v>2199</v>
      </c>
      <c r="G439" s="86"/>
      <c r="H439" s="87" t="s">
        <v>2199</v>
      </c>
      <c r="I439" s="86" t="s">
        <v>2203</v>
      </c>
      <c r="J439" s="86">
        <v>3</v>
      </c>
      <c r="K439" s="86">
        <v>3</v>
      </c>
      <c r="L439" s="86">
        <v>230</v>
      </c>
      <c r="M439" s="86">
        <v>1</v>
      </c>
      <c r="N439" s="86"/>
      <c r="O439" s="87" t="s">
        <v>2201</v>
      </c>
      <c r="P439" s="86"/>
      <c r="Q439" s="87" t="s">
        <v>2202</v>
      </c>
      <c r="R439" s="86" t="s">
        <v>319</v>
      </c>
    </row>
    <row r="440" spans="1:18" ht="24.75" customHeight="1" x14ac:dyDescent="0.25">
      <c r="A440" s="88">
        <v>438</v>
      </c>
      <c r="B440" s="89" t="s">
        <v>763</v>
      </c>
      <c r="C440" s="78" t="s">
        <v>1491</v>
      </c>
      <c r="D440" s="90">
        <v>18075098</v>
      </c>
      <c r="E440" s="90">
        <v>1395</v>
      </c>
      <c r="F440" s="90" t="s">
        <v>1141</v>
      </c>
      <c r="G440" s="91" t="s">
        <v>1022</v>
      </c>
      <c r="H440" s="90" t="s">
        <v>2204</v>
      </c>
      <c r="I440" s="90" t="s">
        <v>2205</v>
      </c>
      <c r="J440" s="90">
        <v>2</v>
      </c>
      <c r="K440" s="90">
        <v>2</v>
      </c>
      <c r="L440" s="90">
        <v>230</v>
      </c>
      <c r="M440" s="90">
        <v>1</v>
      </c>
      <c r="N440" s="90">
        <v>20</v>
      </c>
      <c r="O440" s="92" t="s">
        <v>1620</v>
      </c>
      <c r="P440" s="90">
        <v>97649374</v>
      </c>
      <c r="Q440" s="90" t="s">
        <v>1614</v>
      </c>
      <c r="R440" s="90" t="s">
        <v>319</v>
      </c>
    </row>
    <row r="441" spans="1:18" ht="24.75" customHeight="1" x14ac:dyDescent="0.25">
      <c r="A441" s="88">
        <v>439</v>
      </c>
      <c r="B441" s="93" t="s">
        <v>765</v>
      </c>
      <c r="C441" s="78" t="s">
        <v>1491</v>
      </c>
      <c r="D441" s="90">
        <v>18075099</v>
      </c>
      <c r="E441" s="90">
        <v>1395</v>
      </c>
      <c r="F441" s="90" t="s">
        <v>1086</v>
      </c>
      <c r="G441" s="91" t="s">
        <v>1022</v>
      </c>
      <c r="H441" s="90" t="s">
        <v>2206</v>
      </c>
      <c r="I441" s="90" t="s">
        <v>2207</v>
      </c>
      <c r="J441" s="90">
        <v>4</v>
      </c>
      <c r="K441" s="90">
        <v>4</v>
      </c>
      <c r="L441" s="90">
        <v>230</v>
      </c>
      <c r="M441" s="90">
        <v>1</v>
      </c>
      <c r="N441" s="90">
        <v>20</v>
      </c>
      <c r="O441" s="92" t="s">
        <v>1620</v>
      </c>
      <c r="P441" s="90">
        <v>97649379</v>
      </c>
      <c r="Q441" s="90" t="s">
        <v>1614</v>
      </c>
      <c r="R441" s="90" t="s">
        <v>319</v>
      </c>
    </row>
    <row r="442" spans="1:18" ht="24.75" customHeight="1" x14ac:dyDescent="0.25">
      <c r="A442" s="88">
        <v>440</v>
      </c>
      <c r="B442" s="93" t="s">
        <v>767</v>
      </c>
      <c r="C442" s="78" t="s">
        <v>1491</v>
      </c>
      <c r="D442" s="90">
        <v>18075100</v>
      </c>
      <c r="E442" s="90">
        <v>1395</v>
      </c>
      <c r="F442" s="90" t="s">
        <v>1794</v>
      </c>
      <c r="G442" s="91" t="s">
        <v>1022</v>
      </c>
      <c r="H442" s="90" t="s">
        <v>2208</v>
      </c>
      <c r="I442" s="90" t="s">
        <v>2209</v>
      </c>
      <c r="J442" s="90">
        <v>14</v>
      </c>
      <c r="K442" s="90">
        <v>14</v>
      </c>
      <c r="L442" s="90">
        <v>400</v>
      </c>
      <c r="M442" s="90">
        <v>3</v>
      </c>
      <c r="N442" s="90">
        <v>25</v>
      </c>
      <c r="O442" s="92" t="s">
        <v>2180</v>
      </c>
      <c r="P442" s="90">
        <v>11811971</v>
      </c>
      <c r="Q442" s="90" t="s">
        <v>1617</v>
      </c>
      <c r="R442" s="90" t="s">
        <v>319</v>
      </c>
    </row>
    <row r="443" spans="1:18" ht="24.75" customHeight="1" x14ac:dyDescent="0.25">
      <c r="A443" s="88">
        <v>441</v>
      </c>
      <c r="B443" s="93" t="s">
        <v>769</v>
      </c>
      <c r="C443" s="78" t="s">
        <v>1491</v>
      </c>
      <c r="D443" s="90">
        <v>18017084</v>
      </c>
      <c r="E443" s="90">
        <v>1395</v>
      </c>
      <c r="F443" s="90" t="s">
        <v>1130</v>
      </c>
      <c r="G443" s="91" t="s">
        <v>1022</v>
      </c>
      <c r="H443" s="90"/>
      <c r="I443" s="90" t="s">
        <v>2210</v>
      </c>
      <c r="J443" s="90">
        <v>2</v>
      </c>
      <c r="K443" s="90">
        <v>2</v>
      </c>
      <c r="L443" s="90">
        <v>230</v>
      </c>
      <c r="M443" s="90">
        <v>1</v>
      </c>
      <c r="N443" s="90">
        <v>10</v>
      </c>
      <c r="O443" s="92" t="s">
        <v>2180</v>
      </c>
      <c r="P443" s="90">
        <v>92951546</v>
      </c>
      <c r="Q443" s="90" t="s">
        <v>1598</v>
      </c>
      <c r="R443" s="90" t="s">
        <v>319</v>
      </c>
    </row>
    <row r="444" spans="1:18" ht="24.75" customHeight="1" x14ac:dyDescent="0.25">
      <c r="A444" s="88">
        <v>442</v>
      </c>
      <c r="B444" s="93" t="s">
        <v>771</v>
      </c>
      <c r="C444" s="78" t="s">
        <v>1491</v>
      </c>
      <c r="D444" s="90">
        <v>18009056</v>
      </c>
      <c r="E444" s="90">
        <v>1395</v>
      </c>
      <c r="F444" s="90" t="s">
        <v>1060</v>
      </c>
      <c r="G444" s="91" t="s">
        <v>1022</v>
      </c>
      <c r="H444" s="90" t="s">
        <v>1540</v>
      </c>
      <c r="I444" s="90" t="s">
        <v>2211</v>
      </c>
      <c r="J444" s="90">
        <v>14</v>
      </c>
      <c r="K444" s="90">
        <v>14</v>
      </c>
      <c r="L444" s="90">
        <v>400</v>
      </c>
      <c r="M444" s="90">
        <v>3</v>
      </c>
      <c r="N444" s="90">
        <v>25</v>
      </c>
      <c r="O444" s="92" t="s">
        <v>1494</v>
      </c>
      <c r="P444" s="90">
        <v>70958243</v>
      </c>
      <c r="Q444" s="90" t="s">
        <v>1598</v>
      </c>
      <c r="R444" s="90" t="s">
        <v>319</v>
      </c>
    </row>
    <row r="445" spans="1:18" ht="24.75" customHeight="1" x14ac:dyDescent="0.25">
      <c r="A445" s="88">
        <v>443</v>
      </c>
      <c r="B445" s="94" t="s">
        <v>827</v>
      </c>
      <c r="C445" s="78" t="s">
        <v>1491</v>
      </c>
      <c r="D445" s="90">
        <v>14300080</v>
      </c>
      <c r="E445" s="90">
        <v>1395</v>
      </c>
      <c r="F445" s="90" t="s">
        <v>1060</v>
      </c>
      <c r="G445" s="90" t="s">
        <v>1022</v>
      </c>
      <c r="H445" s="90" t="s">
        <v>1189</v>
      </c>
      <c r="I445" s="90" t="s">
        <v>2212</v>
      </c>
      <c r="J445" s="90">
        <v>250</v>
      </c>
      <c r="K445" s="90">
        <v>120</v>
      </c>
      <c r="L445" s="90">
        <v>1500</v>
      </c>
      <c r="M445" s="90">
        <v>3</v>
      </c>
      <c r="N445" s="90"/>
      <c r="O445" s="92" t="s">
        <v>2197</v>
      </c>
      <c r="P445" s="90"/>
      <c r="Q445" s="92" t="s">
        <v>2198</v>
      </c>
      <c r="R445" s="90" t="s">
        <v>118</v>
      </c>
    </row>
  </sheetData>
  <conditionalFormatting sqref="B1:B440 B445">
    <cfRule type="duplicateValues" dxfId="6" priority="4"/>
    <cfRule type="duplicateValues" dxfId="5" priority="5"/>
  </conditionalFormatting>
  <conditionalFormatting sqref="B1:B445">
    <cfRule type="duplicateValues" dxfId="4" priority="7"/>
    <cfRule type="duplicateValues" dxfId="3" priority="8"/>
  </conditionalFormatting>
  <conditionalFormatting sqref="B2:B437">
    <cfRule type="duplicateValues" dxfId="2" priority="2"/>
  </conditionalFormatting>
  <conditionalFormatting sqref="B438:B440">
    <cfRule type="duplicateValues" dxfId="1" priority="6"/>
  </conditionalFormatting>
  <conditionalFormatting sqref="P2:P437">
    <cfRule type="duplicateValues" dxfId="0" priority="3"/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Oświata, OSiR, Biblioteka, OK</vt:lpstr>
      <vt:lpstr>Gmina</vt:lpstr>
      <vt:lpstr>ZGM</vt:lpstr>
      <vt:lpstr>Naprostować</vt:lpstr>
      <vt:lpstr>moce umowne</vt:lpstr>
      <vt:lpstr>faktury</vt:lpstr>
      <vt:lpstr>ZGK</vt:lpstr>
      <vt:lpstr>Ważne daty i oczekiwania</vt:lpstr>
      <vt:lpstr>PGE punkty 2021</vt:lpstr>
      <vt:lpstr>Dane jednostek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Terlikowski</dc:creator>
  <dc:description/>
  <cp:lastModifiedBy>Lena Jakim</cp:lastModifiedBy>
  <cp:revision>17</cp:revision>
  <cp:lastPrinted>2021-03-23T14:07:43Z</cp:lastPrinted>
  <dcterms:created xsi:type="dcterms:W3CDTF">2020-05-18T12:11:27Z</dcterms:created>
  <dcterms:modified xsi:type="dcterms:W3CDTF">2023-09-19T13:20:01Z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