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" yWindow="3823" windowWidth="17332" windowHeight="3849"/>
  </bookViews>
  <sheets>
    <sheet name="kosztorys ofertowy" sheetId="1" r:id="rId1"/>
  </sheets>
  <calcPr calcId="145621" fullPrecision="0"/>
</workbook>
</file>

<file path=xl/calcChain.xml><?xml version="1.0" encoding="utf-8"?>
<calcChain xmlns="http://schemas.openxmlformats.org/spreadsheetml/2006/main">
  <c r="G57" i="1" l="1"/>
  <c r="G58" i="1" s="1"/>
  <c r="G54" i="1"/>
  <c r="G55" i="1" s="1"/>
  <c r="G49" i="1"/>
  <c r="G50" i="1" s="1"/>
  <c r="G46" i="1"/>
  <c r="G45" i="1"/>
  <c r="G47" i="1" s="1"/>
  <c r="G40" i="1"/>
  <c r="G41" i="1" s="1"/>
  <c r="G37" i="1"/>
  <c r="G38" i="1" s="1"/>
  <c r="G34" i="1"/>
  <c r="G35" i="1" s="1"/>
  <c r="G22" i="1"/>
  <c r="G23" i="1"/>
  <c r="G24" i="1"/>
  <c r="G25" i="1"/>
  <c r="G26" i="1"/>
  <c r="G27" i="1"/>
  <c r="G28" i="1"/>
  <c r="G29" i="1"/>
  <c r="G21" i="1"/>
  <c r="G13" i="1"/>
  <c r="G14" i="1"/>
  <c r="G15" i="1"/>
  <c r="G16" i="1"/>
  <c r="G12" i="1"/>
  <c r="G17" i="1" s="1"/>
  <c r="G9" i="1"/>
  <c r="G10" i="1" s="1"/>
  <c r="G59" i="1" l="1"/>
  <c r="G51" i="1"/>
  <c r="G42" i="1"/>
  <c r="G30" i="1"/>
  <c r="G31" i="1" s="1"/>
  <c r="G18" i="1"/>
  <c r="G60" i="1" l="1"/>
  <c r="G61" i="1" s="1"/>
  <c r="G62" i="1" s="1"/>
</calcChain>
</file>

<file path=xl/sharedStrings.xml><?xml version="1.0" encoding="utf-8"?>
<sst xmlns="http://schemas.openxmlformats.org/spreadsheetml/2006/main" count="184" uniqueCount="148">
  <si>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</si>
  <si>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</si>
  <si>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</si>
  <si>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</si>
  <si>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</si>
  <si>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</si>
  <si>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</si>
  <si>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</si>
  <si>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</si>
  <si>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</si>
  <si>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</si>
  <si>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</si>
  <si>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</si>
  <si>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</si>
  <si>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</si>
  <si>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</si>
  <si>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</si>
  <si>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</si>
  <si>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</si>
  <si>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</si>
  <si>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</si>
  <si>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</si>
  <si>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</si>
  <si>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</si>
  <si>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</si>
  <si>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</si>
  <si>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</si>
  <si>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</si>
  <si>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</si>
  <si>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</si>
  <si>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</si>
  <si>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</si>
  <si>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</si>
  <si>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</si>
  <si>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</si>
  <si>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</si>
  <si>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m</t>
  </si>
  <si>
    <t>m3</t>
  </si>
  <si>
    <t>t</t>
  </si>
  <si>
    <t>D-01.00.00. ROBOTY PRZYGOTOWAWCZE - Kod CPV 45100000-8</t>
  </si>
  <si>
    <t>KNNR 1 0111-01</t>
  </si>
  <si>
    <t>Roboty pomiarowe przy liniowych robotach ziemnych, na drogach w terenie równinnym</t>
  </si>
  <si>
    <t>km</t>
  </si>
  <si>
    <t>KNR AT-03 0104-02</t>
  </si>
  <si>
    <t>Mechaniczna rozbiórka z wywozem materiału z rozbiórki na odległość do 1km nawierzchni bitumicznej o grubości do 7cm</t>
  </si>
  <si>
    <t>KNR 2-31 0802-07</t>
  </si>
  <si>
    <t>Rozebranie mechaniczne podbudowy z kruszywa kamiennego o grubości 15cm</t>
  </si>
  <si>
    <t>KNR 2-31 0802-08</t>
  </si>
  <si>
    <t>Rozebranie mechaniczne podbudowy z kruszywa kamiennego - za każdy dalszy 1cm grubości ponad 15cm Krotność = 5</t>
  </si>
  <si>
    <t>KNR 2-31 1510-05</t>
  </si>
  <si>
    <t>Transport wewnętrzny samochodem samowyładowczym 5-10t z załadunkiem mechanicznym kruszywa łamanego na odległość do 0,5km</t>
  </si>
  <si>
    <t>KNR 2-31 1511-02</t>
  </si>
  <si>
    <t>Dodatek do tabl.1510 za transport na każde dalsze 0.5 km - do 4,5km Krotność = 8</t>
  </si>
  <si>
    <t>D-03.00.00. ODWODNIENIE KORPUSU DROGOWEGO - Kod CPV 45233220-7</t>
  </si>
  <si>
    <t>KNR AT-03 0101-01 Uproszczona</t>
  </si>
  <si>
    <t>Roboty remontowe - cięcie piłą nawierzchni bitumicznych na głębokość do 5cm</t>
  </si>
  <si>
    <t>Rozebranie mechaniczne podbudowy z kruszywa kamiennego o grubości 15cm Krotność = 2</t>
  </si>
  <si>
    <t>KNR 2-01 0310-02</t>
  </si>
  <si>
    <t>Wykopy ciągłe lub jamiste w gruncie kategorii III ze skarpami o szerokości dna do 1,5m i głębokości do 1,5m ze złożeniem urobku na odkład</t>
  </si>
  <si>
    <t>KNR 2-31 0816-03</t>
  </si>
  <si>
    <t>Rozebranie przepustów z rur betonowych o średnicy 60cm</t>
  </si>
  <si>
    <t>KNR 2-31 0605-01</t>
  </si>
  <si>
    <t>Ławy fundamentowe żwirowe przepustów rurowych</t>
  </si>
  <si>
    <t>KNNR 4 1308-08</t>
  </si>
  <si>
    <t>Kanały z rur HDPE o średnicy 600mm łączone na wcisk</t>
  </si>
  <si>
    <t>KNR 2-28 0501-09</t>
  </si>
  <si>
    <t>Obsypka rurociągu kruszywem dowiezionym z zagęszczeniem ubijakami mechanicznymi</t>
  </si>
  <si>
    <t>KNR 2-33 0606-01</t>
  </si>
  <si>
    <t>Obudowy wlotów (wylotów) prefabrykowanych przepustów drogowych rurowych</t>
  </si>
  <si>
    <t>D-04.00.00. PODBUDOWY - Kod CPV 45233000-9</t>
  </si>
  <si>
    <t>KNNR 6 0103-03</t>
  </si>
  <si>
    <t>Profilowanie i zagęszczanie mechaniczne podłoża pod warstwy konstrukcyjne nawierzchni w gruncie kategorii II-VI</t>
  </si>
  <si>
    <t>KNR AT-03 0202-02</t>
  </si>
  <si>
    <t>Mechaniczne oczyszczenie i skropienie emulsją asfaltową na zimno podbudowy lub nawierzchni betonowej/bitumicznej przy zużyciu emulsji 0,2kg/m2</t>
  </si>
  <si>
    <t>D-04.06.01. Podbudowa z chudego betonu</t>
  </si>
  <si>
    <t>KNNR 6 0109-03</t>
  </si>
  <si>
    <t>Wykonanie i pielęgnacja podbudowy  z chudego betonu C6/8 piaskiem i wodą, grubość warstwy po zagęszczeniu 20cm</t>
  </si>
  <si>
    <t>D-05.00.00. NAWIERZCHNIE - Kod CPV 45233220-7</t>
  </si>
  <si>
    <t>KNNR 6 0308-02</t>
  </si>
  <si>
    <t>Nawierzchnia z mieszanek mineralno-bitumicznych asfaltowych standard II - warstwa wiążąca o grubości po zagęszczeniu 5cm</t>
  </si>
  <si>
    <t>KNNR 6 0309-02</t>
  </si>
  <si>
    <t>Nawierzchnie z betonu asfaltowego ACS wg WT-2 o grubości 4 cm (warstwa ścieralna)</t>
  </si>
  <si>
    <t>KNR AT-03 0203-01 analogia</t>
  </si>
  <si>
    <t>Warstwa przeciwspękaniowa pod warstwy bitumiczne</t>
  </si>
  <si>
    <t>D-06.00.00. ROBOTY WYKOŃCZENIOWE Kod CPV 45233000-9</t>
  </si>
  <si>
    <t>KNNR 6 1302-02</t>
  </si>
  <si>
    <t>Oczyszczenie rowów z wyprofilowaniem dna i skarp z namułu gr. 20 cm</t>
  </si>
  <si>
    <t>KNNR 6 0107-01</t>
  </si>
  <si>
    <t>Wyrównanie i zagęszczanie mechaniczne istniejącej podbudowykruszywem łamanym o średniej grubości warstwy po zagęszczaniu do 10cm  - uzupełnienie pobocza pospółką.</t>
  </si>
  <si>
    <t xml:space="preserve"> </t>
  </si>
  <si>
    <t>1 d.1.1</t>
  </si>
  <si>
    <t>2 d.1.2</t>
  </si>
  <si>
    <t>3 d.1.2</t>
  </si>
  <si>
    <t>4 d.1.2</t>
  </si>
  <si>
    <t>5 d.1.2</t>
  </si>
  <si>
    <t>6 d.1.2</t>
  </si>
  <si>
    <t>7 d.2.1</t>
  </si>
  <si>
    <t>8 d.2.1</t>
  </si>
  <si>
    <t>9 d.2.1</t>
  </si>
  <si>
    <t>10 d.2.1</t>
  </si>
  <si>
    <t>11 d.2.1</t>
  </si>
  <si>
    <t>12 d.2.1</t>
  </si>
  <si>
    <t>13 d.2.1</t>
  </si>
  <si>
    <t>14 d.2.1</t>
  </si>
  <si>
    <t>15 d.2.1</t>
  </si>
  <si>
    <t>16 d.3.1</t>
  </si>
  <si>
    <t>17 d.3.2</t>
  </si>
  <si>
    <t>18 d.3.3</t>
  </si>
  <si>
    <t>19 d.4.1</t>
  </si>
  <si>
    <t>20 d.4.1</t>
  </si>
  <si>
    <t>21 d.4.2</t>
  </si>
  <si>
    <t>22 d.5.1</t>
  </si>
  <si>
    <t>23 d.5.2</t>
  </si>
  <si>
    <t>1.1</t>
  </si>
  <si>
    <t>1.2</t>
  </si>
  <si>
    <t>2.1</t>
  </si>
  <si>
    <t>3.1</t>
  </si>
  <si>
    <t>3.2</t>
  </si>
  <si>
    <t>3.3</t>
  </si>
  <si>
    <t>4.1</t>
  </si>
  <si>
    <t>4.2</t>
  </si>
  <si>
    <t>5.1</t>
  </si>
  <si>
    <t>5.2</t>
  </si>
  <si>
    <t>Odtworzenie trasy i punktów wysokościowych</t>
  </si>
  <si>
    <t>Razem dział: Odtworzenie trasy i punktów wysokościowych</t>
  </si>
  <si>
    <t>Rozbiórka elementów dróg</t>
  </si>
  <si>
    <t>Razem dział: Rozbiórka elementów dróg</t>
  </si>
  <si>
    <t>Razem dział: ROBOTY PRZYGOTOWAWCZE</t>
  </si>
  <si>
    <t>Przepust pod koroną drogi z rur polietylenowych karbowanych HDPE</t>
  </si>
  <si>
    <t>Razem dział: Przepust pod koroną drogi z rur polietylenowych karbowanych HDPE</t>
  </si>
  <si>
    <t>Razem dział: ODWODNIENIE KORPUSU DROGOWEGO</t>
  </si>
  <si>
    <t>Koryto wraz z profilowaniem i zagęszczeniem podłoża</t>
  </si>
  <si>
    <t>Razem dział: Koryto wraz z profilowaniem i zagęszczeniem podłoża</t>
  </si>
  <si>
    <t>Połączenie międzywarstwowe nawierzchni drogowej emulsją asfaltową</t>
  </si>
  <si>
    <t>Razem dział: Połączenie międzywarstwowe nawierzchni drogowej emulsją asfaltową</t>
  </si>
  <si>
    <t>Razem dział: Podbudowa z chudego betonu</t>
  </si>
  <si>
    <t>Razem dział: PODBUDOWY</t>
  </si>
  <si>
    <t>Nawierzchnia z betonu asfaltowego</t>
  </si>
  <si>
    <t>Razem dział: Nawierzchnia z betonu asfaltowego</t>
  </si>
  <si>
    <t>Zabezpieczanie geosiatką nawierzchni asfaltowej przed spękaniami odbitymi</t>
  </si>
  <si>
    <t>Razem dział: Zabezpieczanie geosiatką nawierzchni asfaltowej przed spękaniami odbitymi</t>
  </si>
  <si>
    <t>Razem dział: NAWIERZCHNIE</t>
  </si>
  <si>
    <t>Wykonanie wykopów w gruntach nieskalistych</t>
  </si>
  <si>
    <t>Razem dział: Wykonanie wykopów w gruntach nieskalistych</t>
  </si>
  <si>
    <t>Uzupełnianie poboczy</t>
  </si>
  <si>
    <t>Razem dział: Uzupełnianie poboczy</t>
  </si>
  <si>
    <t>Razem dział: ROBOTY WYKOŃCZENIOWE</t>
  </si>
  <si>
    <t xml:space="preserve"> Remont nawierzchni drogi leśnej Łodzinka-Reberec nr inw. 243/267 km 0+000-0+745.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</si>
</sst>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>
      <alignment horizontal="right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0" xfId="0" applyNumberFormat="1" applyFont="1"/>
    <xf numFmtId="0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6" fillId="3" borderId="4" xfId="0" applyNumberFormat="1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right" vertical="center"/>
    </xf>
    <xf numFmtId="4" fontId="16" fillId="2" borderId="4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right" vertical="center"/>
    </xf>
    <xf numFmtId="0" fontId="16" fillId="3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 applyProtection="1">
      <alignment horizontal="left" vertical="center" wrapText="1"/>
    </xf>
    <xf numFmtId="0" fontId="8" fillId="0" borderId="9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16" fillId="3" borderId="6" xfId="0" applyNumberFormat="1" applyFont="1" applyFill="1" applyBorder="1" applyAlignment="1">
      <alignment horizontal="left" vertical="center" wrapText="1"/>
    </xf>
    <xf numFmtId="0" fontId="16" fillId="3" borderId="13" xfId="0" applyNumberFormat="1" applyFont="1" applyFill="1" applyBorder="1" applyAlignment="1">
      <alignment horizontal="left" vertical="center" wrapText="1"/>
    </xf>
    <xf numFmtId="0" fontId="16" fillId="3" borderId="7" xfId="0" applyNumberFormat="1" applyFont="1" applyFill="1" applyBorder="1" applyAlignment="1">
      <alignment horizontal="left" vertical="center" wrapText="1"/>
    </xf>
    <xf numFmtId="0" fontId="16" fillId="2" borderId="6" xfId="0" applyNumberFormat="1" applyFont="1" applyFill="1" applyBorder="1" applyAlignment="1">
      <alignment horizontal="left" vertical="center" wrapText="1"/>
    </xf>
    <xf numFmtId="0" fontId="16" fillId="2" borderId="13" xfId="0" applyNumberFormat="1" applyFont="1" applyFill="1" applyBorder="1" applyAlignment="1">
      <alignment horizontal="left" vertical="center" wrapText="1"/>
    </xf>
    <xf numFmtId="0" fontId="16" fillId="2" borderId="7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Border="1" applyAlignment="1">
      <alignment vertical="center" wrapText="1"/>
    </xf>
    <xf numFmtId="0" fontId="16" fillId="2" borderId="4" xfId="0" applyNumberFormat="1" applyFont="1" applyFill="1" applyBorder="1" applyAlignment="1">
      <alignment vertical="center" wrapText="1"/>
    </xf>
    <xf numFmtId="0" fontId="16" fillId="3" borderId="4" xfId="0" applyNumberFormat="1" applyFont="1" applyFill="1" applyBorder="1" applyAlignment="1">
      <alignment vertical="center" wrapText="1"/>
    </xf>
    <xf numFmtId="0" fontId="6" fillId="0" borderId="3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8" fillId="0" borderId="9" xfId="0" applyNumberFormat="1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CCFF99"/>
      <color rgb="FFFFFF66"/>
      <color rgb="FF99FF66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showZeros="0" tabSelected="1" view="pageBreakPreview" zoomScale="160" zoomScaleNormal="100" zoomScaleSheetLayoutView="160" workbookViewId="0">
      <selection activeCell="J9" sqref="J9"/>
    </sheetView>
  </sheetViews>
  <sheetFormatPr defaultColWidth="8.875" defaultRowHeight="11.8" x14ac:dyDescent="0.25"/>
  <cols>
    <col min="1" max="1" width="5.625" style="1" customWidth="1"/>
    <col min="2" max="2" width="8.75" style="1" customWidth="1"/>
    <col min="3" max="3" width="37.75" style="1" customWidth="1"/>
    <col min="4" max="5" width="7.375" style="1" customWidth="1"/>
    <col min="6" max="6" width="8.75" style="1" customWidth="1"/>
    <col min="7" max="7" width="9.75" style="1" customWidth="1"/>
    <col min="8" max="16384" width="8.875" style="1"/>
  </cols>
  <sheetData>
    <row r="1" spans="1:7" ht="17.7" x14ac:dyDescent="0.25">
      <c r="A1" s="28" t="s">
        <v>4</v>
      </c>
      <c r="B1" s="28"/>
      <c r="C1" s="28"/>
      <c r="D1" s="28"/>
      <c r="E1" s="28"/>
      <c r="F1" s="28"/>
      <c r="G1" s="28"/>
    </row>
    <row r="3" spans="1:7" ht="33.4" customHeight="1" x14ac:dyDescent="0.25">
      <c r="A3" s="29" t="s">
        <v>147</v>
      </c>
      <c r="B3" s="29"/>
      <c r="C3" s="29"/>
      <c r="D3" s="29"/>
      <c r="E3" s="29"/>
      <c r="F3" s="29"/>
      <c r="G3" s="29"/>
    </row>
    <row r="5" spans="1:7" ht="29.95" customHeight="1" thickBot="1" x14ac:dyDescent="0.3">
      <c r="A5" s="2" t="s">
        <v>5</v>
      </c>
      <c r="B5" s="2" t="s">
        <v>1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0</v>
      </c>
    </row>
    <row r="6" spans="1:7" ht="12.45" thickTop="1" x14ac:dyDescent="0.25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</row>
    <row r="7" spans="1:7" ht="20.95" customHeight="1" x14ac:dyDescent="0.25">
      <c r="A7" s="40">
        <v>1</v>
      </c>
      <c r="B7" s="23"/>
      <c r="C7" s="44" t="s">
        <v>39</v>
      </c>
      <c r="D7" s="45"/>
      <c r="E7" s="45"/>
      <c r="F7" s="45"/>
      <c r="G7" s="46"/>
    </row>
    <row r="8" spans="1:7" x14ac:dyDescent="0.25">
      <c r="A8" s="43" t="s">
        <v>113</v>
      </c>
      <c r="B8" s="35"/>
      <c r="C8" s="47" t="s">
        <v>123</v>
      </c>
      <c r="D8" s="48"/>
      <c r="E8" s="48"/>
      <c r="F8" s="48"/>
      <c r="G8" s="49"/>
    </row>
    <row r="9" spans="1:7" ht="21.6" customHeight="1" x14ac:dyDescent="0.25">
      <c r="A9" s="41" t="s">
        <v>90</v>
      </c>
      <c r="B9" s="11" t="s">
        <v>40</v>
      </c>
      <c r="C9" s="50" t="s">
        <v>41</v>
      </c>
      <c r="D9" s="11" t="s">
        <v>42</v>
      </c>
      <c r="E9" s="60">
        <v>0.75</v>
      </c>
      <c r="F9" s="4">
        <v>0</v>
      </c>
      <c r="G9" s="4">
        <f>E9*F9</f>
        <v>0</v>
      </c>
    </row>
    <row r="10" spans="1:7" x14ac:dyDescent="0.25">
      <c r="A10" s="41" t="s">
        <v>89</v>
      </c>
      <c r="B10" s="11"/>
      <c r="C10" s="51" t="s">
        <v>124</v>
      </c>
      <c r="D10" s="35"/>
      <c r="E10" s="21"/>
      <c r="F10" s="22"/>
      <c r="G10" s="22">
        <f>SUM(G9)</f>
        <v>0</v>
      </c>
    </row>
    <row r="11" spans="1:7" ht="11.8" customHeight="1" x14ac:dyDescent="0.25">
      <c r="A11" s="43" t="s">
        <v>114</v>
      </c>
      <c r="B11" s="35"/>
      <c r="C11" s="47" t="s">
        <v>125</v>
      </c>
      <c r="D11" s="48"/>
      <c r="E11" s="48"/>
      <c r="F11" s="48"/>
      <c r="G11" s="49"/>
    </row>
    <row r="12" spans="1:7" ht="30.8" customHeight="1" x14ac:dyDescent="0.25">
      <c r="A12" s="41" t="s">
        <v>91</v>
      </c>
      <c r="B12" s="11" t="s">
        <v>43</v>
      </c>
      <c r="C12" s="50" t="s">
        <v>44</v>
      </c>
      <c r="D12" s="11" t="s">
        <v>35</v>
      </c>
      <c r="E12" s="59">
        <v>1350.4</v>
      </c>
      <c r="F12" s="4">
        <v>0</v>
      </c>
      <c r="G12" s="4">
        <f>E12*F12</f>
        <v>0</v>
      </c>
    </row>
    <row r="13" spans="1:7" ht="22.25" customHeight="1" x14ac:dyDescent="0.25">
      <c r="A13" s="41" t="s">
        <v>92</v>
      </c>
      <c r="B13" s="11" t="s">
        <v>45</v>
      </c>
      <c r="C13" s="50" t="s">
        <v>46</v>
      </c>
      <c r="D13" s="11" t="s">
        <v>35</v>
      </c>
      <c r="E13" s="59">
        <v>1519.2</v>
      </c>
      <c r="F13" s="4">
        <v>0</v>
      </c>
      <c r="G13" s="4">
        <f t="shared" ref="G13:G16" si="0">E13*F13</f>
        <v>0</v>
      </c>
    </row>
    <row r="14" spans="1:7" ht="23.6" x14ac:dyDescent="0.25">
      <c r="A14" s="41" t="s">
        <v>93</v>
      </c>
      <c r="B14" s="11" t="s">
        <v>47</v>
      </c>
      <c r="C14" s="50" t="s">
        <v>48</v>
      </c>
      <c r="D14" s="11" t="s">
        <v>35</v>
      </c>
      <c r="E14" s="59">
        <v>1519.2</v>
      </c>
      <c r="F14" s="4">
        <v>0</v>
      </c>
      <c r="G14" s="4">
        <f t="shared" si="0"/>
        <v>0</v>
      </c>
    </row>
    <row r="15" spans="1:7" ht="35.35" x14ac:dyDescent="0.25">
      <c r="A15" s="41" t="s">
        <v>94</v>
      </c>
      <c r="B15" s="11" t="s">
        <v>49</v>
      </c>
      <c r="C15" s="50" t="s">
        <v>50</v>
      </c>
      <c r="D15" s="11" t="s">
        <v>38</v>
      </c>
      <c r="E15" s="59">
        <v>668.45</v>
      </c>
      <c r="F15" s="4">
        <v>0</v>
      </c>
      <c r="G15" s="4">
        <f t="shared" si="0"/>
        <v>0</v>
      </c>
    </row>
    <row r="16" spans="1:7" ht="22.25" customHeight="1" x14ac:dyDescent="0.25">
      <c r="A16" s="41" t="s">
        <v>95</v>
      </c>
      <c r="B16" s="11" t="s">
        <v>51</v>
      </c>
      <c r="C16" s="50" t="s">
        <v>52</v>
      </c>
      <c r="D16" s="11" t="s">
        <v>38</v>
      </c>
      <c r="E16" s="59">
        <v>668.45</v>
      </c>
      <c r="F16" s="4">
        <v>0</v>
      </c>
      <c r="G16" s="4">
        <f t="shared" si="0"/>
        <v>0</v>
      </c>
    </row>
    <row r="17" spans="1:7" ht="11.8" customHeight="1" x14ac:dyDescent="0.25">
      <c r="A17" s="41" t="s">
        <v>89</v>
      </c>
      <c r="B17" s="11"/>
      <c r="C17" s="51" t="s">
        <v>126</v>
      </c>
      <c r="D17" s="35"/>
      <c r="E17" s="21"/>
      <c r="F17" s="22"/>
      <c r="G17" s="22">
        <f>SUM(G12:G16)</f>
        <v>0</v>
      </c>
    </row>
    <row r="18" spans="1:7" ht="19.649999999999999" customHeight="1" x14ac:dyDescent="0.25">
      <c r="A18" s="41" t="s">
        <v>89</v>
      </c>
      <c r="B18" s="11"/>
      <c r="C18" s="52" t="s">
        <v>127</v>
      </c>
      <c r="D18" s="23"/>
      <c r="E18" s="19"/>
      <c r="F18" s="20"/>
      <c r="G18" s="20">
        <f>G10+G17</f>
        <v>0</v>
      </c>
    </row>
    <row r="19" spans="1:7" ht="21.6" customHeight="1" x14ac:dyDescent="0.25">
      <c r="A19" s="40">
        <v>2</v>
      </c>
      <c r="B19" s="23"/>
      <c r="C19" s="44" t="s">
        <v>53</v>
      </c>
      <c r="D19" s="45"/>
      <c r="E19" s="45"/>
      <c r="F19" s="45"/>
      <c r="G19" s="46"/>
    </row>
    <row r="20" spans="1:7" ht="11.8" customHeight="1" x14ac:dyDescent="0.25">
      <c r="A20" s="43" t="s">
        <v>115</v>
      </c>
      <c r="B20" s="35"/>
      <c r="C20" s="47" t="s">
        <v>128</v>
      </c>
      <c r="D20" s="48"/>
      <c r="E20" s="48"/>
      <c r="F20" s="48"/>
      <c r="G20" s="49"/>
    </row>
    <row r="21" spans="1:7" ht="35.35" x14ac:dyDescent="0.25">
      <c r="A21" s="41" t="s">
        <v>96</v>
      </c>
      <c r="B21" s="11" t="s">
        <v>54</v>
      </c>
      <c r="C21" s="50" t="s">
        <v>55</v>
      </c>
      <c r="D21" s="11" t="s">
        <v>36</v>
      </c>
      <c r="E21" s="59">
        <v>6.4</v>
      </c>
      <c r="F21" s="4">
        <v>0</v>
      </c>
      <c r="G21" s="4">
        <f>E21*F21</f>
        <v>0</v>
      </c>
    </row>
    <row r="22" spans="1:7" ht="26.2" customHeight="1" x14ac:dyDescent="0.25">
      <c r="A22" s="41" t="s">
        <v>97</v>
      </c>
      <c r="B22" s="11" t="s">
        <v>43</v>
      </c>
      <c r="C22" s="50" t="s">
        <v>44</v>
      </c>
      <c r="D22" s="11" t="s">
        <v>35</v>
      </c>
      <c r="E22" s="59">
        <v>3.2</v>
      </c>
      <c r="F22" s="4">
        <v>0</v>
      </c>
      <c r="G22" s="4">
        <f t="shared" ref="G22:G29" si="1">E22*F22</f>
        <v>0</v>
      </c>
    </row>
    <row r="23" spans="1:7" ht="24.25" customHeight="1" x14ac:dyDescent="0.25">
      <c r="A23" s="41" t="s">
        <v>98</v>
      </c>
      <c r="B23" s="11" t="s">
        <v>45</v>
      </c>
      <c r="C23" s="50" t="s">
        <v>56</v>
      </c>
      <c r="D23" s="11" t="s">
        <v>35</v>
      </c>
      <c r="E23" s="59">
        <v>3.6</v>
      </c>
      <c r="F23" s="4">
        <v>0</v>
      </c>
      <c r="G23" s="4">
        <f t="shared" si="1"/>
        <v>0</v>
      </c>
    </row>
    <row r="24" spans="1:7" ht="32.75" customHeight="1" x14ac:dyDescent="0.25">
      <c r="A24" s="41" t="s">
        <v>99</v>
      </c>
      <c r="B24" s="11" t="s">
        <v>57</v>
      </c>
      <c r="C24" s="50" t="s">
        <v>58</v>
      </c>
      <c r="D24" s="11" t="s">
        <v>37</v>
      </c>
      <c r="E24" s="59">
        <v>5</v>
      </c>
      <c r="F24" s="4">
        <v>0</v>
      </c>
      <c r="G24" s="4">
        <f t="shared" si="1"/>
        <v>0</v>
      </c>
    </row>
    <row r="25" spans="1:7" ht="27.5" customHeight="1" x14ac:dyDescent="0.25">
      <c r="A25" s="41" t="s">
        <v>100</v>
      </c>
      <c r="B25" s="11" t="s">
        <v>59</v>
      </c>
      <c r="C25" s="50" t="s">
        <v>60</v>
      </c>
      <c r="D25" s="11" t="s">
        <v>36</v>
      </c>
      <c r="E25" s="59">
        <v>7</v>
      </c>
      <c r="F25" s="4">
        <v>0</v>
      </c>
      <c r="G25" s="4">
        <f t="shared" si="1"/>
        <v>0</v>
      </c>
    </row>
    <row r="26" spans="1:7" ht="23.6" customHeight="1" x14ac:dyDescent="0.25">
      <c r="A26" s="41" t="s">
        <v>101</v>
      </c>
      <c r="B26" s="11" t="s">
        <v>61</v>
      </c>
      <c r="C26" s="50" t="s">
        <v>62</v>
      </c>
      <c r="D26" s="11" t="s">
        <v>37</v>
      </c>
      <c r="E26" s="59">
        <v>2.52</v>
      </c>
      <c r="F26" s="4">
        <v>0</v>
      </c>
      <c r="G26" s="4">
        <f t="shared" si="1"/>
        <v>0</v>
      </c>
    </row>
    <row r="27" spans="1:7" ht="23.6" customHeight="1" x14ac:dyDescent="0.25">
      <c r="A27" s="41" t="s">
        <v>102</v>
      </c>
      <c r="B27" s="11" t="s">
        <v>63</v>
      </c>
      <c r="C27" s="50" t="s">
        <v>64</v>
      </c>
      <c r="D27" s="11" t="s">
        <v>36</v>
      </c>
      <c r="E27" s="59">
        <v>8.4</v>
      </c>
      <c r="F27" s="4">
        <v>0</v>
      </c>
      <c r="G27" s="4">
        <f t="shared" si="1"/>
        <v>0</v>
      </c>
    </row>
    <row r="28" spans="1:7" ht="24.9" customHeight="1" x14ac:dyDescent="0.25">
      <c r="A28" s="41" t="s">
        <v>103</v>
      </c>
      <c r="B28" s="11" t="s">
        <v>65</v>
      </c>
      <c r="C28" s="50" t="s">
        <v>66</v>
      </c>
      <c r="D28" s="11" t="s">
        <v>37</v>
      </c>
      <c r="E28" s="59">
        <v>5.17</v>
      </c>
      <c r="F28" s="4">
        <v>0</v>
      </c>
      <c r="G28" s="4">
        <f t="shared" si="1"/>
        <v>0</v>
      </c>
    </row>
    <row r="29" spans="1:7" ht="22.25" customHeight="1" x14ac:dyDescent="0.25">
      <c r="A29" s="41" t="s">
        <v>104</v>
      </c>
      <c r="B29" s="11" t="s">
        <v>67</v>
      </c>
      <c r="C29" s="50" t="s">
        <v>68</v>
      </c>
      <c r="D29" s="11" t="s">
        <v>37</v>
      </c>
      <c r="E29" s="59">
        <v>1.65</v>
      </c>
      <c r="F29" s="4">
        <v>0</v>
      </c>
      <c r="G29" s="4">
        <f t="shared" si="1"/>
        <v>0</v>
      </c>
    </row>
    <row r="30" spans="1:7" ht="22.25" customHeight="1" x14ac:dyDescent="0.25">
      <c r="A30" s="41" t="s">
        <v>89</v>
      </c>
      <c r="B30" s="11"/>
      <c r="C30" s="51" t="s">
        <v>129</v>
      </c>
      <c r="D30" s="35"/>
      <c r="E30" s="21"/>
      <c r="F30" s="22"/>
      <c r="G30" s="22">
        <f>SUM(G21:G29)</f>
        <v>0</v>
      </c>
    </row>
    <row r="31" spans="1:7" ht="21.6" customHeight="1" x14ac:dyDescent="0.25">
      <c r="A31" s="41" t="s">
        <v>89</v>
      </c>
      <c r="B31" s="11"/>
      <c r="C31" s="52" t="s">
        <v>130</v>
      </c>
      <c r="D31" s="23"/>
      <c r="E31" s="19"/>
      <c r="F31" s="20"/>
      <c r="G31" s="20">
        <f>G30</f>
        <v>0</v>
      </c>
    </row>
    <row r="32" spans="1:7" ht="20.95" customHeight="1" x14ac:dyDescent="0.25">
      <c r="A32" s="40">
        <v>3</v>
      </c>
      <c r="B32" s="23"/>
      <c r="C32" s="44" t="s">
        <v>69</v>
      </c>
      <c r="D32" s="45"/>
      <c r="E32" s="45"/>
      <c r="F32" s="45"/>
      <c r="G32" s="46"/>
    </row>
    <row r="33" spans="1:7" ht="11.8" customHeight="1" x14ac:dyDescent="0.25">
      <c r="A33" s="43" t="s">
        <v>116</v>
      </c>
      <c r="B33" s="35"/>
      <c r="C33" s="47" t="s">
        <v>131</v>
      </c>
      <c r="D33" s="48"/>
      <c r="E33" s="48"/>
      <c r="F33" s="48"/>
      <c r="G33" s="49"/>
    </row>
    <row r="34" spans="1:7" ht="23.6" x14ac:dyDescent="0.25">
      <c r="A34" s="41" t="s">
        <v>105</v>
      </c>
      <c r="B34" s="11" t="s">
        <v>70</v>
      </c>
      <c r="C34" s="50" t="s">
        <v>71</v>
      </c>
      <c r="D34" s="11" t="s">
        <v>35</v>
      </c>
      <c r="E34" s="59">
        <v>1519.2</v>
      </c>
      <c r="F34" s="4">
        <v>0</v>
      </c>
      <c r="G34" s="4">
        <f>E34*F34</f>
        <v>0</v>
      </c>
    </row>
    <row r="35" spans="1:7" ht="23.6" x14ac:dyDescent="0.25">
      <c r="A35" s="41" t="s">
        <v>89</v>
      </c>
      <c r="B35" s="11"/>
      <c r="C35" s="51" t="s">
        <v>132</v>
      </c>
      <c r="D35" s="35"/>
      <c r="E35" s="21"/>
      <c r="F35" s="22"/>
      <c r="G35" s="22">
        <f>SUM(G34)</f>
        <v>0</v>
      </c>
    </row>
    <row r="36" spans="1:7" ht="14.4" customHeight="1" x14ac:dyDescent="0.25">
      <c r="A36" s="43" t="s">
        <v>117</v>
      </c>
      <c r="B36" s="35"/>
      <c r="C36" s="47" t="s">
        <v>133</v>
      </c>
      <c r="D36" s="48"/>
      <c r="E36" s="48"/>
      <c r="F36" s="48"/>
      <c r="G36" s="49"/>
    </row>
    <row r="37" spans="1:7" ht="35.35" x14ac:dyDescent="0.25">
      <c r="A37" s="41" t="s">
        <v>106</v>
      </c>
      <c r="B37" s="11" t="s">
        <v>72</v>
      </c>
      <c r="C37" s="50" t="s">
        <v>73</v>
      </c>
      <c r="D37" s="11" t="s">
        <v>35</v>
      </c>
      <c r="E37" s="59">
        <v>2445.9</v>
      </c>
      <c r="F37" s="4">
        <v>0</v>
      </c>
      <c r="G37" s="4">
        <f>E37*F37</f>
        <v>0</v>
      </c>
    </row>
    <row r="38" spans="1:7" ht="11.8" customHeight="1" x14ac:dyDescent="0.25">
      <c r="A38" s="41" t="s">
        <v>89</v>
      </c>
      <c r="B38" s="11"/>
      <c r="C38" s="51" t="s">
        <v>134</v>
      </c>
      <c r="D38" s="35"/>
      <c r="E38" s="21"/>
      <c r="F38" s="22"/>
      <c r="G38" s="22">
        <f>SUM(G37)</f>
        <v>0</v>
      </c>
    </row>
    <row r="39" spans="1:7" x14ac:dyDescent="0.25">
      <c r="A39" s="43" t="s">
        <v>118</v>
      </c>
      <c r="B39" s="35"/>
      <c r="C39" s="47" t="s">
        <v>74</v>
      </c>
      <c r="D39" s="48"/>
      <c r="E39" s="48"/>
      <c r="F39" s="48"/>
      <c r="G39" s="49"/>
    </row>
    <row r="40" spans="1:7" ht="24.25" customHeight="1" x14ac:dyDescent="0.25">
      <c r="A40" s="41" t="s">
        <v>107</v>
      </c>
      <c r="B40" s="11" t="s">
        <v>75</v>
      </c>
      <c r="C40" s="50" t="s">
        <v>76</v>
      </c>
      <c r="D40" s="11" t="s">
        <v>35</v>
      </c>
      <c r="E40" s="59">
        <v>1519.2</v>
      </c>
      <c r="F40" s="4">
        <v>0</v>
      </c>
      <c r="G40" s="4">
        <f>E40*F40</f>
        <v>0</v>
      </c>
    </row>
    <row r="41" spans="1:7" ht="11.8" customHeight="1" x14ac:dyDescent="0.25">
      <c r="A41" s="41" t="s">
        <v>89</v>
      </c>
      <c r="B41" s="11"/>
      <c r="C41" s="51" t="s">
        <v>135</v>
      </c>
      <c r="D41" s="35"/>
      <c r="E41" s="21"/>
      <c r="F41" s="22"/>
      <c r="G41" s="22">
        <f>SUM(G40)</f>
        <v>0</v>
      </c>
    </row>
    <row r="42" spans="1:7" ht="19" customHeight="1" x14ac:dyDescent="0.25">
      <c r="A42" s="41" t="s">
        <v>89</v>
      </c>
      <c r="B42" s="11"/>
      <c r="C42" s="52" t="s">
        <v>136</v>
      </c>
      <c r="D42" s="23"/>
      <c r="E42" s="19"/>
      <c r="F42" s="20"/>
      <c r="G42" s="20">
        <f>G35+G38+G41</f>
        <v>0</v>
      </c>
    </row>
    <row r="43" spans="1:7" ht="20.95" customHeight="1" x14ac:dyDescent="0.25">
      <c r="A43" s="40">
        <v>4</v>
      </c>
      <c r="B43" s="23"/>
      <c r="C43" s="44" t="s">
        <v>77</v>
      </c>
      <c r="D43" s="45"/>
      <c r="E43" s="45"/>
      <c r="F43" s="45"/>
      <c r="G43" s="46"/>
    </row>
    <row r="44" spans="1:7" ht="11.8" customHeight="1" x14ac:dyDescent="0.25">
      <c r="A44" s="43" t="s">
        <v>119</v>
      </c>
      <c r="B44" s="35"/>
      <c r="C44" s="47" t="s">
        <v>137</v>
      </c>
      <c r="D44" s="48"/>
      <c r="E44" s="48"/>
      <c r="F44" s="48"/>
      <c r="G44" s="49"/>
    </row>
    <row r="45" spans="1:7" ht="27.5" customHeight="1" x14ac:dyDescent="0.25">
      <c r="A45" s="41" t="s">
        <v>108</v>
      </c>
      <c r="B45" s="11" t="s">
        <v>78</v>
      </c>
      <c r="C45" s="50" t="s">
        <v>79</v>
      </c>
      <c r="D45" s="11" t="s">
        <v>35</v>
      </c>
      <c r="E45" s="59">
        <v>1746.6</v>
      </c>
      <c r="F45" s="4">
        <v>0</v>
      </c>
      <c r="G45" s="4">
        <f>E45*F45</f>
        <v>0</v>
      </c>
    </row>
    <row r="46" spans="1:7" ht="23.6" x14ac:dyDescent="0.25">
      <c r="A46" s="41" t="s">
        <v>109</v>
      </c>
      <c r="B46" s="11" t="s">
        <v>80</v>
      </c>
      <c r="C46" s="50" t="s">
        <v>81</v>
      </c>
      <c r="D46" s="11" t="s">
        <v>35</v>
      </c>
      <c r="E46" s="59">
        <v>2445.9</v>
      </c>
      <c r="F46" s="4">
        <v>0</v>
      </c>
      <c r="G46" s="4">
        <f>E46*F46</f>
        <v>0</v>
      </c>
    </row>
    <row r="47" spans="1:7" x14ac:dyDescent="0.25">
      <c r="A47" s="41" t="s">
        <v>89</v>
      </c>
      <c r="B47" s="11"/>
      <c r="C47" s="51" t="s">
        <v>138</v>
      </c>
      <c r="D47" s="35"/>
      <c r="E47" s="21"/>
      <c r="F47" s="22"/>
      <c r="G47" s="22">
        <f>SUM(G45:G46)</f>
        <v>0</v>
      </c>
    </row>
    <row r="48" spans="1:7" ht="15.75" customHeight="1" x14ac:dyDescent="0.25">
      <c r="A48" s="43" t="s">
        <v>120</v>
      </c>
      <c r="B48" s="35"/>
      <c r="C48" s="47" t="s">
        <v>139</v>
      </c>
      <c r="D48" s="48"/>
      <c r="E48" s="48"/>
      <c r="F48" s="48"/>
      <c r="G48" s="49"/>
    </row>
    <row r="49" spans="1:7" ht="23.6" customHeight="1" x14ac:dyDescent="0.25">
      <c r="A49" s="41" t="s">
        <v>110</v>
      </c>
      <c r="B49" s="11" t="s">
        <v>82</v>
      </c>
      <c r="C49" s="50" t="s">
        <v>83</v>
      </c>
      <c r="D49" s="11" t="s">
        <v>35</v>
      </c>
      <c r="E49" s="59">
        <v>396.2</v>
      </c>
      <c r="F49" s="4">
        <v>0</v>
      </c>
      <c r="G49" s="4">
        <f>E49*F49</f>
        <v>0</v>
      </c>
    </row>
    <row r="50" spans="1:7" ht="11.8" customHeight="1" x14ac:dyDescent="0.25">
      <c r="A50" s="41" t="s">
        <v>89</v>
      </c>
      <c r="B50" s="11"/>
      <c r="C50" s="51" t="s">
        <v>140</v>
      </c>
      <c r="D50" s="35"/>
      <c r="E50" s="21"/>
      <c r="F50" s="22"/>
      <c r="G50" s="22">
        <f>SUM(G49)</f>
        <v>0</v>
      </c>
    </row>
    <row r="51" spans="1:7" ht="18.350000000000001" customHeight="1" x14ac:dyDescent="0.25">
      <c r="A51" s="42" t="s">
        <v>89</v>
      </c>
      <c r="B51" s="24"/>
      <c r="C51" s="52" t="s">
        <v>141</v>
      </c>
      <c r="D51" s="23"/>
      <c r="E51" s="19"/>
      <c r="F51" s="20"/>
      <c r="G51" s="20">
        <f>G50+G47</f>
        <v>0</v>
      </c>
    </row>
    <row r="52" spans="1:7" ht="22.25" customHeight="1" x14ac:dyDescent="0.25">
      <c r="A52" s="40">
        <v>5</v>
      </c>
      <c r="B52" s="23"/>
      <c r="C52" s="44" t="s">
        <v>84</v>
      </c>
      <c r="D52" s="45"/>
      <c r="E52" s="45"/>
      <c r="F52" s="45"/>
      <c r="G52" s="46"/>
    </row>
    <row r="53" spans="1:7" ht="11.8" customHeight="1" x14ac:dyDescent="0.25">
      <c r="A53" s="43" t="s">
        <v>121</v>
      </c>
      <c r="B53" s="35"/>
      <c r="C53" s="47" t="s">
        <v>142</v>
      </c>
      <c r="D53" s="48"/>
      <c r="E53" s="48"/>
      <c r="F53" s="48"/>
      <c r="G53" s="49"/>
    </row>
    <row r="54" spans="1:7" ht="23.6" x14ac:dyDescent="0.25">
      <c r="A54" s="41" t="s">
        <v>111</v>
      </c>
      <c r="B54" s="11" t="s">
        <v>85</v>
      </c>
      <c r="C54" s="50" t="s">
        <v>86</v>
      </c>
      <c r="D54" s="11" t="s">
        <v>36</v>
      </c>
      <c r="E54" s="59">
        <v>100</v>
      </c>
      <c r="F54" s="4">
        <v>0</v>
      </c>
      <c r="G54" s="4">
        <f>E54*F54</f>
        <v>0</v>
      </c>
    </row>
    <row r="55" spans="1:7" x14ac:dyDescent="0.25">
      <c r="A55" s="41" t="s">
        <v>89</v>
      </c>
      <c r="B55" s="11"/>
      <c r="C55" s="51" t="s">
        <v>143</v>
      </c>
      <c r="D55" s="35"/>
      <c r="E55" s="21"/>
      <c r="F55" s="22"/>
      <c r="G55" s="22">
        <f>SUM(G54)</f>
        <v>0</v>
      </c>
    </row>
    <row r="56" spans="1:7" x14ac:dyDescent="0.25">
      <c r="A56" s="43" t="s">
        <v>122</v>
      </c>
      <c r="B56" s="35"/>
      <c r="C56" s="47" t="s">
        <v>144</v>
      </c>
      <c r="D56" s="48"/>
      <c r="E56" s="48"/>
      <c r="F56" s="48"/>
      <c r="G56" s="49"/>
    </row>
    <row r="57" spans="1:7" ht="35.35" x14ac:dyDescent="0.25">
      <c r="A57" s="41" t="s">
        <v>112</v>
      </c>
      <c r="B57" s="11" t="s">
        <v>87</v>
      </c>
      <c r="C57" s="50" t="s">
        <v>88</v>
      </c>
      <c r="D57" s="11" t="s">
        <v>37</v>
      </c>
      <c r="E57" s="59">
        <v>27.5</v>
      </c>
      <c r="F57" s="4">
        <v>0</v>
      </c>
      <c r="G57" s="4">
        <f>E57*F57</f>
        <v>0</v>
      </c>
    </row>
    <row r="58" spans="1:7" ht="11.8" customHeight="1" x14ac:dyDescent="0.25">
      <c r="A58" s="41" t="s">
        <v>89</v>
      </c>
      <c r="B58" s="11"/>
      <c r="C58" s="51" t="s">
        <v>145</v>
      </c>
      <c r="D58" s="35"/>
      <c r="E58" s="21"/>
      <c r="F58" s="22"/>
      <c r="G58" s="22">
        <f>SUM(G57)</f>
        <v>0</v>
      </c>
    </row>
    <row r="59" spans="1:7" ht="22.95" customHeight="1" thickBot="1" x14ac:dyDescent="0.3">
      <c r="A59" s="41" t="s">
        <v>89</v>
      </c>
      <c r="B59" s="11"/>
      <c r="C59" s="52" t="s">
        <v>146</v>
      </c>
      <c r="D59" s="23"/>
      <c r="E59" s="19"/>
      <c r="F59" s="20"/>
      <c r="G59" s="20">
        <f>G55+G58</f>
        <v>0</v>
      </c>
    </row>
    <row r="60" spans="1:7" ht="15.05" customHeight="1" thickTop="1" thickBot="1" x14ac:dyDescent="0.3">
      <c r="A60" s="36" t="s">
        <v>3</v>
      </c>
      <c r="B60" s="53" t="s">
        <v>3</v>
      </c>
      <c r="C60" s="37" t="s">
        <v>17</v>
      </c>
      <c r="D60" s="38"/>
      <c r="E60" s="5"/>
      <c r="F60" s="6"/>
      <c r="G60" s="7">
        <f>G18+G31+G42+G51+G59</f>
        <v>0</v>
      </c>
    </row>
    <row r="61" spans="1:7" ht="15.05" customHeight="1" thickTop="1" thickBot="1" x14ac:dyDescent="0.3">
      <c r="A61" s="54"/>
      <c r="B61" s="54"/>
      <c r="C61" s="37" t="s">
        <v>18</v>
      </c>
      <c r="D61" s="39" t="s">
        <v>2</v>
      </c>
      <c r="E61" s="8" t="s">
        <v>19</v>
      </c>
      <c r="F61" s="9">
        <v>23</v>
      </c>
      <c r="G61" s="7">
        <f>G60*23%</f>
        <v>0</v>
      </c>
    </row>
    <row r="62" spans="1:7" ht="15.05" customHeight="1" thickTop="1" thickBot="1" x14ac:dyDescent="0.3">
      <c r="A62" s="54"/>
      <c r="B62" s="54"/>
      <c r="C62" s="37" t="s">
        <v>20</v>
      </c>
      <c r="D62" s="55"/>
      <c r="E62" s="56"/>
      <c r="F62" s="57"/>
      <c r="G62" s="7">
        <f>G61+G60</f>
        <v>0</v>
      </c>
    </row>
    <row r="63" spans="1:7" ht="12.45" thickTop="1" x14ac:dyDescent="0.25">
      <c r="A63" s="58"/>
      <c r="B63" s="58"/>
      <c r="C63" s="58"/>
      <c r="D63" s="58"/>
      <c r="E63" s="58"/>
      <c r="F63" s="58"/>
      <c r="G63" s="58"/>
    </row>
    <row r="66" spans="1:8" s="12" customFormat="1" ht="17.2" customHeight="1" x14ac:dyDescent="0.2">
      <c r="A66" s="16"/>
      <c r="B66" s="16"/>
      <c r="C66" s="17" t="s">
        <v>21</v>
      </c>
      <c r="D66" s="16"/>
      <c r="E66" s="16"/>
      <c r="F66" s="34" t="s">
        <v>22</v>
      </c>
      <c r="G66" s="34"/>
      <c r="H66" s="18"/>
    </row>
    <row r="69" spans="1:8" x14ac:dyDescent="0.25">
      <c r="G69" s="10"/>
    </row>
    <row r="70" spans="1:8" s="12" customFormat="1" ht="17.2" customHeight="1" x14ac:dyDescent="0.2">
      <c r="A70" s="31" t="s">
        <v>23</v>
      </c>
      <c r="B70" s="31"/>
      <c r="C70" s="31"/>
      <c r="D70" s="31"/>
      <c r="E70" s="31"/>
      <c r="F70" s="31"/>
      <c r="G70" s="31"/>
      <c r="H70" s="31"/>
    </row>
    <row r="71" spans="1:8" s="12" customFormat="1" ht="17.2" customHeight="1" x14ac:dyDescent="0.2">
      <c r="A71" s="30" t="s">
        <v>24</v>
      </c>
      <c r="B71" s="30"/>
      <c r="C71" s="30"/>
      <c r="D71" s="30"/>
      <c r="E71" s="30" t="s">
        <v>25</v>
      </c>
      <c r="F71" s="30"/>
      <c r="G71" s="32" t="s">
        <v>26</v>
      </c>
      <c r="H71" s="33"/>
    </row>
    <row r="72" spans="1:8" s="12" customFormat="1" ht="20.95" customHeight="1" x14ac:dyDescent="0.2">
      <c r="A72" s="25" t="s">
        <v>27</v>
      </c>
      <c r="B72" s="25"/>
      <c r="C72" s="25"/>
      <c r="D72" s="25"/>
      <c r="E72" s="26" t="s">
        <v>28</v>
      </c>
      <c r="F72" s="26"/>
      <c r="G72" s="27">
        <v>0</v>
      </c>
      <c r="H72" s="27"/>
    </row>
    <row r="73" spans="1:8" s="12" customFormat="1" ht="19.5" customHeight="1" x14ac:dyDescent="0.2">
      <c r="A73" s="25" t="s">
        <v>29</v>
      </c>
      <c r="B73" s="25"/>
      <c r="C73" s="25"/>
      <c r="D73" s="25"/>
      <c r="E73" s="26" t="s">
        <v>30</v>
      </c>
      <c r="F73" s="26"/>
      <c r="G73" s="27">
        <v>0</v>
      </c>
      <c r="H73" s="27"/>
    </row>
    <row r="74" spans="1:8" s="12" customFormat="1" ht="19.5" customHeight="1" x14ac:dyDescent="0.2">
      <c r="A74" s="25" t="s">
        <v>31</v>
      </c>
      <c r="B74" s="25"/>
      <c r="C74" s="25"/>
      <c r="D74" s="25"/>
      <c r="E74" s="26" t="s">
        <v>32</v>
      </c>
      <c r="F74" s="26"/>
      <c r="G74" s="27">
        <v>0</v>
      </c>
      <c r="H74" s="27"/>
    </row>
    <row r="75" spans="1:8" s="12" customFormat="1" ht="17.2" customHeight="1" x14ac:dyDescent="0.2">
      <c r="A75" s="25" t="s">
        <v>33</v>
      </c>
      <c r="B75" s="25"/>
      <c r="C75" s="25"/>
      <c r="D75" s="25"/>
      <c r="E75" s="26" t="s">
        <v>34</v>
      </c>
      <c r="F75" s="26"/>
      <c r="G75" s="27">
        <v>0</v>
      </c>
      <c r="H75" s="27"/>
    </row>
    <row r="78" spans="1:8" s="12" customFormat="1" ht="17.2" customHeight="1" x14ac:dyDescent="0.2">
      <c r="A78" s="13"/>
      <c r="B78" s="13"/>
      <c r="C78" s="13"/>
      <c r="D78" s="13"/>
      <c r="E78" s="14"/>
      <c r="F78" s="14"/>
      <c r="G78" s="15"/>
      <c r="H78" s="15"/>
    </row>
    <row r="79" spans="1:8" s="12" customFormat="1" ht="17.2" customHeight="1" x14ac:dyDescent="0.2">
      <c r="A79" s="13"/>
      <c r="B79" s="13"/>
      <c r="C79" s="13"/>
      <c r="D79" s="13"/>
      <c r="E79" s="14"/>
      <c r="F79" s="14"/>
      <c r="G79" s="15"/>
      <c r="H79" s="15"/>
    </row>
  </sheetData>
  <mergeCells count="34">
    <mergeCell ref="C56:G56"/>
    <mergeCell ref="C43:G43"/>
    <mergeCell ref="C44:G44"/>
    <mergeCell ref="C48:G48"/>
    <mergeCell ref="C52:G52"/>
    <mergeCell ref="C53:G53"/>
    <mergeCell ref="A1:G1"/>
    <mergeCell ref="A3:G3"/>
    <mergeCell ref="E71:F71"/>
    <mergeCell ref="A70:H70"/>
    <mergeCell ref="A71:D71"/>
    <mergeCell ref="G71:H71"/>
    <mergeCell ref="F66:G66"/>
    <mergeCell ref="C7:G7"/>
    <mergeCell ref="C8:G8"/>
    <mergeCell ref="C11:G11"/>
    <mergeCell ref="C19:G19"/>
    <mergeCell ref="C20:G20"/>
    <mergeCell ref="C32:G32"/>
    <mergeCell ref="C33:G33"/>
    <mergeCell ref="C36:G36"/>
    <mergeCell ref="C39:G39"/>
    <mergeCell ref="A72:D72"/>
    <mergeCell ref="E72:F72"/>
    <mergeCell ref="G72:H72"/>
    <mergeCell ref="A73:D73"/>
    <mergeCell ref="E73:F73"/>
    <mergeCell ref="G73:H73"/>
    <mergeCell ref="A74:D74"/>
    <mergeCell ref="E74:F74"/>
    <mergeCell ref="G74:H74"/>
    <mergeCell ref="A75:D75"/>
    <mergeCell ref="E75:F75"/>
    <mergeCell ref="G75:H75"/>
  </mergeCells>
  <pageMargins left="0.70866141732283472" right="0.39370078740157483" top="0.78740157480314965" bottom="0.78740157480314965" header="0.51181102362204722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Zygmunt Cichy - Nadleśnictwo Bircza</cp:lastModifiedBy>
  <cp:lastPrinted>2014-03-20T09:56:15Z</cp:lastPrinted>
  <dcterms:created xsi:type="dcterms:W3CDTF">2013-05-31T10:52:38Z</dcterms:created>
  <dcterms:modified xsi:type="dcterms:W3CDTF">2023-04-06T08:22:41Z</dcterms:modified>
</cp:coreProperties>
</file>