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P:\WZIIN\BZP\PRZETARGI I ZAMÓWIENIA 2021\BZP.272.17.2021 - Budowa ścieżki pieszo - rowerowej Bodzewo _ Bodzewko - etap I\Do publikacji\"/>
    </mc:Choice>
  </mc:AlternateContent>
  <xr:revisionPtr revIDLastSave="0" documentId="13_ncr:1_{5D89A2FF-AAAE-4E3C-94A4-313F9F941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Sheet1!$8:$9</definedName>
  </definedNames>
  <calcPr calcId="181029"/>
</workbook>
</file>

<file path=xl/calcChain.xml><?xml version="1.0" encoding="utf-8"?>
<calcChain xmlns="http://schemas.openxmlformats.org/spreadsheetml/2006/main">
  <c r="G120" i="1" l="1"/>
  <c r="G119" i="1"/>
  <c r="G114" i="1"/>
  <c r="G115" i="1"/>
  <c r="G113" i="1"/>
  <c r="G107" i="1"/>
  <c r="G108" i="1"/>
  <c r="G109" i="1"/>
  <c r="G110" i="1"/>
  <c r="G106" i="1"/>
  <c r="G101" i="1"/>
  <c r="G102" i="1" s="1"/>
  <c r="G98" i="1"/>
  <c r="G97" i="1"/>
  <c r="G90" i="1"/>
  <c r="G91" i="1"/>
  <c r="G92" i="1"/>
  <c r="G89" i="1"/>
  <c r="G84" i="1"/>
  <c r="G83" i="1"/>
  <c r="G85" i="1" s="1"/>
  <c r="G79" i="1"/>
  <c r="G80" i="1"/>
  <c r="G78" i="1"/>
  <c r="G73" i="1"/>
  <c r="G74" i="1" s="1"/>
  <c r="G70" i="1"/>
  <c r="G69" i="1"/>
  <c r="G66" i="1"/>
  <c r="G65" i="1"/>
  <c r="G64" i="1"/>
  <c r="G59" i="1"/>
  <c r="G60" i="1"/>
  <c r="G61" i="1"/>
  <c r="G58" i="1"/>
  <c r="G55" i="1"/>
  <c r="G56" i="1" s="1"/>
  <c r="G48" i="1"/>
  <c r="G49" i="1"/>
  <c r="G50" i="1"/>
  <c r="G47" i="1"/>
  <c r="G44" i="1"/>
  <c r="G43" i="1"/>
  <c r="G42" i="1"/>
  <c r="G45" i="1" s="1"/>
  <c r="G37" i="1"/>
  <c r="G29" i="1"/>
  <c r="G30" i="1"/>
  <c r="G31" i="1"/>
  <c r="G32" i="1"/>
  <c r="G33" i="1"/>
  <c r="G34" i="1"/>
  <c r="G35" i="1"/>
  <c r="G36" i="1"/>
  <c r="G28" i="1"/>
  <c r="G19" i="1"/>
  <c r="G20" i="1"/>
  <c r="G21" i="1"/>
  <c r="G22" i="1"/>
  <c r="G23" i="1"/>
  <c r="G24" i="1"/>
  <c r="G25" i="1"/>
  <c r="G18" i="1"/>
  <c r="G14" i="1"/>
  <c r="G15" i="1"/>
  <c r="G13" i="1"/>
  <c r="G71" i="1" l="1"/>
  <c r="G67" i="1"/>
  <c r="G116" i="1"/>
  <c r="G111" i="1"/>
  <c r="G51" i="1"/>
  <c r="G52" i="1" s="1"/>
  <c r="G81" i="1"/>
  <c r="G122" i="1"/>
  <c r="G123" i="1" s="1"/>
  <c r="G124" i="1" s="1"/>
  <c r="G93" i="1"/>
  <c r="G94" i="1" s="1"/>
  <c r="G121" i="1"/>
  <c r="G38" i="1"/>
  <c r="G62" i="1"/>
  <c r="G99" i="1"/>
  <c r="G103" i="1" s="1"/>
  <c r="G75" i="1"/>
  <c r="G86" i="1"/>
  <c r="G26" i="1"/>
  <c r="G16" i="1"/>
  <c r="G39" i="1" l="1"/>
</calcChain>
</file>

<file path=xl/sharedStrings.xml><?xml version="1.0" encoding="utf-8"?>
<sst xmlns="http://schemas.openxmlformats.org/spreadsheetml/2006/main" count="357" uniqueCount="286">
  <si>
    <t>45110000-1</t>
  </si>
  <si>
    <t>45233000-9</t>
  </si>
  <si>
    <t>Lp.</t>
  </si>
  <si>
    <t>Budowa ścieżki pieszo-rowerowej przy drodze powiatowej nr 4907P na odcinku BodzewkoPierwsze- Bodzewko Drugie - ETAP I</t>
  </si>
  <si>
    <t>1.1</t>
  </si>
  <si>
    <t>1 d.1. 1</t>
  </si>
  <si>
    <t>2 d.1. 1</t>
  </si>
  <si>
    <t>3 d.1. 1</t>
  </si>
  <si>
    <t>Razem dział: D-01.01.01a Odtworzenie trasy i punktów wysokościowych oraz sporządzenie inwentaryzacji geodezyjnej powykonawczej drogi</t>
  </si>
  <si>
    <t>1.2</t>
  </si>
  <si>
    <t>4 d.1. 2</t>
  </si>
  <si>
    <t>5 d.1. 2</t>
  </si>
  <si>
    <t>6 d.1. 2</t>
  </si>
  <si>
    <t>7 d.1. 2</t>
  </si>
  <si>
    <t>8 d.1. 2</t>
  </si>
  <si>
    <t>9 d.1. 2</t>
  </si>
  <si>
    <t>10 d.1. 2</t>
  </si>
  <si>
    <t>11 d.1. 2</t>
  </si>
  <si>
    <t>Razem dział: D-01.02.01 Usunięcie drzew</t>
  </si>
  <si>
    <t>1.3</t>
  </si>
  <si>
    <t>12 d.1. 3</t>
  </si>
  <si>
    <t>13 d.1. 3</t>
  </si>
  <si>
    <t>14 d.1. 3</t>
  </si>
  <si>
    <t>15 d.1. 3</t>
  </si>
  <si>
    <t>16 d.1. 3</t>
  </si>
  <si>
    <t>17 d.1. 3</t>
  </si>
  <si>
    <t>18 d.1. 3</t>
  </si>
  <si>
    <t>19 d.1. 3</t>
  </si>
  <si>
    <t>20 d.1. 3</t>
  </si>
  <si>
    <t>Podstawa wyceny</t>
  </si>
  <si>
    <t>45100000-8</t>
  </si>
  <si>
    <t>KNNR 1 0111-01</t>
  </si>
  <si>
    <t>77211400-6</t>
  </si>
  <si>
    <t>KNNR 1 0101-05</t>
  </si>
  <si>
    <t>KNNR 1 0107-01</t>
  </si>
  <si>
    <t>KNNR 1 0107-04</t>
  </si>
  <si>
    <t>KNNR 1 0107-02</t>
  </si>
  <si>
    <t>KNNR 1 0107-05</t>
  </si>
  <si>
    <t>KNNR 1 0107-03</t>
  </si>
  <si>
    <t>KNR 2-01 0111-04</t>
  </si>
  <si>
    <t>45110000-1</t>
  </si>
  <si>
    <t>KNR AT-03 0102-02/03 analogia</t>
  </si>
  <si>
    <t>KNR 4-04 1103-05</t>
  </si>
  <si>
    <t>KNNR 6 0802-04</t>
  </si>
  <si>
    <t>KNNR 6 0805-01</t>
  </si>
  <si>
    <t>KNNR 6 0806-01</t>
  </si>
  <si>
    <t>KNR 2-31 0812-03</t>
  </si>
  <si>
    <t>KNNR 6 0802-02 analogia</t>
  </si>
  <si>
    <t>KNR 4-04 1103-01</t>
  </si>
  <si>
    <t>KNR 4-04 1103-04</t>
  </si>
  <si>
    <t>Opis</t>
  </si>
  <si>
    <t>D-01.00.00 ROBOTY PRZYGOTOWAWCZE</t>
  </si>
  <si>
    <t>D-01.01.01a Odtworzenie trasy i punktów wysokościowych oraz sporządzenie inwentaryzacji geodezyjnej powykonawczej drogi</t>
  </si>
  <si>
    <t>Roboty pomiarowe przy liniowych robotach ziemnych - trasa dróg w terenie równinnym.</t>
  </si>
  <si>
    <t>Koszt - obsługi geodezyjnej podczas realizacji inwestycji oraz sporządzenia inwentaryzacji geodezyjnej powykonawczej</t>
  </si>
  <si>
    <t>Wytyczenie granic pasa drogowego ze stabilizacją granic kamieniami granicznymi z opisem "Pas drogowy". Obszar zgodny z projektem zagospodarowania terenu</t>
  </si>
  <si>
    <t>D-01.02.01 Usunięcie drzew</t>
  </si>
  <si>
    <t>Mechaniczne ścinanie drzew z karczowaniem pni o średnicy 46-55 cm</t>
  </si>
  <si>
    <t>Wywożenie dłużyc na odległość do 2km. (Miejsce wskaże inwestor)</t>
  </si>
  <si>
    <t>Dodatek za każdy następny 1 km odległości transportu dłużyc do 10 km (Miejsce wskaże inwestor) Krotność = 8</t>
  </si>
  <si>
    <t>Wywożenie karpiny na odległość do 2km. (Miejsce wskaże inwestor)</t>
  </si>
  <si>
    <t>Dodatek za każdy następny 1 km odległości transportu karpiny do 10 km (Miejsce wskaże inwestor) Krotność = 8</t>
  </si>
  <si>
    <t>Wywożenie gałęzi na odległość do 2km. (Miejsce wskaże inwestor)</t>
  </si>
  <si>
    <t>Dodatek za każdy następny 1 km odległości transportu gałęzi do 5 km (Miejsce wskaże inwestor) Krotność = 3</t>
  </si>
  <si>
    <t>Oczyszczenie terenu z pozostałości po wykarczowaniu (drobne gałęzie, korzenie i kora bez wrzosu) z wywiezieniem</t>
  </si>
  <si>
    <t>D-01.02.04 Rozbiórka elementów dróg</t>
  </si>
  <si>
    <t>Roboty remontowe - frezowanie nawierzchni bitumicznej o gr. 5 cm z wywozem materiału z rozbiórki na odl. do 1 km -interpolacja</t>
  </si>
  <si>
    <t>Analogia - wywiezienie pofrezu bitumicznego z terenu rozbiórki przy mechanicznym załadowaniu i wyładowaniu samochodem samowyładowczym - dodatek za każdy następny rozpoczęty 1 km ponad 1 km do 10 km w miejsce wbudowania Krotność = 9</t>
  </si>
  <si>
    <t>Rozebranie nawierzchni z mas mineralno-bitumicznych gr. 4 cm mechanicznie</t>
  </si>
  <si>
    <t>Rozebranie nawierzchni z płyt drogowych betonowych (Trylinki) gr. 12 cm o spoinach wypełnionych piaskiem</t>
  </si>
  <si>
    <t>Rozebranie krawężników betonowych 15x30x100 cm na podsypce piaskowej</t>
  </si>
  <si>
    <t>Rozebranie ław pod krawężniki z betonu</t>
  </si>
  <si>
    <t>Rozebranie nawierzchni z tłucznia gr. 15 cm mechanicznie</t>
  </si>
  <si>
    <t>Załadowanie gruzu koparko-ladowarka przy obsludze na zmiane robocza przez 3 samochody samowyladowcze</t>
  </si>
  <si>
    <t>Wywiezienie gruzu z terenu rozbiórki przy mechanicznym załadowaniu i wyładowaniu samochodem samowyładowczym na odleg. 1 km</t>
  </si>
  <si>
    <t>km</t>
  </si>
  <si>
    <t>kpl.</t>
  </si>
  <si>
    <t>szt</t>
  </si>
  <si>
    <t>szt.</t>
  </si>
  <si>
    <t>mp</t>
  </si>
  <si>
    <t>m</t>
  </si>
  <si>
    <t>Ilość</t>
  </si>
  <si>
    <t>Cena zł</t>
  </si>
  <si>
    <t>Razem dział: D-01.02.04 Rozbiórka elementów dróg</t>
  </si>
  <si>
    <t>Razem dział: D-01.00.00 ROBOTY PRZYGOTOWAWCZE</t>
  </si>
  <si>
    <t>2.1</t>
  </si>
  <si>
    <t>22 d.2. 1</t>
  </si>
  <si>
    <t>23 d.2. 1</t>
  </si>
  <si>
    <t>24 d.2. 1</t>
  </si>
  <si>
    <t>Razem dział: D-02.01.01 Wykonanie wykopów</t>
  </si>
  <si>
    <t>25 d.2. 2</t>
  </si>
  <si>
    <t>26 d.2. 2</t>
  </si>
  <si>
    <t>27 d.2. 2</t>
  </si>
  <si>
    <t>28 d.2. 2</t>
  </si>
  <si>
    <t>Razem dział: D-02.03.01 Wykonanie nasypów</t>
  </si>
  <si>
    <t>Razem dział: D-02.00.00 ROBOTY ZIEMNE</t>
  </si>
  <si>
    <t>3.1</t>
  </si>
  <si>
    <t>29 d.3. 1</t>
  </si>
  <si>
    <t>Razem dział: D-04.01.01 Koryto wraz z profilowaniem i zagęszczanie podłoża</t>
  </si>
  <si>
    <t>3.2</t>
  </si>
  <si>
    <t>30 d.3. 2</t>
  </si>
  <si>
    <t>31 d.3. 2</t>
  </si>
  <si>
    <t>32 d.3. 2</t>
  </si>
  <si>
    <t>33 d.3. 2</t>
  </si>
  <si>
    <t>Razem dział: D-04.03.01a Połączenie międzywarstwowe nawierzchni drogowej emulsją asfaltową</t>
  </si>
  <si>
    <t>3.3</t>
  </si>
  <si>
    <t>34 d.3. 3</t>
  </si>
  <si>
    <t>35 d.3. 3</t>
  </si>
  <si>
    <t>36 d.3. 3</t>
  </si>
  <si>
    <t>Razem dział: D-04.04.02a Podbudowa pomocnicza z mieszanki kruszywa niezwiązanego</t>
  </si>
  <si>
    <t>KNNR 1 0206-03</t>
  </si>
  <si>
    <t>KNNR 1 0208-02</t>
  </si>
  <si>
    <t>KNR 2-01 0506-04</t>
  </si>
  <si>
    <t>KNNR 1 0202-05</t>
  </si>
  <si>
    <t>KNNR 1 0407-01</t>
  </si>
  <si>
    <t>KNR 2-01 0506-07</t>
  </si>
  <si>
    <t>45233000-9</t>
  </si>
  <si>
    <t>KNNR 6 0103-03</t>
  </si>
  <si>
    <t>KNNR 6 1005-07</t>
  </si>
  <si>
    <t>KNNR 6 0113-05 analogia</t>
  </si>
  <si>
    <t>KNNR 6 0113-02</t>
  </si>
  <si>
    <t>KNNR 6 0113-03</t>
  </si>
  <si>
    <t>Wywiezienie gruzu z terenu rozbiórki przy mechanicznym załadowaniu i wyładowaniu samochodem samowyładowczym - dodatek za każdy następny rozpoczęty 1 km &gt; 1 km do 10 km Krotność = 9</t>
  </si>
  <si>
    <t>D-02.00.00 ROBOTY ZIEMNE</t>
  </si>
  <si>
    <t>D-02.01.01 Wykonanie wykopów</t>
  </si>
  <si>
    <t>Roboty ziemne wykonywane koparkami podsiębiernymi o poj.łyżki 0.40 m3 w gr.kat. I-III w ziemi uprzednio zmagazynowanej w hałdach z transportem urobku na odległość do 1 km samochodami samowyładowczymi</t>
  </si>
  <si>
    <t>Plantowanie skarp i dna wykopów wykonywanych mechanicznie w gruntach kat. I-III</t>
  </si>
  <si>
    <t>Roboty ziemne wykonywane koparkami podsiębiernymi o poj. łyżki 0.40 m3 w gr.kat. I-II z transp. pozyskanego urobku na odl. do 1 km sam.samowyład. w miejsce wbudowania w nasyp</t>
  </si>
  <si>
    <t>Zakup piasku z dowozem</t>
  </si>
  <si>
    <t>Formowanie i zagęszczanie nasypów o wys. do 3,0 m spycharkami w gruncie kat. I-II</t>
  </si>
  <si>
    <t>D-04.00.00 PODBUDOWA</t>
  </si>
  <si>
    <t>D-04.01.01 Koryto wraz z profilowaniem i zagęszczanie podłoża</t>
  </si>
  <si>
    <t>Profilowanie i zagęszczanie podłoża wykonywane mechanicznie w gruncie kat. II-IV pod warstwy konstrukcyjne nawierzchni</t>
  </si>
  <si>
    <t>D-04.03.01a Połączenie międzywarstwowe nawierzchni drogowej emulsją asfaltową</t>
  </si>
  <si>
    <t>Analogia - skropienie emulsją asfaltową kationową C60B5 ZM średniorozpadową podbudowy pomocniczej z mieszanki kruszywa niezwiązanego w ilości 0,5 kg/m2</t>
  </si>
  <si>
    <t>Analogia - skropienie emulsją asfaltową kationową C60B3 ZM szybkorozpadową istniejącej nawierzchni bitumicznej o w ilości (0,5 kg/m2) 0,3 kg/m2 Krotność = 0.6</t>
  </si>
  <si>
    <t>Analogia - skropienie emulsją asfaltową kationową C60B3 ZM szybkorozpadową podbudowy zasadniczej z betonu asfaltowego w ilości (0,5 kg/m2) 0,3 kg/m2 Krotność = 0.6</t>
  </si>
  <si>
    <t>Analogia - skropienie emulsją asfaltową kationową C60B3 ZM szybkorozpadową warstwy wiążącej z betonu asfaltowego w ilości (0,5 kg/m2) 0,3 kg/m2 Krotność = 0.6</t>
  </si>
  <si>
    <t>D-04.04.02a Podbudowa pomocnicza z mieszanki kruszywa niezwiązanego</t>
  </si>
  <si>
    <t>Warstwa górna podbudowy z kruszyw łamanych o grubości po zagęszczeniu 12 cm - ciąg pieszo-rowerowy Krotność = 1.2</t>
  </si>
  <si>
    <t>Warstwa dolna podbudowy z kruszyw łamanych o grubości po zagęszczeniu 20 cm - zjazdy bitumiczne</t>
  </si>
  <si>
    <t>Warstwa dolna podbudowy z kruszyw łamanych o grubości po zagęszczeniu 25 cm - poszerzenie</t>
  </si>
  <si>
    <t>Razem dział: D-04.05.01a Podbudowa i ulepszone podłoże z mieszanki kruszywa związanego hydraulicznie cementem</t>
  </si>
  <si>
    <t>3.5</t>
  </si>
  <si>
    <t>39 d.3. 5</t>
  </si>
  <si>
    <t>Razem dział: D-04.07.01a Podbudowa z betonu asfaltowego wg WT-1 i WT-2</t>
  </si>
  <si>
    <t>Razem dział: D-04.00.00 PODBUDOWA</t>
  </si>
  <si>
    <t>4.1</t>
  </si>
  <si>
    <t>40 d.4. 1</t>
  </si>
  <si>
    <t>41 d.4. 1</t>
  </si>
  <si>
    <t>42 d.4. 1</t>
  </si>
  <si>
    <t>Razem dział: D-05.03.05a Nawierzchnia z betonu asfaltowego. Warstwa ścieralna wg WT-1 i WT-2</t>
  </si>
  <si>
    <t>4.2</t>
  </si>
  <si>
    <t>43 d.4. 2</t>
  </si>
  <si>
    <t>44 d.4. 2</t>
  </si>
  <si>
    <t>Razem dział: D-05.03.05b Nawierzchnia z BA, warstwa wiążąca i wyrównawcza wg WT-1 i WT-2</t>
  </si>
  <si>
    <t>Razem dział: D-05.00.00 NAWIERZCHNIA</t>
  </si>
  <si>
    <t>5.1</t>
  </si>
  <si>
    <t>45 d.5. 1</t>
  </si>
  <si>
    <t>46 d.5. 1</t>
  </si>
  <si>
    <t>47 d.5. 1</t>
  </si>
  <si>
    <t>48 d.5. 1</t>
  </si>
  <si>
    <t>Razem dział: D-06.01.01 Umocnienie skarp, rowów i poboczy</t>
  </si>
  <si>
    <t>Razem dział: D-06.00.00 ROBOTY WYKOŃCZENIOWE</t>
  </si>
  <si>
    <t>6.1</t>
  </si>
  <si>
    <t>49 d.6. 1</t>
  </si>
  <si>
    <t>50 d.6. 1</t>
  </si>
  <si>
    <t>Razem dział: D-07.02.01 Oznakowanie pionowe</t>
  </si>
  <si>
    <t>6.2</t>
  </si>
  <si>
    <t>51 d.6. 2</t>
  </si>
  <si>
    <t>Razem dział: D-07.06.02 Urządzenia zabezpieczające ruch</t>
  </si>
  <si>
    <t>KNNR 6 0109-02</t>
  </si>
  <si>
    <t>KNNR 6 0109-01</t>
  </si>
  <si>
    <t>KNNR 6 0110-02 analogia</t>
  </si>
  <si>
    <t>KNNR 6 0309-02</t>
  </si>
  <si>
    <t>KNNR 6 0308-02</t>
  </si>
  <si>
    <t>Wycena indywidualna</t>
  </si>
  <si>
    <t>KNNR 1 0202-01</t>
  </si>
  <si>
    <t>KNNR 1 0507-01</t>
  </si>
  <si>
    <t>45233290-8</t>
  </si>
  <si>
    <t>KNR 2-31 0703-02</t>
  </si>
  <si>
    <t>KNNR 6 0702-01 analogia</t>
  </si>
  <si>
    <t>KNR 2-31 0701-06 analogia</t>
  </si>
  <si>
    <t>Warstwa ulepszonego podłoża z gruntu stabilizowanego cementem, klasy C1,5/2,0 (Rm=&lt;2,5 MPa) wytworzonego w węźle betoniarskim o grubości po zagęszczeniu 15 cm pielęgnowane</t>
  </si>
  <si>
    <t>Warstwa ulepszonego podłoża z gruntu stabilizowanego cementem, klasy C1,5/2,0 (Rm=&lt;2,5 MPa) wytworzonego w węźle betoniarskim o grubości po zagęszczeniu 10 cm pielęgnowane</t>
  </si>
  <si>
    <t>Podbudowy z mieszanek mineralno-bitumicznych asfaltowych o grubości po zagęszczeniu 7 cm Krotność = 1.17</t>
  </si>
  <si>
    <t>D-05.00.00 NAWIERZCHNIA</t>
  </si>
  <si>
    <t>D-05.03.05a Nawierzchnia z betonu asfaltowego. Warstwa ścieralna wg WT-1 i WT-2</t>
  </si>
  <si>
    <t>Nawierzchnie z mieszanek mineralno-bitumicznych asfaltowych AC8S o grubości po zagęszczeniu 5 cm (warstwa ścieralna) - ciąg pieszo-rowerowy Krotność = 1.25</t>
  </si>
  <si>
    <t>Nawierzchnie z mieszanek mineralno-bitumicznych asfaltowych AC8S o grubości po zagęszczeniu 5 cm (warstwa ścieralna) - zjazdy Krotność = 1.25</t>
  </si>
  <si>
    <t>Nawierzchnie z mieszanek mineralno-bitumicznych asfaltowych o grubości po zagęszczeniu 5 cm (warstwa ścieralna) - roboty na poszerzeniach,przekopach lub pasach węższych niż 2.5 m Krotność = 1.25</t>
  </si>
  <si>
    <t>D-05.03.05b Nawierzchnia z BA, warstwa wiążąca i wyrównawcza wg WT-1 i WT-2</t>
  </si>
  <si>
    <t>Nawierzchnie z mieszanek mineralno-bitumicznych asfaltowych o grubości 5 cm (warstwa wiążąca) - zjazdy</t>
  </si>
  <si>
    <t>Nawierzchnie z mieszanek mineralno-bitumicznych asfaltowych o grubości 5 cm (warstwa wiążąca) - roboty na po-szerzeniach,przekopach lub pasach węższych niż 2.5 m</t>
  </si>
  <si>
    <t>D-06.00.00 ROBOTY WYKOŃCZENIOWE</t>
  </si>
  <si>
    <t>D-06.01.01 Umocnienie skarp, rowów i poboczy</t>
  </si>
  <si>
    <t>Zakup humusu</t>
  </si>
  <si>
    <t>Roboty ziemne wykonywane koparkami podsiębiernymi o poj.łyżki 0.15 m3 w gr.kat. I-II (ziemia urodzajna do humu-sowania poboczy) z transportem urobku na odległość 2 km po drogach o nawierzchni utwardzonej samochodami samowyładowczymi</t>
  </si>
  <si>
    <t>Plantowanie skarp i dna wykopów wykonywanych mechanicznie w gr.kat.I-III</t>
  </si>
  <si>
    <t>Humusowanie skarp z obsianiem przy grubości warstwy humusu 10 cm. Krotność = 2</t>
  </si>
  <si>
    <t>D-07.00.00 OZNAKOWANIE DRÓG I URZĄDZENIA BEZPIECZEŃSTWA RUCHU</t>
  </si>
  <si>
    <t>D-07.02.01 Oznakowanie pionowe</t>
  </si>
  <si>
    <t>Przymocowanie tablic znaków drogowych zakazu, nakazu, ostrzegawczych, informacyjnych o powierzchni ponad 0.3 m2</t>
  </si>
  <si>
    <t>Pionowe znaki drogowe - słupki o h=4,0m z rur stalowych ocynkowanych śr. 70 mm, osadzone w fundamentach o wymiarach 0,5x0,3x0,3m z betonu C8/10 (Wraz z transportem materiałów)</t>
  </si>
  <si>
    <t>D-07.06.02 Urządzenia zabezpieczające ruch</t>
  </si>
  <si>
    <t>Poręcze ochronne pojedyncze o rozstawie słupków z rur śr. 60 mm 2.0 m</t>
  </si>
  <si>
    <t>m</t>
  </si>
  <si>
    <t>Razem dział: D-07.00.00 OZNAKOWANIE DRÓG I URZĄDZENIA BEZPIECZEŃSTWA RUCHU</t>
  </si>
  <si>
    <t>7.1</t>
  </si>
  <si>
    <t>52 d.7. 1</t>
  </si>
  <si>
    <t>53 d.7. 1</t>
  </si>
  <si>
    <t>54 d.7. 1</t>
  </si>
  <si>
    <t>55 d.7. 1</t>
  </si>
  <si>
    <t>56 d.7. 1</t>
  </si>
  <si>
    <t>Razem dział: D-08.01.01b Ustawienie oporników betonowych (wg PN-EN 1340)</t>
  </si>
  <si>
    <t>7.2</t>
  </si>
  <si>
    <t>57 d.7. 2</t>
  </si>
  <si>
    <t>58 d.7. 2</t>
  </si>
  <si>
    <t>59 d.7. 2</t>
  </si>
  <si>
    <t>Razem dział: D-08.01.01b Ustawienie obrzeży betonowych (wg PN-EN 1340)</t>
  </si>
  <si>
    <t>Razem dział: D-08.00.00 ELEMENTY ULIC</t>
  </si>
  <si>
    <t>60 d.8</t>
  </si>
  <si>
    <t>61 d.8</t>
  </si>
  <si>
    <t>Razem dział: D-10.00.00 INNE ROBOTY</t>
  </si>
  <si>
    <t>KNR 2-31 0401-07</t>
  </si>
  <si>
    <t>KNNR 6 0401-01</t>
  </si>
  <si>
    <t>KNR 2-31 0402-04</t>
  </si>
  <si>
    <t>KNNR 6 0401-06</t>
  </si>
  <si>
    <t>KNR 2-31 0401-05</t>
  </si>
  <si>
    <t>KNNR 6 0404-03</t>
  </si>
  <si>
    <t>wycena indywidualna</t>
  </si>
  <si>
    <t>COR kalk. własna</t>
  </si>
  <si>
    <t>D-08.00.00 ELEMENTY ULIC</t>
  </si>
  <si>
    <t>D-08.01.01b Ustawienie oporników betonowych (wg PN-EN 1340)</t>
  </si>
  <si>
    <t>Rowki pod krawężniki i ławy krawężnikowe o wymiarach 40x40 cm w gruncie kat.I-II</t>
  </si>
  <si>
    <t>Krawężniki betonowe o wymiarach 15x30 cm bez ław na podsypce piaskowej</t>
  </si>
  <si>
    <t>Ława pod krawęzniki betonowe, betonowa C12/15 z oporem</t>
  </si>
  <si>
    <t>Oporniki szare wtopione o wymiarach 12x25 cm bez ław</t>
  </si>
  <si>
    <t>Ława pod oporniki betonowe wtopione, betonowa C12/15 z oporem</t>
  </si>
  <si>
    <t>D-08.01.01b Ustawienie obrzeży betonowych (wg PN-EN 1340)</t>
  </si>
  <si>
    <t>Rowki pod krawężniki i ławy krawężnikowe o wymiarach 30x40 cm w gruncie kat.I-II</t>
  </si>
  <si>
    <t>Ława betonowa klasy C8/10 z oporem pod obrzeże 8x30 cm</t>
  </si>
  <si>
    <t>Obrzeża betonowe szare o wymiarach 30x8 cm bez: ław i podsypki</t>
  </si>
  <si>
    <t>D-10.00.00 INNE ROBOTY</t>
  </si>
  <si>
    <t>Badanie stopnia zagęszczenia podłoża drogowego</t>
  </si>
  <si>
    <t>Koszt zakupu i ustawienia na czas realizacji robót, zastępczej - tymczasowej organizacji ruchu oraz jej demontażu po zakończeniu robót.</t>
  </si>
  <si>
    <t>Geodezja kalk. własna</t>
  </si>
  <si>
    <t>21 d.1. 3</t>
  </si>
  <si>
    <t>Dodatek za każdy rozpoczęty 1 km transportu ziemi samochodami samowyładowczymi po drogach o nawierzchni utwardzonej (kat.gr. I-IV) ponad 1 km kolejne 9km Krotność = 9</t>
  </si>
  <si>
    <t>kalk. własna</t>
  </si>
  <si>
    <t>Plantowanie skarp i korony nasypów - kat.gr. I-III</t>
  </si>
  <si>
    <t>37 d.3. 4</t>
  </si>
  <si>
    <t>38 d.3. 4</t>
  </si>
  <si>
    <t>KNNR 6 0309-02 z.o.2.6. 990104</t>
  </si>
  <si>
    <t>KNNR 6 0308-02 z.o.2.6. 990104</t>
  </si>
  <si>
    <t>Wartość kosztorysowa robót bez podatku VAT</t>
  </si>
  <si>
    <r>
      <t>m</t>
    </r>
    <r>
      <rPr>
        <vertAlign val="superscript"/>
        <sz val="10"/>
        <rFont val="Arial"/>
        <family val="2"/>
        <charset val="238"/>
      </rPr>
      <t>3</t>
    </r>
  </si>
  <si>
    <t>Wartość zł
(5 x 6)</t>
  </si>
  <si>
    <t>Jedn.
miary</t>
  </si>
  <si>
    <t>D-02.03.01 Wykonanie nasypów</t>
  </si>
  <si>
    <t>2.2</t>
  </si>
  <si>
    <t>D-04.05.01a Podbudowa i ulepszone podłoże z mieszanki kruszywa związanego hydraulicznie cementem</t>
  </si>
  <si>
    <t>3.4</t>
  </si>
  <si>
    <t>D-04.07.01a</t>
  </si>
  <si>
    <t>Podbudowa z betonu asfaltowego wg WT-1 i WT-2</t>
  </si>
  <si>
    <t>Podatek VAT</t>
  </si>
  <si>
    <t>Ogółem wartość kosztorysowa robót</t>
  </si>
  <si>
    <t>Budowa ścieżki pieszo-rowerowej przy drodze powiatowej nr 4907P na odcinku BodzewkoPierwsze-Bodzewko Drugie - ETAP I</t>
  </si>
  <si>
    <t xml:space="preserve">NAZWA INWESTYCJI:    </t>
  </si>
  <si>
    <t>droga powiatowa nr 4907P; Bodzewko Pierwsze, Bodzewko Drugie</t>
  </si>
  <si>
    <t>ADRES INWESTYCJI:</t>
  </si>
  <si>
    <t>INWESTOR:</t>
  </si>
  <si>
    <t>Powiat Gostyński</t>
  </si>
  <si>
    <t>ul. Wrocławska 256; 63-800 Gostyń</t>
  </si>
  <si>
    <t>ADRES INWESTORA:</t>
  </si>
  <si>
    <t>BRANŻA:</t>
  </si>
  <si>
    <t>Inżynieryjna - Drogowa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</si>
  <si>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</si>
  <si>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 xml:space="preserve">słownie………………….………………………………………………………………………………………….........………………….…
</t>
    </r>
    <r>
      <rPr>
        <sz val="10"/>
        <color rgb="FFFF0000"/>
        <rFont val="Calibri"/>
        <family val="2"/>
        <charset val="238"/>
        <scheme val="minor"/>
      </rPr>
      <t xml:space="preserve">UWAGA!  Dokument należy wypełnić i podpisać kwalifikowanym podpisem elektronicznym lub podpisem zaufanym lub podpisem osobistym.
Zamawiający zaleca zapisanie dokumentu w formacie PDF. 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</si>
  <si>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…………………………. dnia ………….........................................................................………………..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</si>
  <si>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</si>
  <si>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</si>
  <si>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</si>
  <si>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</si>
  <si>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</si>
  <si>
    <r>
      <t xml:space="preserve">KOSZTORYS OFERTOWY                                   </t>
    </r>
    <r>
      <rPr>
        <b/>
        <sz val="12"/>
        <rFont val="Arial"/>
        <family val="2"/>
        <charset val="238"/>
      </rPr>
      <t xml:space="preserve"> Załącznik  nr 1-1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</si>
</sst>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i/>
      <sz val="12"/>
      <color rgb="FFFF0000"/>
      <name val="Times New Roman"/>
      <family val="1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1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2" fillId="0" borderId="14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/>
    </xf>
    <xf numFmtId="164" fontId="2" fillId="0" borderId="15" xfId="0" applyNumberFormat="1" applyFont="1" applyFill="1" applyBorder="1" applyAlignment="1" applyProtection="1">
      <alignment horizontal="center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19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"/>
  <sheetViews>
    <sheetView tabSelected="1" topLeftCell="A85" workbookViewId="0">
      <selection activeCell="K6" sqref="K6"/>
    </sheetView>
  </sheetViews>
  <sheetFormatPr defaultRowHeight="12.75"/>
  <cols>
    <col min="1" max="1" width="4.85546875" style="7" customWidth="1"/>
    <col min="2" max="2" width="11.28515625" style="2" customWidth="1"/>
    <col min="3" max="3" width="48" style="1" customWidth="1"/>
    <col min="4" max="4" width="10.5703125" style="2" customWidth="1"/>
    <col min="5" max="5" width="9.85546875" style="19" customWidth="1"/>
    <col min="6" max="6" width="13" style="24" customWidth="1"/>
    <col min="7" max="7" width="14" style="24" customWidth="1"/>
    <col min="8" max="16384" width="9.140625" style="2"/>
  </cols>
  <sheetData>
    <row r="1" spans="1:7" ht="59.25" customHeight="1">
      <c r="A1" s="73" t="s">
        <v>285</v>
      </c>
      <c r="B1" s="73"/>
      <c r="C1" s="73"/>
      <c r="D1" s="73"/>
      <c r="E1" s="73"/>
      <c r="F1" s="73"/>
      <c r="G1" s="73"/>
    </row>
    <row r="2" spans="1:7" ht="33" customHeight="1">
      <c r="A2" s="80" t="s">
        <v>268</v>
      </c>
      <c r="B2" s="80"/>
      <c r="C2" s="77" t="s">
        <v>267</v>
      </c>
      <c r="D2" s="77"/>
      <c r="E2" s="77"/>
      <c r="F2" s="77"/>
      <c r="G2" s="77"/>
    </row>
    <row r="3" spans="1:7" ht="33" customHeight="1">
      <c r="A3" s="80" t="s">
        <v>270</v>
      </c>
      <c r="B3" s="80"/>
      <c r="C3" s="78" t="s">
        <v>269</v>
      </c>
      <c r="D3" s="78"/>
      <c r="E3" s="78"/>
      <c r="F3" s="78"/>
      <c r="G3" s="78"/>
    </row>
    <row r="4" spans="1:7" ht="33" customHeight="1">
      <c r="A4" s="79" t="s">
        <v>271</v>
      </c>
      <c r="B4" s="79"/>
      <c r="C4" s="78" t="s">
        <v>272</v>
      </c>
      <c r="D4" s="78"/>
      <c r="E4" s="78"/>
      <c r="F4" s="78"/>
      <c r="G4" s="78"/>
    </row>
    <row r="5" spans="1:7" ht="33" customHeight="1">
      <c r="A5" s="80" t="s">
        <v>274</v>
      </c>
      <c r="B5" s="80"/>
      <c r="C5" s="78" t="s">
        <v>273</v>
      </c>
      <c r="D5" s="78"/>
      <c r="E5" s="78"/>
      <c r="F5" s="78"/>
      <c r="G5" s="78"/>
    </row>
    <row r="6" spans="1:7" ht="33" customHeight="1">
      <c r="A6" s="79" t="s">
        <v>275</v>
      </c>
      <c r="B6" s="79"/>
      <c r="C6" s="57" t="s">
        <v>276</v>
      </c>
      <c r="D6" s="56"/>
      <c r="E6" s="58"/>
      <c r="F6" s="59"/>
      <c r="G6" s="59"/>
    </row>
    <row r="7" spans="1:7" ht="34.5" customHeight="1" thickBot="1">
      <c r="A7" s="6"/>
      <c r="B7" s="3"/>
      <c r="C7" s="10"/>
      <c r="D7" s="3"/>
      <c r="E7" s="54"/>
      <c r="F7" s="55"/>
      <c r="G7" s="55"/>
    </row>
    <row r="8" spans="1:7" ht="33" customHeight="1" thickBot="1">
      <c r="A8" s="17" t="s">
        <v>2</v>
      </c>
      <c r="B8" s="38" t="s">
        <v>29</v>
      </c>
      <c r="C8" s="16" t="s">
        <v>50</v>
      </c>
      <c r="D8" s="38" t="s">
        <v>258</v>
      </c>
      <c r="E8" s="20" t="s">
        <v>81</v>
      </c>
      <c r="F8" s="39" t="s">
        <v>82</v>
      </c>
      <c r="G8" s="39" t="s">
        <v>257</v>
      </c>
    </row>
    <row r="9" spans="1:7" ht="18" customHeight="1" thickBot="1">
      <c r="A9" s="16">
        <v>1</v>
      </c>
      <c r="B9" s="16">
        <v>2</v>
      </c>
      <c r="C9" s="16">
        <v>3</v>
      </c>
      <c r="D9" s="16">
        <v>4</v>
      </c>
      <c r="E9" s="23">
        <v>5</v>
      </c>
      <c r="F9" s="23">
        <v>6</v>
      </c>
      <c r="G9" s="23">
        <v>7</v>
      </c>
    </row>
    <row r="10" spans="1:7" ht="33" customHeight="1" thickBot="1">
      <c r="A10" s="75" t="s">
        <v>3</v>
      </c>
      <c r="B10" s="75"/>
      <c r="C10" s="75"/>
      <c r="D10" s="75"/>
      <c r="E10" s="75"/>
      <c r="F10" s="75"/>
      <c r="G10" s="75"/>
    </row>
    <row r="11" spans="1:7" ht="18" customHeight="1" thickBot="1">
      <c r="A11" s="17">
        <v>1</v>
      </c>
      <c r="B11" s="18"/>
      <c r="C11" s="74" t="s">
        <v>51</v>
      </c>
      <c r="D11" s="74"/>
      <c r="E11" s="74"/>
      <c r="F11" s="74"/>
      <c r="G11" s="74"/>
    </row>
    <row r="12" spans="1:7" ht="33" customHeight="1" thickBot="1">
      <c r="A12" s="17" t="s">
        <v>4</v>
      </c>
      <c r="B12" s="16" t="s">
        <v>30</v>
      </c>
      <c r="C12" s="75" t="s">
        <v>52</v>
      </c>
      <c r="D12" s="75"/>
      <c r="E12" s="75"/>
      <c r="F12" s="75"/>
      <c r="G12" s="75"/>
    </row>
    <row r="13" spans="1:7" ht="38.25">
      <c r="A13" s="12" t="s">
        <v>5</v>
      </c>
      <c r="B13" s="13" t="s">
        <v>31</v>
      </c>
      <c r="C13" s="14" t="s">
        <v>53</v>
      </c>
      <c r="D13" s="15" t="s">
        <v>75</v>
      </c>
      <c r="E13" s="21">
        <v>0.434</v>
      </c>
      <c r="F13" s="26"/>
      <c r="G13" s="27">
        <f>ROUND(E13*F13,2)</f>
        <v>0</v>
      </c>
    </row>
    <row r="14" spans="1:7" ht="38.25">
      <c r="A14" s="11" t="s">
        <v>6</v>
      </c>
      <c r="B14" s="5" t="s">
        <v>246</v>
      </c>
      <c r="C14" s="8" t="s">
        <v>54</v>
      </c>
      <c r="D14" s="4" t="s">
        <v>76</v>
      </c>
      <c r="E14" s="22">
        <v>1</v>
      </c>
      <c r="F14" s="28"/>
      <c r="G14" s="27">
        <f t="shared" ref="G14:G15" si="0">ROUND(E14*F14,2)</f>
        <v>0</v>
      </c>
    </row>
    <row r="15" spans="1:7" ht="51.75" thickBot="1">
      <c r="A15" s="31" t="s">
        <v>7</v>
      </c>
      <c r="B15" s="32" t="s">
        <v>246</v>
      </c>
      <c r="C15" s="33" t="s">
        <v>55</v>
      </c>
      <c r="D15" s="34" t="s">
        <v>77</v>
      </c>
      <c r="E15" s="35">
        <v>14</v>
      </c>
      <c r="F15" s="36"/>
      <c r="G15" s="37">
        <f t="shared" si="0"/>
        <v>0</v>
      </c>
    </row>
    <row r="16" spans="1:7" ht="33" customHeight="1" thickBot="1">
      <c r="A16" s="76" t="s">
        <v>8</v>
      </c>
      <c r="B16" s="76"/>
      <c r="C16" s="76"/>
      <c r="D16" s="76"/>
      <c r="E16" s="76"/>
      <c r="F16" s="76"/>
      <c r="G16" s="25">
        <f>SUM(G13:G15)</f>
        <v>0</v>
      </c>
    </row>
    <row r="17" spans="1:7" ht="18" customHeight="1" thickBot="1">
      <c r="A17" s="17" t="s">
        <v>9</v>
      </c>
      <c r="B17" s="16" t="s">
        <v>32</v>
      </c>
      <c r="C17" s="74" t="s">
        <v>56</v>
      </c>
      <c r="D17" s="74"/>
      <c r="E17" s="74"/>
      <c r="F17" s="74"/>
      <c r="G17" s="74"/>
    </row>
    <row r="18" spans="1:7" ht="38.25">
      <c r="A18" s="12" t="s">
        <v>10</v>
      </c>
      <c r="B18" s="13" t="s">
        <v>33</v>
      </c>
      <c r="C18" s="14" t="s">
        <v>57</v>
      </c>
      <c r="D18" s="15" t="s">
        <v>78</v>
      </c>
      <c r="E18" s="21">
        <v>5</v>
      </c>
      <c r="F18" s="26"/>
      <c r="G18" s="27">
        <f>ROUND(E18*F18,2)</f>
        <v>0</v>
      </c>
    </row>
    <row r="19" spans="1:7" ht="38.25">
      <c r="A19" s="11" t="s">
        <v>11</v>
      </c>
      <c r="B19" s="5" t="s">
        <v>34</v>
      </c>
      <c r="C19" s="8" t="s">
        <v>58</v>
      </c>
      <c r="D19" s="4" t="s">
        <v>79</v>
      </c>
      <c r="E19" s="22">
        <v>2.1</v>
      </c>
      <c r="F19" s="28"/>
      <c r="G19" s="27">
        <f t="shared" ref="G19:G25" si="1">ROUND(E19*F19,2)</f>
        <v>0</v>
      </c>
    </row>
    <row r="20" spans="1:7" ht="38.25">
      <c r="A20" s="11" t="s">
        <v>12</v>
      </c>
      <c r="B20" s="5" t="s">
        <v>35</v>
      </c>
      <c r="C20" s="8" t="s">
        <v>59</v>
      </c>
      <c r="D20" s="4" t="s">
        <v>79</v>
      </c>
      <c r="E20" s="22">
        <v>2.1</v>
      </c>
      <c r="F20" s="28"/>
      <c r="G20" s="27">
        <f t="shared" si="1"/>
        <v>0</v>
      </c>
    </row>
    <row r="21" spans="1:7" ht="38.25">
      <c r="A21" s="11" t="s">
        <v>13</v>
      </c>
      <c r="B21" s="5" t="s">
        <v>36</v>
      </c>
      <c r="C21" s="8" t="s">
        <v>60</v>
      </c>
      <c r="D21" s="4" t="s">
        <v>79</v>
      </c>
      <c r="E21" s="22">
        <v>2.25</v>
      </c>
      <c r="F21" s="28"/>
      <c r="G21" s="27">
        <f t="shared" si="1"/>
        <v>0</v>
      </c>
    </row>
    <row r="22" spans="1:7" ht="43.5" customHeight="1">
      <c r="A22" s="11" t="s">
        <v>14</v>
      </c>
      <c r="B22" s="5" t="s">
        <v>37</v>
      </c>
      <c r="C22" s="8" t="s">
        <v>61</v>
      </c>
      <c r="D22" s="4" t="s">
        <v>79</v>
      </c>
      <c r="E22" s="22">
        <v>2.25</v>
      </c>
      <c r="F22" s="28"/>
      <c r="G22" s="27">
        <f t="shared" si="1"/>
        <v>0</v>
      </c>
    </row>
    <row r="23" spans="1:7" ht="38.25">
      <c r="A23" s="11" t="s">
        <v>15</v>
      </c>
      <c r="B23" s="5" t="s">
        <v>38</v>
      </c>
      <c r="C23" s="8" t="s">
        <v>62</v>
      </c>
      <c r="D23" s="4" t="s">
        <v>79</v>
      </c>
      <c r="E23" s="22">
        <v>6.75</v>
      </c>
      <c r="F23" s="28"/>
      <c r="G23" s="27">
        <f t="shared" si="1"/>
        <v>0</v>
      </c>
    </row>
    <row r="24" spans="1:7" ht="48" customHeight="1">
      <c r="A24" s="11" t="s">
        <v>16</v>
      </c>
      <c r="B24" s="5" t="s">
        <v>37</v>
      </c>
      <c r="C24" s="8" t="s">
        <v>63</v>
      </c>
      <c r="D24" s="4" t="s">
        <v>79</v>
      </c>
      <c r="E24" s="22">
        <v>6.75</v>
      </c>
      <c r="F24" s="28"/>
      <c r="G24" s="29">
        <f t="shared" si="1"/>
        <v>0</v>
      </c>
    </row>
    <row r="25" spans="1:7" ht="47.25" customHeight="1" thickBot="1">
      <c r="A25" s="60" t="s">
        <v>17</v>
      </c>
      <c r="B25" s="61" t="s">
        <v>39</v>
      </c>
      <c r="C25" s="62" t="s">
        <v>64</v>
      </c>
      <c r="D25" s="63" t="s">
        <v>277</v>
      </c>
      <c r="E25" s="64">
        <v>20</v>
      </c>
      <c r="F25" s="65"/>
      <c r="G25" s="30">
        <f t="shared" si="1"/>
        <v>0</v>
      </c>
    </row>
    <row r="26" spans="1:7" ht="18" customHeight="1" thickBot="1">
      <c r="A26" s="72" t="s">
        <v>18</v>
      </c>
      <c r="B26" s="72"/>
      <c r="C26" s="72"/>
      <c r="D26" s="72"/>
      <c r="E26" s="72"/>
      <c r="F26" s="72"/>
      <c r="G26" s="25">
        <f>SUM(G18:G25)</f>
        <v>0</v>
      </c>
    </row>
    <row r="27" spans="1:7" ht="18" customHeight="1" thickBot="1">
      <c r="A27" s="17" t="s">
        <v>19</v>
      </c>
      <c r="B27" s="16" t="s">
        <v>40</v>
      </c>
      <c r="C27" s="74" t="s">
        <v>65</v>
      </c>
      <c r="D27" s="74"/>
      <c r="E27" s="74"/>
      <c r="F27" s="74"/>
      <c r="G27" s="74"/>
    </row>
    <row r="28" spans="1:7" ht="48.75" customHeight="1">
      <c r="A28" s="66" t="s">
        <v>20</v>
      </c>
      <c r="B28" s="67" t="s">
        <v>41</v>
      </c>
      <c r="C28" s="68" t="s">
        <v>66</v>
      </c>
      <c r="D28" s="69" t="s">
        <v>277</v>
      </c>
      <c r="E28" s="70">
        <v>87.875</v>
      </c>
      <c r="F28" s="51"/>
      <c r="G28" s="52">
        <f t="shared" ref="G28:G37" si="2">ROUND(E28*F28,2)</f>
        <v>0</v>
      </c>
    </row>
    <row r="29" spans="1:7" ht="73.5" customHeight="1">
      <c r="A29" s="11" t="s">
        <v>21</v>
      </c>
      <c r="B29" s="5" t="s">
        <v>42</v>
      </c>
      <c r="C29" s="8" t="s">
        <v>67</v>
      </c>
      <c r="D29" s="4" t="s">
        <v>256</v>
      </c>
      <c r="E29" s="22">
        <v>4.3940000000000001</v>
      </c>
      <c r="F29" s="28"/>
      <c r="G29" s="29">
        <f t="shared" si="2"/>
        <v>0</v>
      </c>
    </row>
    <row r="30" spans="1:7" ht="38.25">
      <c r="A30" s="11" t="s">
        <v>22</v>
      </c>
      <c r="B30" s="5" t="s">
        <v>43</v>
      </c>
      <c r="C30" s="8" t="s">
        <v>68</v>
      </c>
      <c r="D30" s="4" t="s">
        <v>277</v>
      </c>
      <c r="E30" s="22">
        <v>63.65</v>
      </c>
      <c r="F30" s="28"/>
      <c r="G30" s="29">
        <f t="shared" si="2"/>
        <v>0</v>
      </c>
    </row>
    <row r="31" spans="1:7" ht="38.25">
      <c r="A31" s="11" t="s">
        <v>23</v>
      </c>
      <c r="B31" s="5" t="s">
        <v>44</v>
      </c>
      <c r="C31" s="8" t="s">
        <v>69</v>
      </c>
      <c r="D31" s="4" t="s">
        <v>277</v>
      </c>
      <c r="E31" s="22">
        <v>20.399999999999999</v>
      </c>
      <c r="F31" s="28"/>
      <c r="G31" s="29">
        <f t="shared" si="2"/>
        <v>0</v>
      </c>
    </row>
    <row r="32" spans="1:7" ht="38.25">
      <c r="A32" s="11" t="s">
        <v>24</v>
      </c>
      <c r="B32" s="5" t="s">
        <v>45</v>
      </c>
      <c r="C32" s="8" t="s">
        <v>70</v>
      </c>
      <c r="D32" s="4" t="s">
        <v>80</v>
      </c>
      <c r="E32" s="22">
        <v>47.5</v>
      </c>
      <c r="F32" s="28"/>
      <c r="G32" s="29">
        <f t="shared" si="2"/>
        <v>0</v>
      </c>
    </row>
    <row r="33" spans="1:7" ht="38.25">
      <c r="A33" s="11" t="s">
        <v>25</v>
      </c>
      <c r="B33" s="5" t="s">
        <v>46</v>
      </c>
      <c r="C33" s="9" t="s">
        <v>71</v>
      </c>
      <c r="D33" s="4" t="s">
        <v>256</v>
      </c>
      <c r="E33" s="22">
        <v>3.206</v>
      </c>
      <c r="F33" s="28"/>
      <c r="G33" s="29">
        <f t="shared" si="2"/>
        <v>0</v>
      </c>
    </row>
    <row r="34" spans="1:7" ht="38.25">
      <c r="A34" s="11" t="s">
        <v>26</v>
      </c>
      <c r="B34" s="5" t="s">
        <v>47</v>
      </c>
      <c r="C34" s="9" t="s">
        <v>72</v>
      </c>
      <c r="D34" s="4" t="s">
        <v>277</v>
      </c>
      <c r="E34" s="22">
        <v>239.4</v>
      </c>
      <c r="F34" s="28"/>
      <c r="G34" s="29">
        <f t="shared" si="2"/>
        <v>0</v>
      </c>
    </row>
    <row r="35" spans="1:7" ht="45" customHeight="1">
      <c r="A35" s="11" t="s">
        <v>27</v>
      </c>
      <c r="B35" s="5" t="s">
        <v>48</v>
      </c>
      <c r="C35" s="8" t="s">
        <v>73</v>
      </c>
      <c r="D35" s="4" t="s">
        <v>256</v>
      </c>
      <c r="E35" s="22">
        <v>46.247999999999998</v>
      </c>
      <c r="F35" s="28"/>
      <c r="G35" s="29">
        <f t="shared" si="2"/>
        <v>0</v>
      </c>
    </row>
    <row r="36" spans="1:7" ht="50.25" customHeight="1">
      <c r="A36" s="11" t="s">
        <v>28</v>
      </c>
      <c r="B36" s="5" t="s">
        <v>49</v>
      </c>
      <c r="C36" s="8" t="s">
        <v>74</v>
      </c>
      <c r="D36" s="4" t="s">
        <v>256</v>
      </c>
      <c r="E36" s="22">
        <v>46.247999999999998</v>
      </c>
      <c r="F36" s="28"/>
      <c r="G36" s="29">
        <f t="shared" si="2"/>
        <v>0</v>
      </c>
    </row>
    <row r="37" spans="1:7" ht="69.75" customHeight="1" thickBot="1">
      <c r="A37" s="60" t="s">
        <v>247</v>
      </c>
      <c r="B37" s="61" t="s">
        <v>42</v>
      </c>
      <c r="C37" s="62" t="s">
        <v>122</v>
      </c>
      <c r="D37" s="63" t="s">
        <v>256</v>
      </c>
      <c r="E37" s="64">
        <v>46.247999999999998</v>
      </c>
      <c r="F37" s="65"/>
      <c r="G37" s="30">
        <f t="shared" si="2"/>
        <v>0</v>
      </c>
    </row>
    <row r="38" spans="1:7" ht="18" customHeight="1" thickBot="1">
      <c r="A38" s="72" t="s">
        <v>83</v>
      </c>
      <c r="B38" s="72"/>
      <c r="C38" s="72"/>
      <c r="D38" s="72"/>
      <c r="E38" s="72"/>
      <c r="F38" s="72"/>
      <c r="G38" s="25">
        <f>SUM(G28:G37)</f>
        <v>0</v>
      </c>
    </row>
    <row r="39" spans="1:7" ht="18" customHeight="1" thickBot="1">
      <c r="A39" s="72" t="s">
        <v>84</v>
      </c>
      <c r="B39" s="72"/>
      <c r="C39" s="72"/>
      <c r="D39" s="72"/>
      <c r="E39" s="72"/>
      <c r="F39" s="72"/>
      <c r="G39" s="25">
        <f>SUM(G38,G26,G16)</f>
        <v>0</v>
      </c>
    </row>
    <row r="40" spans="1:7" ht="18" customHeight="1" thickBot="1">
      <c r="A40" s="17">
        <v>2</v>
      </c>
      <c r="B40" s="16"/>
      <c r="C40" s="74" t="s">
        <v>123</v>
      </c>
      <c r="D40" s="74"/>
      <c r="E40" s="74"/>
      <c r="F40" s="74"/>
      <c r="G40" s="74"/>
    </row>
    <row r="41" spans="1:7" ht="18" customHeight="1" thickBot="1">
      <c r="A41" s="17" t="s">
        <v>85</v>
      </c>
      <c r="B41" s="16" t="s">
        <v>40</v>
      </c>
      <c r="C41" s="74" t="s">
        <v>124</v>
      </c>
      <c r="D41" s="74"/>
      <c r="E41" s="74"/>
      <c r="F41" s="74"/>
      <c r="G41" s="74"/>
    </row>
    <row r="42" spans="1:7" ht="67.5" customHeight="1">
      <c r="A42" s="12" t="s">
        <v>86</v>
      </c>
      <c r="B42" s="13" t="s">
        <v>110</v>
      </c>
      <c r="C42" s="14" t="s">
        <v>125</v>
      </c>
      <c r="D42" s="15" t="s">
        <v>256</v>
      </c>
      <c r="E42" s="21">
        <v>579.73500000000001</v>
      </c>
      <c r="F42" s="26"/>
      <c r="G42" s="27">
        <f t="shared" ref="G42:G44" si="3">ROUND(E42*F42,2)</f>
        <v>0</v>
      </c>
    </row>
    <row r="43" spans="1:7" ht="65.25" customHeight="1">
      <c r="A43" s="11" t="s">
        <v>87</v>
      </c>
      <c r="B43" s="5" t="s">
        <v>111</v>
      </c>
      <c r="C43" s="8" t="s">
        <v>248</v>
      </c>
      <c r="D43" s="4" t="s">
        <v>256</v>
      </c>
      <c r="E43" s="22">
        <v>579.73500000000001</v>
      </c>
      <c r="F43" s="28"/>
      <c r="G43" s="27">
        <f t="shared" si="3"/>
        <v>0</v>
      </c>
    </row>
    <row r="44" spans="1:7" ht="42.75" customHeight="1" thickBot="1">
      <c r="A44" s="31" t="s">
        <v>88</v>
      </c>
      <c r="B44" s="32" t="s">
        <v>112</v>
      </c>
      <c r="C44" s="33" t="s">
        <v>126</v>
      </c>
      <c r="D44" s="4" t="s">
        <v>277</v>
      </c>
      <c r="E44" s="35">
        <v>1167.6500000000001</v>
      </c>
      <c r="F44" s="36"/>
      <c r="G44" s="37">
        <f t="shared" si="3"/>
        <v>0</v>
      </c>
    </row>
    <row r="45" spans="1:7" ht="18" customHeight="1" thickBot="1">
      <c r="A45" s="72" t="s">
        <v>89</v>
      </c>
      <c r="B45" s="72"/>
      <c r="C45" s="72"/>
      <c r="D45" s="72"/>
      <c r="E45" s="72"/>
      <c r="F45" s="72"/>
      <c r="G45" s="25">
        <f>SUM(G42:G44)</f>
        <v>0</v>
      </c>
    </row>
    <row r="46" spans="1:7" ht="18" customHeight="1" thickBot="1">
      <c r="A46" s="40" t="s">
        <v>260</v>
      </c>
      <c r="B46" s="41" t="s">
        <v>0</v>
      </c>
      <c r="C46" s="74" t="s">
        <v>259</v>
      </c>
      <c r="D46" s="74"/>
      <c r="E46" s="74"/>
      <c r="F46" s="74"/>
      <c r="G46" s="74"/>
    </row>
    <row r="47" spans="1:7" ht="63" customHeight="1">
      <c r="A47" s="12" t="s">
        <v>90</v>
      </c>
      <c r="B47" s="13" t="s">
        <v>113</v>
      </c>
      <c r="C47" s="14" t="s">
        <v>127</v>
      </c>
      <c r="D47" s="15" t="s">
        <v>256</v>
      </c>
      <c r="E47" s="21">
        <v>126.48</v>
      </c>
      <c r="F47" s="26"/>
      <c r="G47" s="27">
        <f t="shared" ref="G47:G50" si="4">ROUND(E47*F47,2)</f>
        <v>0</v>
      </c>
    </row>
    <row r="48" spans="1:7" ht="38.25">
      <c r="A48" s="11" t="s">
        <v>91</v>
      </c>
      <c r="B48" s="4" t="s">
        <v>249</v>
      </c>
      <c r="C48" s="9" t="s">
        <v>128</v>
      </c>
      <c r="D48" s="4" t="s">
        <v>256</v>
      </c>
      <c r="E48" s="22">
        <v>126.48</v>
      </c>
      <c r="F48" s="28"/>
      <c r="G48" s="27">
        <f t="shared" si="4"/>
        <v>0</v>
      </c>
    </row>
    <row r="49" spans="1:7" ht="42.75" customHeight="1">
      <c r="A49" s="11" t="s">
        <v>92</v>
      </c>
      <c r="B49" s="5" t="s">
        <v>114</v>
      </c>
      <c r="C49" s="8" t="s">
        <v>129</v>
      </c>
      <c r="D49" s="4" t="s">
        <v>256</v>
      </c>
      <c r="E49" s="22">
        <v>126.48</v>
      </c>
      <c r="F49" s="28"/>
      <c r="G49" s="27">
        <f t="shared" si="4"/>
        <v>0</v>
      </c>
    </row>
    <row r="50" spans="1:7" ht="39" thickBot="1">
      <c r="A50" s="31" t="s">
        <v>93</v>
      </c>
      <c r="B50" s="32" t="s">
        <v>115</v>
      </c>
      <c r="C50" s="42" t="s">
        <v>250</v>
      </c>
      <c r="D50" s="4" t="s">
        <v>277</v>
      </c>
      <c r="E50" s="35">
        <v>611.87</v>
      </c>
      <c r="F50" s="36"/>
      <c r="G50" s="37">
        <f t="shared" si="4"/>
        <v>0</v>
      </c>
    </row>
    <row r="51" spans="1:7" ht="18" customHeight="1" thickBot="1">
      <c r="A51" s="72" t="s">
        <v>94</v>
      </c>
      <c r="B51" s="72"/>
      <c r="C51" s="72"/>
      <c r="D51" s="72"/>
      <c r="E51" s="72"/>
      <c r="F51" s="72"/>
      <c r="G51" s="25">
        <f>SUM(G47:G50)</f>
        <v>0</v>
      </c>
    </row>
    <row r="52" spans="1:7" ht="18" customHeight="1" thickBot="1">
      <c r="A52" s="72" t="s">
        <v>95</v>
      </c>
      <c r="B52" s="72"/>
      <c r="C52" s="72"/>
      <c r="D52" s="72"/>
      <c r="E52" s="72"/>
      <c r="F52" s="72"/>
      <c r="G52" s="25">
        <f>SUM(G51,G45)</f>
        <v>0</v>
      </c>
    </row>
    <row r="53" spans="1:7" ht="18" customHeight="1" thickBot="1">
      <c r="A53" s="17">
        <v>3</v>
      </c>
      <c r="B53" s="16"/>
      <c r="C53" s="74" t="s">
        <v>130</v>
      </c>
      <c r="D53" s="74"/>
      <c r="E53" s="74"/>
      <c r="F53" s="74"/>
      <c r="G53" s="74"/>
    </row>
    <row r="54" spans="1:7" ht="18" customHeight="1" thickBot="1">
      <c r="A54" s="17" t="s">
        <v>96</v>
      </c>
      <c r="B54" s="16" t="s">
        <v>116</v>
      </c>
      <c r="C54" s="74" t="s">
        <v>131</v>
      </c>
      <c r="D54" s="74"/>
      <c r="E54" s="74"/>
      <c r="F54" s="74"/>
      <c r="G54" s="74"/>
    </row>
    <row r="55" spans="1:7" ht="53.25" customHeight="1" thickBot="1">
      <c r="A55" s="44" t="s">
        <v>97</v>
      </c>
      <c r="B55" s="45" t="s">
        <v>117</v>
      </c>
      <c r="C55" s="46" t="s">
        <v>132</v>
      </c>
      <c r="D55" s="4" t="s">
        <v>277</v>
      </c>
      <c r="E55" s="48">
        <v>1420.66</v>
      </c>
      <c r="F55" s="49"/>
      <c r="G55" s="37">
        <f t="shared" ref="G55" si="5">ROUND(E55*F55,2)</f>
        <v>0</v>
      </c>
    </row>
    <row r="56" spans="1:7" ht="18" customHeight="1" thickBot="1">
      <c r="A56" s="72" t="s">
        <v>98</v>
      </c>
      <c r="B56" s="72"/>
      <c r="C56" s="72"/>
      <c r="D56" s="72"/>
      <c r="E56" s="72"/>
      <c r="F56" s="72"/>
      <c r="G56" s="25">
        <f>SUM(G55)</f>
        <v>0</v>
      </c>
    </row>
    <row r="57" spans="1:7" ht="18" customHeight="1" thickBot="1">
      <c r="A57" s="17" t="s">
        <v>99</v>
      </c>
      <c r="B57" s="16" t="s">
        <v>116</v>
      </c>
      <c r="C57" s="74" t="s">
        <v>133</v>
      </c>
      <c r="D57" s="74"/>
      <c r="E57" s="74"/>
      <c r="F57" s="74"/>
      <c r="G57" s="74"/>
    </row>
    <row r="58" spans="1:7" ht="58.5" customHeight="1">
      <c r="A58" s="12" t="s">
        <v>100</v>
      </c>
      <c r="B58" s="13" t="s">
        <v>118</v>
      </c>
      <c r="C58" s="14" t="s">
        <v>134</v>
      </c>
      <c r="D58" s="4" t="s">
        <v>277</v>
      </c>
      <c r="E58" s="21">
        <v>1420.66</v>
      </c>
      <c r="F58" s="26"/>
      <c r="G58" s="27">
        <f t="shared" ref="G58:G61" si="6">ROUND(E58*F58,2)</f>
        <v>0</v>
      </c>
    </row>
    <row r="59" spans="1:7" ht="63.75" customHeight="1">
      <c r="A59" s="11" t="s">
        <v>101</v>
      </c>
      <c r="B59" s="5" t="s">
        <v>118</v>
      </c>
      <c r="C59" s="8" t="s">
        <v>135</v>
      </c>
      <c r="D59" s="4" t="s">
        <v>277</v>
      </c>
      <c r="E59" s="22">
        <v>87.875</v>
      </c>
      <c r="F59" s="28"/>
      <c r="G59" s="27">
        <f t="shared" si="6"/>
        <v>0</v>
      </c>
    </row>
    <row r="60" spans="1:7" ht="67.5" customHeight="1">
      <c r="A60" s="11" t="s">
        <v>102</v>
      </c>
      <c r="B60" s="5" t="s">
        <v>118</v>
      </c>
      <c r="C60" s="8" t="s">
        <v>136</v>
      </c>
      <c r="D60" s="4" t="s">
        <v>277</v>
      </c>
      <c r="E60" s="22">
        <v>155.86000000000001</v>
      </c>
      <c r="F60" s="28"/>
      <c r="G60" s="27">
        <f t="shared" si="6"/>
        <v>0</v>
      </c>
    </row>
    <row r="61" spans="1:7" ht="64.5" customHeight="1" thickBot="1">
      <c r="A61" s="31" t="s">
        <v>103</v>
      </c>
      <c r="B61" s="32" t="s">
        <v>118</v>
      </c>
      <c r="C61" s="33" t="s">
        <v>137</v>
      </c>
      <c r="D61" s="4" t="s">
        <v>277</v>
      </c>
      <c r="E61" s="35">
        <v>309.47000000000003</v>
      </c>
      <c r="F61" s="36"/>
      <c r="G61" s="37">
        <f t="shared" si="6"/>
        <v>0</v>
      </c>
    </row>
    <row r="62" spans="1:7" ht="18" customHeight="1" thickBot="1">
      <c r="A62" s="72" t="s">
        <v>104</v>
      </c>
      <c r="B62" s="72"/>
      <c r="C62" s="72"/>
      <c r="D62" s="72"/>
      <c r="E62" s="72"/>
      <c r="F62" s="72"/>
      <c r="G62" s="43">
        <f>SUM(G58:G61)</f>
        <v>0</v>
      </c>
    </row>
    <row r="63" spans="1:7" ht="18" customHeight="1" thickBot="1">
      <c r="A63" s="17" t="s">
        <v>105</v>
      </c>
      <c r="B63" s="16" t="s">
        <v>116</v>
      </c>
      <c r="C63" s="74" t="s">
        <v>138</v>
      </c>
      <c r="D63" s="74"/>
      <c r="E63" s="74"/>
      <c r="F63" s="74"/>
      <c r="G63" s="74"/>
    </row>
    <row r="64" spans="1:7" ht="53.25" customHeight="1">
      <c r="A64" s="12" t="s">
        <v>106</v>
      </c>
      <c r="B64" s="13" t="s">
        <v>119</v>
      </c>
      <c r="C64" s="14" t="s">
        <v>139</v>
      </c>
      <c r="D64" s="4" t="s">
        <v>277</v>
      </c>
      <c r="E64" s="21">
        <v>1111.19</v>
      </c>
      <c r="F64" s="26"/>
      <c r="G64" s="27">
        <f t="shared" ref="G64:G66" si="7">ROUND(E64*F64,2)</f>
        <v>0</v>
      </c>
    </row>
    <row r="65" spans="1:7" ht="43.5" customHeight="1">
      <c r="A65" s="11" t="s">
        <v>107</v>
      </c>
      <c r="B65" s="5" t="s">
        <v>120</v>
      </c>
      <c r="C65" s="8" t="s">
        <v>140</v>
      </c>
      <c r="D65" s="4" t="s">
        <v>277</v>
      </c>
      <c r="E65" s="22">
        <v>153.61000000000001</v>
      </c>
      <c r="F65" s="28"/>
      <c r="G65" s="27">
        <f t="shared" si="7"/>
        <v>0</v>
      </c>
    </row>
    <row r="66" spans="1:7" ht="45" customHeight="1" thickBot="1">
      <c r="A66" s="31" t="s">
        <v>108</v>
      </c>
      <c r="B66" s="32" t="s">
        <v>121</v>
      </c>
      <c r="C66" s="33" t="s">
        <v>141</v>
      </c>
      <c r="D66" s="4" t="s">
        <v>277</v>
      </c>
      <c r="E66" s="35">
        <v>155.86000000000001</v>
      </c>
      <c r="F66" s="36"/>
      <c r="G66" s="27">
        <f t="shared" si="7"/>
        <v>0</v>
      </c>
    </row>
    <row r="67" spans="1:7" ht="18" customHeight="1" thickBot="1">
      <c r="A67" s="72" t="s">
        <v>109</v>
      </c>
      <c r="B67" s="72"/>
      <c r="C67" s="72"/>
      <c r="D67" s="72"/>
      <c r="E67" s="72"/>
      <c r="F67" s="72"/>
      <c r="G67" s="25">
        <f>SUM(G64:G66)</f>
        <v>0</v>
      </c>
    </row>
    <row r="68" spans="1:7" ht="33" customHeight="1" thickBot="1">
      <c r="A68" s="40" t="s">
        <v>262</v>
      </c>
      <c r="B68" s="41" t="s">
        <v>1</v>
      </c>
      <c r="C68" s="75" t="s">
        <v>261</v>
      </c>
      <c r="D68" s="75"/>
      <c r="E68" s="75"/>
      <c r="F68" s="75"/>
      <c r="G68" s="75"/>
    </row>
    <row r="69" spans="1:7" ht="63.75" customHeight="1">
      <c r="A69" s="12" t="s">
        <v>251</v>
      </c>
      <c r="B69" s="13" t="s">
        <v>171</v>
      </c>
      <c r="C69" s="14" t="s">
        <v>183</v>
      </c>
      <c r="D69" s="4" t="s">
        <v>277</v>
      </c>
      <c r="E69" s="21">
        <v>155.86000000000001</v>
      </c>
      <c r="F69" s="26"/>
      <c r="G69" s="27">
        <f t="shared" ref="G69:G70" si="8">ROUND(E69*F69,2)</f>
        <v>0</v>
      </c>
    </row>
    <row r="70" spans="1:7" ht="60.75" customHeight="1" thickBot="1">
      <c r="A70" s="31" t="s">
        <v>252</v>
      </c>
      <c r="B70" s="32" t="s">
        <v>172</v>
      </c>
      <c r="C70" s="33" t="s">
        <v>184</v>
      </c>
      <c r="D70" s="4" t="s">
        <v>277</v>
      </c>
      <c r="E70" s="35">
        <v>1264.8</v>
      </c>
      <c r="F70" s="36"/>
      <c r="G70" s="37">
        <f t="shared" si="8"/>
        <v>0</v>
      </c>
    </row>
    <row r="71" spans="1:7" ht="33" customHeight="1" thickBot="1">
      <c r="A71" s="76" t="s">
        <v>142</v>
      </c>
      <c r="B71" s="76"/>
      <c r="C71" s="76"/>
      <c r="D71" s="76"/>
      <c r="E71" s="76"/>
      <c r="F71" s="76"/>
      <c r="G71" s="43">
        <f>SUM(G69:G70)</f>
        <v>0</v>
      </c>
    </row>
    <row r="72" spans="1:7" ht="18" customHeight="1" thickBot="1">
      <c r="A72" s="17" t="s">
        <v>143</v>
      </c>
      <c r="B72" s="16" t="s">
        <v>263</v>
      </c>
      <c r="C72" s="74" t="s">
        <v>264</v>
      </c>
      <c r="D72" s="74"/>
      <c r="E72" s="74"/>
      <c r="F72" s="74"/>
      <c r="G72" s="74"/>
    </row>
    <row r="73" spans="1:7" ht="45.75" customHeight="1" thickBot="1">
      <c r="A73" s="44" t="s">
        <v>144</v>
      </c>
      <c r="B73" s="45" t="s">
        <v>173</v>
      </c>
      <c r="C73" s="46" t="s">
        <v>185</v>
      </c>
      <c r="D73" s="4" t="s">
        <v>277</v>
      </c>
      <c r="E73" s="48">
        <v>155.86000000000001</v>
      </c>
      <c r="F73" s="49"/>
      <c r="G73" s="37">
        <f t="shared" ref="G73" si="9">ROUND(E73*F73,2)</f>
        <v>0</v>
      </c>
    </row>
    <row r="74" spans="1:7" ht="18" customHeight="1" thickBot="1">
      <c r="A74" s="72" t="s">
        <v>145</v>
      </c>
      <c r="B74" s="72"/>
      <c r="C74" s="72"/>
      <c r="D74" s="72"/>
      <c r="E74" s="72"/>
      <c r="F74" s="72"/>
      <c r="G74" s="25">
        <f>SUM(G73)</f>
        <v>0</v>
      </c>
    </row>
    <row r="75" spans="1:7" ht="18" customHeight="1" thickBot="1">
      <c r="A75" s="72" t="s">
        <v>146</v>
      </c>
      <c r="B75" s="72"/>
      <c r="C75" s="72"/>
      <c r="D75" s="72"/>
      <c r="E75" s="72"/>
      <c r="F75" s="72"/>
      <c r="G75" s="25">
        <f>SUM(G74,G71,G67,G62,G56)</f>
        <v>0</v>
      </c>
    </row>
    <row r="76" spans="1:7" ht="18" customHeight="1" thickBot="1">
      <c r="A76" s="17">
        <v>4</v>
      </c>
      <c r="B76" s="18"/>
      <c r="C76" s="74" t="s">
        <v>186</v>
      </c>
      <c r="D76" s="74"/>
      <c r="E76" s="74"/>
      <c r="F76" s="74"/>
      <c r="G76" s="74"/>
    </row>
    <row r="77" spans="1:7" ht="18" customHeight="1" thickBot="1">
      <c r="A77" s="17" t="s">
        <v>147</v>
      </c>
      <c r="B77" s="16" t="s">
        <v>116</v>
      </c>
      <c r="C77" s="74" t="s">
        <v>187</v>
      </c>
      <c r="D77" s="74"/>
      <c r="E77" s="74"/>
      <c r="F77" s="74"/>
      <c r="G77" s="74"/>
    </row>
    <row r="78" spans="1:7" ht="57.75" customHeight="1">
      <c r="A78" s="12" t="s">
        <v>148</v>
      </c>
      <c r="B78" s="13" t="s">
        <v>174</v>
      </c>
      <c r="C78" s="14" t="s">
        <v>188</v>
      </c>
      <c r="D78" s="4" t="s">
        <v>277</v>
      </c>
      <c r="E78" s="21">
        <v>1111.19</v>
      </c>
      <c r="F78" s="51"/>
      <c r="G78" s="52">
        <f t="shared" ref="G78:G80" si="10">ROUND(E78*F78,2)</f>
        <v>0</v>
      </c>
    </row>
    <row r="79" spans="1:7" ht="45" customHeight="1">
      <c r="A79" s="11" t="s">
        <v>149</v>
      </c>
      <c r="B79" s="5" t="s">
        <v>174</v>
      </c>
      <c r="C79" s="8" t="s">
        <v>189</v>
      </c>
      <c r="D79" s="4" t="s">
        <v>277</v>
      </c>
      <c r="E79" s="22">
        <v>153.61000000000001</v>
      </c>
      <c r="F79" s="28"/>
      <c r="G79" s="29">
        <f t="shared" si="10"/>
        <v>0</v>
      </c>
    </row>
    <row r="80" spans="1:7" ht="64.5" thickBot="1">
      <c r="A80" s="31" t="s">
        <v>150</v>
      </c>
      <c r="B80" s="32" t="s">
        <v>253</v>
      </c>
      <c r="C80" s="33" t="s">
        <v>190</v>
      </c>
      <c r="D80" s="4" t="s">
        <v>277</v>
      </c>
      <c r="E80" s="35">
        <v>155.86000000000001</v>
      </c>
      <c r="F80" s="36"/>
      <c r="G80" s="50">
        <f t="shared" si="10"/>
        <v>0</v>
      </c>
    </row>
    <row r="81" spans="1:7" ht="18" customHeight="1" thickBot="1">
      <c r="A81" s="72" t="s">
        <v>151</v>
      </c>
      <c r="B81" s="72"/>
      <c r="C81" s="72"/>
      <c r="D81" s="72"/>
      <c r="E81" s="72"/>
      <c r="F81" s="72"/>
      <c r="G81" s="43">
        <f>SUM(G78:G80)</f>
        <v>0</v>
      </c>
    </row>
    <row r="82" spans="1:7" ht="18" customHeight="1" thickBot="1">
      <c r="A82" s="17" t="s">
        <v>152</v>
      </c>
      <c r="B82" s="16" t="s">
        <v>116</v>
      </c>
      <c r="C82" s="74" t="s">
        <v>191</v>
      </c>
      <c r="D82" s="74"/>
      <c r="E82" s="74"/>
      <c r="F82" s="74"/>
      <c r="G82" s="74"/>
    </row>
    <row r="83" spans="1:7" ht="38.25">
      <c r="A83" s="12" t="s">
        <v>153</v>
      </c>
      <c r="B83" s="13" t="s">
        <v>175</v>
      </c>
      <c r="C83" s="14" t="s">
        <v>192</v>
      </c>
      <c r="D83" s="4" t="s">
        <v>277</v>
      </c>
      <c r="E83" s="21">
        <v>153.61000000000001</v>
      </c>
      <c r="F83" s="26"/>
      <c r="G83" s="29">
        <f t="shared" ref="G83:G84" si="11">ROUND(E83*F83,2)</f>
        <v>0</v>
      </c>
    </row>
    <row r="84" spans="1:7" ht="51.75" thickBot="1">
      <c r="A84" s="31" t="s">
        <v>154</v>
      </c>
      <c r="B84" s="32" t="s">
        <v>254</v>
      </c>
      <c r="C84" s="33" t="s">
        <v>193</v>
      </c>
      <c r="D84" s="4" t="s">
        <v>277</v>
      </c>
      <c r="E84" s="35">
        <v>155.86000000000001</v>
      </c>
      <c r="F84" s="36"/>
      <c r="G84" s="50">
        <f t="shared" si="11"/>
        <v>0</v>
      </c>
    </row>
    <row r="85" spans="1:7" ht="18" customHeight="1" thickBot="1">
      <c r="A85" s="72" t="s">
        <v>155</v>
      </c>
      <c r="B85" s="72"/>
      <c r="C85" s="72"/>
      <c r="D85" s="72"/>
      <c r="E85" s="72"/>
      <c r="F85" s="72"/>
      <c r="G85" s="25">
        <f>SUM(G83:G84)</f>
        <v>0</v>
      </c>
    </row>
    <row r="86" spans="1:7" ht="18" customHeight="1" thickBot="1">
      <c r="A86" s="72" t="s">
        <v>156</v>
      </c>
      <c r="B86" s="72"/>
      <c r="C86" s="72"/>
      <c r="D86" s="72"/>
      <c r="E86" s="72"/>
      <c r="F86" s="72"/>
      <c r="G86" s="25">
        <f>SUM(G85,G81)</f>
        <v>0</v>
      </c>
    </row>
    <row r="87" spans="1:7" ht="18" customHeight="1" thickBot="1">
      <c r="A87" s="17">
        <v>5</v>
      </c>
      <c r="B87" s="18"/>
      <c r="C87" s="74" t="s">
        <v>194</v>
      </c>
      <c r="D87" s="74"/>
      <c r="E87" s="74"/>
      <c r="F87" s="74"/>
      <c r="G87" s="74"/>
    </row>
    <row r="88" spans="1:7" ht="18" customHeight="1" thickBot="1">
      <c r="A88" s="17" t="s">
        <v>157</v>
      </c>
      <c r="B88" s="16" t="s">
        <v>116</v>
      </c>
      <c r="C88" s="74" t="s">
        <v>195</v>
      </c>
      <c r="D88" s="74"/>
      <c r="E88" s="74"/>
      <c r="F88" s="74"/>
      <c r="G88" s="74"/>
    </row>
    <row r="89" spans="1:7" ht="38.25">
      <c r="A89" s="12" t="s">
        <v>158</v>
      </c>
      <c r="B89" s="13" t="s">
        <v>176</v>
      </c>
      <c r="C89" s="53" t="s">
        <v>196</v>
      </c>
      <c r="D89" s="15" t="s">
        <v>256</v>
      </c>
      <c r="E89" s="21">
        <v>118.91200000000001</v>
      </c>
      <c r="F89" s="26"/>
      <c r="G89" s="29">
        <f t="shared" ref="G89:G92" si="12">ROUND(E89*F89,2)</f>
        <v>0</v>
      </c>
    </row>
    <row r="90" spans="1:7" ht="63.75">
      <c r="A90" s="11" t="s">
        <v>159</v>
      </c>
      <c r="B90" s="5" t="s">
        <v>177</v>
      </c>
      <c r="C90" s="8" t="s">
        <v>197</v>
      </c>
      <c r="D90" s="4" t="s">
        <v>256</v>
      </c>
      <c r="E90" s="22">
        <v>118.91200000000001</v>
      </c>
      <c r="F90" s="28"/>
      <c r="G90" s="29">
        <f t="shared" si="12"/>
        <v>0</v>
      </c>
    </row>
    <row r="91" spans="1:7" ht="38.25">
      <c r="A91" s="11" t="s">
        <v>160</v>
      </c>
      <c r="B91" s="5" t="s">
        <v>112</v>
      </c>
      <c r="C91" s="8" t="s">
        <v>198</v>
      </c>
      <c r="D91" s="4" t="s">
        <v>277</v>
      </c>
      <c r="E91" s="22">
        <v>1189.1199999999999</v>
      </c>
      <c r="F91" s="28"/>
      <c r="G91" s="29">
        <f t="shared" si="12"/>
        <v>0</v>
      </c>
    </row>
    <row r="92" spans="1:7" ht="39" thickBot="1">
      <c r="A92" s="31" t="s">
        <v>161</v>
      </c>
      <c r="B92" s="32" t="s">
        <v>178</v>
      </c>
      <c r="C92" s="33" t="s">
        <v>199</v>
      </c>
      <c r="D92" s="4" t="s">
        <v>277</v>
      </c>
      <c r="E92" s="35">
        <v>1189.1199999999999</v>
      </c>
      <c r="F92" s="36"/>
      <c r="G92" s="50">
        <f t="shared" si="12"/>
        <v>0</v>
      </c>
    </row>
    <row r="93" spans="1:7" ht="18" customHeight="1" thickBot="1">
      <c r="A93" s="72" t="s">
        <v>162</v>
      </c>
      <c r="B93" s="72"/>
      <c r="C93" s="72"/>
      <c r="D93" s="72"/>
      <c r="E93" s="72"/>
      <c r="F93" s="72"/>
      <c r="G93" s="25">
        <f>SUM(G89:G92)</f>
        <v>0</v>
      </c>
    </row>
    <row r="94" spans="1:7" ht="18" customHeight="1" thickBot="1">
      <c r="A94" s="72" t="s">
        <v>163</v>
      </c>
      <c r="B94" s="72"/>
      <c r="C94" s="72"/>
      <c r="D94" s="72"/>
      <c r="E94" s="72"/>
      <c r="F94" s="72"/>
      <c r="G94" s="25">
        <f>SUM(G93)</f>
        <v>0</v>
      </c>
    </row>
    <row r="95" spans="1:7" ht="18" customHeight="1" thickBot="1">
      <c r="A95" s="17">
        <v>6</v>
      </c>
      <c r="B95" s="18"/>
      <c r="C95" s="74" t="s">
        <v>200</v>
      </c>
      <c r="D95" s="74"/>
      <c r="E95" s="74"/>
      <c r="F95" s="74"/>
      <c r="G95" s="74"/>
    </row>
    <row r="96" spans="1:7" ht="18" customHeight="1" thickBot="1">
      <c r="A96" s="17" t="s">
        <v>164</v>
      </c>
      <c r="B96" s="16" t="s">
        <v>179</v>
      </c>
      <c r="C96" s="74" t="s">
        <v>201</v>
      </c>
      <c r="D96" s="74"/>
      <c r="E96" s="74"/>
      <c r="F96" s="74"/>
      <c r="G96" s="74"/>
    </row>
    <row r="97" spans="1:7" ht="48.75" customHeight="1">
      <c r="A97" s="12" t="s">
        <v>165</v>
      </c>
      <c r="B97" s="13" t="s">
        <v>180</v>
      </c>
      <c r="C97" s="14" t="s">
        <v>202</v>
      </c>
      <c r="D97" s="15" t="s">
        <v>78</v>
      </c>
      <c r="E97" s="21">
        <v>4</v>
      </c>
      <c r="F97" s="26"/>
      <c r="G97" s="29">
        <f t="shared" ref="G97:G98" si="13">ROUND(E97*F97,2)</f>
        <v>0</v>
      </c>
    </row>
    <row r="98" spans="1:7" ht="65.25" customHeight="1" thickBot="1">
      <c r="A98" s="31" t="s">
        <v>166</v>
      </c>
      <c r="B98" s="32" t="s">
        <v>181</v>
      </c>
      <c r="C98" s="33" t="s">
        <v>203</v>
      </c>
      <c r="D98" s="34" t="s">
        <v>78</v>
      </c>
      <c r="E98" s="35">
        <v>2</v>
      </c>
      <c r="F98" s="36"/>
      <c r="G98" s="50">
        <f t="shared" si="13"/>
        <v>0</v>
      </c>
    </row>
    <row r="99" spans="1:7" ht="18" customHeight="1" thickBot="1">
      <c r="A99" s="72" t="s">
        <v>167</v>
      </c>
      <c r="B99" s="72"/>
      <c r="C99" s="72"/>
      <c r="D99" s="72"/>
      <c r="E99" s="72"/>
      <c r="F99" s="72"/>
      <c r="G99" s="43">
        <f>SUM(G97:G98)</f>
        <v>0</v>
      </c>
    </row>
    <row r="100" spans="1:7" ht="18" customHeight="1" thickBot="1">
      <c r="A100" s="17" t="s">
        <v>168</v>
      </c>
      <c r="B100" s="16" t="s">
        <v>179</v>
      </c>
      <c r="C100" s="74" t="s">
        <v>204</v>
      </c>
      <c r="D100" s="74"/>
      <c r="E100" s="74"/>
      <c r="F100" s="74"/>
      <c r="G100" s="74"/>
    </row>
    <row r="101" spans="1:7" ht="45.75" customHeight="1" thickBot="1">
      <c r="A101" s="44" t="s">
        <v>169</v>
      </c>
      <c r="B101" s="45" t="s">
        <v>182</v>
      </c>
      <c r="C101" s="46" t="s">
        <v>205</v>
      </c>
      <c r="D101" s="47" t="s">
        <v>206</v>
      </c>
      <c r="E101" s="48">
        <v>4</v>
      </c>
      <c r="F101" s="49"/>
      <c r="G101" s="50">
        <f t="shared" ref="G101" si="14">ROUND(E101*F101,2)</f>
        <v>0</v>
      </c>
    </row>
    <row r="102" spans="1:7" ht="18" customHeight="1" thickBot="1">
      <c r="A102" s="72" t="s">
        <v>170</v>
      </c>
      <c r="B102" s="72"/>
      <c r="C102" s="72"/>
      <c r="D102" s="72"/>
      <c r="E102" s="72"/>
      <c r="F102" s="72"/>
      <c r="G102" s="25">
        <f>SUM(G101)</f>
        <v>0</v>
      </c>
    </row>
    <row r="103" spans="1:7" ht="18" customHeight="1" thickBot="1">
      <c r="A103" s="72" t="s">
        <v>207</v>
      </c>
      <c r="B103" s="72"/>
      <c r="C103" s="72"/>
      <c r="D103" s="72"/>
      <c r="E103" s="72"/>
      <c r="F103" s="72"/>
      <c r="G103" s="25">
        <f>SUM(G102,G99)</f>
        <v>0</v>
      </c>
    </row>
    <row r="104" spans="1:7" ht="18" customHeight="1" thickBot="1">
      <c r="A104" s="17">
        <v>7</v>
      </c>
      <c r="B104" s="16"/>
      <c r="C104" s="74" t="s">
        <v>232</v>
      </c>
      <c r="D104" s="74"/>
      <c r="E104" s="74"/>
      <c r="F104" s="74"/>
      <c r="G104" s="74"/>
    </row>
    <row r="105" spans="1:7" ht="18" customHeight="1" thickBot="1">
      <c r="A105" s="17" t="s">
        <v>208</v>
      </c>
      <c r="B105" s="16" t="s">
        <v>116</v>
      </c>
      <c r="C105" s="74" t="s">
        <v>233</v>
      </c>
      <c r="D105" s="74"/>
      <c r="E105" s="74"/>
      <c r="F105" s="74"/>
      <c r="G105" s="74"/>
    </row>
    <row r="106" spans="1:7" ht="43.5" customHeight="1">
      <c r="A106" s="12" t="s">
        <v>209</v>
      </c>
      <c r="B106" s="13" t="s">
        <v>224</v>
      </c>
      <c r="C106" s="14" t="s">
        <v>234</v>
      </c>
      <c r="D106" s="15" t="s">
        <v>80</v>
      </c>
      <c r="E106" s="21">
        <v>279.58</v>
      </c>
      <c r="F106" s="26"/>
      <c r="G106" s="50">
        <f t="shared" ref="G106:G110" si="15">ROUND(E106*F106,2)</f>
        <v>0</v>
      </c>
    </row>
    <row r="107" spans="1:7" ht="38.25">
      <c r="A107" s="11" t="s">
        <v>210</v>
      </c>
      <c r="B107" s="5" t="s">
        <v>225</v>
      </c>
      <c r="C107" s="8" t="s">
        <v>235</v>
      </c>
      <c r="D107" s="4" t="s">
        <v>80</v>
      </c>
      <c r="E107" s="22">
        <v>29.68</v>
      </c>
      <c r="F107" s="28"/>
      <c r="G107" s="50">
        <f t="shared" si="15"/>
        <v>0</v>
      </c>
    </row>
    <row r="108" spans="1:7" ht="43.5" customHeight="1">
      <c r="A108" s="11" t="s">
        <v>211</v>
      </c>
      <c r="B108" s="5" t="s">
        <v>226</v>
      </c>
      <c r="C108" s="8" t="s">
        <v>236</v>
      </c>
      <c r="D108" s="4" t="s">
        <v>256</v>
      </c>
      <c r="E108" s="22">
        <v>2.0030000000000001</v>
      </c>
      <c r="F108" s="28"/>
      <c r="G108" s="50">
        <f t="shared" si="15"/>
        <v>0</v>
      </c>
    </row>
    <row r="109" spans="1:7" ht="38.25">
      <c r="A109" s="11" t="s">
        <v>212</v>
      </c>
      <c r="B109" s="5" t="s">
        <v>227</v>
      </c>
      <c r="C109" s="9" t="s">
        <v>237</v>
      </c>
      <c r="D109" s="4" t="s">
        <v>80</v>
      </c>
      <c r="E109" s="22">
        <v>249.9</v>
      </c>
      <c r="F109" s="28"/>
      <c r="G109" s="50">
        <f t="shared" si="15"/>
        <v>0</v>
      </c>
    </row>
    <row r="110" spans="1:7" ht="45.75" customHeight="1" thickBot="1">
      <c r="A110" s="31" t="s">
        <v>213</v>
      </c>
      <c r="B110" s="32" t="s">
        <v>226</v>
      </c>
      <c r="C110" s="33" t="s">
        <v>238</v>
      </c>
      <c r="D110" s="34" t="s">
        <v>256</v>
      </c>
      <c r="E110" s="35">
        <v>15.744</v>
      </c>
      <c r="F110" s="36"/>
      <c r="G110" s="50">
        <f t="shared" si="15"/>
        <v>0</v>
      </c>
    </row>
    <row r="111" spans="1:7" ht="18" customHeight="1" thickBot="1">
      <c r="A111" s="72" t="s">
        <v>214</v>
      </c>
      <c r="B111" s="72"/>
      <c r="C111" s="72"/>
      <c r="D111" s="72"/>
      <c r="E111" s="72"/>
      <c r="F111" s="72"/>
      <c r="G111" s="25">
        <f>SUM(G106:G110)</f>
        <v>0</v>
      </c>
    </row>
    <row r="112" spans="1:7" ht="18" customHeight="1" thickBot="1">
      <c r="A112" s="17" t="s">
        <v>215</v>
      </c>
      <c r="B112" s="16" t="s">
        <v>116</v>
      </c>
      <c r="C112" s="74" t="s">
        <v>239</v>
      </c>
      <c r="D112" s="74"/>
      <c r="E112" s="74"/>
      <c r="F112" s="74"/>
      <c r="G112" s="74"/>
    </row>
    <row r="113" spans="1:8" ht="42.75" customHeight="1">
      <c r="A113" s="12" t="s">
        <v>216</v>
      </c>
      <c r="B113" s="13" t="s">
        <v>228</v>
      </c>
      <c r="C113" s="14" t="s">
        <v>240</v>
      </c>
      <c r="D113" s="15" t="s">
        <v>80</v>
      </c>
      <c r="E113" s="21">
        <v>840.38</v>
      </c>
      <c r="F113" s="26"/>
      <c r="G113" s="50">
        <f t="shared" ref="G113:G115" si="16">ROUND(E113*F113,2)</f>
        <v>0</v>
      </c>
    </row>
    <row r="114" spans="1:8" ht="38.25">
      <c r="A114" s="11" t="s">
        <v>217</v>
      </c>
      <c r="B114" s="5" t="s">
        <v>226</v>
      </c>
      <c r="C114" s="8" t="s">
        <v>241</v>
      </c>
      <c r="D114" s="4" t="s">
        <v>256</v>
      </c>
      <c r="E114" s="22">
        <v>31.934000000000001</v>
      </c>
      <c r="F114" s="28"/>
      <c r="G114" s="50">
        <f t="shared" si="16"/>
        <v>0</v>
      </c>
    </row>
    <row r="115" spans="1:8" ht="39" thickBot="1">
      <c r="A115" s="31" t="s">
        <v>218</v>
      </c>
      <c r="B115" s="32" t="s">
        <v>229</v>
      </c>
      <c r="C115" s="33" t="s">
        <v>242</v>
      </c>
      <c r="D115" s="34" t="s">
        <v>80</v>
      </c>
      <c r="E115" s="35">
        <v>840.38</v>
      </c>
      <c r="F115" s="36"/>
      <c r="G115" s="50">
        <f t="shared" si="16"/>
        <v>0</v>
      </c>
    </row>
    <row r="116" spans="1:8" ht="18" customHeight="1" thickBot="1">
      <c r="A116" s="72" t="s">
        <v>219</v>
      </c>
      <c r="B116" s="72"/>
      <c r="C116" s="72"/>
      <c r="D116" s="72"/>
      <c r="E116" s="72"/>
      <c r="F116" s="72"/>
      <c r="G116" s="25">
        <f>SUM(G113:G115)</f>
        <v>0</v>
      </c>
    </row>
    <row r="117" spans="1:8" ht="18" customHeight="1" thickBot="1">
      <c r="A117" s="72" t="s">
        <v>220</v>
      </c>
      <c r="B117" s="72"/>
      <c r="C117" s="72"/>
      <c r="D117" s="72"/>
      <c r="E117" s="72"/>
      <c r="F117" s="72"/>
      <c r="G117" s="25"/>
    </row>
    <row r="118" spans="1:8" ht="18" customHeight="1" thickBot="1">
      <c r="A118" s="17">
        <v>8</v>
      </c>
      <c r="B118" s="16"/>
      <c r="C118" s="74" t="s">
        <v>243</v>
      </c>
      <c r="D118" s="74"/>
      <c r="E118" s="74"/>
      <c r="F118" s="74"/>
      <c r="G118" s="74"/>
    </row>
    <row r="119" spans="1:8" ht="38.25">
      <c r="A119" s="66" t="s">
        <v>221</v>
      </c>
      <c r="B119" s="67" t="s">
        <v>230</v>
      </c>
      <c r="C119" s="71" t="s">
        <v>244</v>
      </c>
      <c r="D119" s="69" t="s">
        <v>76</v>
      </c>
      <c r="E119" s="70">
        <v>1</v>
      </c>
      <c r="F119" s="51"/>
      <c r="G119" s="52">
        <f t="shared" ref="G119:G120" si="17">ROUND(E119*F119,2)</f>
        <v>0</v>
      </c>
    </row>
    <row r="120" spans="1:8" ht="51" customHeight="1" thickBot="1">
      <c r="A120" s="60" t="s">
        <v>222</v>
      </c>
      <c r="B120" s="61" t="s">
        <v>231</v>
      </c>
      <c r="C120" s="62" t="s">
        <v>245</v>
      </c>
      <c r="D120" s="63" t="s">
        <v>76</v>
      </c>
      <c r="E120" s="64">
        <v>1</v>
      </c>
      <c r="F120" s="65"/>
      <c r="G120" s="30">
        <f t="shared" si="17"/>
        <v>0</v>
      </c>
    </row>
    <row r="121" spans="1:8" ht="18" customHeight="1" thickBot="1">
      <c r="A121" s="72" t="s">
        <v>223</v>
      </c>
      <c r="B121" s="72"/>
      <c r="C121" s="72"/>
      <c r="D121" s="72"/>
      <c r="E121" s="72"/>
      <c r="F121" s="72"/>
      <c r="G121" s="25">
        <f>SUM(G119:G120)</f>
        <v>0</v>
      </c>
    </row>
    <row r="122" spans="1:8" ht="18" customHeight="1" thickBot="1">
      <c r="A122" s="72" t="s">
        <v>255</v>
      </c>
      <c r="B122" s="72"/>
      <c r="C122" s="72"/>
      <c r="D122" s="72"/>
      <c r="E122" s="72"/>
      <c r="F122" s="72"/>
      <c r="G122" s="25">
        <f>SUM(G119:G120,G113:G115,G106:G110,G101,G97:G98,G89:G92,G83:G84,G78:G80,G73,G69:G70,G64:G66,G58:G61,G55,G47:G50,G42:G44,G28:G37,G18:G25,G13:G15)</f>
        <v>0</v>
      </c>
    </row>
    <row r="123" spans="1:8" ht="18" customHeight="1" thickBot="1">
      <c r="A123" s="72" t="s">
        <v>265</v>
      </c>
      <c r="B123" s="72"/>
      <c r="C123" s="72"/>
      <c r="D123" s="72"/>
      <c r="E123" s="72"/>
      <c r="F123" s="72"/>
      <c r="G123" s="25">
        <f>ROUND(G122*23%,2)</f>
        <v>0</v>
      </c>
    </row>
    <row r="124" spans="1:8" ht="18" customHeight="1" thickBot="1">
      <c r="A124" s="72" t="s">
        <v>266</v>
      </c>
      <c r="B124" s="72"/>
      <c r="C124" s="72"/>
      <c r="D124" s="72"/>
      <c r="E124" s="72"/>
      <c r="F124" s="72"/>
      <c r="G124" s="25">
        <f>SUM(G123,G122)</f>
        <v>0</v>
      </c>
    </row>
    <row r="127" spans="1:8">
      <c r="B127" s="81" t="s">
        <v>278</v>
      </c>
      <c r="C127" s="81"/>
      <c r="D127" s="81"/>
      <c r="E127" s="81"/>
      <c r="F127" s="81"/>
      <c r="G127" s="81"/>
      <c r="H127" s="81"/>
    </row>
    <row r="128" spans="1:8">
      <c r="B128" s="81"/>
      <c r="C128" s="81"/>
      <c r="D128" s="81"/>
      <c r="E128" s="81"/>
      <c r="F128" s="81"/>
      <c r="G128" s="81"/>
      <c r="H128" s="81"/>
    </row>
    <row r="129" spans="2:8">
      <c r="B129" s="82"/>
      <c r="C129" s="82"/>
      <c r="D129" s="83"/>
      <c r="E129" s="82"/>
      <c r="F129" s="82"/>
      <c r="G129" s="82"/>
      <c r="H129" s="82"/>
    </row>
    <row r="130" spans="2:8">
      <c r="B130" s="84" t="s">
        <v>279</v>
      </c>
      <c r="C130" s="84"/>
      <c r="D130" s="84"/>
      <c r="E130" s="84"/>
      <c r="F130" s="84"/>
      <c r="G130" s="84"/>
      <c r="H130" s="84"/>
    </row>
    <row r="131" spans="2:8" ht="57.75" customHeight="1">
      <c r="B131" s="85" t="s">
        <v>280</v>
      </c>
      <c r="C131" s="85"/>
      <c r="D131" s="82"/>
      <c r="E131" s="86" t="s">
        <v>281</v>
      </c>
      <c r="F131" s="86"/>
      <c r="G131" s="86"/>
      <c r="H131" s="86"/>
    </row>
    <row r="135" spans="2:8" ht="15.75">
      <c r="B135" s="87"/>
      <c r="C135" s="88"/>
      <c r="D135" s="88"/>
      <c r="E135" s="89" t="s">
        <v>282</v>
      </c>
      <c r="F135" s="88"/>
      <c r="G135" s="88"/>
      <c r="H135" s="88"/>
    </row>
    <row r="136" spans="2:8" ht="15.75">
      <c r="B136" s="87"/>
      <c r="C136" s="88"/>
      <c r="D136" s="88"/>
      <c r="E136" s="89" t="s">
        <v>283</v>
      </c>
      <c r="F136" s="88"/>
      <c r="G136" s="88"/>
      <c r="H136" s="88"/>
    </row>
    <row r="137" spans="2:8" ht="15.75">
      <c r="B137" s="87"/>
      <c r="C137" s="88"/>
      <c r="D137" s="88"/>
      <c r="E137" s="89" t="s">
        <v>284</v>
      </c>
      <c r="F137" s="88"/>
      <c r="G137" s="88"/>
      <c r="H137" s="88"/>
    </row>
    <row r="138" spans="2:8">
      <c r="B138" s="87"/>
      <c r="C138" s="88"/>
      <c r="D138" s="88"/>
      <c r="E138" s="90"/>
      <c r="F138" s="88"/>
      <c r="G138" s="88"/>
      <c r="H138" s="88"/>
    </row>
  </sheetData>
  <mergeCells count="68">
    <mergeCell ref="B127:H128"/>
    <mergeCell ref="B130:H130"/>
    <mergeCell ref="B131:C131"/>
    <mergeCell ref="E131:H131"/>
    <mergeCell ref="A52:F52"/>
    <mergeCell ref="A16:F16"/>
    <mergeCell ref="C17:G17"/>
    <mergeCell ref="A26:F26"/>
    <mergeCell ref="C27:G27"/>
    <mergeCell ref="A38:F38"/>
    <mergeCell ref="A39:F39"/>
    <mergeCell ref="A6:B6"/>
    <mergeCell ref="C40:G40"/>
    <mergeCell ref="C41:G41"/>
    <mergeCell ref="A45:F45"/>
    <mergeCell ref="A51:F51"/>
    <mergeCell ref="A10:G10"/>
    <mergeCell ref="C11:G11"/>
    <mergeCell ref="C12:G12"/>
    <mergeCell ref="C53:G53"/>
    <mergeCell ref="C54:G54"/>
    <mergeCell ref="A56:F56"/>
    <mergeCell ref="C57:G57"/>
    <mergeCell ref="C63:G63"/>
    <mergeCell ref="C2:G2"/>
    <mergeCell ref="C3:G3"/>
    <mergeCell ref="A4:B4"/>
    <mergeCell ref="C4:G4"/>
    <mergeCell ref="C5:G5"/>
    <mergeCell ref="A2:B2"/>
    <mergeCell ref="A3:B3"/>
    <mergeCell ref="A5:B5"/>
    <mergeCell ref="A124:F124"/>
    <mergeCell ref="A67:F67"/>
    <mergeCell ref="C72:G72"/>
    <mergeCell ref="A74:F74"/>
    <mergeCell ref="A75:F75"/>
    <mergeCell ref="C76:G76"/>
    <mergeCell ref="C77:G77"/>
    <mergeCell ref="C82:G82"/>
    <mergeCell ref="A85:F85"/>
    <mergeCell ref="A86:F86"/>
    <mergeCell ref="A103:F103"/>
    <mergeCell ref="C104:G104"/>
    <mergeCell ref="C105:G105"/>
    <mergeCell ref="A123:F123"/>
    <mergeCell ref="C87:G87"/>
    <mergeCell ref="C88:G88"/>
    <mergeCell ref="A93:F93"/>
    <mergeCell ref="A94:F94"/>
    <mergeCell ref="C95:G95"/>
    <mergeCell ref="C96:G96"/>
    <mergeCell ref="A122:F122"/>
    <mergeCell ref="A1:G1"/>
    <mergeCell ref="C46:G46"/>
    <mergeCell ref="A62:F62"/>
    <mergeCell ref="C68:G68"/>
    <mergeCell ref="A71:F71"/>
    <mergeCell ref="A81:F81"/>
    <mergeCell ref="A99:F99"/>
    <mergeCell ref="A111:F111"/>
    <mergeCell ref="C112:G112"/>
    <mergeCell ref="A116:F116"/>
    <mergeCell ref="A117:F117"/>
    <mergeCell ref="C118:G118"/>
    <mergeCell ref="A121:F121"/>
    <mergeCell ref="C100:G100"/>
    <mergeCell ref="A102:F102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 Bodzewko</dc:title>
  <dc:subject/>
  <dc:creator>Tomek</dc:creator>
  <cp:keywords/>
  <dc:description/>
  <cp:lastModifiedBy>jdudka</cp:lastModifiedBy>
  <cp:lastPrinted>2021-07-08T11:18:25Z</cp:lastPrinted>
  <dcterms:created xsi:type="dcterms:W3CDTF">2021-06-30T08:37:53Z</dcterms:created>
  <dcterms:modified xsi:type="dcterms:W3CDTF">2021-07-08T11:33:47Z</dcterms:modified>
  <cp:category/>
</cp:coreProperties>
</file>