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ZETARGI 2019\USŁUGI\50. PROJEKT OBRONNY KRZESINY\"/>
    </mc:Choice>
  </mc:AlternateContent>
  <xr:revisionPtr revIDLastSave="0" documentId="13_ncr:1_{093EC4A3-69DF-4C39-BE3D-3A1074923C4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rkusz1 (2)" sheetId="4" r:id="rId1"/>
    <sheet name="Arkusz3" sheetId="3" r:id="rId2"/>
    <sheet name="Arkusz2" sheetId="2" r:id="rId3"/>
  </sheets>
  <definedNames>
    <definedName name="_xlnm.Print_Area" localSheetId="0">'Arkusz1 (2)'!$A$1:$F$59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4" l="1"/>
  <c r="F9" i="4"/>
  <c r="F10" i="4"/>
  <c r="F11" i="4"/>
  <c r="F40" i="4" l="1"/>
  <c r="F24" i="4"/>
  <c r="F20" i="4"/>
  <c r="F21" i="4"/>
  <c r="F22" i="4"/>
  <c r="F12" i="4"/>
  <c r="F13" i="4"/>
  <c r="F14" i="4"/>
  <c r="F15" i="4"/>
  <c r="F16" i="4"/>
  <c r="F17" i="4"/>
  <c r="F18" i="4"/>
  <c r="F19" i="4"/>
  <c r="F23" i="4"/>
  <c r="F25" i="4"/>
  <c r="F26" i="4"/>
  <c r="F27" i="4"/>
  <c r="F28" i="4"/>
  <c r="F34" i="4"/>
  <c r="F35" i="4" s="1"/>
  <c r="F36" i="4" s="1"/>
  <c r="F37" i="4" s="1"/>
  <c r="F41" i="4" l="1"/>
  <c r="F42" i="4" s="1"/>
  <c r="F43" i="4" s="1"/>
  <c r="F29" i="4" l="1"/>
  <c r="F30" i="4" l="1"/>
  <c r="F31" i="4" s="1"/>
  <c r="F45" i="4"/>
  <c r="F46" i="4" l="1"/>
  <c r="F47" i="4" s="1"/>
</calcChain>
</file>

<file path=xl/sharedStrings.xml><?xml version="1.0" encoding="utf-8"?>
<sst xmlns="http://schemas.openxmlformats.org/spreadsheetml/2006/main" count="108" uniqueCount="54">
  <si>
    <t>Lp.</t>
  </si>
  <si>
    <t>Etap projektowy</t>
  </si>
  <si>
    <t>x</t>
  </si>
  <si>
    <t>komplet</t>
  </si>
  <si>
    <t>Koszt etapu projektowego</t>
  </si>
  <si>
    <t>Cena jednostkowa</t>
  </si>
  <si>
    <t>Ilość</t>
  </si>
  <si>
    <t>A.</t>
  </si>
  <si>
    <t>DOKUMENTACJA</t>
  </si>
  <si>
    <t>Mapa do celów projektowych w skali 1:500</t>
  </si>
  <si>
    <t>Dokumentacja przetargowa</t>
  </si>
  <si>
    <t>B.</t>
  </si>
  <si>
    <t>Nadzór autorski</t>
  </si>
  <si>
    <t>C.</t>
  </si>
  <si>
    <t>Dokumentacja geotechniczna</t>
  </si>
  <si>
    <t xml:space="preserve">Wartość
netto </t>
  </si>
  <si>
    <t>Projekty podziałów</t>
  </si>
  <si>
    <t>jeden projekt podziału</t>
  </si>
  <si>
    <t>jeden pobyt - nadzór autorski</t>
  </si>
  <si>
    <t>1.</t>
  </si>
  <si>
    <t xml:space="preserve">  wartości do umowy</t>
  </si>
  <si>
    <t>OZNACZENIA:</t>
  </si>
  <si>
    <t>NADZÓR AUTORSKI</t>
  </si>
  <si>
    <t>PROJEKTY PODZIAŁÓW</t>
  </si>
  <si>
    <t>1 *)</t>
  </si>
  <si>
    <t>A+B+C</t>
  </si>
  <si>
    <t>Pomiar, analiza i prognoza ruchu</t>
  </si>
  <si>
    <t>Projekt budowlany usunięcia kolizji</t>
  </si>
  <si>
    <t>Projekt wykonawczy usunięcia kolizji</t>
  </si>
  <si>
    <t>Projekt zieleni przydrożnej</t>
  </si>
  <si>
    <t>Decyzja środowiskowa z raportem</t>
  </si>
  <si>
    <t>Projekty wstępne</t>
  </si>
  <si>
    <t>Projekt budowlany budowy dróg</t>
  </si>
  <si>
    <t xml:space="preserve">Projekt budowlany budowy wiaduktu WD </t>
  </si>
  <si>
    <t>Projekt budowlany mostu MS-2</t>
  </si>
  <si>
    <t>Projekt wykonawczy budowy dróg</t>
  </si>
  <si>
    <t xml:space="preserve">Projekt wykonawczy wiaduktu WD </t>
  </si>
  <si>
    <t>Projekt wykonawczy mostu MS-2</t>
  </si>
  <si>
    <t xml:space="preserve">Projekt organizacji ruchu </t>
  </si>
  <si>
    <t>Projekt budowlany oświetelnia</t>
  </si>
  <si>
    <t>Projekt budowy i rozbiórek przejazdów kolejowych na linii kolejowej wraz z zatwierdzonym harmonogramem zamknięć czasowych</t>
  </si>
  <si>
    <t>Projekt budowlany rozbiórki i budowy mostu MS-1</t>
  </si>
  <si>
    <t xml:space="preserve">Projekt wykonawczy rozbiórki i budowy mostu MS-1 </t>
  </si>
  <si>
    <t>Projekt wykonawczy oświetelnia</t>
  </si>
  <si>
    <t>SUMA NETTO</t>
  </si>
  <si>
    <t>VAT</t>
  </si>
  <si>
    <t>SUMA BRUTTO</t>
  </si>
  <si>
    <t>WARTOŚĆ KOŃCOWA NETTO</t>
  </si>
  <si>
    <t>WARTOŚĆ KOŃCOWA BRUTTO</t>
  </si>
  <si>
    <t>2.</t>
  </si>
  <si>
    <r>
      <t xml:space="preserve">*) </t>
    </r>
    <r>
      <rPr>
        <b/>
        <sz val="11"/>
        <color theme="1"/>
        <rFont val="Calibri"/>
        <family val="2"/>
        <charset val="238"/>
        <scheme val="minor"/>
      </rPr>
      <t>Uwaga</t>
    </r>
    <r>
      <rPr>
        <sz val="11"/>
        <color theme="1"/>
        <rFont val="Calibri"/>
        <family val="2"/>
        <charset val="238"/>
        <scheme val="minor"/>
      </rPr>
      <t>: rozliczenie końcowe wartości przedmiotu zamówienia nastąpi na podstawie faktycznej ilości podziałów nieruchomości zatwierdzonych przez Zamawiającego</t>
    </r>
  </si>
  <si>
    <t>PROSZĘ PODPISAĆ DOKUMENT KWALIFIKOWANYM PODPISEM ELEKTRONICZNYM</t>
  </si>
  <si>
    <t xml:space="preserve">Załącznik nr 2 do SIWZ ZDP.WO.261.2.50/19 </t>
  </si>
  <si>
    <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Nazwa Wykonawcy ………………………………………………………………………………………………………………………………………….
Adres Wykonawcy ……………………………………………………………………………………………………………………………………………
Przystępując do udziału w postępowaniu o udzielenie zamówienia publicznego pn.: 
Opracowanie dokumentacji projektowej dla inwestycji pn. </t>
    </r>
    <r>
      <rPr>
        <b/>
        <sz val="11"/>
        <color theme="3"/>
        <rFont val="Calibri"/>
        <family val="2"/>
        <charset val="238"/>
        <scheme val="minor"/>
      </rPr>
      <t>„Budowa dróg powiatowych Borówiec – Koninko – Lotnisko Poznań – Krzesiny”</t>
    </r>
    <r>
      <rPr>
        <b/>
        <sz val="11"/>
        <color theme="1"/>
        <rFont val="Calibri"/>
        <family val="2"/>
        <charset val="238"/>
        <scheme val="minor"/>
      </rPr>
      <t xml:space="preserve"> składamy poniższy kosztorys ofertowy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</si>
</sst>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pobytów&quot;"/>
    <numFmt numFmtId="165" formatCode="0&quot; działek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Book Antiqua"/>
      <family val="1"/>
      <charset val="238"/>
    </font>
    <font>
      <b/>
      <sz val="11"/>
      <color theme="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wrapText="1"/>
    </xf>
    <xf numFmtId="2" fontId="0" fillId="0" borderId="0" xfId="0" applyNumberFormat="1"/>
    <xf numFmtId="4" fontId="0" fillId="0" borderId="0" xfId="0" applyNumberFormat="1" applyBorder="1"/>
    <xf numFmtId="0" fontId="0" fillId="0" borderId="0" xfId="0" applyAlignment="1">
      <alignment vertical="center" wrapText="1"/>
    </xf>
    <xf numFmtId="4" fontId="0" fillId="0" borderId="0" xfId="0" applyNumberFormat="1"/>
    <xf numFmtId="0" fontId="0" fillId="0" borderId="0" xfId="0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" fontId="5" fillId="4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5" xfId="0" applyFont="1" applyBorder="1"/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2" fillId="5" borderId="16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wrapText="1"/>
    </xf>
    <xf numFmtId="4" fontId="5" fillId="0" borderId="14" xfId="0" applyNumberFormat="1" applyFont="1" applyFill="1" applyBorder="1"/>
    <xf numFmtId="4" fontId="4" fillId="0" borderId="3" xfId="0" applyNumberFormat="1" applyFont="1" applyFill="1" applyBorder="1"/>
    <xf numFmtId="0" fontId="2" fillId="5" borderId="1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5" fillId="5" borderId="16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/>
    <xf numFmtId="164" fontId="0" fillId="0" borderId="3" xfId="0" applyNumberFormat="1" applyBorder="1" applyAlignment="1">
      <alignment wrapText="1"/>
    </xf>
    <xf numFmtId="165" fontId="0" fillId="0" borderId="3" xfId="0" applyNumberFormat="1" applyBorder="1" applyAlignment="1">
      <alignment vertical="center" wrapText="1"/>
    </xf>
    <xf numFmtId="4" fontId="2" fillId="2" borderId="1" xfId="0" applyNumberFormat="1" applyFont="1" applyFill="1" applyBorder="1" applyAlignment="1">
      <alignment wrapText="1"/>
    </xf>
    <xf numFmtId="4" fontId="0" fillId="0" borderId="1" xfId="0" applyNumberFormat="1" applyBorder="1" applyAlignment="1">
      <alignment vertical="center" wrapText="1"/>
    </xf>
    <xf numFmtId="4" fontId="4" fillId="0" borderId="15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 wrapText="1"/>
    </xf>
    <xf numFmtId="0" fontId="2" fillId="5" borderId="17" xfId="0" applyNumberFormat="1" applyFont="1" applyFill="1" applyBorder="1" applyAlignment="1">
      <alignment wrapText="1"/>
    </xf>
    <xf numFmtId="0" fontId="2" fillId="5" borderId="18" xfId="0" applyNumberFormat="1" applyFont="1" applyFill="1" applyBorder="1" applyAlignment="1">
      <alignment wrapText="1"/>
    </xf>
    <xf numFmtId="0" fontId="2" fillId="5" borderId="19" xfId="0" applyNumberFormat="1" applyFont="1" applyFill="1" applyBorder="1" applyAlignment="1">
      <alignment wrapText="1"/>
    </xf>
    <xf numFmtId="0" fontId="5" fillId="5" borderId="21" xfId="0" applyFont="1" applyFill="1" applyBorder="1" applyAlignment="1">
      <alignment wrapText="1"/>
    </xf>
    <xf numFmtId="0" fontId="5" fillId="5" borderId="22" xfId="0" applyFont="1" applyFill="1" applyBorder="1" applyAlignment="1">
      <alignment wrapText="1"/>
    </xf>
    <xf numFmtId="4" fontId="5" fillId="0" borderId="10" xfId="0" applyNumberFormat="1" applyFont="1" applyFill="1" applyBorder="1"/>
    <xf numFmtId="4" fontId="4" fillId="0" borderId="15" xfId="0" applyNumberFormat="1" applyFont="1" applyFill="1" applyBorder="1"/>
    <xf numFmtId="2" fontId="2" fillId="0" borderId="23" xfId="0" applyNumberFormat="1" applyFont="1" applyBorder="1"/>
    <xf numFmtId="2" fontId="0" fillId="0" borderId="26" xfId="0" applyNumberFormat="1" applyBorder="1"/>
    <xf numFmtId="4" fontId="5" fillId="0" borderId="36" xfId="0" applyNumberFormat="1" applyFont="1" applyFill="1" applyBorder="1"/>
    <xf numFmtId="0" fontId="4" fillId="0" borderId="1" xfId="0" applyFont="1" applyFill="1" applyBorder="1" applyAlignment="1">
      <alignment horizontal="right" wrapText="1"/>
    </xf>
    <xf numFmtId="0" fontId="4" fillId="0" borderId="33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2" fillId="3" borderId="37" xfId="0" applyFont="1" applyFill="1" applyBorder="1" applyAlignment="1">
      <alignment horizontal="right" wrapText="1"/>
    </xf>
    <xf numFmtId="0" fontId="0" fillId="3" borderId="37" xfId="0" applyFont="1" applyFill="1" applyBorder="1" applyAlignment="1">
      <alignment wrapText="1"/>
    </xf>
    <xf numFmtId="0" fontId="2" fillId="3" borderId="38" xfId="0" applyFont="1" applyFill="1" applyBorder="1" applyAlignment="1">
      <alignment horizontal="right" wrapText="1"/>
    </xf>
    <xf numFmtId="0" fontId="0" fillId="3" borderId="38" xfId="0" applyFont="1" applyFill="1" applyBorder="1" applyAlignment="1">
      <alignment wrapText="1"/>
    </xf>
    <xf numFmtId="0" fontId="2" fillId="3" borderId="39" xfId="0" applyFont="1" applyFill="1" applyBorder="1" applyAlignment="1">
      <alignment horizontal="center" vertical="center" wrapText="1"/>
    </xf>
    <xf numFmtId="4" fontId="2" fillId="3" borderId="40" xfId="0" applyNumberFormat="1" applyFont="1" applyFill="1" applyBorder="1"/>
    <xf numFmtId="0" fontId="2" fillId="3" borderId="32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/>
    <xf numFmtId="0" fontId="2" fillId="3" borderId="41" xfId="0" applyFont="1" applyFill="1" applyBorder="1" applyAlignment="1">
      <alignment horizontal="center" vertical="center" wrapText="1"/>
    </xf>
    <xf numFmtId="4" fontId="2" fillId="3" borderId="42" xfId="0" applyNumberFormat="1" applyFont="1" applyFill="1" applyBorder="1"/>
    <xf numFmtId="0" fontId="0" fillId="0" borderId="1" xfId="0" applyBorder="1" applyAlignment="1">
      <alignment wrapText="1"/>
    </xf>
    <xf numFmtId="4" fontId="2" fillId="0" borderId="10" xfId="0" applyNumberFormat="1" applyFont="1" applyBorder="1"/>
    <xf numFmtId="0" fontId="5" fillId="0" borderId="2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4" fontId="5" fillId="0" borderId="23" xfId="0" applyNumberFormat="1" applyFont="1" applyFill="1" applyBorder="1"/>
    <xf numFmtId="4" fontId="4" fillId="0" borderId="3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/>
    <xf numFmtId="4" fontId="0" fillId="0" borderId="15" xfId="0" applyNumberFormat="1" applyBorder="1"/>
    <xf numFmtId="4" fontId="5" fillId="0" borderId="10" xfId="0" applyNumberFormat="1" applyFont="1" applyBorder="1"/>
    <xf numFmtId="0" fontId="0" fillId="0" borderId="0" xfId="0" applyAlignment="1">
      <alignment horizontal="left"/>
    </xf>
    <xf numFmtId="4" fontId="0" fillId="0" borderId="1" xfId="0" applyNumberFormat="1" applyFill="1" applyBorder="1" applyAlignment="1">
      <alignment vertical="center" wrapText="1"/>
    </xf>
    <xf numFmtId="2" fontId="0" fillId="0" borderId="0" xfId="0" applyNumberFormat="1" applyAlignment="1">
      <alignment horizontal="right" vertical="top"/>
    </xf>
    <xf numFmtId="0" fontId="3" fillId="0" borderId="0" xfId="0" applyFont="1" applyAlignme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vertical="center" wrapText="1"/>
    </xf>
    <xf numFmtId="0" fontId="5" fillId="5" borderId="19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4" fontId="5" fillId="0" borderId="14" xfId="0" applyNumberFormat="1" applyFont="1" applyBorder="1"/>
    <xf numFmtId="0" fontId="5" fillId="0" borderId="43" xfId="0" applyFont="1" applyFill="1" applyBorder="1" applyAlignment="1">
      <alignment horizontal="right" vertical="center" wrapText="1"/>
    </xf>
    <xf numFmtId="0" fontId="5" fillId="0" borderId="4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wrapText="1"/>
    </xf>
    <xf numFmtId="4" fontId="5" fillId="0" borderId="15" xfId="0" applyNumberFormat="1" applyFont="1" applyFill="1" applyBorder="1"/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552008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94D8699-2882-4710-AA0C-DCDA2FAF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552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D7821-8C39-4881-A083-A90D5F1FDD08}">
  <sheetPr>
    <pageSetUpPr fitToPage="1"/>
  </sheetPr>
  <dimension ref="A1:J62"/>
  <sheetViews>
    <sheetView tabSelected="1" view="pageBreakPreview" zoomScaleNormal="100" zoomScaleSheetLayoutView="100" workbookViewId="0">
      <selection activeCell="J38" sqref="J38"/>
    </sheetView>
  </sheetViews>
  <sheetFormatPr defaultRowHeight="15" x14ac:dyDescent="0.25"/>
  <cols>
    <col min="2" max="2" width="9.140625" style="1"/>
    <col min="3" max="3" width="40.7109375" customWidth="1"/>
    <col min="4" max="4" width="15.7109375" customWidth="1"/>
    <col min="5" max="5" width="12.7109375" customWidth="1"/>
    <col min="6" max="6" width="15.7109375" style="5" customWidth="1"/>
    <col min="7" max="7" width="16" customWidth="1"/>
    <col min="8" max="8" width="18" customWidth="1"/>
    <col min="9" max="9" width="9.7109375" bestFit="1" customWidth="1"/>
    <col min="10" max="10" width="9.140625" customWidth="1"/>
  </cols>
  <sheetData>
    <row r="1" spans="1:8" ht="57" customHeight="1" x14ac:dyDescent="0.25">
      <c r="F1" s="91" t="s">
        <v>52</v>
      </c>
    </row>
    <row r="2" spans="1:8" ht="135" customHeight="1" x14ac:dyDescent="0.25">
      <c r="A2" s="99" t="s">
        <v>53</v>
      </c>
      <c r="B2" s="100"/>
      <c r="C2" s="100"/>
      <c r="D2" s="100"/>
      <c r="E2" s="100"/>
      <c r="F2" s="100"/>
      <c r="G2" s="7"/>
      <c r="H2" s="7"/>
    </row>
    <row r="3" spans="1:8" ht="22.5" customHeight="1" x14ac:dyDescent="0.25">
      <c r="B3" s="92"/>
      <c r="C3" s="92"/>
      <c r="D3" s="92"/>
      <c r="E3" s="92"/>
      <c r="F3" s="92"/>
    </row>
    <row r="4" spans="1:8" ht="15" customHeight="1" thickBot="1" x14ac:dyDescent="0.3">
      <c r="C4" s="4"/>
    </row>
    <row r="5" spans="1:8" ht="15.75" thickTop="1" x14ac:dyDescent="0.25">
      <c r="B5" s="101" t="s">
        <v>0</v>
      </c>
      <c r="C5" s="103" t="s">
        <v>1</v>
      </c>
      <c r="D5" s="105" t="s">
        <v>4</v>
      </c>
      <c r="E5" s="106"/>
      <c r="F5" s="107"/>
    </row>
    <row r="6" spans="1:8" ht="37.5" customHeight="1" thickBot="1" x14ac:dyDescent="0.3">
      <c r="A6" s="2"/>
      <c r="B6" s="102"/>
      <c r="C6" s="104"/>
      <c r="D6" s="20" t="s">
        <v>6</v>
      </c>
      <c r="E6" s="19" t="s">
        <v>5</v>
      </c>
      <c r="F6" s="21" t="s">
        <v>15</v>
      </c>
    </row>
    <row r="7" spans="1:8" ht="16.5" thickTop="1" thickBot="1" x14ac:dyDescent="0.3">
      <c r="A7" s="3"/>
      <c r="B7" s="25" t="s">
        <v>7</v>
      </c>
      <c r="C7" s="45" t="s">
        <v>8</v>
      </c>
      <c r="D7" s="46"/>
      <c r="E7" s="46"/>
      <c r="F7" s="47"/>
    </row>
    <row r="8" spans="1:8" ht="18" customHeight="1" thickTop="1" x14ac:dyDescent="0.25">
      <c r="A8" s="3"/>
      <c r="B8" s="22">
        <v>1</v>
      </c>
      <c r="C8" s="23" t="s">
        <v>9</v>
      </c>
      <c r="D8" s="24" t="s">
        <v>3</v>
      </c>
      <c r="E8" s="44"/>
      <c r="F8" s="43">
        <f>E8*1</f>
        <v>0</v>
      </c>
      <c r="G8" s="6"/>
    </row>
    <row r="9" spans="1:8" ht="18" customHeight="1" x14ac:dyDescent="0.25">
      <c r="B9" s="22">
        <v>2</v>
      </c>
      <c r="C9" s="11" t="s">
        <v>26</v>
      </c>
      <c r="D9" s="10" t="s">
        <v>3</v>
      </c>
      <c r="E9" s="42"/>
      <c r="F9" s="43">
        <f t="shared" ref="F9:F28" si="0">E9*1</f>
        <v>0</v>
      </c>
      <c r="G9" s="8"/>
    </row>
    <row r="10" spans="1:8" ht="18" customHeight="1" x14ac:dyDescent="0.25">
      <c r="B10" s="22">
        <v>3</v>
      </c>
      <c r="C10" s="11" t="s">
        <v>14</v>
      </c>
      <c r="D10" s="10" t="s">
        <v>3</v>
      </c>
      <c r="E10" s="42"/>
      <c r="F10" s="43">
        <f t="shared" si="0"/>
        <v>0</v>
      </c>
      <c r="G10" s="8"/>
    </row>
    <row r="11" spans="1:8" ht="18" customHeight="1" x14ac:dyDescent="0.25">
      <c r="B11" s="22">
        <v>4</v>
      </c>
      <c r="C11" s="11" t="s">
        <v>31</v>
      </c>
      <c r="D11" s="10" t="s">
        <v>3</v>
      </c>
      <c r="E11" s="42"/>
      <c r="F11" s="43">
        <f t="shared" si="0"/>
        <v>0</v>
      </c>
      <c r="G11" s="8"/>
    </row>
    <row r="12" spans="1:8" ht="18" customHeight="1" x14ac:dyDescent="0.25">
      <c r="B12" s="22">
        <v>5</v>
      </c>
      <c r="C12" s="11" t="s">
        <v>30</v>
      </c>
      <c r="D12" s="10" t="s">
        <v>3</v>
      </c>
      <c r="E12" s="90"/>
      <c r="F12" s="43">
        <f t="shared" si="0"/>
        <v>0</v>
      </c>
      <c r="G12" s="8"/>
    </row>
    <row r="13" spans="1:8" ht="18" customHeight="1" x14ac:dyDescent="0.25">
      <c r="B13" s="22">
        <v>6</v>
      </c>
      <c r="C13" s="11" t="s">
        <v>32</v>
      </c>
      <c r="D13" s="10" t="s">
        <v>3</v>
      </c>
      <c r="E13" s="90"/>
      <c r="F13" s="43">
        <f t="shared" si="0"/>
        <v>0</v>
      </c>
      <c r="G13" s="8"/>
    </row>
    <row r="14" spans="1:8" x14ac:dyDescent="0.25">
      <c r="B14" s="22">
        <v>7</v>
      </c>
      <c r="C14" s="11" t="s">
        <v>33</v>
      </c>
      <c r="D14" s="10" t="s">
        <v>3</v>
      </c>
      <c r="E14" s="90"/>
      <c r="F14" s="43">
        <f t="shared" si="0"/>
        <v>0</v>
      </c>
      <c r="G14" s="8"/>
    </row>
    <row r="15" spans="1:8" ht="30" x14ac:dyDescent="0.25">
      <c r="B15" s="22">
        <v>8</v>
      </c>
      <c r="C15" s="11" t="s">
        <v>41</v>
      </c>
      <c r="D15" s="10" t="s">
        <v>3</v>
      </c>
      <c r="E15" s="90"/>
      <c r="F15" s="43">
        <f t="shared" si="0"/>
        <v>0</v>
      </c>
      <c r="G15" s="8"/>
    </row>
    <row r="16" spans="1:8" x14ac:dyDescent="0.25">
      <c r="B16" s="22">
        <v>9</v>
      </c>
      <c r="C16" s="11" t="s">
        <v>34</v>
      </c>
      <c r="D16" s="10" t="s">
        <v>3</v>
      </c>
      <c r="E16" s="90"/>
      <c r="F16" s="43">
        <f t="shared" si="0"/>
        <v>0</v>
      </c>
      <c r="G16" s="8"/>
    </row>
    <row r="17" spans="2:7" x14ac:dyDescent="0.25">
      <c r="B17" s="22">
        <v>10</v>
      </c>
      <c r="C17" s="11" t="s">
        <v>27</v>
      </c>
      <c r="D17" s="10" t="s">
        <v>3</v>
      </c>
      <c r="E17" s="90"/>
      <c r="F17" s="43">
        <f t="shared" si="0"/>
        <v>0</v>
      </c>
      <c r="G17" s="8"/>
    </row>
    <row r="18" spans="2:7" x14ac:dyDescent="0.25">
      <c r="B18" s="22">
        <v>11</v>
      </c>
      <c r="C18" s="11" t="s">
        <v>39</v>
      </c>
      <c r="D18" s="10" t="s">
        <v>3</v>
      </c>
      <c r="E18" s="90"/>
      <c r="F18" s="43">
        <f t="shared" si="0"/>
        <v>0</v>
      </c>
      <c r="G18" s="8"/>
    </row>
    <row r="19" spans="2:7" x14ac:dyDescent="0.25">
      <c r="B19" s="22">
        <v>12</v>
      </c>
      <c r="C19" s="11" t="s">
        <v>35</v>
      </c>
      <c r="D19" s="10" t="s">
        <v>3</v>
      </c>
      <c r="E19" s="90"/>
      <c r="F19" s="43">
        <f t="shared" si="0"/>
        <v>0</v>
      </c>
      <c r="G19" s="8"/>
    </row>
    <row r="20" spans="2:7" x14ac:dyDescent="0.25">
      <c r="B20" s="22">
        <v>13</v>
      </c>
      <c r="C20" s="11" t="s">
        <v>36</v>
      </c>
      <c r="D20" s="10" t="s">
        <v>3</v>
      </c>
      <c r="E20" s="90"/>
      <c r="F20" s="43">
        <f t="shared" si="0"/>
        <v>0</v>
      </c>
      <c r="G20" s="8"/>
    </row>
    <row r="21" spans="2:7" ht="30" x14ac:dyDescent="0.25">
      <c r="B21" s="22">
        <v>14</v>
      </c>
      <c r="C21" s="11" t="s">
        <v>42</v>
      </c>
      <c r="D21" s="10" t="s">
        <v>3</v>
      </c>
      <c r="E21" s="90"/>
      <c r="F21" s="43">
        <f t="shared" si="0"/>
        <v>0</v>
      </c>
      <c r="G21" s="8"/>
    </row>
    <row r="22" spans="2:7" x14ac:dyDescent="0.25">
      <c r="B22" s="22">
        <v>15</v>
      </c>
      <c r="C22" s="11" t="s">
        <v>37</v>
      </c>
      <c r="D22" s="10" t="s">
        <v>3</v>
      </c>
      <c r="E22" s="90"/>
      <c r="F22" s="43">
        <f t="shared" si="0"/>
        <v>0</v>
      </c>
      <c r="G22" s="8"/>
    </row>
    <row r="23" spans="2:7" x14ac:dyDescent="0.25">
      <c r="B23" s="22">
        <v>16</v>
      </c>
      <c r="C23" s="11" t="s">
        <v>28</v>
      </c>
      <c r="D23" s="10" t="s">
        <v>3</v>
      </c>
      <c r="E23" s="90"/>
      <c r="F23" s="43">
        <f t="shared" si="0"/>
        <v>0</v>
      </c>
      <c r="G23" s="8"/>
    </row>
    <row r="24" spans="2:7" x14ac:dyDescent="0.25">
      <c r="B24" s="22">
        <v>17</v>
      </c>
      <c r="C24" s="11" t="s">
        <v>43</v>
      </c>
      <c r="D24" s="10" t="s">
        <v>3</v>
      </c>
      <c r="E24" s="90"/>
      <c r="F24" s="43">
        <f t="shared" si="0"/>
        <v>0</v>
      </c>
      <c r="G24" s="8"/>
    </row>
    <row r="25" spans="2:7" ht="60" x14ac:dyDescent="0.25">
      <c r="B25" s="22">
        <v>18</v>
      </c>
      <c r="C25" s="11" t="s">
        <v>40</v>
      </c>
      <c r="D25" s="10" t="s">
        <v>3</v>
      </c>
      <c r="E25" s="90"/>
      <c r="F25" s="43">
        <f t="shared" si="0"/>
        <v>0</v>
      </c>
      <c r="G25" s="8"/>
    </row>
    <row r="26" spans="2:7" x14ac:dyDescent="0.25">
      <c r="B26" s="22">
        <v>19</v>
      </c>
      <c r="C26" s="11" t="s">
        <v>38</v>
      </c>
      <c r="D26" s="10" t="s">
        <v>3</v>
      </c>
      <c r="E26" s="42"/>
      <c r="F26" s="43">
        <f t="shared" si="0"/>
        <v>0</v>
      </c>
      <c r="G26" s="8"/>
    </row>
    <row r="27" spans="2:7" x14ac:dyDescent="0.25">
      <c r="B27" s="22">
        <v>20</v>
      </c>
      <c r="C27" s="11" t="s">
        <v>29</v>
      </c>
      <c r="D27" s="10" t="s">
        <v>3</v>
      </c>
      <c r="E27" s="42"/>
      <c r="F27" s="43">
        <f t="shared" si="0"/>
        <v>0</v>
      </c>
      <c r="G27" s="8"/>
    </row>
    <row r="28" spans="2:7" x14ac:dyDescent="0.25">
      <c r="B28" s="22">
        <v>21</v>
      </c>
      <c r="C28" s="11" t="s">
        <v>10</v>
      </c>
      <c r="D28" s="10" t="s">
        <v>3</v>
      </c>
      <c r="E28" s="42"/>
      <c r="F28" s="43">
        <f t="shared" si="0"/>
        <v>0</v>
      </c>
      <c r="G28" s="8"/>
    </row>
    <row r="29" spans="2:7" ht="18" customHeight="1" x14ac:dyDescent="0.25">
      <c r="B29" s="116" t="s">
        <v>44</v>
      </c>
      <c r="C29" s="117"/>
      <c r="D29" s="57" t="s">
        <v>2</v>
      </c>
      <c r="E29" s="55" t="s">
        <v>2</v>
      </c>
      <c r="F29" s="50">
        <f>SUM(F8:F28)</f>
        <v>0</v>
      </c>
      <c r="G29" s="8"/>
    </row>
    <row r="30" spans="2:7" ht="18" customHeight="1" x14ac:dyDescent="0.25">
      <c r="B30" s="108" t="s">
        <v>45</v>
      </c>
      <c r="C30" s="109"/>
      <c r="D30" s="57" t="s">
        <v>2</v>
      </c>
      <c r="E30" s="55" t="s">
        <v>2</v>
      </c>
      <c r="F30" s="50">
        <f>F29*0.23</f>
        <v>0</v>
      </c>
      <c r="G30" s="8"/>
    </row>
    <row r="31" spans="2:7" ht="18" customHeight="1" thickBot="1" x14ac:dyDescent="0.3">
      <c r="B31" s="110" t="s">
        <v>46</v>
      </c>
      <c r="C31" s="111"/>
      <c r="D31" s="58" t="s">
        <v>2</v>
      </c>
      <c r="E31" s="56" t="s">
        <v>2</v>
      </c>
      <c r="F31" s="54">
        <f>F29+F30</f>
        <v>0</v>
      </c>
      <c r="G31" s="8"/>
    </row>
    <row r="32" spans="2:7" ht="18" customHeight="1" thickTop="1" thickBot="1" x14ac:dyDescent="0.3">
      <c r="B32" s="73"/>
      <c r="C32" s="74"/>
      <c r="D32" s="26"/>
      <c r="E32" s="27"/>
      <c r="F32" s="28"/>
      <c r="G32" s="8"/>
    </row>
    <row r="33" spans="2:10" ht="18.75" customHeight="1" thickTop="1" thickBot="1" x14ac:dyDescent="0.3">
      <c r="B33" s="30" t="s">
        <v>11</v>
      </c>
      <c r="C33" s="118" t="s">
        <v>23</v>
      </c>
      <c r="D33" s="119"/>
      <c r="E33" s="119"/>
      <c r="F33" s="120"/>
      <c r="G33" s="8"/>
    </row>
    <row r="34" spans="2:10" ht="18" customHeight="1" thickTop="1" x14ac:dyDescent="0.25">
      <c r="B34" s="22" t="s">
        <v>24</v>
      </c>
      <c r="C34" s="23" t="s">
        <v>16</v>
      </c>
      <c r="D34" s="40">
        <v>55</v>
      </c>
      <c r="E34" s="80"/>
      <c r="F34" s="87">
        <f>ROUND(E34*D34,2)</f>
        <v>0</v>
      </c>
      <c r="H34" s="8"/>
      <c r="J34" s="8"/>
    </row>
    <row r="35" spans="2:10" ht="18" customHeight="1" x14ac:dyDescent="0.25">
      <c r="B35" s="121" t="s">
        <v>44</v>
      </c>
      <c r="C35" s="122"/>
      <c r="D35" s="81" t="s">
        <v>2</v>
      </c>
      <c r="E35" s="82" t="s">
        <v>2</v>
      </c>
      <c r="F35" s="88">
        <f>F34</f>
        <v>0</v>
      </c>
      <c r="H35" s="8"/>
      <c r="J35" s="8"/>
    </row>
    <row r="36" spans="2:10" ht="18" customHeight="1" x14ac:dyDescent="0.25">
      <c r="B36" s="96" t="s">
        <v>45</v>
      </c>
      <c r="C36" s="97"/>
      <c r="D36" s="123" t="s">
        <v>2</v>
      </c>
      <c r="E36" s="124" t="s">
        <v>2</v>
      </c>
      <c r="F36" s="125">
        <f>ROUND(0.23*F35,2)</f>
        <v>0</v>
      </c>
      <c r="H36" s="8"/>
      <c r="J36" s="8"/>
    </row>
    <row r="37" spans="2:10" ht="18" customHeight="1" x14ac:dyDescent="0.25">
      <c r="B37" s="126" t="s">
        <v>46</v>
      </c>
      <c r="C37" s="127"/>
      <c r="D37" s="128" t="s">
        <v>2</v>
      </c>
      <c r="E37" s="129" t="s">
        <v>2</v>
      </c>
      <c r="F37" s="130">
        <f>F36+F35</f>
        <v>0</v>
      </c>
      <c r="H37" s="8"/>
      <c r="J37" s="8"/>
    </row>
    <row r="38" spans="2:10" ht="15.75" thickBot="1" x14ac:dyDescent="0.3">
      <c r="B38" s="75"/>
      <c r="C38" s="76"/>
      <c r="D38" s="77"/>
      <c r="E38" s="78"/>
      <c r="F38" s="79"/>
      <c r="G38" s="8"/>
    </row>
    <row r="39" spans="2:10" ht="17.25" customHeight="1" thickTop="1" thickBot="1" x14ac:dyDescent="0.3">
      <c r="B39" s="33" t="s">
        <v>13</v>
      </c>
      <c r="C39" s="48" t="s">
        <v>22</v>
      </c>
      <c r="D39" s="48"/>
      <c r="E39" s="48"/>
      <c r="F39" s="49"/>
      <c r="G39" s="8"/>
    </row>
    <row r="40" spans="2:10" ht="18" customHeight="1" thickTop="1" x14ac:dyDescent="0.25">
      <c r="B40" s="31">
        <v>1</v>
      </c>
      <c r="C40" s="32" t="s">
        <v>12</v>
      </c>
      <c r="D40" s="39">
        <v>80</v>
      </c>
      <c r="E40" s="29"/>
      <c r="F40" s="51">
        <f>E40*D40</f>
        <v>0</v>
      </c>
      <c r="I40" s="9"/>
    </row>
    <row r="41" spans="2:10" ht="18" customHeight="1" x14ac:dyDescent="0.25">
      <c r="B41" s="112" t="s">
        <v>44</v>
      </c>
      <c r="C41" s="113"/>
      <c r="D41" s="71" t="s">
        <v>2</v>
      </c>
      <c r="E41" s="71" t="s">
        <v>2</v>
      </c>
      <c r="F41" s="72">
        <f>SUM(F40)</f>
        <v>0</v>
      </c>
      <c r="I41" s="8"/>
    </row>
    <row r="42" spans="2:10" ht="18" customHeight="1" x14ac:dyDescent="0.25">
      <c r="B42" s="112" t="s">
        <v>45</v>
      </c>
      <c r="C42" s="113"/>
      <c r="D42" s="71" t="s">
        <v>2</v>
      </c>
      <c r="E42" s="71" t="s">
        <v>2</v>
      </c>
      <c r="F42" s="72">
        <f>F41*0.23</f>
        <v>0</v>
      </c>
      <c r="I42" s="8"/>
    </row>
    <row r="43" spans="2:10" ht="18" customHeight="1" x14ac:dyDescent="0.25">
      <c r="B43" s="114" t="s">
        <v>46</v>
      </c>
      <c r="C43" s="115"/>
      <c r="D43" s="71" t="s">
        <v>2</v>
      </c>
      <c r="E43" s="71" t="s">
        <v>2</v>
      </c>
      <c r="F43" s="72">
        <f>F42+F41</f>
        <v>0</v>
      </c>
      <c r="I43" s="8"/>
    </row>
    <row r="44" spans="2:10" ht="18" customHeight="1" thickBot="1" x14ac:dyDescent="0.3">
      <c r="B44" s="36"/>
      <c r="C44" s="34"/>
      <c r="D44" s="35"/>
      <c r="E44" s="35"/>
      <c r="F44" s="52"/>
      <c r="I44" s="8"/>
    </row>
    <row r="45" spans="2:10" ht="18" customHeight="1" x14ac:dyDescent="0.25">
      <c r="B45" s="65" t="s">
        <v>25</v>
      </c>
      <c r="C45" s="61" t="s">
        <v>47</v>
      </c>
      <c r="D45" s="62" t="s">
        <v>2</v>
      </c>
      <c r="E45" s="62" t="s">
        <v>2</v>
      </c>
      <c r="F45" s="66">
        <f>F29+F41+F35</f>
        <v>0</v>
      </c>
    </row>
    <row r="46" spans="2:10" ht="18" customHeight="1" x14ac:dyDescent="0.25">
      <c r="B46" s="67"/>
      <c r="C46" s="60" t="s">
        <v>45</v>
      </c>
      <c r="D46" s="59" t="s">
        <v>2</v>
      </c>
      <c r="E46" s="59" t="s">
        <v>2</v>
      </c>
      <c r="F46" s="68">
        <f>F45*0.23</f>
        <v>0</v>
      </c>
      <c r="H46" s="8"/>
      <c r="I46" s="8"/>
      <c r="J46" s="8"/>
    </row>
    <row r="47" spans="2:10" ht="18" customHeight="1" thickBot="1" x14ac:dyDescent="0.3">
      <c r="B47" s="69"/>
      <c r="C47" s="63" t="s">
        <v>48</v>
      </c>
      <c r="D47" s="64" t="s">
        <v>2</v>
      </c>
      <c r="E47" s="64" t="s">
        <v>2</v>
      </c>
      <c r="F47" s="70">
        <f>F46+F45</f>
        <v>0</v>
      </c>
      <c r="G47" s="8"/>
    </row>
    <row r="48" spans="2:10" ht="18" customHeight="1" thickBot="1" x14ac:dyDescent="0.3">
      <c r="B48" s="37"/>
      <c r="C48" s="38"/>
      <c r="D48" s="38"/>
      <c r="E48" s="38"/>
      <c r="F48" s="53"/>
    </row>
    <row r="49" spans="2:8" ht="14.25" customHeight="1" thickTop="1" x14ac:dyDescent="0.25">
      <c r="B49" s="16"/>
      <c r="C49" s="14"/>
      <c r="D49" s="17"/>
      <c r="E49" s="17"/>
    </row>
    <row r="50" spans="2:8" x14ac:dyDescent="0.25">
      <c r="B50" s="98" t="s">
        <v>21</v>
      </c>
      <c r="C50" s="98"/>
      <c r="D50" s="17"/>
      <c r="E50" s="17"/>
    </row>
    <row r="51" spans="2:8" ht="19.5" customHeight="1" x14ac:dyDescent="0.25">
      <c r="B51" s="13"/>
      <c r="C51" s="18" t="s">
        <v>20</v>
      </c>
      <c r="D51" s="8"/>
    </row>
    <row r="52" spans="2:8" ht="17.25" customHeight="1" x14ac:dyDescent="0.25">
      <c r="B52" s="15" t="s">
        <v>19</v>
      </c>
      <c r="C52" s="13" t="s">
        <v>17</v>
      </c>
      <c r="D52" s="83" t="s">
        <v>2</v>
      </c>
      <c r="E52" s="83"/>
      <c r="F52" s="12"/>
    </row>
    <row r="53" spans="2:8" ht="18" customHeight="1" x14ac:dyDescent="0.25">
      <c r="B53" s="15" t="s">
        <v>49</v>
      </c>
      <c r="C53" s="13" t="s">
        <v>18</v>
      </c>
      <c r="D53" s="83" t="s">
        <v>2</v>
      </c>
      <c r="E53" s="83"/>
      <c r="F53" s="41"/>
    </row>
    <row r="54" spans="2:8" ht="18" customHeight="1" x14ac:dyDescent="0.25">
      <c r="C54" s="84"/>
      <c r="D54" s="85"/>
      <c r="E54" s="85"/>
    </row>
    <row r="55" spans="2:8" x14ac:dyDescent="0.25">
      <c r="B55" s="94" t="s">
        <v>21</v>
      </c>
      <c r="C55" s="94"/>
      <c r="D55" s="85"/>
      <c r="E55" s="85"/>
    </row>
    <row r="56" spans="2:8" ht="20.25" customHeight="1" x14ac:dyDescent="0.25">
      <c r="B56" s="13"/>
      <c r="C56" s="86" t="s">
        <v>20</v>
      </c>
      <c r="D56" s="8"/>
    </row>
    <row r="57" spans="2:8" ht="16.5" customHeight="1" x14ac:dyDescent="0.25">
      <c r="B57" s="95" t="s">
        <v>50</v>
      </c>
      <c r="C57" s="95"/>
      <c r="D57" s="95"/>
      <c r="E57" s="95"/>
      <c r="F57" s="95"/>
    </row>
    <row r="58" spans="2:8" ht="17.100000000000001" customHeight="1" x14ac:dyDescent="0.25">
      <c r="B58" s="95"/>
      <c r="C58" s="95"/>
      <c r="D58" s="95"/>
      <c r="E58" s="95"/>
      <c r="F58" s="95"/>
    </row>
    <row r="59" spans="2:8" ht="85.5" customHeight="1" x14ac:dyDescent="0.25">
      <c r="C59" s="93" t="s">
        <v>51</v>
      </c>
      <c r="D59" s="93"/>
      <c r="E59" s="93"/>
      <c r="F59" s="93"/>
    </row>
    <row r="60" spans="2:8" x14ac:dyDescent="0.25">
      <c r="B60" s="89"/>
    </row>
    <row r="61" spans="2:8" x14ac:dyDescent="0.25">
      <c r="B61" s="89"/>
      <c r="H61" s="8"/>
    </row>
    <row r="62" spans="2:8" x14ac:dyDescent="0.25">
      <c r="B62" s="89"/>
    </row>
  </sheetData>
  <mergeCells count="18">
    <mergeCell ref="B31:C31"/>
    <mergeCell ref="B42:C42"/>
    <mergeCell ref="B43:C43"/>
    <mergeCell ref="B29:C29"/>
    <mergeCell ref="B41:C41"/>
    <mergeCell ref="C33:F33"/>
    <mergeCell ref="B35:C35"/>
    <mergeCell ref="A2:F2"/>
    <mergeCell ref="B5:B6"/>
    <mergeCell ref="C5:C6"/>
    <mergeCell ref="D5:F5"/>
    <mergeCell ref="B30:C30"/>
    <mergeCell ref="C59:F59"/>
    <mergeCell ref="B55:C55"/>
    <mergeCell ref="B57:F58"/>
    <mergeCell ref="B36:C36"/>
    <mergeCell ref="B37:C37"/>
    <mergeCell ref="B50:C50"/>
  </mergeCells>
  <conditionalFormatting sqref="F45:F47">
    <cfRule type="expression" dxfId="0" priority="9">
      <formula>$F$45&gt;#REF!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 (2)</vt:lpstr>
      <vt:lpstr>Arkusz3</vt:lpstr>
      <vt:lpstr>Arkusz2</vt:lpstr>
      <vt:lpstr>'Arkusz1 (2)'!Obszar_wydruku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Świejkowska</dc:creator>
  <cp:lastModifiedBy>Sylwia Godlewska</cp:lastModifiedBy>
  <cp:lastPrinted>2019-12-23T08:26:00Z</cp:lastPrinted>
  <dcterms:created xsi:type="dcterms:W3CDTF">2015-04-21T08:13:46Z</dcterms:created>
  <dcterms:modified xsi:type="dcterms:W3CDTF">2019-12-23T08:35:48Z</dcterms:modified>
</cp:coreProperties>
</file>