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tk\Dysk google\7.2023 Gmina Siemiatycze Kajanka\kosztorys\"/>
    </mc:Choice>
  </mc:AlternateContent>
  <xr:revisionPtr revIDLastSave="0" documentId="13_ncr:1_{F474CB2F-C8A1-465A-AAB9-D053477510F4}" xr6:coauthVersionLast="36" xr6:coauthVersionMax="36" xr10:uidLastSave="{00000000-0000-0000-0000-000000000000}"/>
  <bookViews>
    <workbookView xWindow="0" yWindow="0" windowWidth="38400" windowHeight="11625" xr2:uid="{00000000-000D-0000-FFFF-FFFF00000000}"/>
  </bookViews>
  <sheets>
    <sheet name="Kosztorys" sheetId="1" r:id="rId1"/>
  </sheets>
  <calcPr calcId="191029"/>
</workbook>
</file>

<file path=xl/calcChain.xml><?xml version="1.0" encoding="utf-8"?>
<calcChain xmlns="http://schemas.openxmlformats.org/spreadsheetml/2006/main">
  <c r="V80" i="1" l="1"/>
  <c r="U80" i="1"/>
  <c r="T80" i="1"/>
  <c r="S80" i="1"/>
  <c r="R80" i="1"/>
  <c r="Q80" i="1"/>
  <c r="W80" i="1"/>
  <c r="W79" i="1"/>
  <c r="V79" i="1"/>
  <c r="U79" i="1"/>
  <c r="T79" i="1"/>
  <c r="S79" i="1"/>
  <c r="R79" i="1"/>
  <c r="Q79" i="1"/>
  <c r="W78" i="1"/>
  <c r="V78" i="1"/>
  <c r="U78" i="1"/>
  <c r="T78" i="1"/>
  <c r="S78" i="1"/>
  <c r="R78" i="1"/>
  <c r="Q78" i="1"/>
  <c r="V77" i="1"/>
  <c r="U77" i="1"/>
  <c r="T77" i="1"/>
  <c r="S77" i="1"/>
  <c r="R77" i="1"/>
  <c r="Q77" i="1"/>
  <c r="W77" i="1"/>
  <c r="V76" i="1"/>
  <c r="V81" i="1" s="1"/>
  <c r="U76" i="1"/>
  <c r="U81" i="1" s="1"/>
  <c r="T76" i="1"/>
  <c r="T81" i="1" s="1"/>
  <c r="S76" i="1"/>
  <c r="S81" i="1" s="1"/>
  <c r="R76" i="1"/>
  <c r="R81" i="1" s="1"/>
  <c r="Q76" i="1"/>
  <c r="Q81" i="1" s="1"/>
  <c r="W76" i="1"/>
  <c r="W72" i="1"/>
  <c r="V72" i="1"/>
  <c r="V73" i="1" s="1"/>
  <c r="U72" i="1"/>
  <c r="U73" i="1" s="1"/>
  <c r="T72" i="1"/>
  <c r="T73" i="1" s="1"/>
  <c r="S72" i="1"/>
  <c r="S73" i="1" s="1"/>
  <c r="R72" i="1"/>
  <c r="R73" i="1" s="1"/>
  <c r="Q72" i="1"/>
  <c r="Q73" i="1" s="1"/>
  <c r="W68" i="1"/>
  <c r="V68" i="1"/>
  <c r="U68" i="1"/>
  <c r="T68" i="1"/>
  <c r="S68" i="1"/>
  <c r="R68" i="1"/>
  <c r="Q68" i="1"/>
  <c r="W67" i="1"/>
  <c r="V67" i="1"/>
  <c r="U67" i="1"/>
  <c r="T67" i="1"/>
  <c r="S67" i="1"/>
  <c r="R67" i="1"/>
  <c r="Q67" i="1"/>
  <c r="V66" i="1"/>
  <c r="U66" i="1"/>
  <c r="T66" i="1"/>
  <c r="S66" i="1"/>
  <c r="R66" i="1"/>
  <c r="Q66" i="1"/>
  <c r="W66" i="1"/>
  <c r="V65" i="1"/>
  <c r="U65" i="1"/>
  <c r="T65" i="1"/>
  <c r="S65" i="1"/>
  <c r="R65" i="1"/>
  <c r="Q65" i="1"/>
  <c r="W65" i="1"/>
  <c r="W64" i="1"/>
  <c r="V64" i="1"/>
  <c r="U64" i="1"/>
  <c r="T64" i="1"/>
  <c r="S64" i="1"/>
  <c r="R64" i="1"/>
  <c r="Q64" i="1"/>
  <c r="W63" i="1"/>
  <c r="V63" i="1"/>
  <c r="U63" i="1"/>
  <c r="T63" i="1"/>
  <c r="S63" i="1"/>
  <c r="R63" i="1"/>
  <c r="Q63" i="1"/>
  <c r="V62" i="1"/>
  <c r="U62" i="1"/>
  <c r="T62" i="1"/>
  <c r="S62" i="1"/>
  <c r="R62" i="1"/>
  <c r="Q62" i="1"/>
  <c r="W62" i="1"/>
  <c r="V61" i="1"/>
  <c r="U61" i="1"/>
  <c r="T61" i="1"/>
  <c r="S61" i="1"/>
  <c r="R61" i="1"/>
  <c r="Q61" i="1"/>
  <c r="W61" i="1"/>
  <c r="W60" i="1"/>
  <c r="V60" i="1"/>
  <c r="V69" i="1" s="1"/>
  <c r="U60" i="1"/>
  <c r="T60" i="1"/>
  <c r="S60" i="1"/>
  <c r="R60" i="1"/>
  <c r="R69" i="1" s="1"/>
  <c r="Q60" i="1"/>
  <c r="W59" i="1"/>
  <c r="V59" i="1"/>
  <c r="U59" i="1"/>
  <c r="U69" i="1" s="1"/>
  <c r="T59" i="1"/>
  <c r="T69" i="1" s="1"/>
  <c r="S59" i="1"/>
  <c r="S69" i="1" s="1"/>
  <c r="R59" i="1"/>
  <c r="Q59" i="1"/>
  <c r="Q69" i="1" s="1"/>
  <c r="V55" i="1"/>
  <c r="U55" i="1"/>
  <c r="T55" i="1"/>
  <c r="T56" i="1" s="1"/>
  <c r="S55" i="1"/>
  <c r="R55" i="1"/>
  <c r="Q55" i="1"/>
  <c r="W55" i="1"/>
  <c r="V54" i="1"/>
  <c r="U54" i="1"/>
  <c r="U56" i="1" s="1"/>
  <c r="T54" i="1"/>
  <c r="S54" i="1"/>
  <c r="R54" i="1"/>
  <c r="Q54" i="1"/>
  <c r="Q56" i="1" s="1"/>
  <c r="W54" i="1"/>
  <c r="W53" i="1"/>
  <c r="V53" i="1"/>
  <c r="V56" i="1" s="1"/>
  <c r="U53" i="1"/>
  <c r="T53" i="1"/>
  <c r="S53" i="1"/>
  <c r="S56" i="1" s="1"/>
  <c r="R53" i="1"/>
  <c r="R56" i="1" s="1"/>
  <c r="Q53" i="1"/>
  <c r="W49" i="1"/>
  <c r="V49" i="1"/>
  <c r="U49" i="1"/>
  <c r="T49" i="1"/>
  <c r="S49" i="1"/>
  <c r="R49" i="1"/>
  <c r="Q49" i="1"/>
  <c r="V48" i="1"/>
  <c r="U48" i="1"/>
  <c r="T48" i="1"/>
  <c r="S48" i="1"/>
  <c r="R48" i="1"/>
  <c r="Q48" i="1"/>
  <c r="W48" i="1"/>
  <c r="V47" i="1"/>
  <c r="U47" i="1"/>
  <c r="T47" i="1"/>
  <c r="S47" i="1"/>
  <c r="R47" i="1"/>
  <c r="Q47" i="1"/>
  <c r="W47" i="1"/>
  <c r="W46" i="1"/>
  <c r="V46" i="1"/>
  <c r="U46" i="1"/>
  <c r="T46" i="1"/>
  <c r="S46" i="1"/>
  <c r="R46" i="1"/>
  <c r="Q46" i="1"/>
  <c r="W45" i="1"/>
  <c r="V45" i="1"/>
  <c r="U45" i="1"/>
  <c r="T45" i="1"/>
  <c r="S45" i="1"/>
  <c r="R45" i="1"/>
  <c r="Q45" i="1"/>
  <c r="V44" i="1"/>
  <c r="U44" i="1"/>
  <c r="T44" i="1"/>
  <c r="S44" i="1"/>
  <c r="R44" i="1"/>
  <c r="Q44" i="1"/>
  <c r="W44" i="1"/>
  <c r="V43" i="1"/>
  <c r="U43" i="1"/>
  <c r="T43" i="1"/>
  <c r="S43" i="1"/>
  <c r="R43" i="1"/>
  <c r="Q43" i="1"/>
  <c r="W43" i="1"/>
  <c r="W42" i="1"/>
  <c r="V42" i="1"/>
  <c r="U42" i="1"/>
  <c r="T42" i="1"/>
  <c r="S42" i="1"/>
  <c r="R42" i="1"/>
  <c r="Q42" i="1"/>
  <c r="W41" i="1"/>
  <c r="V41" i="1"/>
  <c r="U41" i="1"/>
  <c r="T41" i="1"/>
  <c r="S41" i="1"/>
  <c r="R41" i="1"/>
  <c r="Q41" i="1"/>
  <c r="W40" i="1"/>
  <c r="V40" i="1"/>
  <c r="U40" i="1"/>
  <c r="T40" i="1"/>
  <c r="S40" i="1"/>
  <c r="R40" i="1"/>
  <c r="Q40" i="1"/>
  <c r="V39" i="1"/>
  <c r="U39" i="1"/>
  <c r="T39" i="1"/>
  <c r="S39" i="1"/>
  <c r="R39" i="1"/>
  <c r="Q39" i="1"/>
  <c r="W39" i="1"/>
  <c r="V38" i="1"/>
  <c r="U38" i="1"/>
  <c r="T38" i="1"/>
  <c r="S38" i="1"/>
  <c r="R38" i="1"/>
  <c r="Q38" i="1"/>
  <c r="W38" i="1"/>
  <c r="W37" i="1"/>
  <c r="V37" i="1"/>
  <c r="U37" i="1"/>
  <c r="T37" i="1"/>
  <c r="S37" i="1"/>
  <c r="R37" i="1"/>
  <c r="Q37" i="1"/>
  <c r="W36" i="1"/>
  <c r="V36" i="1"/>
  <c r="U36" i="1"/>
  <c r="T36" i="1"/>
  <c r="S36" i="1"/>
  <c r="S50" i="1" s="1"/>
  <c r="R36" i="1"/>
  <c r="Q36" i="1"/>
  <c r="V35" i="1"/>
  <c r="U35" i="1"/>
  <c r="T35" i="1"/>
  <c r="T50" i="1" s="1"/>
  <c r="S35" i="1"/>
  <c r="R35" i="1"/>
  <c r="Q35" i="1"/>
  <c r="W35" i="1"/>
  <c r="V34" i="1"/>
  <c r="U34" i="1"/>
  <c r="T34" i="1"/>
  <c r="S34" i="1"/>
  <c r="R34" i="1"/>
  <c r="Q34" i="1"/>
  <c r="W34" i="1"/>
  <c r="W33" i="1"/>
  <c r="V33" i="1"/>
  <c r="V50" i="1" s="1"/>
  <c r="U33" i="1"/>
  <c r="U50" i="1" s="1"/>
  <c r="T33" i="1"/>
  <c r="S33" i="1"/>
  <c r="R33" i="1"/>
  <c r="R50" i="1" s="1"/>
  <c r="Q33" i="1"/>
  <c r="Q50" i="1" s="1"/>
  <c r="W29" i="1"/>
  <c r="V29" i="1"/>
  <c r="U29" i="1"/>
  <c r="T29" i="1"/>
  <c r="S29" i="1"/>
  <c r="R29" i="1"/>
  <c r="Q29" i="1"/>
  <c r="W28" i="1"/>
  <c r="V28" i="1"/>
  <c r="U28" i="1"/>
  <c r="T28" i="1"/>
  <c r="S28" i="1"/>
  <c r="R28" i="1"/>
  <c r="Q28" i="1"/>
  <c r="V27" i="1"/>
  <c r="U27" i="1"/>
  <c r="T27" i="1"/>
  <c r="S27" i="1"/>
  <c r="R27" i="1"/>
  <c r="Q27" i="1"/>
  <c r="W27" i="1"/>
  <c r="V26" i="1"/>
  <c r="U26" i="1"/>
  <c r="T26" i="1"/>
  <c r="S26" i="1"/>
  <c r="R26" i="1"/>
  <c r="Q26" i="1"/>
  <c r="W26" i="1"/>
  <c r="W25" i="1"/>
  <c r="V25" i="1"/>
  <c r="U25" i="1"/>
  <c r="T25" i="1"/>
  <c r="S25" i="1"/>
  <c r="R25" i="1"/>
  <c r="Q25" i="1"/>
  <c r="W24" i="1"/>
  <c r="V24" i="1"/>
  <c r="U24" i="1"/>
  <c r="T24" i="1"/>
  <c r="S24" i="1"/>
  <c r="R24" i="1"/>
  <c r="Q24" i="1"/>
  <c r="V23" i="1"/>
  <c r="U23" i="1"/>
  <c r="T23" i="1"/>
  <c r="S23" i="1"/>
  <c r="R23" i="1"/>
  <c r="Q23" i="1"/>
  <c r="W23" i="1"/>
  <c r="V22" i="1"/>
  <c r="U22" i="1"/>
  <c r="T22" i="1"/>
  <c r="S22" i="1"/>
  <c r="R22" i="1"/>
  <c r="Q22" i="1"/>
  <c r="W22" i="1"/>
  <c r="W21" i="1"/>
  <c r="V21" i="1"/>
  <c r="U21" i="1"/>
  <c r="T21" i="1"/>
  <c r="S21" i="1"/>
  <c r="R21" i="1"/>
  <c r="Q21" i="1"/>
  <c r="W20" i="1"/>
  <c r="V20" i="1"/>
  <c r="U20" i="1"/>
  <c r="T20" i="1"/>
  <c r="S20" i="1"/>
  <c r="S30" i="1" s="1"/>
  <c r="R20" i="1"/>
  <c r="Q20" i="1"/>
  <c r="V19" i="1"/>
  <c r="U19" i="1"/>
  <c r="T19" i="1"/>
  <c r="T30" i="1" s="1"/>
  <c r="S19" i="1"/>
  <c r="R19" i="1"/>
  <c r="Q19" i="1"/>
  <c r="W19" i="1"/>
  <c r="V18" i="1"/>
  <c r="V30" i="1" s="1"/>
  <c r="U18" i="1"/>
  <c r="U30" i="1" s="1"/>
  <c r="T18" i="1"/>
  <c r="S18" i="1"/>
  <c r="R18" i="1"/>
  <c r="R30" i="1" s="1"/>
  <c r="Q18" i="1"/>
  <c r="Q30" i="1" s="1"/>
  <c r="W18" i="1"/>
  <c r="W14" i="1"/>
  <c r="V14" i="1"/>
  <c r="V15" i="1" s="1"/>
  <c r="V84" i="1" s="1"/>
  <c r="U14" i="1"/>
  <c r="T14" i="1"/>
  <c r="S14" i="1"/>
  <c r="R14" i="1"/>
  <c r="R15" i="1" s="1"/>
  <c r="R84" i="1" s="1"/>
  <c r="Q14" i="1"/>
  <c r="W13" i="1"/>
  <c r="V13" i="1"/>
  <c r="U13" i="1"/>
  <c r="T13" i="1"/>
  <c r="S13" i="1"/>
  <c r="S15" i="1" s="1"/>
  <c r="R13" i="1"/>
  <c r="Q13" i="1"/>
  <c r="V12" i="1"/>
  <c r="U12" i="1"/>
  <c r="T12" i="1"/>
  <c r="S12" i="1"/>
  <c r="R12" i="1"/>
  <c r="Q12" i="1"/>
  <c r="W12" i="1"/>
  <c r="V11" i="1"/>
  <c r="U11" i="1"/>
  <c r="U15" i="1" s="1"/>
  <c r="T11" i="1"/>
  <c r="T15" i="1" s="1"/>
  <c r="T84" i="1" s="1"/>
  <c r="S11" i="1"/>
  <c r="R11" i="1"/>
  <c r="Q11" i="1"/>
  <c r="Q15" i="1" s="1"/>
  <c r="W11" i="1"/>
  <c r="W15" i="1" l="1"/>
  <c r="U84" i="1"/>
  <c r="W30" i="1"/>
  <c r="Q84" i="1"/>
  <c r="S84" i="1"/>
  <c r="W56" i="1"/>
  <c r="W50" i="1"/>
  <c r="W69" i="1"/>
  <c r="W81" i="1"/>
  <c r="W73" i="1"/>
  <c r="W84" i="1" l="1"/>
  <c r="X84" i="1"/>
</calcChain>
</file>

<file path=xl/sharedStrings.xml><?xml version="1.0" encoding="utf-8"?>
<sst xmlns="http://schemas.openxmlformats.org/spreadsheetml/2006/main" count="257" uniqueCount="152">
  <si>
    <t>KAJ-23-002 :  KOSZTORYS</t>
  </si>
  <si>
    <t>Budowa instalacji kanalizacji deszczowej i zbiornika na wody opadowe pochodzące z dachu budynku garażowego OSP Kajanka przeznaczonego pod rozbudowę, przebudowę i nadbudowę zgodnie z odrębnym opracowaniem na terenie nieruchomości położonej we wsi Kajanka, dz. nr goed. 397, Gmina Siemiatycze.</t>
  </si>
  <si>
    <t>Poz</t>
  </si>
  <si>
    <t>Symbol</t>
  </si>
  <si>
    <t/>
  </si>
  <si>
    <t>Nazwa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</si>
  <si>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</si>
  <si>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</si>
  <si>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</si>
  <si>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</si>
  <si>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</si>
  <si>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</si>
  <si>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</si>
  <si>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</si>
  <si>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</si>
  <si>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R</t>
  </si>
  <si>
    <t>M</t>
  </si>
  <si>
    <t>T</t>
  </si>
  <si>
    <t>S</t>
  </si>
  <si>
    <t>K</t>
  </si>
  <si>
    <t>Z</t>
  </si>
  <si>
    <t>Wartość (bez zaokr)</t>
  </si>
  <si>
    <t>Wartość</t>
  </si>
  <si>
    <t>Cena j.
(sykal)</t>
  </si>
  <si>
    <t>Wartość
(sykal)</t>
  </si>
  <si>
    <t>DZIAŁ  1</t>
  </si>
  <si>
    <t>Budowa instalacji kanalizacji deszczowej i zbiornika na wody opadowe - roboty sanitarne</t>
  </si>
  <si>
    <t>DZIAŁ  1.1</t>
  </si>
  <si>
    <t>Roboty przygotowawcze</t>
  </si>
  <si>
    <t>KNR 2-01 0119-03</t>
  </si>
  <si>
    <t>Roboty pomiarowe przy liniowych robotach ziemnych - trasa drogi w terenie równinnym</t>
  </si>
  <si>
    <t>km</t>
  </si>
  <si>
    <t>KNNR N006-08-06-07-00</t>
  </si>
  <si>
    <t>Rozebranie obrzeży betonowych 6x20 cm na podsypce piaskowej</t>
  </si>
  <si>
    <t>metr</t>
  </si>
  <si>
    <t>KNNR N006-08-01-04-00</t>
  </si>
  <si>
    <t>Mechaniczne rozebranie podbudowy z gruntu stabilizowanego grub 10 cm</t>
  </si>
  <si>
    <t>m2</t>
  </si>
  <si>
    <t>KNNR N006-08-03-02-00</t>
  </si>
  <si>
    <t>Ręczne rozebranie nawierzchni z kostki nieregularnej na podsypce cementowo-piaskowej</t>
  </si>
  <si>
    <t>Razem:</t>
  </si>
  <si>
    <t>DZIAŁ  1.2</t>
  </si>
  <si>
    <t>Roboty ziemne</t>
  </si>
  <si>
    <t>KNR  201-01-26-01-00</t>
  </si>
  <si>
    <t>Usunięcie warstwy humusu grub do 15 cm spycharkami</t>
  </si>
  <si>
    <t>KNR  201-09-03-07-00</t>
  </si>
  <si>
    <t>Wykop w ob PODL słup kat 1-2 do 5,0 szer od 1,5 kop 1,0 m3 - wykop pod zbiornik wody opadowej d2000, h=4,35m</t>
  </si>
  <si>
    <t>m3</t>
  </si>
  <si>
    <t>KNR  201-02-17-01-00</t>
  </si>
  <si>
    <t>Wykopy koparkami podsiębiernymi 0,15 m3 w gruncie kat 1-2 na odkład</t>
  </si>
  <si>
    <t>KNR  201-02-01-01-00</t>
  </si>
  <si>
    <t>Roboty ziemne koparką przedsiębierną 0,15 m3 w gruncie kat 1-2 z transportem wywrotkami 5 Mg na odl 1 km</t>
  </si>
  <si>
    <t>KNR  201-03-01-01-00</t>
  </si>
  <si>
    <t>Roboty ziemne ręczne w gruncie kat 1-2 z transportem wywrotkami 5 Mg na odl do 1 km</t>
  </si>
  <si>
    <t>KNR  201-03-17-01-00</t>
  </si>
  <si>
    <t>Wykop liniowy pionowy szer 0,8-1,5 m i głęb do 1,5 m w gruncie suchym kat 1-2 odkład</t>
  </si>
  <si>
    <t>KNR  228-05-01-04-01</t>
  </si>
  <si>
    <t>Podloze z pospólki grub 10 cm w wykopie umocnionym suchym</t>
  </si>
  <si>
    <t>KNR  228-05-01-09-01</t>
  </si>
  <si>
    <t>Obsypka rurociagu pospólka z dowozem w wykopie umocnionym suchym</t>
  </si>
  <si>
    <t>KNNR N001-02-14-04-00</t>
  </si>
  <si>
    <t>Zasypanie wykopu spycharką 75 KM z zagęszczeniem ubijakami warstwami grub 35 cm w gruncie kat 1-2</t>
  </si>
  <si>
    <t>KNNR N001-02-14-03-00</t>
  </si>
  <si>
    <t>Zasypanie wykopu spycharką 75 KM z zagęszczeniem zagęszczarką warstwami grub 40 cm w gruncie kat 1-2</t>
  </si>
  <si>
    <t>KNNR N001-06-05-01-00</t>
  </si>
  <si>
    <t>Igłofiltry wpłukiwane w grunt bez obsypki głęb do 4,0 m</t>
  </si>
  <si>
    <t>szt</t>
  </si>
  <si>
    <t>CEN</t>
  </si>
  <si>
    <t>utylizacja urobku - kalkulacja własna</t>
  </si>
  <si>
    <t>DZIAŁ  1.3</t>
  </si>
  <si>
    <t>Roboty montażowe</t>
  </si>
  <si>
    <t>KNNR N004-13-08-03-00</t>
  </si>
  <si>
    <t>Kanal z rur kanalizacyjnych PVC fi 200 laczony na wcisk w wykopie skarpowym</t>
  </si>
  <si>
    <t>KNNR N004-13-08-02-00</t>
  </si>
  <si>
    <t>Kanal z rur kanalizacyjnych PVC fi 160 laczony na wcisk w wykopie skarpowym</t>
  </si>
  <si>
    <t>KNNR N004-13-08-01-00</t>
  </si>
  <si>
    <t>Kanal z rur kanalizacyjnych PVC fi 110 laczony na wcisk w wykopie skarpowym</t>
  </si>
  <si>
    <t>KNNR N004-14-13-05-00</t>
  </si>
  <si>
    <t>Analogia Zbiornik betonowy na wody opadowe d2000 3m</t>
  </si>
  <si>
    <t>KNNR N004-14-13-06-00</t>
  </si>
  <si>
    <t>Analogia - Zbiornik betonowy na wody opadowe d2000 - za kazde 0,5 m róznicy glebokosci</t>
  </si>
  <si>
    <t>KNNR N004-14-13-08-00</t>
  </si>
  <si>
    <t>Podstawa studni betonowa z betonu B-10</t>
  </si>
  <si>
    <t>KNNR N004-14-17-02-00</t>
  </si>
  <si>
    <t>Studzienka kanalizacyjna "VAWIN" fi 315 L=1,0 m z rura teleskopowa z pokrywa</t>
  </si>
  <si>
    <t>KNNR N004-02-15-02-01</t>
  </si>
  <si>
    <t>Osadnik deszczowy zeliwny uszczelniony folia AL fi 100</t>
  </si>
  <si>
    <t>CEN 1111-11-11-11-11</t>
  </si>
  <si>
    <t>Kalkulacja własna - Pompownia wody deszczowej wraz z instalacją Q=2 l/s, H=45m</t>
  </si>
  <si>
    <t>KNR  215-02-17-03-00</t>
  </si>
  <si>
    <t>Analogia - Montaż zasuwy burzowej końcowej PVC d200 w studni S2</t>
  </si>
  <si>
    <t>KNR  215-02-09-06-01</t>
  </si>
  <si>
    <t>Rura wywiewna z PCW fi 110 - wentylacja zbiornika na wody opadowe</t>
  </si>
  <si>
    <t>KNNR N004-14-27-01-00</t>
  </si>
  <si>
    <t>Przejścia szczelne przez ściany w zbiorniku betonowym d200, d110, d50</t>
  </si>
  <si>
    <t>KNNR N004-01-06-06-00</t>
  </si>
  <si>
    <t>Rurociag stalowy OC gwintowany na scianach w budynkach niemieszkalnych fi 50</t>
  </si>
  <si>
    <t>KNNR N004-01-30-06-01</t>
  </si>
  <si>
    <t>Zawór kulowy gwintowany w instalacji wodociagowej z rur stalowych fi 50</t>
  </si>
  <si>
    <t>KNNR N004-01-30-03-01</t>
  </si>
  <si>
    <t>Zawór kulowy gwintowany w instalacji wodociagowej z rur stalowych fi 25</t>
  </si>
  <si>
    <t>KNNR N004-01-06-03-00</t>
  </si>
  <si>
    <t>Rurociag stalowy OC gwintowany na scianach w budynkach niemieszkalnych fi 25</t>
  </si>
  <si>
    <t>KNNR N004-01-30-06-00</t>
  </si>
  <si>
    <t>Analogia - montaż zaworu elektromagnetycznego na rurze stalowej fi 50</t>
  </si>
  <si>
    <t>DZIAŁ  1.4</t>
  </si>
  <si>
    <t>Próby szczelności i badania</t>
  </si>
  <si>
    <t>KNNR N004-16-10-02-00</t>
  </si>
  <si>
    <t>Próba szczelnosci kanalów rurowych fi 200 (dlugosc 50 m)</t>
  </si>
  <si>
    <t>SPR 39957</t>
  </si>
  <si>
    <t>Samochód ciśnieniowo ssący - czyszczenie hydrodynamiczne kanałów rurowych (kalkulacja własna)</t>
  </si>
  <si>
    <t>m-godz</t>
  </si>
  <si>
    <t>SPR 39958</t>
  </si>
  <si>
    <t>Kalkulacja własna - inspekcja TV kanałów deszczowych</t>
  </si>
  <si>
    <t>DZIAŁ  1.5</t>
  </si>
  <si>
    <t>Zasilanie zestawu pompowego</t>
  </si>
  <si>
    <t>KNNR N005-07-01-01-00</t>
  </si>
  <si>
    <t>Kopanie rowów dla kabli ręcznie w gruncie kat 1-2</t>
  </si>
  <si>
    <t>KNNR N005-07-01-05-..</t>
  </si>
  <si>
    <t>Kopanie rowów dla kabli w sposób mechaniczny w gruncie kat. III-IV</t>
  </si>
  <si>
    <t>KNNR N005-07-06-01-00</t>
  </si>
  <si>
    <t>Nasypanie warstwy piasku na dnie rowu kablowego o szerokości do 0,4 m</t>
  </si>
  <si>
    <t>KNNR N005-04-01-01-00</t>
  </si>
  <si>
    <t>Montaż szafy sterowniczej pompowni</t>
  </si>
  <si>
    <t>kmpl</t>
  </si>
  <si>
    <t>KNNR N005-07-07-02-..</t>
  </si>
  <si>
    <t>Układanie kabli YKY5x6  w rurze w ziemi (zapas 5m)</t>
  </si>
  <si>
    <t>Układanie kabli YKY5x4  w rurze w ziem (od szafy ster. do przepompowni)i</t>
  </si>
  <si>
    <t>wycena indywidualna</t>
  </si>
  <si>
    <t>Układanie kabli sterowniczych od szafy ster. do pompowni w rurze w ziemi (wyposażenie pompowni)</t>
  </si>
  <si>
    <t>KNNR N005-07-02-02-00</t>
  </si>
  <si>
    <t>Zasypywanie rowów dla kabli wykonanych ręcznie w gruncie kat. III</t>
  </si>
  <si>
    <t>KNNR N005-07-02-05-00</t>
  </si>
  <si>
    <t>Zasypywanie rowów dla kabli wykonanych mechanicznie w gruncie kat. III-IV</t>
  </si>
  <si>
    <t>KNP 1018-46-06-02-00</t>
  </si>
  <si>
    <t>Badanie kabli NN</t>
  </si>
  <si>
    <t>DZIAŁ  1.6</t>
  </si>
  <si>
    <t>Inwentaryzacja geodezyjna powykoanwcza z obsługą geodezyjną</t>
  </si>
  <si>
    <t>Obsługa geodezyjna i inwentaryzacja geodezyjna powykonawcza</t>
  </si>
  <si>
    <t>DZIAŁ  1.7</t>
  </si>
  <si>
    <t>Roboty odtworzeniowe</t>
  </si>
  <si>
    <t>KNNR N006-04-04-01-00</t>
  </si>
  <si>
    <t>Obrzeże betonowe 20x6 cm na podsypce piaskowej spoiny wypełnione zaprawą cementową</t>
  </si>
  <si>
    <t>KNNR N006-01-11-02-10</t>
  </si>
  <si>
    <t>Podbudowa stabilizowana cementem szer 2,5 m grub 15 cm ; 25 kg cementu/m2</t>
  </si>
  <si>
    <t>KNNR N006-05-02-03-01</t>
  </si>
  <si>
    <t>Chodnik z kostki brukowej kolorowej betonowe grub 8 cm na podsypce cementowo-piaskowej spoiny wypełnione piaskiem</t>
  </si>
  <si>
    <t>KNNR N001-05-04-01-00</t>
  </si>
  <si>
    <t>Ręczne rozplantowanie 1 m3/m ziemi wydobytej z wykopów kat 1-2</t>
  </si>
  <si>
    <t>KNNR N001-05-07-03-00</t>
  </si>
  <si>
    <t>Obsianie skarp w ziemi urodzajnej</t>
  </si>
  <si>
    <t>OGÓŁEM KOSZTORYS: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</si>
</sst>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4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4"/>
  <sheetViews>
    <sheetView tabSelected="1" workbookViewId="0">
      <selection activeCell="AG13" sqref="AG13"/>
    </sheetView>
  </sheetViews>
  <sheetFormatPr defaultRowHeight="15" x14ac:dyDescent="0.2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x14ac:dyDescent="0.2">
      <c r="A1" s="19" t="s">
        <v>0</v>
      </c>
      <c r="B1" s="20"/>
      <c r="C1" s="20"/>
      <c r="D1" s="20"/>
      <c r="E1" s="20"/>
    </row>
    <row r="3" spans="1:28" ht="12.75" x14ac:dyDescent="0.2">
      <c r="A3" s="21" t="s">
        <v>1</v>
      </c>
      <c r="B3" s="20"/>
      <c r="C3" s="20"/>
      <c r="D3" s="20"/>
      <c r="E3" s="20"/>
    </row>
    <row r="6" spans="1:28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  <c r="O6" s="2" t="s">
        <v>14</v>
      </c>
      <c r="Q6" s="3" t="s">
        <v>15</v>
      </c>
      <c r="R6" s="3" t="s">
        <v>16</v>
      </c>
      <c r="S6" s="3" t="s">
        <v>17</v>
      </c>
      <c r="T6" s="3" t="s">
        <v>18</v>
      </c>
      <c r="U6" s="3" t="s">
        <v>19</v>
      </c>
      <c r="V6" s="3" t="s">
        <v>20</v>
      </c>
      <c r="W6" s="4" t="s">
        <v>21</v>
      </c>
      <c r="X6" s="2" t="s">
        <v>22</v>
      </c>
      <c r="AA6" s="5" t="s">
        <v>23</v>
      </c>
      <c r="AB6" s="5" t="s">
        <v>24</v>
      </c>
    </row>
    <row r="8" spans="1:28" ht="12.75" x14ac:dyDescent="0.2">
      <c r="A8" s="22" t="s">
        <v>25</v>
      </c>
      <c r="B8" s="20"/>
      <c r="C8" s="23" t="s">
        <v>26</v>
      </c>
      <c r="D8" s="20"/>
      <c r="E8" s="20"/>
    </row>
    <row r="10" spans="1:28" ht="12.75" x14ac:dyDescent="0.2">
      <c r="A10" s="22" t="s">
        <v>27</v>
      </c>
      <c r="B10" s="20"/>
      <c r="C10" s="23" t="s">
        <v>28</v>
      </c>
      <c r="D10" s="20"/>
      <c r="E10" s="20"/>
    </row>
    <row r="11" spans="1:28" ht="24" x14ac:dyDescent="0.2">
      <c r="A11" s="6">
        <v>1</v>
      </c>
      <c r="B11" s="1" t="s">
        <v>29</v>
      </c>
      <c r="C11" s="1" t="s">
        <v>4</v>
      </c>
      <c r="D11" s="7" t="s">
        <v>30</v>
      </c>
      <c r="F11" s="8" t="s">
        <v>31</v>
      </c>
      <c r="G11" s="9">
        <v>8.5999999999999993E-2</v>
      </c>
      <c r="I11" s="10">
        <v>2429.12</v>
      </c>
      <c r="J11" s="10">
        <v>156</v>
      </c>
      <c r="K11" s="10">
        <v>0</v>
      </c>
      <c r="L11" s="10">
        <v>375</v>
      </c>
      <c r="M11" s="10">
        <v>2159.17</v>
      </c>
      <c r="N11" s="10">
        <v>1191.19</v>
      </c>
      <c r="O11" s="11"/>
      <c r="Q11" s="10">
        <f>G11*I11</f>
        <v>208.90431999999998</v>
      </c>
      <c r="R11" s="10">
        <f>G11*J11</f>
        <v>13.415999999999999</v>
      </c>
      <c r="S11" s="10">
        <f>G11*K11</f>
        <v>0</v>
      </c>
      <c r="T11" s="10">
        <f>G11*L11</f>
        <v>32.25</v>
      </c>
      <c r="U11" s="10">
        <f>G11*M11</f>
        <v>185.68861999999999</v>
      </c>
      <c r="V11" s="10">
        <f>G11*N11</f>
        <v>102.44234</v>
      </c>
      <c r="W11" s="12">
        <f>G11*O11</f>
        <v>0</v>
      </c>
      <c r="X11" s="11"/>
      <c r="AA11" s="13">
        <v>6310.48</v>
      </c>
      <c r="AB11" s="14">
        <v>542.70000000000005</v>
      </c>
    </row>
    <row r="12" spans="1:28" ht="24" x14ac:dyDescent="0.2">
      <c r="A12" s="6">
        <v>2</v>
      </c>
      <c r="B12" s="1" t="s">
        <v>32</v>
      </c>
      <c r="C12" s="1" t="s">
        <v>4</v>
      </c>
      <c r="D12" s="7" t="s">
        <v>33</v>
      </c>
      <c r="F12" s="8" t="s">
        <v>34</v>
      </c>
      <c r="G12" s="9">
        <v>5</v>
      </c>
      <c r="I12" s="10">
        <v>0.92</v>
      </c>
      <c r="J12" s="10">
        <v>0</v>
      </c>
      <c r="K12" s="10">
        <v>0</v>
      </c>
      <c r="L12" s="10">
        <v>0</v>
      </c>
      <c r="M12" s="10">
        <v>0.71</v>
      </c>
      <c r="N12" s="10">
        <v>0.39</v>
      </c>
      <c r="O12" s="11"/>
      <c r="Q12" s="10">
        <f>G12*I12</f>
        <v>4.6000000000000005</v>
      </c>
      <c r="R12" s="10">
        <f>G12*J12</f>
        <v>0</v>
      </c>
      <c r="S12" s="10">
        <f>G12*K12</f>
        <v>0</v>
      </c>
      <c r="T12" s="10">
        <f>G12*L12</f>
        <v>0</v>
      </c>
      <c r="U12" s="10">
        <f>G12*M12</f>
        <v>3.55</v>
      </c>
      <c r="V12" s="10">
        <f>G12*N12</f>
        <v>1.9500000000000002</v>
      </c>
      <c r="W12" s="12">
        <f>G12*O12</f>
        <v>0</v>
      </c>
      <c r="X12" s="11"/>
      <c r="AA12" s="13">
        <v>2.02</v>
      </c>
      <c r="AB12" s="14">
        <v>10.1</v>
      </c>
    </row>
    <row r="13" spans="1:28" ht="24" x14ac:dyDescent="0.2">
      <c r="A13" s="6">
        <v>3</v>
      </c>
      <c r="B13" s="1" t="s">
        <v>35</v>
      </c>
      <c r="C13" s="1" t="s">
        <v>4</v>
      </c>
      <c r="D13" s="7" t="s">
        <v>36</v>
      </c>
      <c r="F13" s="8" t="s">
        <v>37</v>
      </c>
      <c r="G13" s="9">
        <v>10</v>
      </c>
      <c r="I13" s="10">
        <v>3.23</v>
      </c>
      <c r="J13" s="10">
        <v>0</v>
      </c>
      <c r="K13" s="10">
        <v>0</v>
      </c>
      <c r="L13" s="10">
        <v>2.52</v>
      </c>
      <c r="M13" s="10">
        <v>4.43</v>
      </c>
      <c r="N13" s="10">
        <v>2.44</v>
      </c>
      <c r="O13" s="11"/>
      <c r="Q13" s="10">
        <f>G13*I13</f>
        <v>32.299999999999997</v>
      </c>
      <c r="R13" s="10">
        <f>G13*J13</f>
        <v>0</v>
      </c>
      <c r="S13" s="10">
        <f>G13*K13</f>
        <v>0</v>
      </c>
      <c r="T13" s="10">
        <f>G13*L13</f>
        <v>25.2</v>
      </c>
      <c r="U13" s="10">
        <f>G13*M13</f>
        <v>44.3</v>
      </c>
      <c r="V13" s="10">
        <f>G13*N13</f>
        <v>24.4</v>
      </c>
      <c r="W13" s="12">
        <f>G13*O13</f>
        <v>0</v>
      </c>
      <c r="X13" s="11"/>
      <c r="AA13" s="13">
        <v>12.62</v>
      </c>
      <c r="AB13" s="14">
        <v>126.2</v>
      </c>
    </row>
    <row r="14" spans="1:28" ht="24" x14ac:dyDescent="0.2">
      <c r="A14" s="6">
        <v>4</v>
      </c>
      <c r="B14" s="1" t="s">
        <v>38</v>
      </c>
      <c r="C14" s="1" t="s">
        <v>4</v>
      </c>
      <c r="D14" s="7" t="s">
        <v>39</v>
      </c>
      <c r="F14" s="8" t="s">
        <v>37</v>
      </c>
      <c r="G14" s="9">
        <v>10</v>
      </c>
      <c r="I14" s="10">
        <v>13.99</v>
      </c>
      <c r="J14" s="10">
        <v>0</v>
      </c>
      <c r="K14" s="10">
        <v>0</v>
      </c>
      <c r="L14" s="10">
        <v>0</v>
      </c>
      <c r="M14" s="10">
        <v>10.77</v>
      </c>
      <c r="N14" s="10">
        <v>5.94</v>
      </c>
      <c r="O14" s="11"/>
      <c r="Q14" s="10">
        <f>G14*I14</f>
        <v>139.9</v>
      </c>
      <c r="R14" s="10">
        <f>G14*J14</f>
        <v>0</v>
      </c>
      <c r="S14" s="10">
        <f>G14*K14</f>
        <v>0</v>
      </c>
      <c r="T14" s="10">
        <f>G14*L14</f>
        <v>0</v>
      </c>
      <c r="U14" s="10">
        <f>G14*M14</f>
        <v>107.69999999999999</v>
      </c>
      <c r="V14" s="10">
        <f>G14*N14</f>
        <v>59.400000000000006</v>
      </c>
      <c r="W14" s="12">
        <f>G14*O14</f>
        <v>0</v>
      </c>
      <c r="X14" s="11"/>
      <c r="AA14" s="13">
        <v>30.7</v>
      </c>
      <c r="AB14" s="14">
        <v>307</v>
      </c>
    </row>
    <row r="15" spans="1:28" ht="12.75" x14ac:dyDescent="0.2">
      <c r="F15" s="22" t="s">
        <v>40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5">
        <f t="shared" ref="Q15:X15" si="0">SUM(Q11:Q14)</f>
        <v>385.70431999999994</v>
      </c>
      <c r="R15" s="15">
        <f t="shared" si="0"/>
        <v>13.415999999999999</v>
      </c>
      <c r="S15" s="15">
        <f t="shared" si="0"/>
        <v>0</v>
      </c>
      <c r="T15" s="15">
        <f t="shared" si="0"/>
        <v>57.45</v>
      </c>
      <c r="U15" s="15">
        <f t="shared" si="0"/>
        <v>341.23861999999997</v>
      </c>
      <c r="V15" s="15">
        <f t="shared" si="0"/>
        <v>188.19234</v>
      </c>
      <c r="W15" s="16">
        <f t="shared" si="0"/>
        <v>0</v>
      </c>
      <c r="X15" s="17"/>
      <c r="AB15" s="18">
        <v>986</v>
      </c>
    </row>
    <row r="17" spans="1:28" ht="12.75" x14ac:dyDescent="0.2">
      <c r="A17" s="22" t="s">
        <v>41</v>
      </c>
      <c r="B17" s="20"/>
      <c r="C17" s="23" t="s">
        <v>42</v>
      </c>
      <c r="D17" s="20"/>
      <c r="E17" s="20"/>
    </row>
    <row r="18" spans="1:28" ht="24" x14ac:dyDescent="0.2">
      <c r="A18" s="6">
        <v>5</v>
      </c>
      <c r="B18" s="1" t="s">
        <v>43</v>
      </c>
      <c r="C18" s="1" t="s">
        <v>4</v>
      </c>
      <c r="D18" s="7" t="s">
        <v>44</v>
      </c>
      <c r="F18" s="8" t="s">
        <v>37</v>
      </c>
      <c r="G18" s="9">
        <v>158</v>
      </c>
      <c r="I18" s="10">
        <v>0.11</v>
      </c>
      <c r="J18" s="10">
        <v>0</v>
      </c>
      <c r="K18" s="10">
        <v>0</v>
      </c>
      <c r="L18" s="10">
        <v>0.51</v>
      </c>
      <c r="M18" s="10">
        <v>0.48</v>
      </c>
      <c r="N18" s="10">
        <v>0.26</v>
      </c>
      <c r="O18" s="11"/>
      <c r="Q18" s="10">
        <f t="shared" ref="Q18:Q29" si="1">G18*I18</f>
        <v>17.38</v>
      </c>
      <c r="R18" s="10">
        <f t="shared" ref="R18:R29" si="2">G18*J18</f>
        <v>0</v>
      </c>
      <c r="S18" s="10">
        <f t="shared" ref="S18:S29" si="3">G18*K18</f>
        <v>0</v>
      </c>
      <c r="T18" s="10">
        <f t="shared" ref="T18:T29" si="4">G18*L18</f>
        <v>80.58</v>
      </c>
      <c r="U18" s="10">
        <f t="shared" ref="U18:U29" si="5">G18*M18</f>
        <v>75.84</v>
      </c>
      <c r="V18" s="10">
        <f t="shared" ref="V18:V29" si="6">G18*N18</f>
        <v>41.08</v>
      </c>
      <c r="W18" s="12">
        <f t="shared" ref="W18:W29" si="7">G18*O18</f>
        <v>0</v>
      </c>
      <c r="X18" s="11"/>
      <c r="AA18" s="13">
        <v>1.36</v>
      </c>
      <c r="AB18" s="14">
        <v>214.88</v>
      </c>
    </row>
    <row r="19" spans="1:28" ht="36" x14ac:dyDescent="0.2">
      <c r="A19" s="6">
        <v>6</v>
      </c>
      <c r="B19" s="1" t="s">
        <v>45</v>
      </c>
      <c r="C19" s="1" t="s">
        <v>4</v>
      </c>
      <c r="D19" s="7" t="s">
        <v>46</v>
      </c>
      <c r="F19" s="8" t="s">
        <v>47</v>
      </c>
      <c r="G19" s="9">
        <v>72.8</v>
      </c>
      <c r="I19" s="10">
        <v>1.38</v>
      </c>
      <c r="J19" s="10">
        <v>0</v>
      </c>
      <c r="K19" s="10">
        <v>0</v>
      </c>
      <c r="L19" s="10">
        <v>12.72</v>
      </c>
      <c r="M19" s="10">
        <v>10.86</v>
      </c>
      <c r="N19" s="10">
        <v>5.99</v>
      </c>
      <c r="O19" s="11"/>
      <c r="Q19" s="10">
        <f t="shared" si="1"/>
        <v>100.46399999999998</v>
      </c>
      <c r="R19" s="10">
        <f t="shared" si="2"/>
        <v>0</v>
      </c>
      <c r="S19" s="10">
        <f t="shared" si="3"/>
        <v>0</v>
      </c>
      <c r="T19" s="10">
        <f t="shared" si="4"/>
        <v>926.01599999999996</v>
      </c>
      <c r="U19" s="10">
        <f t="shared" si="5"/>
        <v>790.60799999999995</v>
      </c>
      <c r="V19" s="10">
        <f t="shared" si="6"/>
        <v>436.072</v>
      </c>
      <c r="W19" s="12">
        <f t="shared" si="7"/>
        <v>0</v>
      </c>
      <c r="X19" s="11"/>
      <c r="AA19" s="13">
        <v>30.95</v>
      </c>
      <c r="AB19" s="14">
        <v>2253.16</v>
      </c>
    </row>
    <row r="20" spans="1:28" ht="24" x14ac:dyDescent="0.2">
      <c r="A20" s="6">
        <v>7</v>
      </c>
      <c r="B20" s="1" t="s">
        <v>48</v>
      </c>
      <c r="C20" s="1" t="s">
        <v>4</v>
      </c>
      <c r="D20" s="7" t="s">
        <v>49</v>
      </c>
      <c r="F20" s="8" t="s">
        <v>47</v>
      </c>
      <c r="G20" s="9">
        <v>83.48</v>
      </c>
      <c r="I20" s="10">
        <v>2.57</v>
      </c>
      <c r="J20" s="10">
        <v>0</v>
      </c>
      <c r="K20" s="10">
        <v>0</v>
      </c>
      <c r="L20" s="10">
        <v>8.68</v>
      </c>
      <c r="M20" s="10">
        <v>8.66</v>
      </c>
      <c r="N20" s="10">
        <v>4.78</v>
      </c>
      <c r="O20" s="11"/>
      <c r="Q20" s="10">
        <f t="shared" si="1"/>
        <v>214.5436</v>
      </c>
      <c r="R20" s="10">
        <f t="shared" si="2"/>
        <v>0</v>
      </c>
      <c r="S20" s="10">
        <f t="shared" si="3"/>
        <v>0</v>
      </c>
      <c r="T20" s="10">
        <f t="shared" si="4"/>
        <v>724.60640000000001</v>
      </c>
      <c r="U20" s="10">
        <f t="shared" si="5"/>
        <v>722.93680000000006</v>
      </c>
      <c r="V20" s="10">
        <f t="shared" si="6"/>
        <v>399.03440000000006</v>
      </c>
      <c r="W20" s="12">
        <f t="shared" si="7"/>
        <v>0</v>
      </c>
      <c r="X20" s="11"/>
      <c r="AA20" s="13">
        <v>24.69</v>
      </c>
      <c r="AB20" s="14">
        <v>2061.12</v>
      </c>
    </row>
    <row r="21" spans="1:28" ht="36" x14ac:dyDescent="0.2">
      <c r="A21" s="6">
        <v>8</v>
      </c>
      <c r="B21" s="1" t="s">
        <v>50</v>
      </c>
      <c r="C21" s="1" t="s">
        <v>4</v>
      </c>
      <c r="D21" s="7" t="s">
        <v>51</v>
      </c>
      <c r="F21" s="8" t="s">
        <v>47</v>
      </c>
      <c r="G21" s="9">
        <v>34.979999999999997</v>
      </c>
      <c r="I21" s="10">
        <v>3.94</v>
      </c>
      <c r="J21" s="10">
        <v>0</v>
      </c>
      <c r="K21" s="10">
        <v>0</v>
      </c>
      <c r="L21" s="10">
        <v>31.67</v>
      </c>
      <c r="M21" s="10">
        <v>27.42</v>
      </c>
      <c r="N21" s="10">
        <v>15.13</v>
      </c>
      <c r="O21" s="11"/>
      <c r="Q21" s="10">
        <f t="shared" si="1"/>
        <v>137.82119999999998</v>
      </c>
      <c r="R21" s="10">
        <f t="shared" si="2"/>
        <v>0</v>
      </c>
      <c r="S21" s="10">
        <f t="shared" si="3"/>
        <v>0</v>
      </c>
      <c r="T21" s="10">
        <f t="shared" si="4"/>
        <v>1107.8165999999999</v>
      </c>
      <c r="U21" s="10">
        <f t="shared" si="5"/>
        <v>959.15160000000003</v>
      </c>
      <c r="V21" s="10">
        <f t="shared" si="6"/>
        <v>529.24739999999997</v>
      </c>
      <c r="W21" s="12">
        <f t="shared" si="7"/>
        <v>0</v>
      </c>
      <c r="X21" s="11"/>
      <c r="AA21" s="13">
        <v>78.16</v>
      </c>
      <c r="AB21" s="14">
        <v>2734.04</v>
      </c>
    </row>
    <row r="22" spans="1:28" ht="24" x14ac:dyDescent="0.2">
      <c r="A22" s="6">
        <v>9</v>
      </c>
      <c r="B22" s="1" t="s">
        <v>52</v>
      </c>
      <c r="C22" s="1" t="s">
        <v>4</v>
      </c>
      <c r="D22" s="7" t="s">
        <v>53</v>
      </c>
      <c r="F22" s="8" t="s">
        <v>47</v>
      </c>
      <c r="G22" s="9">
        <v>3.89</v>
      </c>
      <c r="I22" s="10">
        <v>33.19</v>
      </c>
      <c r="J22" s="10">
        <v>0</v>
      </c>
      <c r="K22" s="10">
        <v>0</v>
      </c>
      <c r="L22" s="10">
        <v>22.5</v>
      </c>
      <c r="M22" s="10">
        <v>42.88</v>
      </c>
      <c r="N22" s="10">
        <v>23.66</v>
      </c>
      <c r="O22" s="11"/>
      <c r="Q22" s="10">
        <f t="shared" si="1"/>
        <v>129.10909999999998</v>
      </c>
      <c r="R22" s="10">
        <f t="shared" si="2"/>
        <v>0</v>
      </c>
      <c r="S22" s="10">
        <f t="shared" si="3"/>
        <v>0</v>
      </c>
      <c r="T22" s="10">
        <f t="shared" si="4"/>
        <v>87.525000000000006</v>
      </c>
      <c r="U22" s="10">
        <f t="shared" si="5"/>
        <v>166.8032</v>
      </c>
      <c r="V22" s="10">
        <f t="shared" si="6"/>
        <v>92.037400000000005</v>
      </c>
      <c r="W22" s="12">
        <f t="shared" si="7"/>
        <v>0</v>
      </c>
      <c r="X22" s="11"/>
      <c r="AA22" s="13">
        <v>122.23</v>
      </c>
      <c r="AB22" s="14">
        <v>475.47</v>
      </c>
    </row>
    <row r="23" spans="1:28" ht="24" x14ac:dyDescent="0.2">
      <c r="A23" s="6">
        <v>10</v>
      </c>
      <c r="B23" s="1" t="s">
        <v>54</v>
      </c>
      <c r="C23" s="1" t="s">
        <v>4</v>
      </c>
      <c r="D23" s="7" t="s">
        <v>55</v>
      </c>
      <c r="F23" s="8" t="s">
        <v>47</v>
      </c>
      <c r="G23" s="9">
        <v>15.55</v>
      </c>
      <c r="I23" s="10">
        <v>25.19</v>
      </c>
      <c r="J23" s="10">
        <v>0</v>
      </c>
      <c r="K23" s="10">
        <v>0</v>
      </c>
      <c r="L23" s="10">
        <v>0</v>
      </c>
      <c r="M23" s="10">
        <v>19.399999999999999</v>
      </c>
      <c r="N23" s="10">
        <v>10.7</v>
      </c>
      <c r="O23" s="11"/>
      <c r="Q23" s="10">
        <f t="shared" si="1"/>
        <v>391.70450000000005</v>
      </c>
      <c r="R23" s="10">
        <f t="shared" si="2"/>
        <v>0</v>
      </c>
      <c r="S23" s="10">
        <f t="shared" si="3"/>
        <v>0</v>
      </c>
      <c r="T23" s="10">
        <f t="shared" si="4"/>
        <v>0</v>
      </c>
      <c r="U23" s="10">
        <f t="shared" si="5"/>
        <v>301.67</v>
      </c>
      <c r="V23" s="10">
        <f t="shared" si="6"/>
        <v>166.38499999999999</v>
      </c>
      <c r="W23" s="12">
        <f t="shared" si="7"/>
        <v>0</v>
      </c>
      <c r="X23" s="11"/>
      <c r="AA23" s="13">
        <v>55.29</v>
      </c>
      <c r="AB23" s="14">
        <v>859.76</v>
      </c>
    </row>
    <row r="24" spans="1:28" ht="24" x14ac:dyDescent="0.2">
      <c r="A24" s="6">
        <v>11</v>
      </c>
      <c r="B24" s="1" t="s">
        <v>56</v>
      </c>
      <c r="C24" s="1" t="s">
        <v>4</v>
      </c>
      <c r="D24" s="7" t="s">
        <v>57</v>
      </c>
      <c r="F24" s="8" t="s">
        <v>37</v>
      </c>
      <c r="G24" s="9">
        <v>8.74</v>
      </c>
      <c r="I24" s="10">
        <v>5.33</v>
      </c>
      <c r="J24" s="10">
        <v>28.26</v>
      </c>
      <c r="K24" s="10">
        <v>0</v>
      </c>
      <c r="L24" s="10">
        <v>0</v>
      </c>
      <c r="M24" s="10">
        <v>4.0999999999999996</v>
      </c>
      <c r="N24" s="10">
        <v>2.2599999999999998</v>
      </c>
      <c r="O24" s="11"/>
      <c r="Q24" s="10">
        <f t="shared" si="1"/>
        <v>46.584200000000003</v>
      </c>
      <c r="R24" s="10">
        <f t="shared" si="2"/>
        <v>246.99240000000003</v>
      </c>
      <c r="S24" s="10">
        <f t="shared" si="3"/>
        <v>0</v>
      </c>
      <c r="T24" s="10">
        <f t="shared" si="4"/>
        <v>0</v>
      </c>
      <c r="U24" s="10">
        <f t="shared" si="5"/>
        <v>35.833999999999996</v>
      </c>
      <c r="V24" s="10">
        <f t="shared" si="6"/>
        <v>19.752399999999998</v>
      </c>
      <c r="W24" s="12">
        <f t="shared" si="7"/>
        <v>0</v>
      </c>
      <c r="X24" s="11"/>
      <c r="AA24" s="13">
        <v>39.950000000000003</v>
      </c>
      <c r="AB24" s="14">
        <v>349.16</v>
      </c>
    </row>
    <row r="25" spans="1:28" ht="24" x14ac:dyDescent="0.2">
      <c r="A25" s="6">
        <v>12</v>
      </c>
      <c r="B25" s="1" t="s">
        <v>58</v>
      </c>
      <c r="C25" s="1" t="s">
        <v>4</v>
      </c>
      <c r="D25" s="7" t="s">
        <v>59</v>
      </c>
      <c r="F25" s="8" t="s">
        <v>47</v>
      </c>
      <c r="G25" s="9">
        <v>19.420000000000002</v>
      </c>
      <c r="I25" s="10">
        <v>47.83</v>
      </c>
      <c r="J25" s="10">
        <v>282.58</v>
      </c>
      <c r="K25" s="10">
        <v>0</v>
      </c>
      <c r="L25" s="10">
        <v>0</v>
      </c>
      <c r="M25" s="10">
        <v>36.83</v>
      </c>
      <c r="N25" s="10">
        <v>20.32</v>
      </c>
      <c r="O25" s="11"/>
      <c r="Q25" s="10">
        <f t="shared" si="1"/>
        <v>928.85860000000002</v>
      </c>
      <c r="R25" s="10">
        <f t="shared" si="2"/>
        <v>5487.7035999999998</v>
      </c>
      <c r="S25" s="10">
        <f t="shared" si="3"/>
        <v>0</v>
      </c>
      <c r="T25" s="10">
        <f t="shared" si="4"/>
        <v>0</v>
      </c>
      <c r="U25" s="10">
        <f t="shared" si="5"/>
        <v>715.23860000000002</v>
      </c>
      <c r="V25" s="10">
        <f t="shared" si="6"/>
        <v>394.61440000000005</v>
      </c>
      <c r="W25" s="12">
        <f t="shared" si="7"/>
        <v>0</v>
      </c>
      <c r="X25" s="11"/>
      <c r="AA25" s="13">
        <v>387.56</v>
      </c>
      <c r="AB25" s="14">
        <v>7526.42</v>
      </c>
    </row>
    <row r="26" spans="1:28" ht="24" x14ac:dyDescent="0.2">
      <c r="A26" s="6">
        <v>13</v>
      </c>
      <c r="B26" s="1" t="s">
        <v>60</v>
      </c>
      <c r="C26" s="1" t="s">
        <v>4</v>
      </c>
      <c r="D26" s="7" t="s">
        <v>61</v>
      </c>
      <c r="F26" s="8" t="s">
        <v>47</v>
      </c>
      <c r="G26" s="9">
        <v>45.61</v>
      </c>
      <c r="I26" s="10">
        <v>2.91</v>
      </c>
      <c r="J26" s="10">
        <v>0</v>
      </c>
      <c r="K26" s="10">
        <v>0</v>
      </c>
      <c r="L26" s="10">
        <v>4.2</v>
      </c>
      <c r="M26" s="10">
        <v>5.47</v>
      </c>
      <c r="N26" s="10">
        <v>3.02</v>
      </c>
      <c r="O26" s="11"/>
      <c r="Q26" s="10">
        <f t="shared" si="1"/>
        <v>132.7251</v>
      </c>
      <c r="R26" s="10">
        <f t="shared" si="2"/>
        <v>0</v>
      </c>
      <c r="S26" s="10">
        <f t="shared" si="3"/>
        <v>0</v>
      </c>
      <c r="T26" s="10">
        <f t="shared" si="4"/>
        <v>191.56200000000001</v>
      </c>
      <c r="U26" s="10">
        <f t="shared" si="5"/>
        <v>249.48669999999998</v>
      </c>
      <c r="V26" s="10">
        <f t="shared" si="6"/>
        <v>137.7422</v>
      </c>
      <c r="W26" s="12">
        <f t="shared" si="7"/>
        <v>0</v>
      </c>
      <c r="X26" s="11"/>
      <c r="AA26" s="13">
        <v>15.6</v>
      </c>
      <c r="AB26" s="14">
        <v>711.52</v>
      </c>
    </row>
    <row r="27" spans="1:28" ht="36" x14ac:dyDescent="0.2">
      <c r="A27" s="6">
        <v>14</v>
      </c>
      <c r="B27" s="1" t="s">
        <v>62</v>
      </c>
      <c r="C27" s="1" t="s">
        <v>4</v>
      </c>
      <c r="D27" s="7" t="s">
        <v>63</v>
      </c>
      <c r="F27" s="8" t="s">
        <v>47</v>
      </c>
      <c r="G27" s="9">
        <v>106.42</v>
      </c>
      <c r="I27" s="10">
        <v>2.2200000000000002</v>
      </c>
      <c r="J27" s="10">
        <v>0</v>
      </c>
      <c r="K27" s="10">
        <v>0</v>
      </c>
      <c r="L27" s="10">
        <v>3.91</v>
      </c>
      <c r="M27" s="10">
        <v>4.72</v>
      </c>
      <c r="N27" s="10">
        <v>2.6</v>
      </c>
      <c r="O27" s="11"/>
      <c r="Q27" s="10">
        <f t="shared" si="1"/>
        <v>236.25240000000002</v>
      </c>
      <c r="R27" s="10">
        <f t="shared" si="2"/>
        <v>0</v>
      </c>
      <c r="S27" s="10">
        <f t="shared" si="3"/>
        <v>0</v>
      </c>
      <c r="T27" s="10">
        <f t="shared" si="4"/>
        <v>416.10220000000004</v>
      </c>
      <c r="U27" s="10">
        <f t="shared" si="5"/>
        <v>502.30239999999998</v>
      </c>
      <c r="V27" s="10">
        <f t="shared" si="6"/>
        <v>276.69200000000001</v>
      </c>
      <c r="W27" s="12">
        <f t="shared" si="7"/>
        <v>0</v>
      </c>
      <c r="X27" s="11"/>
      <c r="AA27" s="13">
        <v>13.45</v>
      </c>
      <c r="AB27" s="14">
        <v>1431.35</v>
      </c>
    </row>
    <row r="28" spans="1:28" ht="24" x14ac:dyDescent="0.2">
      <c r="A28" s="6">
        <v>15</v>
      </c>
      <c r="B28" s="1" t="s">
        <v>64</v>
      </c>
      <c r="C28" s="1" t="s">
        <v>4</v>
      </c>
      <c r="D28" s="7" t="s">
        <v>65</v>
      </c>
      <c r="F28" s="8" t="s">
        <v>66</v>
      </c>
      <c r="G28" s="9">
        <v>10</v>
      </c>
      <c r="I28" s="10">
        <v>90.22</v>
      </c>
      <c r="J28" s="10">
        <v>42.5</v>
      </c>
      <c r="K28" s="10">
        <v>0</v>
      </c>
      <c r="L28" s="10">
        <v>22.75</v>
      </c>
      <c r="M28" s="10">
        <v>86.99</v>
      </c>
      <c r="N28" s="10">
        <v>47.99</v>
      </c>
      <c r="O28" s="11"/>
      <c r="Q28" s="10">
        <f t="shared" si="1"/>
        <v>902.2</v>
      </c>
      <c r="R28" s="10">
        <f t="shared" si="2"/>
        <v>425</v>
      </c>
      <c r="S28" s="10">
        <f t="shared" si="3"/>
        <v>0</v>
      </c>
      <c r="T28" s="10">
        <f t="shared" si="4"/>
        <v>227.5</v>
      </c>
      <c r="U28" s="10">
        <f t="shared" si="5"/>
        <v>869.9</v>
      </c>
      <c r="V28" s="10">
        <f t="shared" si="6"/>
        <v>479.90000000000003</v>
      </c>
      <c r="W28" s="12">
        <f t="shared" si="7"/>
        <v>0</v>
      </c>
      <c r="X28" s="11"/>
      <c r="AA28" s="13">
        <v>290.45</v>
      </c>
      <c r="AB28" s="14">
        <v>2904.5</v>
      </c>
    </row>
    <row r="29" spans="1:28" ht="12" x14ac:dyDescent="0.2">
      <c r="A29" s="6">
        <v>16</v>
      </c>
      <c r="B29" s="1" t="s">
        <v>67</v>
      </c>
      <c r="C29" s="1" t="s">
        <v>4</v>
      </c>
      <c r="D29" s="7" t="s">
        <v>68</v>
      </c>
      <c r="F29" s="8" t="s">
        <v>47</v>
      </c>
      <c r="G29" s="9">
        <v>42.32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1"/>
      <c r="Q29" s="10">
        <f t="shared" si="1"/>
        <v>0</v>
      </c>
      <c r="R29" s="10">
        <f t="shared" si="2"/>
        <v>0</v>
      </c>
      <c r="S29" s="10">
        <f t="shared" si="3"/>
        <v>0</v>
      </c>
      <c r="T29" s="10">
        <f t="shared" si="4"/>
        <v>0</v>
      </c>
      <c r="U29" s="10">
        <f t="shared" si="5"/>
        <v>0</v>
      </c>
      <c r="V29" s="10">
        <f t="shared" si="6"/>
        <v>0</v>
      </c>
      <c r="W29" s="12">
        <f t="shared" si="7"/>
        <v>0</v>
      </c>
      <c r="X29" s="11"/>
      <c r="AA29" s="13">
        <v>20</v>
      </c>
      <c r="AB29" s="14">
        <v>846.4</v>
      </c>
    </row>
    <row r="30" spans="1:28" ht="12.75" x14ac:dyDescent="0.2">
      <c r="F30" s="22" t="s">
        <v>40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15">
        <f t="shared" ref="Q30:X30" si="8">SUM(Q18:Q29)</f>
        <v>3237.6426999999994</v>
      </c>
      <c r="R30" s="15">
        <f t="shared" si="8"/>
        <v>6159.6959999999999</v>
      </c>
      <c r="S30" s="15">
        <f t="shared" si="8"/>
        <v>0</v>
      </c>
      <c r="T30" s="15">
        <f t="shared" si="8"/>
        <v>3761.7082</v>
      </c>
      <c r="U30" s="15">
        <f t="shared" si="8"/>
        <v>5389.7712999999994</v>
      </c>
      <c r="V30" s="15">
        <f t="shared" si="8"/>
        <v>2972.5572000000002</v>
      </c>
      <c r="W30" s="16">
        <f t="shared" si="8"/>
        <v>0</v>
      </c>
      <c r="X30" s="17"/>
      <c r="AB30" s="18">
        <v>22367.78</v>
      </c>
    </row>
    <row r="32" spans="1:28" ht="12.75" x14ac:dyDescent="0.2">
      <c r="A32" s="22" t="s">
        <v>69</v>
      </c>
      <c r="B32" s="20"/>
      <c r="C32" s="23" t="s">
        <v>70</v>
      </c>
      <c r="D32" s="20"/>
      <c r="E32" s="20"/>
    </row>
    <row r="33" spans="1:28" ht="24" x14ac:dyDescent="0.2">
      <c r="A33" s="6">
        <v>17</v>
      </c>
      <c r="B33" s="1" t="s">
        <v>71</v>
      </c>
      <c r="C33" s="1" t="s">
        <v>4</v>
      </c>
      <c r="D33" s="7" t="s">
        <v>72</v>
      </c>
      <c r="F33" s="8" t="s">
        <v>34</v>
      </c>
      <c r="G33" s="9">
        <v>24.6</v>
      </c>
      <c r="I33" s="10">
        <v>10.17</v>
      </c>
      <c r="J33" s="10">
        <v>97.63</v>
      </c>
      <c r="K33" s="10">
        <v>0</v>
      </c>
      <c r="L33" s="10">
        <v>0.88</v>
      </c>
      <c r="M33" s="10">
        <v>8.51</v>
      </c>
      <c r="N33" s="10">
        <v>4.6900000000000004</v>
      </c>
      <c r="O33" s="11"/>
      <c r="Q33" s="10">
        <f t="shared" ref="Q33:Q49" si="9">G33*I33</f>
        <v>250.18200000000002</v>
      </c>
      <c r="R33" s="10">
        <f t="shared" ref="R33:R49" si="10">G33*J33</f>
        <v>2401.6979999999999</v>
      </c>
      <c r="S33" s="10">
        <f t="shared" ref="S33:S49" si="11">G33*K33</f>
        <v>0</v>
      </c>
      <c r="T33" s="10">
        <f t="shared" ref="T33:T49" si="12">G33*L33</f>
        <v>21.648</v>
      </c>
      <c r="U33" s="10">
        <f t="shared" ref="U33:U49" si="13">G33*M33</f>
        <v>209.346</v>
      </c>
      <c r="V33" s="10">
        <f t="shared" ref="V33:V49" si="14">G33*N33</f>
        <v>115.37400000000001</v>
      </c>
      <c r="W33" s="12">
        <f t="shared" ref="W33:W49" si="15">G33*O33</f>
        <v>0</v>
      </c>
      <c r="X33" s="11"/>
      <c r="AA33" s="13">
        <v>121.88</v>
      </c>
      <c r="AB33" s="14">
        <v>2998.25</v>
      </c>
    </row>
    <row r="34" spans="1:28" ht="24" x14ac:dyDescent="0.2">
      <c r="A34" s="6">
        <v>18</v>
      </c>
      <c r="B34" s="1" t="s">
        <v>73</v>
      </c>
      <c r="C34" s="1" t="s">
        <v>4</v>
      </c>
      <c r="D34" s="7" t="s">
        <v>74</v>
      </c>
      <c r="F34" s="8" t="s">
        <v>34</v>
      </c>
      <c r="G34" s="9">
        <v>50.4</v>
      </c>
      <c r="I34" s="10">
        <v>7.02</v>
      </c>
      <c r="J34" s="10">
        <v>65.150000000000006</v>
      </c>
      <c r="K34" s="10">
        <v>0</v>
      </c>
      <c r="L34" s="10">
        <v>0.7</v>
      </c>
      <c r="M34" s="10">
        <v>5.94</v>
      </c>
      <c r="N34" s="10">
        <v>3.28</v>
      </c>
      <c r="O34" s="11"/>
      <c r="Q34" s="10">
        <f t="shared" si="9"/>
        <v>353.80799999999999</v>
      </c>
      <c r="R34" s="10">
        <f t="shared" si="10"/>
        <v>3283.5600000000004</v>
      </c>
      <c r="S34" s="10">
        <f t="shared" si="11"/>
        <v>0</v>
      </c>
      <c r="T34" s="10">
        <f t="shared" si="12"/>
        <v>35.279999999999994</v>
      </c>
      <c r="U34" s="10">
        <f t="shared" si="13"/>
        <v>299.37600000000003</v>
      </c>
      <c r="V34" s="10">
        <f t="shared" si="14"/>
        <v>165.31199999999998</v>
      </c>
      <c r="W34" s="12">
        <f t="shared" si="15"/>
        <v>0</v>
      </c>
      <c r="X34" s="11"/>
      <c r="AA34" s="13">
        <v>82.09</v>
      </c>
      <c r="AB34" s="14">
        <v>4137.34</v>
      </c>
    </row>
    <row r="35" spans="1:28" ht="24" x14ac:dyDescent="0.2">
      <c r="A35" s="6">
        <v>19</v>
      </c>
      <c r="B35" s="1" t="s">
        <v>75</v>
      </c>
      <c r="C35" s="1" t="s">
        <v>4</v>
      </c>
      <c r="D35" s="7" t="s">
        <v>76</v>
      </c>
      <c r="F35" s="8" t="s">
        <v>34</v>
      </c>
      <c r="G35" s="9">
        <v>11</v>
      </c>
      <c r="I35" s="10">
        <v>6.79</v>
      </c>
      <c r="J35" s="10">
        <v>34.53</v>
      </c>
      <c r="K35" s="10">
        <v>0</v>
      </c>
      <c r="L35" s="10">
        <v>0.53</v>
      </c>
      <c r="M35" s="10">
        <v>5.64</v>
      </c>
      <c r="N35" s="10">
        <v>3.11</v>
      </c>
      <c r="O35" s="11"/>
      <c r="Q35" s="10">
        <f t="shared" si="9"/>
        <v>74.69</v>
      </c>
      <c r="R35" s="10">
        <f t="shared" si="10"/>
        <v>379.83000000000004</v>
      </c>
      <c r="S35" s="10">
        <f t="shared" si="11"/>
        <v>0</v>
      </c>
      <c r="T35" s="10">
        <f t="shared" si="12"/>
        <v>5.83</v>
      </c>
      <c r="U35" s="10">
        <f t="shared" si="13"/>
        <v>62.04</v>
      </c>
      <c r="V35" s="10">
        <f t="shared" si="14"/>
        <v>34.21</v>
      </c>
      <c r="W35" s="12">
        <f t="shared" si="15"/>
        <v>0</v>
      </c>
      <c r="X35" s="11"/>
      <c r="AA35" s="13">
        <v>50.6</v>
      </c>
      <c r="AB35" s="14">
        <v>556.6</v>
      </c>
    </row>
    <row r="36" spans="1:28" ht="24" x14ac:dyDescent="0.2">
      <c r="A36" s="6">
        <v>20</v>
      </c>
      <c r="B36" s="1" t="s">
        <v>77</v>
      </c>
      <c r="C36" s="1" t="s">
        <v>4</v>
      </c>
      <c r="D36" s="7" t="s">
        <v>78</v>
      </c>
      <c r="F36" s="8" t="s">
        <v>66</v>
      </c>
      <c r="G36" s="9">
        <v>1</v>
      </c>
      <c r="I36" s="10">
        <v>610.20000000000005</v>
      </c>
      <c r="J36" s="10">
        <v>4940.8900000000003</v>
      </c>
      <c r="K36" s="10">
        <v>0</v>
      </c>
      <c r="L36" s="10">
        <v>777</v>
      </c>
      <c r="M36" s="10">
        <v>1068.1400000000001</v>
      </c>
      <c r="N36" s="10">
        <v>589.28</v>
      </c>
      <c r="O36" s="11"/>
      <c r="Q36" s="10">
        <f t="shared" si="9"/>
        <v>610.20000000000005</v>
      </c>
      <c r="R36" s="10">
        <f t="shared" si="10"/>
        <v>4940.8900000000003</v>
      </c>
      <c r="S36" s="10">
        <f t="shared" si="11"/>
        <v>0</v>
      </c>
      <c r="T36" s="10">
        <f t="shared" si="12"/>
        <v>777</v>
      </c>
      <c r="U36" s="10">
        <f t="shared" si="13"/>
        <v>1068.1400000000001</v>
      </c>
      <c r="V36" s="10">
        <f t="shared" si="14"/>
        <v>589.28</v>
      </c>
      <c r="W36" s="12">
        <f t="shared" si="15"/>
        <v>0</v>
      </c>
      <c r="X36" s="11"/>
      <c r="AA36" s="13">
        <v>7985.51</v>
      </c>
      <c r="AB36" s="14">
        <v>7985.51</v>
      </c>
    </row>
    <row r="37" spans="1:28" ht="24" x14ac:dyDescent="0.2">
      <c r="A37" s="6">
        <v>21</v>
      </c>
      <c r="B37" s="1" t="s">
        <v>79</v>
      </c>
      <c r="C37" s="1" t="s">
        <v>4</v>
      </c>
      <c r="D37" s="7" t="s">
        <v>80</v>
      </c>
      <c r="F37" s="8" t="s">
        <v>66</v>
      </c>
      <c r="G37" s="9">
        <v>2</v>
      </c>
      <c r="I37" s="10">
        <v>51.46</v>
      </c>
      <c r="J37" s="10">
        <v>480.64</v>
      </c>
      <c r="K37" s="10">
        <v>0</v>
      </c>
      <c r="L37" s="10">
        <v>91.48</v>
      </c>
      <c r="M37" s="10">
        <v>110.06</v>
      </c>
      <c r="N37" s="10">
        <v>60.72</v>
      </c>
      <c r="O37" s="11"/>
      <c r="Q37" s="10">
        <f t="shared" si="9"/>
        <v>102.92</v>
      </c>
      <c r="R37" s="10">
        <f t="shared" si="10"/>
        <v>961.28</v>
      </c>
      <c r="S37" s="10">
        <f t="shared" si="11"/>
        <v>0</v>
      </c>
      <c r="T37" s="10">
        <f t="shared" si="12"/>
        <v>182.96</v>
      </c>
      <c r="U37" s="10">
        <f t="shared" si="13"/>
        <v>220.12</v>
      </c>
      <c r="V37" s="10">
        <f t="shared" si="14"/>
        <v>121.44</v>
      </c>
      <c r="W37" s="12">
        <f t="shared" si="15"/>
        <v>0</v>
      </c>
      <c r="X37" s="11"/>
      <c r="AA37" s="13">
        <v>794.36</v>
      </c>
      <c r="AB37" s="14">
        <v>1588.72</v>
      </c>
    </row>
    <row r="38" spans="1:28" ht="12" x14ac:dyDescent="0.2">
      <c r="A38" s="6">
        <v>22</v>
      </c>
      <c r="B38" s="1" t="s">
        <v>81</v>
      </c>
      <c r="C38" s="1" t="s">
        <v>4</v>
      </c>
      <c r="D38" s="7" t="s">
        <v>82</v>
      </c>
      <c r="F38" s="8" t="s">
        <v>47</v>
      </c>
      <c r="G38" s="9">
        <v>2</v>
      </c>
      <c r="I38" s="10">
        <v>106.99</v>
      </c>
      <c r="J38" s="10">
        <v>377.94</v>
      </c>
      <c r="K38" s="10">
        <v>0</v>
      </c>
      <c r="L38" s="10">
        <v>36.21</v>
      </c>
      <c r="M38" s="10">
        <v>110.26</v>
      </c>
      <c r="N38" s="10">
        <v>60.83</v>
      </c>
      <c r="O38" s="11"/>
      <c r="Q38" s="10">
        <f t="shared" si="9"/>
        <v>213.98</v>
      </c>
      <c r="R38" s="10">
        <f t="shared" si="10"/>
        <v>755.88</v>
      </c>
      <c r="S38" s="10">
        <f t="shared" si="11"/>
        <v>0</v>
      </c>
      <c r="T38" s="10">
        <f t="shared" si="12"/>
        <v>72.42</v>
      </c>
      <c r="U38" s="10">
        <f t="shared" si="13"/>
        <v>220.52</v>
      </c>
      <c r="V38" s="10">
        <f t="shared" si="14"/>
        <v>121.66</v>
      </c>
      <c r="W38" s="12">
        <f t="shared" si="15"/>
        <v>0</v>
      </c>
      <c r="X38" s="11"/>
      <c r="AA38" s="13">
        <v>692.23</v>
      </c>
      <c r="AB38" s="14">
        <v>1384.46</v>
      </c>
    </row>
    <row r="39" spans="1:28" ht="24" x14ac:dyDescent="0.2">
      <c r="A39" s="6">
        <v>23</v>
      </c>
      <c r="B39" s="1" t="s">
        <v>83</v>
      </c>
      <c r="C39" s="1" t="s">
        <v>4</v>
      </c>
      <c r="D39" s="7" t="s">
        <v>84</v>
      </c>
      <c r="F39" s="8" t="s">
        <v>66</v>
      </c>
      <c r="G39" s="9">
        <v>5</v>
      </c>
      <c r="I39" s="10">
        <v>49.22</v>
      </c>
      <c r="J39" s="10">
        <v>1207.07</v>
      </c>
      <c r="K39" s="10">
        <v>0</v>
      </c>
      <c r="L39" s="10">
        <v>5.94</v>
      </c>
      <c r="M39" s="10">
        <v>42.47</v>
      </c>
      <c r="N39" s="10">
        <v>23.43</v>
      </c>
      <c r="O39" s="11"/>
      <c r="Q39" s="10">
        <f t="shared" si="9"/>
        <v>246.1</v>
      </c>
      <c r="R39" s="10">
        <f t="shared" si="10"/>
        <v>6035.3499999999995</v>
      </c>
      <c r="S39" s="10">
        <f t="shared" si="11"/>
        <v>0</v>
      </c>
      <c r="T39" s="10">
        <f t="shared" si="12"/>
        <v>29.700000000000003</v>
      </c>
      <c r="U39" s="10">
        <f t="shared" si="13"/>
        <v>212.35</v>
      </c>
      <c r="V39" s="10">
        <f t="shared" si="14"/>
        <v>117.15</v>
      </c>
      <c r="W39" s="12">
        <f t="shared" si="15"/>
        <v>0</v>
      </c>
      <c r="X39" s="11"/>
      <c r="AA39" s="13">
        <v>1328.13</v>
      </c>
      <c r="AB39" s="14">
        <v>6640.65</v>
      </c>
    </row>
    <row r="40" spans="1:28" ht="24" x14ac:dyDescent="0.2">
      <c r="A40" s="6">
        <v>24</v>
      </c>
      <c r="B40" s="1" t="s">
        <v>85</v>
      </c>
      <c r="C40" s="1" t="s">
        <v>4</v>
      </c>
      <c r="D40" s="7" t="s">
        <v>86</v>
      </c>
      <c r="F40" s="8" t="s">
        <v>66</v>
      </c>
      <c r="G40" s="9">
        <v>4</v>
      </c>
      <c r="I40" s="10">
        <v>18.309999999999999</v>
      </c>
      <c r="J40" s="10">
        <v>121.1</v>
      </c>
      <c r="K40" s="10">
        <v>0</v>
      </c>
      <c r="L40" s="10">
        <v>0</v>
      </c>
      <c r="M40" s="10">
        <v>14.1</v>
      </c>
      <c r="N40" s="10">
        <v>7.78</v>
      </c>
      <c r="O40" s="11"/>
      <c r="Q40" s="10">
        <f t="shared" si="9"/>
        <v>73.239999999999995</v>
      </c>
      <c r="R40" s="10">
        <f t="shared" si="10"/>
        <v>484.4</v>
      </c>
      <c r="S40" s="10">
        <f t="shared" si="11"/>
        <v>0</v>
      </c>
      <c r="T40" s="10">
        <f t="shared" si="12"/>
        <v>0</v>
      </c>
      <c r="U40" s="10">
        <f t="shared" si="13"/>
        <v>56.4</v>
      </c>
      <c r="V40" s="10">
        <f t="shared" si="14"/>
        <v>31.12</v>
      </c>
      <c r="W40" s="12">
        <f t="shared" si="15"/>
        <v>0</v>
      </c>
      <c r="X40" s="11"/>
      <c r="AA40" s="13">
        <v>161.29</v>
      </c>
      <c r="AB40" s="14">
        <v>645.16</v>
      </c>
    </row>
    <row r="41" spans="1:28" ht="24" x14ac:dyDescent="0.2">
      <c r="A41" s="6">
        <v>25</v>
      </c>
      <c r="B41" s="1" t="s">
        <v>87</v>
      </c>
      <c r="C41" s="1" t="s">
        <v>4</v>
      </c>
      <c r="D41" s="7" t="s">
        <v>88</v>
      </c>
      <c r="F41" s="8" t="s">
        <v>66</v>
      </c>
      <c r="G41" s="9">
        <v>1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1"/>
      <c r="Q41" s="10">
        <f t="shared" si="9"/>
        <v>0</v>
      </c>
      <c r="R41" s="10">
        <f t="shared" si="10"/>
        <v>0</v>
      </c>
      <c r="S41" s="10">
        <f t="shared" si="11"/>
        <v>0</v>
      </c>
      <c r="T41" s="10">
        <f t="shared" si="12"/>
        <v>0</v>
      </c>
      <c r="U41" s="10">
        <f t="shared" si="13"/>
        <v>0</v>
      </c>
      <c r="V41" s="10">
        <f t="shared" si="14"/>
        <v>0</v>
      </c>
      <c r="W41" s="12">
        <f t="shared" si="15"/>
        <v>0</v>
      </c>
      <c r="X41" s="11"/>
      <c r="AA41" s="13">
        <v>15000</v>
      </c>
      <c r="AB41" s="14">
        <v>15000</v>
      </c>
    </row>
    <row r="42" spans="1:28" ht="24" x14ac:dyDescent="0.2">
      <c r="A42" s="6">
        <v>26</v>
      </c>
      <c r="B42" s="1" t="s">
        <v>89</v>
      </c>
      <c r="C42" s="1" t="s">
        <v>4</v>
      </c>
      <c r="D42" s="7" t="s">
        <v>90</v>
      </c>
      <c r="F42" s="8" t="s">
        <v>66</v>
      </c>
      <c r="G42" s="9">
        <v>1</v>
      </c>
      <c r="I42" s="10">
        <v>10.15</v>
      </c>
      <c r="J42" s="10">
        <v>360.4</v>
      </c>
      <c r="K42" s="10">
        <v>0</v>
      </c>
      <c r="L42" s="10">
        <v>0.73</v>
      </c>
      <c r="M42" s="10">
        <v>8.3800000000000008</v>
      </c>
      <c r="N42" s="10">
        <v>4.62</v>
      </c>
      <c r="O42" s="11"/>
      <c r="Q42" s="10">
        <f t="shared" si="9"/>
        <v>10.15</v>
      </c>
      <c r="R42" s="10">
        <f t="shared" si="10"/>
        <v>360.4</v>
      </c>
      <c r="S42" s="10">
        <f t="shared" si="11"/>
        <v>0</v>
      </c>
      <c r="T42" s="10">
        <f t="shared" si="12"/>
        <v>0.73</v>
      </c>
      <c r="U42" s="10">
        <f t="shared" si="13"/>
        <v>8.3800000000000008</v>
      </c>
      <c r="V42" s="10">
        <f t="shared" si="14"/>
        <v>4.62</v>
      </c>
      <c r="W42" s="12">
        <f t="shared" si="15"/>
        <v>0</v>
      </c>
      <c r="X42" s="11"/>
      <c r="AA42" s="13">
        <v>384.28</v>
      </c>
      <c r="AB42" s="14">
        <v>384.28</v>
      </c>
    </row>
    <row r="43" spans="1:28" ht="24" x14ac:dyDescent="0.2">
      <c r="A43" s="6">
        <v>27</v>
      </c>
      <c r="B43" s="1" t="s">
        <v>91</v>
      </c>
      <c r="C43" s="1" t="s">
        <v>4</v>
      </c>
      <c r="D43" s="7" t="s">
        <v>92</v>
      </c>
      <c r="F43" s="8" t="s">
        <v>66</v>
      </c>
      <c r="G43" s="9">
        <v>1</v>
      </c>
      <c r="I43" s="10">
        <v>8.98</v>
      </c>
      <c r="J43" s="10">
        <v>246.96</v>
      </c>
      <c r="K43" s="10">
        <v>0</v>
      </c>
      <c r="L43" s="10">
        <v>0.73</v>
      </c>
      <c r="M43" s="10">
        <v>7.48</v>
      </c>
      <c r="N43" s="10">
        <v>4.12</v>
      </c>
      <c r="O43" s="11"/>
      <c r="Q43" s="10">
        <f t="shared" si="9"/>
        <v>8.98</v>
      </c>
      <c r="R43" s="10">
        <f t="shared" si="10"/>
        <v>246.96</v>
      </c>
      <c r="S43" s="10">
        <f t="shared" si="11"/>
        <v>0</v>
      </c>
      <c r="T43" s="10">
        <f t="shared" si="12"/>
        <v>0.73</v>
      </c>
      <c r="U43" s="10">
        <f t="shared" si="13"/>
        <v>7.48</v>
      </c>
      <c r="V43" s="10">
        <f t="shared" si="14"/>
        <v>4.12</v>
      </c>
      <c r="W43" s="12">
        <f t="shared" si="15"/>
        <v>0</v>
      </c>
      <c r="X43" s="11"/>
      <c r="AA43" s="13">
        <v>268.27</v>
      </c>
      <c r="AB43" s="14">
        <v>268.27</v>
      </c>
    </row>
    <row r="44" spans="1:28" ht="24" x14ac:dyDescent="0.2">
      <c r="A44" s="6">
        <v>28</v>
      </c>
      <c r="B44" s="1" t="s">
        <v>93</v>
      </c>
      <c r="C44" s="1" t="s">
        <v>4</v>
      </c>
      <c r="D44" s="7" t="s">
        <v>94</v>
      </c>
      <c r="F44" s="8" t="s">
        <v>66</v>
      </c>
      <c r="G44" s="9">
        <v>3</v>
      </c>
      <c r="I44" s="10">
        <v>9.56</v>
      </c>
      <c r="J44" s="10">
        <v>17.28</v>
      </c>
      <c r="K44" s="10">
        <v>0</v>
      </c>
      <c r="L44" s="10">
        <v>27.33</v>
      </c>
      <c r="M44" s="10">
        <v>28.41</v>
      </c>
      <c r="N44" s="10">
        <v>15.67</v>
      </c>
      <c r="O44" s="11"/>
      <c r="Q44" s="10">
        <f t="shared" si="9"/>
        <v>28.68</v>
      </c>
      <c r="R44" s="10">
        <f t="shared" si="10"/>
        <v>51.84</v>
      </c>
      <c r="S44" s="10">
        <f t="shared" si="11"/>
        <v>0</v>
      </c>
      <c r="T44" s="10">
        <f t="shared" si="12"/>
        <v>81.99</v>
      </c>
      <c r="U44" s="10">
        <f t="shared" si="13"/>
        <v>85.23</v>
      </c>
      <c r="V44" s="10">
        <f t="shared" si="14"/>
        <v>47.01</v>
      </c>
      <c r="W44" s="12">
        <f t="shared" si="15"/>
        <v>0</v>
      </c>
      <c r="X44" s="11"/>
      <c r="AA44" s="13">
        <v>98.25</v>
      </c>
      <c r="AB44" s="14">
        <v>294.75</v>
      </c>
    </row>
    <row r="45" spans="1:28" ht="24" x14ac:dyDescent="0.2">
      <c r="A45" s="6">
        <v>29</v>
      </c>
      <c r="B45" s="1" t="s">
        <v>95</v>
      </c>
      <c r="C45" s="1" t="s">
        <v>4</v>
      </c>
      <c r="D45" s="7" t="s">
        <v>96</v>
      </c>
      <c r="F45" s="8" t="s">
        <v>34</v>
      </c>
      <c r="G45" s="9">
        <v>5</v>
      </c>
      <c r="I45" s="10">
        <v>11.84</v>
      </c>
      <c r="J45" s="10">
        <v>59.86</v>
      </c>
      <c r="K45" s="10">
        <v>0</v>
      </c>
      <c r="L45" s="10">
        <v>0</v>
      </c>
      <c r="M45" s="10">
        <v>9.1199999999999992</v>
      </c>
      <c r="N45" s="10">
        <v>5.03</v>
      </c>
      <c r="O45" s="11"/>
      <c r="Q45" s="10">
        <f t="shared" si="9"/>
        <v>59.2</v>
      </c>
      <c r="R45" s="10">
        <f t="shared" si="10"/>
        <v>299.3</v>
      </c>
      <c r="S45" s="10">
        <f t="shared" si="11"/>
        <v>0</v>
      </c>
      <c r="T45" s="10">
        <f t="shared" si="12"/>
        <v>0</v>
      </c>
      <c r="U45" s="10">
        <f t="shared" si="13"/>
        <v>45.599999999999994</v>
      </c>
      <c r="V45" s="10">
        <f t="shared" si="14"/>
        <v>25.150000000000002</v>
      </c>
      <c r="W45" s="12">
        <f t="shared" si="15"/>
        <v>0</v>
      </c>
      <c r="X45" s="11"/>
      <c r="AA45" s="13">
        <v>85.85</v>
      </c>
      <c r="AB45" s="14">
        <v>429.25</v>
      </c>
    </row>
    <row r="46" spans="1:28" ht="24" x14ac:dyDescent="0.2">
      <c r="A46" s="6">
        <v>30</v>
      </c>
      <c r="B46" s="1" t="s">
        <v>97</v>
      </c>
      <c r="C46" s="1" t="s">
        <v>4</v>
      </c>
      <c r="D46" s="7" t="s">
        <v>98</v>
      </c>
      <c r="F46" s="8" t="s">
        <v>66</v>
      </c>
      <c r="G46" s="9">
        <v>1</v>
      </c>
      <c r="I46" s="10">
        <v>9.15</v>
      </c>
      <c r="J46" s="10">
        <v>174.01</v>
      </c>
      <c r="K46" s="10">
        <v>0</v>
      </c>
      <c r="L46" s="10">
        <v>0</v>
      </c>
      <c r="M46" s="10">
        <v>7.05</v>
      </c>
      <c r="N46" s="10">
        <v>3.89</v>
      </c>
      <c r="O46" s="11"/>
      <c r="Q46" s="10">
        <f t="shared" si="9"/>
        <v>9.15</v>
      </c>
      <c r="R46" s="10">
        <f t="shared" si="10"/>
        <v>174.01</v>
      </c>
      <c r="S46" s="10">
        <f t="shared" si="11"/>
        <v>0</v>
      </c>
      <c r="T46" s="10">
        <f t="shared" si="12"/>
        <v>0</v>
      </c>
      <c r="U46" s="10">
        <f t="shared" si="13"/>
        <v>7.05</v>
      </c>
      <c r="V46" s="10">
        <f t="shared" si="14"/>
        <v>3.89</v>
      </c>
      <c r="W46" s="12">
        <f t="shared" si="15"/>
        <v>0</v>
      </c>
      <c r="X46" s="11"/>
      <c r="AA46" s="13">
        <v>194.1</v>
      </c>
      <c r="AB46" s="14">
        <v>194.1</v>
      </c>
    </row>
    <row r="47" spans="1:28" ht="24" x14ac:dyDescent="0.2">
      <c r="A47" s="6">
        <v>31</v>
      </c>
      <c r="B47" s="1" t="s">
        <v>99</v>
      </c>
      <c r="C47" s="1" t="s">
        <v>4</v>
      </c>
      <c r="D47" s="7" t="s">
        <v>100</v>
      </c>
      <c r="F47" s="8" t="s">
        <v>66</v>
      </c>
      <c r="G47" s="9">
        <v>1</v>
      </c>
      <c r="I47" s="10">
        <v>5.7</v>
      </c>
      <c r="J47" s="10">
        <v>50.18</v>
      </c>
      <c r="K47" s="10">
        <v>0</v>
      </c>
      <c r="L47" s="10">
        <v>0</v>
      </c>
      <c r="M47" s="10">
        <v>4.3899999999999997</v>
      </c>
      <c r="N47" s="10">
        <v>2.42</v>
      </c>
      <c r="O47" s="11"/>
      <c r="Q47" s="10">
        <f t="shared" si="9"/>
        <v>5.7</v>
      </c>
      <c r="R47" s="10">
        <f t="shared" si="10"/>
        <v>50.18</v>
      </c>
      <c r="S47" s="10">
        <f t="shared" si="11"/>
        <v>0</v>
      </c>
      <c r="T47" s="10">
        <f t="shared" si="12"/>
        <v>0</v>
      </c>
      <c r="U47" s="10">
        <f t="shared" si="13"/>
        <v>4.3899999999999997</v>
      </c>
      <c r="V47" s="10">
        <f t="shared" si="14"/>
        <v>2.42</v>
      </c>
      <c r="W47" s="12">
        <f t="shared" si="15"/>
        <v>0</v>
      </c>
      <c r="X47" s="11"/>
      <c r="AA47" s="13">
        <v>62.69</v>
      </c>
      <c r="AB47" s="14">
        <v>62.69</v>
      </c>
    </row>
    <row r="48" spans="1:28" ht="24" x14ac:dyDescent="0.2">
      <c r="A48" s="6">
        <v>32</v>
      </c>
      <c r="B48" s="1" t="s">
        <v>101</v>
      </c>
      <c r="C48" s="1" t="s">
        <v>4</v>
      </c>
      <c r="D48" s="7" t="s">
        <v>102</v>
      </c>
      <c r="F48" s="8" t="s">
        <v>34</v>
      </c>
      <c r="G48" s="9">
        <v>1</v>
      </c>
      <c r="I48" s="10">
        <v>7.93</v>
      </c>
      <c r="J48" s="10">
        <v>30.22</v>
      </c>
      <c r="K48" s="10">
        <v>0</v>
      </c>
      <c r="L48" s="10">
        <v>0</v>
      </c>
      <c r="M48" s="10">
        <v>6.11</v>
      </c>
      <c r="N48" s="10">
        <v>3.37</v>
      </c>
      <c r="O48" s="11"/>
      <c r="Q48" s="10">
        <f t="shared" si="9"/>
        <v>7.93</v>
      </c>
      <c r="R48" s="10">
        <f t="shared" si="10"/>
        <v>30.22</v>
      </c>
      <c r="S48" s="10">
        <f t="shared" si="11"/>
        <v>0</v>
      </c>
      <c r="T48" s="10">
        <f t="shared" si="12"/>
        <v>0</v>
      </c>
      <c r="U48" s="10">
        <f t="shared" si="13"/>
        <v>6.11</v>
      </c>
      <c r="V48" s="10">
        <f t="shared" si="14"/>
        <v>3.37</v>
      </c>
      <c r="W48" s="12">
        <f t="shared" si="15"/>
        <v>0</v>
      </c>
      <c r="X48" s="11"/>
      <c r="AA48" s="13">
        <v>47.63</v>
      </c>
      <c r="AB48" s="14">
        <v>47.63</v>
      </c>
    </row>
    <row r="49" spans="1:28" ht="24" x14ac:dyDescent="0.2">
      <c r="A49" s="6">
        <v>33</v>
      </c>
      <c r="B49" s="1" t="s">
        <v>103</v>
      </c>
      <c r="C49" s="1" t="s">
        <v>4</v>
      </c>
      <c r="D49" s="7" t="s">
        <v>104</v>
      </c>
      <c r="F49" s="8" t="s">
        <v>66</v>
      </c>
      <c r="G49" s="9">
        <v>1</v>
      </c>
      <c r="I49" s="10">
        <v>9.15</v>
      </c>
      <c r="J49" s="10">
        <v>171.89</v>
      </c>
      <c r="K49" s="10">
        <v>0</v>
      </c>
      <c r="L49" s="10">
        <v>0</v>
      </c>
      <c r="M49" s="10">
        <v>7.05</v>
      </c>
      <c r="N49" s="10">
        <v>3.89</v>
      </c>
      <c r="O49" s="11"/>
      <c r="Q49" s="10">
        <f t="shared" si="9"/>
        <v>9.15</v>
      </c>
      <c r="R49" s="10">
        <f t="shared" si="10"/>
        <v>171.89</v>
      </c>
      <c r="S49" s="10">
        <f t="shared" si="11"/>
        <v>0</v>
      </c>
      <c r="T49" s="10">
        <f t="shared" si="12"/>
        <v>0</v>
      </c>
      <c r="U49" s="10">
        <f t="shared" si="13"/>
        <v>7.05</v>
      </c>
      <c r="V49" s="10">
        <f t="shared" si="14"/>
        <v>3.89</v>
      </c>
      <c r="W49" s="12">
        <f t="shared" si="15"/>
        <v>0</v>
      </c>
      <c r="X49" s="11"/>
      <c r="AA49" s="13">
        <v>191.98</v>
      </c>
      <c r="AB49" s="14">
        <v>191.98</v>
      </c>
    </row>
    <row r="50" spans="1:28" ht="12.75" x14ac:dyDescent="0.2">
      <c r="F50" s="22" t="s">
        <v>40</v>
      </c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15">
        <f t="shared" ref="Q50:X50" si="16">SUM(Q33:Q49)</f>
        <v>2064.0600000000004</v>
      </c>
      <c r="R50" s="15">
        <f t="shared" si="16"/>
        <v>20627.687999999998</v>
      </c>
      <c r="S50" s="15">
        <f t="shared" si="16"/>
        <v>0</v>
      </c>
      <c r="T50" s="15">
        <f t="shared" si="16"/>
        <v>1208.2880000000002</v>
      </c>
      <c r="U50" s="15">
        <f t="shared" si="16"/>
        <v>2519.5820000000003</v>
      </c>
      <c r="V50" s="15">
        <f t="shared" si="16"/>
        <v>1390.0160000000001</v>
      </c>
      <c r="W50" s="16">
        <f t="shared" si="16"/>
        <v>0</v>
      </c>
      <c r="X50" s="17"/>
      <c r="AB50" s="18">
        <v>42809.64</v>
      </c>
    </row>
    <row r="52" spans="1:28" ht="12.75" x14ac:dyDescent="0.2">
      <c r="A52" s="22" t="s">
        <v>105</v>
      </c>
      <c r="B52" s="20"/>
      <c r="C52" s="23" t="s">
        <v>106</v>
      </c>
      <c r="D52" s="20"/>
      <c r="E52" s="20"/>
    </row>
    <row r="53" spans="1:28" ht="24" x14ac:dyDescent="0.2">
      <c r="A53" s="6">
        <v>34</v>
      </c>
      <c r="B53" s="1" t="s">
        <v>107</v>
      </c>
      <c r="C53" s="1" t="s">
        <v>4</v>
      </c>
      <c r="D53" s="7" t="s">
        <v>108</v>
      </c>
      <c r="F53" s="8" t="s">
        <v>66</v>
      </c>
      <c r="G53" s="9">
        <v>2</v>
      </c>
      <c r="I53" s="10">
        <v>63.05</v>
      </c>
      <c r="J53" s="10">
        <v>195.65</v>
      </c>
      <c r="K53" s="10">
        <v>0</v>
      </c>
      <c r="L53" s="10">
        <v>268.02999999999997</v>
      </c>
      <c r="M53" s="10">
        <v>254.93</v>
      </c>
      <c r="N53" s="10">
        <v>140.63999999999999</v>
      </c>
      <c r="O53" s="11"/>
      <c r="Q53" s="10">
        <f>G53*I53</f>
        <v>126.1</v>
      </c>
      <c r="R53" s="10">
        <f>G53*J53</f>
        <v>391.3</v>
      </c>
      <c r="S53" s="10">
        <f>G53*K53</f>
        <v>0</v>
      </c>
      <c r="T53" s="10">
        <f>G53*L53</f>
        <v>536.05999999999995</v>
      </c>
      <c r="U53" s="10">
        <f>G53*M53</f>
        <v>509.86</v>
      </c>
      <c r="V53" s="10">
        <f>G53*N53</f>
        <v>281.27999999999997</v>
      </c>
      <c r="W53" s="12">
        <f>G53*O53</f>
        <v>0</v>
      </c>
      <c r="X53" s="11"/>
      <c r="AA53" s="13">
        <v>922.3</v>
      </c>
      <c r="AB53" s="14">
        <v>1844.6</v>
      </c>
    </row>
    <row r="54" spans="1:28" ht="36" x14ac:dyDescent="0.2">
      <c r="A54" s="6">
        <v>35</v>
      </c>
      <c r="B54" s="1" t="s">
        <v>109</v>
      </c>
      <c r="C54" s="1" t="s">
        <v>4</v>
      </c>
      <c r="D54" s="7" t="s">
        <v>110</v>
      </c>
      <c r="F54" s="8" t="s">
        <v>111</v>
      </c>
      <c r="G54" s="9">
        <v>3</v>
      </c>
      <c r="I54" s="10">
        <v>0</v>
      </c>
      <c r="J54" s="10">
        <v>0</v>
      </c>
      <c r="K54" s="10">
        <v>0</v>
      </c>
      <c r="L54" s="10">
        <v>120.18</v>
      </c>
      <c r="M54" s="10">
        <v>92.54</v>
      </c>
      <c r="N54" s="10">
        <v>51.05</v>
      </c>
      <c r="O54" s="11"/>
      <c r="Q54" s="10">
        <f>G54*I54</f>
        <v>0</v>
      </c>
      <c r="R54" s="10">
        <f>G54*J54</f>
        <v>0</v>
      </c>
      <c r="S54" s="10">
        <f>G54*K54</f>
        <v>0</v>
      </c>
      <c r="T54" s="10">
        <f>G54*L54</f>
        <v>360.54</v>
      </c>
      <c r="U54" s="10">
        <f>G54*M54</f>
        <v>277.62</v>
      </c>
      <c r="V54" s="10">
        <f>G54*N54</f>
        <v>153.14999999999998</v>
      </c>
      <c r="W54" s="12">
        <f>G54*O54</f>
        <v>0</v>
      </c>
      <c r="X54" s="11"/>
      <c r="AA54" s="13">
        <v>263.77</v>
      </c>
      <c r="AB54" s="14">
        <v>791.31</v>
      </c>
    </row>
    <row r="55" spans="1:28" ht="24" x14ac:dyDescent="0.2">
      <c r="A55" s="6">
        <v>36</v>
      </c>
      <c r="B55" s="1" t="s">
        <v>112</v>
      </c>
      <c r="C55" s="1" t="s">
        <v>4</v>
      </c>
      <c r="D55" s="7" t="s">
        <v>113</v>
      </c>
      <c r="F55" s="8" t="s">
        <v>111</v>
      </c>
      <c r="G55" s="9">
        <v>3</v>
      </c>
      <c r="I55" s="10">
        <v>0</v>
      </c>
      <c r="J55" s="10">
        <v>0</v>
      </c>
      <c r="K55" s="10">
        <v>0</v>
      </c>
      <c r="L55" s="10">
        <v>100</v>
      </c>
      <c r="M55" s="10">
        <v>77</v>
      </c>
      <c r="N55" s="10">
        <v>42.48</v>
      </c>
      <c r="O55" s="11"/>
      <c r="Q55" s="10">
        <f>G55*I55</f>
        <v>0</v>
      </c>
      <c r="R55" s="10">
        <f>G55*J55</f>
        <v>0</v>
      </c>
      <c r="S55" s="10">
        <f>G55*K55</f>
        <v>0</v>
      </c>
      <c r="T55" s="10">
        <f>G55*L55</f>
        <v>300</v>
      </c>
      <c r="U55" s="10">
        <f>G55*M55</f>
        <v>231</v>
      </c>
      <c r="V55" s="10">
        <f>G55*N55</f>
        <v>127.44</v>
      </c>
      <c r="W55" s="12">
        <f>G55*O55</f>
        <v>0</v>
      </c>
      <c r="X55" s="11"/>
      <c r="AA55" s="13">
        <v>219.48</v>
      </c>
      <c r="AB55" s="14">
        <v>658.44</v>
      </c>
    </row>
    <row r="56" spans="1:28" ht="12.75" x14ac:dyDescent="0.2">
      <c r="F56" s="22" t="s">
        <v>40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15">
        <f t="shared" ref="Q56:X56" si="17">SUM(Q53:Q55)</f>
        <v>126.1</v>
      </c>
      <c r="R56" s="15">
        <f t="shared" si="17"/>
        <v>391.3</v>
      </c>
      <c r="S56" s="15">
        <f t="shared" si="17"/>
        <v>0</v>
      </c>
      <c r="T56" s="15">
        <f t="shared" si="17"/>
        <v>1196.5999999999999</v>
      </c>
      <c r="U56" s="15">
        <f t="shared" si="17"/>
        <v>1018.48</v>
      </c>
      <c r="V56" s="15">
        <f t="shared" si="17"/>
        <v>561.86999999999989</v>
      </c>
      <c r="W56" s="16">
        <f t="shared" si="17"/>
        <v>0</v>
      </c>
      <c r="X56" s="17"/>
      <c r="AB56" s="18">
        <v>3294.35</v>
      </c>
    </row>
    <row r="58" spans="1:28" ht="12.75" x14ac:dyDescent="0.2">
      <c r="A58" s="22" t="s">
        <v>114</v>
      </c>
      <c r="B58" s="20"/>
      <c r="C58" s="23" t="s">
        <v>115</v>
      </c>
      <c r="D58" s="20"/>
      <c r="E58" s="20"/>
    </row>
    <row r="59" spans="1:28" ht="12" x14ac:dyDescent="0.2">
      <c r="A59" s="6">
        <v>37</v>
      </c>
      <c r="B59" s="1" t="s">
        <v>116</v>
      </c>
      <c r="C59" s="1" t="s">
        <v>4</v>
      </c>
      <c r="D59" s="7" t="s">
        <v>117</v>
      </c>
      <c r="F59" s="8" t="s">
        <v>47</v>
      </c>
      <c r="G59" s="9">
        <v>1.2</v>
      </c>
      <c r="I59" s="10">
        <v>27.46</v>
      </c>
      <c r="J59" s="10">
        <v>0</v>
      </c>
      <c r="K59" s="10">
        <v>0</v>
      </c>
      <c r="L59" s="10">
        <v>0</v>
      </c>
      <c r="M59" s="10">
        <v>21.14</v>
      </c>
      <c r="N59" s="10">
        <v>11.67</v>
      </c>
      <c r="O59" s="11"/>
      <c r="Q59" s="10">
        <f t="shared" ref="Q59:Q68" si="18">G59*I59</f>
        <v>32.951999999999998</v>
      </c>
      <c r="R59" s="10">
        <f t="shared" ref="R59:R68" si="19">G59*J59</f>
        <v>0</v>
      </c>
      <c r="S59" s="10">
        <f t="shared" ref="S59:S68" si="20">G59*K59</f>
        <v>0</v>
      </c>
      <c r="T59" s="10">
        <f t="shared" ref="T59:T68" si="21">G59*L59</f>
        <v>0</v>
      </c>
      <c r="U59" s="10">
        <f t="shared" ref="U59:U68" si="22">G59*M59</f>
        <v>25.367999999999999</v>
      </c>
      <c r="V59" s="10">
        <f t="shared" ref="V59:V68" si="23">G59*N59</f>
        <v>14.004</v>
      </c>
      <c r="W59" s="12">
        <f t="shared" ref="W59:W68" si="24">G59*O59</f>
        <v>0</v>
      </c>
      <c r="X59" s="11"/>
      <c r="AA59" s="13">
        <v>60.27</v>
      </c>
      <c r="AB59" s="14">
        <v>72.319999999999993</v>
      </c>
    </row>
    <row r="60" spans="1:28" ht="24" x14ac:dyDescent="0.2">
      <c r="A60" s="6">
        <v>38</v>
      </c>
      <c r="B60" s="1" t="s">
        <v>118</v>
      </c>
      <c r="C60" s="1" t="s">
        <v>4</v>
      </c>
      <c r="D60" s="7" t="s">
        <v>119</v>
      </c>
      <c r="F60" s="8" t="s">
        <v>47</v>
      </c>
      <c r="G60" s="9">
        <v>6.12</v>
      </c>
      <c r="I60" s="10">
        <v>2.0299999999999998</v>
      </c>
      <c r="J60" s="10">
        <v>0</v>
      </c>
      <c r="K60" s="10">
        <v>0</v>
      </c>
      <c r="L60" s="10">
        <v>18.690000000000001</v>
      </c>
      <c r="M60" s="10">
        <v>15.95</v>
      </c>
      <c r="N60" s="10">
        <v>8.8000000000000007</v>
      </c>
      <c r="O60" s="11"/>
      <c r="Q60" s="10">
        <f t="shared" si="18"/>
        <v>12.423599999999999</v>
      </c>
      <c r="R60" s="10">
        <f t="shared" si="19"/>
        <v>0</v>
      </c>
      <c r="S60" s="10">
        <f t="shared" si="20"/>
        <v>0</v>
      </c>
      <c r="T60" s="10">
        <f t="shared" si="21"/>
        <v>114.3828</v>
      </c>
      <c r="U60" s="10">
        <f t="shared" si="22"/>
        <v>97.614000000000004</v>
      </c>
      <c r="V60" s="10">
        <f t="shared" si="23"/>
        <v>53.856000000000009</v>
      </c>
      <c r="W60" s="12">
        <f t="shared" si="24"/>
        <v>0</v>
      </c>
      <c r="X60" s="11"/>
      <c r="AA60" s="13">
        <v>45.47</v>
      </c>
      <c r="AB60" s="14">
        <v>278.27999999999997</v>
      </c>
    </row>
    <row r="61" spans="1:28" ht="24" x14ac:dyDescent="0.2">
      <c r="A61" s="6">
        <v>39</v>
      </c>
      <c r="B61" s="1" t="s">
        <v>120</v>
      </c>
      <c r="C61" s="1" t="s">
        <v>4</v>
      </c>
      <c r="D61" s="7" t="s">
        <v>121</v>
      </c>
      <c r="F61" s="8" t="s">
        <v>34</v>
      </c>
      <c r="G61" s="9">
        <v>30</v>
      </c>
      <c r="I61" s="10">
        <v>0.26</v>
      </c>
      <c r="J61" s="10">
        <v>4.25</v>
      </c>
      <c r="K61" s="10">
        <v>0</v>
      </c>
      <c r="L61" s="10">
        <v>0.98</v>
      </c>
      <c r="M61" s="10">
        <v>0.95</v>
      </c>
      <c r="N61" s="10">
        <v>0.53</v>
      </c>
      <c r="O61" s="11"/>
      <c r="Q61" s="10">
        <f t="shared" si="18"/>
        <v>7.8000000000000007</v>
      </c>
      <c r="R61" s="10">
        <f t="shared" si="19"/>
        <v>127.5</v>
      </c>
      <c r="S61" s="10">
        <f t="shared" si="20"/>
        <v>0</v>
      </c>
      <c r="T61" s="10">
        <f t="shared" si="21"/>
        <v>29.4</v>
      </c>
      <c r="U61" s="10">
        <f t="shared" si="22"/>
        <v>28.5</v>
      </c>
      <c r="V61" s="10">
        <f t="shared" si="23"/>
        <v>15.9</v>
      </c>
      <c r="W61" s="12">
        <f t="shared" si="24"/>
        <v>0</v>
      </c>
      <c r="X61" s="11"/>
      <c r="AA61" s="13">
        <v>6.97</v>
      </c>
      <c r="AB61" s="14">
        <v>209.1</v>
      </c>
    </row>
    <row r="62" spans="1:28" ht="12" x14ac:dyDescent="0.2">
      <c r="A62" s="6">
        <v>40</v>
      </c>
      <c r="B62" s="1" t="s">
        <v>122</v>
      </c>
      <c r="C62" s="1" t="s">
        <v>4</v>
      </c>
      <c r="D62" s="7" t="s">
        <v>123</v>
      </c>
      <c r="F62" s="8" t="s">
        <v>124</v>
      </c>
      <c r="G62" s="9">
        <v>1</v>
      </c>
      <c r="I62" s="10">
        <v>82.58</v>
      </c>
      <c r="J62" s="10">
        <v>804.13</v>
      </c>
      <c r="K62" s="10">
        <v>0</v>
      </c>
      <c r="L62" s="10">
        <v>0</v>
      </c>
      <c r="M62" s="10">
        <v>63.59</v>
      </c>
      <c r="N62" s="10">
        <v>35.08</v>
      </c>
      <c r="O62" s="11"/>
      <c r="Q62" s="10">
        <f t="shared" si="18"/>
        <v>82.58</v>
      </c>
      <c r="R62" s="10">
        <f t="shared" si="19"/>
        <v>804.13</v>
      </c>
      <c r="S62" s="10">
        <f t="shared" si="20"/>
        <v>0</v>
      </c>
      <c r="T62" s="10">
        <f t="shared" si="21"/>
        <v>0</v>
      </c>
      <c r="U62" s="10">
        <f t="shared" si="22"/>
        <v>63.59</v>
      </c>
      <c r="V62" s="10">
        <f t="shared" si="23"/>
        <v>35.08</v>
      </c>
      <c r="W62" s="12">
        <f t="shared" si="24"/>
        <v>0</v>
      </c>
      <c r="X62" s="11"/>
      <c r="AA62" s="13">
        <v>985.38</v>
      </c>
      <c r="AB62" s="14">
        <v>985.38</v>
      </c>
    </row>
    <row r="63" spans="1:28" ht="12" x14ac:dyDescent="0.2">
      <c r="A63" s="6">
        <v>41</v>
      </c>
      <c r="B63" s="1" t="s">
        <v>125</v>
      </c>
      <c r="C63" s="1" t="s">
        <v>4</v>
      </c>
      <c r="D63" s="7" t="s">
        <v>126</v>
      </c>
      <c r="F63" s="8" t="s">
        <v>34</v>
      </c>
      <c r="G63" s="9">
        <v>35</v>
      </c>
      <c r="I63" s="10">
        <v>1.31</v>
      </c>
      <c r="J63" s="10">
        <v>20.34</v>
      </c>
      <c r="K63" s="10">
        <v>0</v>
      </c>
      <c r="L63" s="10">
        <v>2.33</v>
      </c>
      <c r="M63" s="10">
        <v>2.8</v>
      </c>
      <c r="N63" s="10">
        <v>1.55</v>
      </c>
      <c r="O63" s="11"/>
      <c r="Q63" s="10">
        <f t="shared" si="18"/>
        <v>45.85</v>
      </c>
      <c r="R63" s="10">
        <f t="shared" si="19"/>
        <v>711.9</v>
      </c>
      <c r="S63" s="10">
        <f t="shared" si="20"/>
        <v>0</v>
      </c>
      <c r="T63" s="10">
        <f t="shared" si="21"/>
        <v>81.55</v>
      </c>
      <c r="U63" s="10">
        <f t="shared" si="22"/>
        <v>98</v>
      </c>
      <c r="V63" s="10">
        <f t="shared" si="23"/>
        <v>54.25</v>
      </c>
      <c r="W63" s="12">
        <f t="shared" si="24"/>
        <v>0</v>
      </c>
      <c r="X63" s="11"/>
      <c r="AA63" s="13">
        <v>28.33</v>
      </c>
      <c r="AB63" s="14">
        <v>991.55</v>
      </c>
    </row>
    <row r="64" spans="1:28" ht="24" x14ac:dyDescent="0.2">
      <c r="A64" s="6">
        <v>42</v>
      </c>
      <c r="B64" s="1" t="s">
        <v>125</v>
      </c>
      <c r="C64" s="1" t="s">
        <v>4</v>
      </c>
      <c r="D64" s="7" t="s">
        <v>127</v>
      </c>
      <c r="F64" s="8" t="s">
        <v>34</v>
      </c>
      <c r="G64" s="9">
        <v>3</v>
      </c>
      <c r="I64" s="10">
        <v>1.31</v>
      </c>
      <c r="J64" s="10">
        <v>20.34</v>
      </c>
      <c r="K64" s="10">
        <v>0</v>
      </c>
      <c r="L64" s="10">
        <v>2.33</v>
      </c>
      <c r="M64" s="10">
        <v>2.8</v>
      </c>
      <c r="N64" s="10">
        <v>1.55</v>
      </c>
      <c r="O64" s="11"/>
      <c r="Q64" s="10">
        <f t="shared" si="18"/>
        <v>3.93</v>
      </c>
      <c r="R64" s="10">
        <f t="shared" si="19"/>
        <v>61.019999999999996</v>
      </c>
      <c r="S64" s="10">
        <f t="shared" si="20"/>
        <v>0</v>
      </c>
      <c r="T64" s="10">
        <f t="shared" si="21"/>
        <v>6.99</v>
      </c>
      <c r="U64" s="10">
        <f t="shared" si="22"/>
        <v>8.3999999999999986</v>
      </c>
      <c r="V64" s="10">
        <f t="shared" si="23"/>
        <v>4.6500000000000004</v>
      </c>
      <c r="W64" s="12">
        <f t="shared" si="24"/>
        <v>0</v>
      </c>
      <c r="X64" s="11"/>
      <c r="AA64" s="13">
        <v>28.33</v>
      </c>
      <c r="AB64" s="14">
        <v>84.99</v>
      </c>
    </row>
    <row r="65" spans="1:28" ht="36" x14ac:dyDescent="0.2">
      <c r="A65" s="6">
        <v>43</v>
      </c>
      <c r="B65" s="1" t="s">
        <v>128</v>
      </c>
      <c r="C65" s="1" t="s">
        <v>4</v>
      </c>
      <c r="D65" s="7" t="s">
        <v>129</v>
      </c>
      <c r="F65" s="8" t="s">
        <v>124</v>
      </c>
      <c r="G65" s="9">
        <v>1</v>
      </c>
      <c r="I65" s="10">
        <v>1.22</v>
      </c>
      <c r="J65" s="10">
        <v>449.18</v>
      </c>
      <c r="K65" s="10">
        <v>0</v>
      </c>
      <c r="L65" s="10">
        <v>180.71</v>
      </c>
      <c r="M65" s="10">
        <v>140.09</v>
      </c>
      <c r="N65" s="10">
        <v>77.28</v>
      </c>
      <c r="O65" s="11"/>
      <c r="Q65" s="10">
        <f t="shared" si="18"/>
        <v>1.22</v>
      </c>
      <c r="R65" s="10">
        <f t="shared" si="19"/>
        <v>449.18</v>
      </c>
      <c r="S65" s="10">
        <f t="shared" si="20"/>
        <v>0</v>
      </c>
      <c r="T65" s="10">
        <f t="shared" si="21"/>
        <v>180.71</v>
      </c>
      <c r="U65" s="10">
        <f t="shared" si="22"/>
        <v>140.09</v>
      </c>
      <c r="V65" s="10">
        <f t="shared" si="23"/>
        <v>77.28</v>
      </c>
      <c r="W65" s="12">
        <f t="shared" si="24"/>
        <v>0</v>
      </c>
      <c r="X65" s="11"/>
      <c r="AA65" s="13">
        <v>848.48</v>
      </c>
      <c r="AB65" s="14">
        <v>848.48</v>
      </c>
    </row>
    <row r="66" spans="1:28" ht="24" x14ac:dyDescent="0.2">
      <c r="A66" s="6">
        <v>44</v>
      </c>
      <c r="B66" s="1" t="s">
        <v>130</v>
      </c>
      <c r="C66" s="1" t="s">
        <v>4</v>
      </c>
      <c r="D66" s="7" t="s">
        <v>131</v>
      </c>
      <c r="F66" s="8" t="s">
        <v>47</v>
      </c>
      <c r="G66" s="9">
        <v>1.2</v>
      </c>
      <c r="I66" s="10">
        <v>24.61</v>
      </c>
      <c r="J66" s="10">
        <v>0</v>
      </c>
      <c r="K66" s="10">
        <v>0</v>
      </c>
      <c r="L66" s="10">
        <v>0</v>
      </c>
      <c r="M66" s="10">
        <v>18.95</v>
      </c>
      <c r="N66" s="10">
        <v>10.45</v>
      </c>
      <c r="O66" s="11"/>
      <c r="Q66" s="10">
        <f t="shared" si="18"/>
        <v>29.531999999999996</v>
      </c>
      <c r="R66" s="10">
        <f t="shared" si="19"/>
        <v>0</v>
      </c>
      <c r="S66" s="10">
        <f t="shared" si="20"/>
        <v>0</v>
      </c>
      <c r="T66" s="10">
        <f t="shared" si="21"/>
        <v>0</v>
      </c>
      <c r="U66" s="10">
        <f t="shared" si="22"/>
        <v>22.74</v>
      </c>
      <c r="V66" s="10">
        <f t="shared" si="23"/>
        <v>12.54</v>
      </c>
      <c r="W66" s="12">
        <f t="shared" si="24"/>
        <v>0</v>
      </c>
      <c r="X66" s="11"/>
      <c r="AA66" s="13">
        <v>54.01</v>
      </c>
      <c r="AB66" s="14">
        <v>64.81</v>
      </c>
    </row>
    <row r="67" spans="1:28" ht="24" x14ac:dyDescent="0.2">
      <c r="A67" s="6">
        <v>45</v>
      </c>
      <c r="B67" s="1" t="s">
        <v>132</v>
      </c>
      <c r="C67" s="1" t="s">
        <v>4</v>
      </c>
      <c r="D67" s="7" t="s">
        <v>133</v>
      </c>
      <c r="F67" s="8" t="s">
        <v>47</v>
      </c>
      <c r="G67" s="9">
        <v>6.12</v>
      </c>
      <c r="I67" s="10">
        <v>0.61</v>
      </c>
      <c r="J67" s="10">
        <v>0</v>
      </c>
      <c r="K67" s="10">
        <v>0</v>
      </c>
      <c r="L67" s="10">
        <v>8.83</v>
      </c>
      <c r="M67" s="10">
        <v>7.27</v>
      </c>
      <c r="N67" s="10">
        <v>4.01</v>
      </c>
      <c r="O67" s="11"/>
      <c r="Q67" s="10">
        <f t="shared" si="18"/>
        <v>3.7332000000000001</v>
      </c>
      <c r="R67" s="10">
        <f t="shared" si="19"/>
        <v>0</v>
      </c>
      <c r="S67" s="10">
        <f t="shared" si="20"/>
        <v>0</v>
      </c>
      <c r="T67" s="10">
        <f t="shared" si="21"/>
        <v>54.0396</v>
      </c>
      <c r="U67" s="10">
        <f t="shared" si="22"/>
        <v>44.492399999999996</v>
      </c>
      <c r="V67" s="10">
        <f t="shared" si="23"/>
        <v>24.5412</v>
      </c>
      <c r="W67" s="12">
        <f t="shared" si="24"/>
        <v>0</v>
      </c>
      <c r="X67" s="11"/>
      <c r="AA67" s="13">
        <v>20.72</v>
      </c>
      <c r="AB67" s="14">
        <v>126.81</v>
      </c>
    </row>
    <row r="68" spans="1:28" ht="12" x14ac:dyDescent="0.2">
      <c r="A68" s="6">
        <v>46</v>
      </c>
      <c r="B68" s="1" t="s">
        <v>134</v>
      </c>
      <c r="C68" s="1" t="s">
        <v>4</v>
      </c>
      <c r="D68" s="7" t="s">
        <v>135</v>
      </c>
      <c r="F68" s="8" t="s">
        <v>66</v>
      </c>
      <c r="G68" s="9">
        <v>2</v>
      </c>
      <c r="I68" s="10">
        <v>34.78</v>
      </c>
      <c r="J68" s="10">
        <v>0</v>
      </c>
      <c r="K68" s="10">
        <v>0</v>
      </c>
      <c r="L68" s="10">
        <v>0</v>
      </c>
      <c r="M68" s="10">
        <v>26.78</v>
      </c>
      <c r="N68" s="10">
        <v>14.77</v>
      </c>
      <c r="O68" s="11"/>
      <c r="Q68" s="10">
        <f t="shared" si="18"/>
        <v>69.56</v>
      </c>
      <c r="R68" s="10">
        <f t="shared" si="19"/>
        <v>0</v>
      </c>
      <c r="S68" s="10">
        <f t="shared" si="20"/>
        <v>0</v>
      </c>
      <c r="T68" s="10">
        <f t="shared" si="21"/>
        <v>0</v>
      </c>
      <c r="U68" s="10">
        <f t="shared" si="22"/>
        <v>53.56</v>
      </c>
      <c r="V68" s="10">
        <f t="shared" si="23"/>
        <v>29.54</v>
      </c>
      <c r="W68" s="12">
        <f t="shared" si="24"/>
        <v>0</v>
      </c>
      <c r="X68" s="11"/>
      <c r="AA68" s="13">
        <v>76.33</v>
      </c>
      <c r="AB68" s="14">
        <v>152.66</v>
      </c>
    </row>
    <row r="69" spans="1:28" ht="12.75" x14ac:dyDescent="0.2">
      <c r="F69" s="22" t="s">
        <v>40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15">
        <f t="shared" ref="Q69:X69" si="25">SUM(Q59:Q68)</f>
        <v>289.58080000000001</v>
      </c>
      <c r="R69" s="15">
        <f t="shared" si="25"/>
        <v>2153.73</v>
      </c>
      <c r="S69" s="15">
        <f t="shared" si="25"/>
        <v>0</v>
      </c>
      <c r="T69" s="15">
        <f t="shared" si="25"/>
        <v>467.07240000000007</v>
      </c>
      <c r="U69" s="15">
        <f t="shared" si="25"/>
        <v>582.35439999999994</v>
      </c>
      <c r="V69" s="15">
        <f t="shared" si="25"/>
        <v>321.64120000000008</v>
      </c>
      <c r="W69" s="16">
        <f t="shared" si="25"/>
        <v>0</v>
      </c>
      <c r="X69" s="17"/>
      <c r="AB69" s="18">
        <v>3814.38</v>
      </c>
    </row>
    <row r="71" spans="1:28" ht="12.75" x14ac:dyDescent="0.2">
      <c r="A71" s="22" t="s">
        <v>136</v>
      </c>
      <c r="B71" s="20"/>
      <c r="C71" s="23" t="s">
        <v>137</v>
      </c>
      <c r="D71" s="20"/>
      <c r="E71" s="20"/>
    </row>
    <row r="72" spans="1:28" ht="24" x14ac:dyDescent="0.2">
      <c r="A72" s="6">
        <v>47</v>
      </c>
      <c r="B72" s="1" t="s">
        <v>87</v>
      </c>
      <c r="C72" s="1" t="s">
        <v>4</v>
      </c>
      <c r="D72" s="7" t="s">
        <v>138</v>
      </c>
      <c r="F72" s="8" t="s">
        <v>66</v>
      </c>
      <c r="G72" s="9">
        <v>1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1"/>
      <c r="Q72" s="10">
        <f>G72*I72</f>
        <v>0</v>
      </c>
      <c r="R72" s="10">
        <f>G72*J72</f>
        <v>0</v>
      </c>
      <c r="S72" s="10">
        <f>G72*K72</f>
        <v>0</v>
      </c>
      <c r="T72" s="10">
        <f>G72*L72</f>
        <v>0</v>
      </c>
      <c r="U72" s="10">
        <f>G72*M72</f>
        <v>0</v>
      </c>
      <c r="V72" s="10">
        <f>G72*N72</f>
        <v>0</v>
      </c>
      <c r="W72" s="12">
        <f>G72*O72</f>
        <v>0</v>
      </c>
      <c r="X72" s="11"/>
      <c r="AA72" s="13">
        <v>1500</v>
      </c>
      <c r="AB72" s="14">
        <v>1500</v>
      </c>
    </row>
    <row r="73" spans="1:28" ht="12.75" x14ac:dyDescent="0.2">
      <c r="F73" s="22" t="s">
        <v>40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15">
        <f t="shared" ref="Q73:X73" si="26">SUM(Q72)</f>
        <v>0</v>
      </c>
      <c r="R73" s="15">
        <f t="shared" si="26"/>
        <v>0</v>
      </c>
      <c r="S73" s="15">
        <f t="shared" si="26"/>
        <v>0</v>
      </c>
      <c r="T73" s="15">
        <f t="shared" si="26"/>
        <v>0</v>
      </c>
      <c r="U73" s="15">
        <f t="shared" si="26"/>
        <v>0</v>
      </c>
      <c r="V73" s="15">
        <f t="shared" si="26"/>
        <v>0</v>
      </c>
      <c r="W73" s="16">
        <f t="shared" si="26"/>
        <v>0</v>
      </c>
      <c r="X73" s="17"/>
      <c r="AB73" s="18">
        <v>1500</v>
      </c>
    </row>
    <row r="75" spans="1:28" ht="12.75" x14ac:dyDescent="0.2">
      <c r="A75" s="22" t="s">
        <v>139</v>
      </c>
      <c r="B75" s="20"/>
      <c r="C75" s="23" t="s">
        <v>140</v>
      </c>
      <c r="D75" s="20"/>
      <c r="E75" s="20"/>
    </row>
    <row r="76" spans="1:28" ht="24" x14ac:dyDescent="0.2">
      <c r="A76" s="6">
        <v>48</v>
      </c>
      <c r="B76" s="1" t="s">
        <v>141</v>
      </c>
      <c r="C76" s="1" t="s">
        <v>4</v>
      </c>
      <c r="D76" s="7" t="s">
        <v>142</v>
      </c>
      <c r="F76" s="8" t="s">
        <v>34</v>
      </c>
      <c r="G76" s="9">
        <v>5</v>
      </c>
      <c r="I76" s="10">
        <v>4.2300000000000004</v>
      </c>
      <c r="J76" s="10">
        <v>18.53</v>
      </c>
      <c r="K76" s="10">
        <v>0</v>
      </c>
      <c r="L76" s="10">
        <v>0</v>
      </c>
      <c r="M76" s="10">
        <v>3.26</v>
      </c>
      <c r="N76" s="10">
        <v>1.8</v>
      </c>
      <c r="O76" s="11"/>
      <c r="Q76" s="10">
        <f>G76*I76</f>
        <v>21.150000000000002</v>
      </c>
      <c r="R76" s="10">
        <f>G76*J76</f>
        <v>92.65</v>
      </c>
      <c r="S76" s="10">
        <f>G76*K76</f>
        <v>0</v>
      </c>
      <c r="T76" s="10">
        <f>G76*L76</f>
        <v>0</v>
      </c>
      <c r="U76" s="10">
        <f>G76*M76</f>
        <v>16.299999999999997</v>
      </c>
      <c r="V76" s="10">
        <f>G76*N76</f>
        <v>9</v>
      </c>
      <c r="W76" s="12">
        <f>G76*O76</f>
        <v>0</v>
      </c>
      <c r="X76" s="11"/>
      <c r="AA76" s="13">
        <v>27.82</v>
      </c>
      <c r="AB76" s="14">
        <v>139.1</v>
      </c>
    </row>
    <row r="77" spans="1:28" ht="24" x14ac:dyDescent="0.2">
      <c r="A77" s="6">
        <v>49</v>
      </c>
      <c r="B77" s="1" t="s">
        <v>143</v>
      </c>
      <c r="C77" s="1" t="s">
        <v>4</v>
      </c>
      <c r="D77" s="7" t="s">
        <v>144</v>
      </c>
      <c r="F77" s="8" t="s">
        <v>37</v>
      </c>
      <c r="G77" s="9">
        <v>10</v>
      </c>
      <c r="I77" s="10">
        <v>7.91</v>
      </c>
      <c r="J77" s="10">
        <v>38.57</v>
      </c>
      <c r="K77" s="10">
        <v>0</v>
      </c>
      <c r="L77" s="10">
        <v>8.64</v>
      </c>
      <c r="M77" s="10">
        <v>12.74</v>
      </c>
      <c r="N77" s="10">
        <v>7.03</v>
      </c>
      <c r="O77" s="11"/>
      <c r="Q77" s="10">
        <f>G77*I77</f>
        <v>79.099999999999994</v>
      </c>
      <c r="R77" s="10">
        <f>G77*J77</f>
        <v>385.7</v>
      </c>
      <c r="S77" s="10">
        <f>G77*K77</f>
        <v>0</v>
      </c>
      <c r="T77" s="10">
        <f>G77*L77</f>
        <v>86.4</v>
      </c>
      <c r="U77" s="10">
        <f>G77*M77</f>
        <v>127.4</v>
      </c>
      <c r="V77" s="10">
        <f>G77*N77</f>
        <v>70.3</v>
      </c>
      <c r="W77" s="12">
        <f>G77*O77</f>
        <v>0</v>
      </c>
      <c r="X77" s="11"/>
      <c r="AA77" s="13">
        <v>74.89</v>
      </c>
      <c r="AB77" s="14">
        <v>748.9</v>
      </c>
    </row>
    <row r="78" spans="1:28" ht="36" x14ac:dyDescent="0.2">
      <c r="A78" s="6">
        <v>50</v>
      </c>
      <c r="B78" s="1" t="s">
        <v>145</v>
      </c>
      <c r="C78" s="1" t="s">
        <v>4</v>
      </c>
      <c r="D78" s="7" t="s">
        <v>146</v>
      </c>
      <c r="F78" s="8" t="s">
        <v>37</v>
      </c>
      <c r="G78" s="9">
        <v>10</v>
      </c>
      <c r="I78" s="10">
        <v>25.02</v>
      </c>
      <c r="J78" s="10">
        <v>106.65</v>
      </c>
      <c r="K78" s="10">
        <v>0</v>
      </c>
      <c r="L78" s="10">
        <v>1.24</v>
      </c>
      <c r="M78" s="10">
        <v>20.22</v>
      </c>
      <c r="N78" s="10">
        <v>11.16</v>
      </c>
      <c r="O78" s="11"/>
      <c r="Q78" s="10">
        <f>G78*I78</f>
        <v>250.2</v>
      </c>
      <c r="R78" s="10">
        <f>G78*J78</f>
        <v>1066.5</v>
      </c>
      <c r="S78" s="10">
        <f>G78*K78</f>
        <v>0</v>
      </c>
      <c r="T78" s="10">
        <f>G78*L78</f>
        <v>12.4</v>
      </c>
      <c r="U78" s="10">
        <f>G78*M78</f>
        <v>202.2</v>
      </c>
      <c r="V78" s="10">
        <f>G78*N78</f>
        <v>111.6</v>
      </c>
      <c r="W78" s="12">
        <f>G78*O78</f>
        <v>0</v>
      </c>
      <c r="X78" s="11"/>
      <c r="AA78" s="13">
        <v>164.29</v>
      </c>
      <c r="AB78" s="14">
        <v>1642.9</v>
      </c>
    </row>
    <row r="79" spans="1:28" ht="24" x14ac:dyDescent="0.2">
      <c r="A79" s="6">
        <v>51</v>
      </c>
      <c r="B79" s="1" t="s">
        <v>147</v>
      </c>
      <c r="C79" s="1" t="s">
        <v>4</v>
      </c>
      <c r="D79" s="7" t="s">
        <v>148</v>
      </c>
      <c r="F79" s="8" t="s">
        <v>47</v>
      </c>
      <c r="G79" s="9">
        <v>20</v>
      </c>
      <c r="I79" s="10">
        <v>5.09</v>
      </c>
      <c r="J79" s="10">
        <v>0</v>
      </c>
      <c r="K79" s="10">
        <v>0</v>
      </c>
      <c r="L79" s="10">
        <v>0</v>
      </c>
      <c r="M79" s="10">
        <v>3.92</v>
      </c>
      <c r="N79" s="10">
        <v>2.16</v>
      </c>
      <c r="O79" s="11"/>
      <c r="Q79" s="10">
        <f>G79*I79</f>
        <v>101.8</v>
      </c>
      <c r="R79" s="10">
        <f>G79*J79</f>
        <v>0</v>
      </c>
      <c r="S79" s="10">
        <f>G79*K79</f>
        <v>0</v>
      </c>
      <c r="T79" s="10">
        <f>G79*L79</f>
        <v>0</v>
      </c>
      <c r="U79" s="10">
        <f>G79*M79</f>
        <v>78.400000000000006</v>
      </c>
      <c r="V79" s="10">
        <f>G79*N79</f>
        <v>43.2</v>
      </c>
      <c r="W79" s="12">
        <f>G79*O79</f>
        <v>0</v>
      </c>
      <c r="X79" s="11"/>
      <c r="AA79" s="13">
        <v>11.17</v>
      </c>
      <c r="AB79" s="14">
        <v>223.4</v>
      </c>
    </row>
    <row r="80" spans="1:28" ht="12" x14ac:dyDescent="0.2">
      <c r="A80" s="6">
        <v>52</v>
      </c>
      <c r="B80" s="1" t="s">
        <v>149</v>
      </c>
      <c r="C80" s="1" t="s">
        <v>4</v>
      </c>
      <c r="D80" s="7" t="s">
        <v>150</v>
      </c>
      <c r="F80" s="8" t="s">
        <v>37</v>
      </c>
      <c r="G80" s="9">
        <v>200</v>
      </c>
      <c r="I80" s="10">
        <v>1.08</v>
      </c>
      <c r="J80" s="10">
        <v>0.19</v>
      </c>
      <c r="K80" s="10">
        <v>0</v>
      </c>
      <c r="L80" s="10">
        <v>0</v>
      </c>
      <c r="M80" s="10">
        <v>0.83</v>
      </c>
      <c r="N80" s="10">
        <v>0.46</v>
      </c>
      <c r="O80" s="11"/>
      <c r="Q80" s="10">
        <f>G80*I80</f>
        <v>216</v>
      </c>
      <c r="R80" s="10">
        <f>G80*J80</f>
        <v>38</v>
      </c>
      <c r="S80" s="10">
        <f>G80*K80</f>
        <v>0</v>
      </c>
      <c r="T80" s="10">
        <f>G80*L80</f>
        <v>0</v>
      </c>
      <c r="U80" s="10">
        <f>G80*M80</f>
        <v>166</v>
      </c>
      <c r="V80" s="10">
        <f>G80*N80</f>
        <v>92</v>
      </c>
      <c r="W80" s="12">
        <f>G80*O80</f>
        <v>0</v>
      </c>
      <c r="X80" s="11"/>
      <c r="AA80" s="13">
        <v>2.56</v>
      </c>
      <c r="AB80" s="14">
        <v>512</v>
      </c>
    </row>
    <row r="81" spans="6:28" ht="12.75" x14ac:dyDescent="0.2">
      <c r="F81" s="22" t="s">
        <v>40</v>
      </c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15">
        <f t="shared" ref="Q81:X81" si="27">SUM(Q76:Q80)</f>
        <v>668.25</v>
      </c>
      <c r="R81" s="15">
        <f t="shared" si="27"/>
        <v>1582.85</v>
      </c>
      <c r="S81" s="15">
        <f t="shared" si="27"/>
        <v>0</v>
      </c>
      <c r="T81" s="15">
        <f t="shared" si="27"/>
        <v>98.800000000000011</v>
      </c>
      <c r="U81" s="15">
        <f t="shared" si="27"/>
        <v>590.29999999999995</v>
      </c>
      <c r="V81" s="15">
        <f t="shared" si="27"/>
        <v>326.09999999999997</v>
      </c>
      <c r="W81" s="16">
        <f t="shared" si="27"/>
        <v>0</v>
      </c>
      <c r="X81" s="17"/>
      <c r="AB81" s="18">
        <v>3266.3</v>
      </c>
    </row>
    <row r="84" spans="6:28" ht="12.75" x14ac:dyDescent="0.2">
      <c r="F84" s="22" t="s">
        <v>151</v>
      </c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15">
        <f t="shared" ref="Q84:X84" si="28">SUM(Q15,Q30,Q50,Q56,Q69,Q73,Q81)</f>
        <v>6771.3378199999997</v>
      </c>
      <c r="R84" s="15">
        <f t="shared" si="28"/>
        <v>30928.679999999997</v>
      </c>
      <c r="S84" s="15">
        <f t="shared" si="28"/>
        <v>0</v>
      </c>
      <c r="T84" s="15">
        <f t="shared" si="28"/>
        <v>6789.9186000000009</v>
      </c>
      <c r="U84" s="15">
        <f t="shared" si="28"/>
        <v>10441.726319999998</v>
      </c>
      <c r="V84" s="15">
        <f t="shared" si="28"/>
        <v>5760.3767400000006</v>
      </c>
      <c r="W84" s="16">
        <f t="shared" si="28"/>
        <v>0</v>
      </c>
      <c r="X84" s="17">
        <f t="shared" si="28"/>
        <v>0</v>
      </c>
      <c r="AB84" s="18">
        <v>78038.45</v>
      </c>
    </row>
  </sheetData>
  <mergeCells count="26">
    <mergeCell ref="F81:P81"/>
    <mergeCell ref="F84:P84"/>
    <mergeCell ref="F69:P69"/>
    <mergeCell ref="A71:B71"/>
    <mergeCell ref="C71:E71"/>
    <mergeCell ref="F73:P73"/>
    <mergeCell ref="A75:B75"/>
    <mergeCell ref="C75:E75"/>
    <mergeCell ref="F50:P50"/>
    <mergeCell ref="A52:B52"/>
    <mergeCell ref="C52:E52"/>
    <mergeCell ref="F56:P56"/>
    <mergeCell ref="A58:B58"/>
    <mergeCell ref="C58:E58"/>
    <mergeCell ref="F15:P15"/>
    <mergeCell ref="A17:B17"/>
    <mergeCell ref="C17:E17"/>
    <mergeCell ref="F30:P30"/>
    <mergeCell ref="A32:B32"/>
    <mergeCell ref="C32:E32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Sitkiewicz</dc:creator>
  <cp:lastModifiedBy>Piotr Sitkiewicz</cp:lastModifiedBy>
  <dcterms:created xsi:type="dcterms:W3CDTF">2023-09-05T19:17:32Z</dcterms:created>
  <dcterms:modified xsi:type="dcterms:W3CDTF">2023-09-05T19:17:44Z</dcterms:modified>
</cp:coreProperties>
</file>