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andra.ferens\Desktop\"/>
    </mc:Choice>
  </mc:AlternateContent>
  <bookViews>
    <workbookView xWindow="0" yWindow="0" windowWidth="15630" windowHeight="113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I208" i="1" l="1"/>
  <c r="H208" i="1" s="1"/>
  <c r="D207" i="1"/>
  <c r="I207" i="1" s="1"/>
  <c r="H207" i="1" s="1"/>
  <c r="D202" i="1"/>
  <c r="I202" i="1" s="1"/>
  <c r="H202" i="1" s="1"/>
  <c r="D201" i="1"/>
  <c r="I201" i="1" s="1"/>
  <c r="H201" i="1" s="1"/>
  <c r="D196" i="1"/>
  <c r="I196" i="1" s="1"/>
  <c r="H196" i="1" s="1"/>
  <c r="D195" i="1"/>
  <c r="I195" i="1" s="1"/>
  <c r="H195" i="1" s="1"/>
  <c r="I194" i="1"/>
  <c r="H194" i="1" s="1"/>
  <c r="I193" i="1"/>
  <c r="H193" i="1" s="1"/>
  <c r="I192" i="1"/>
  <c r="H192" i="1" s="1"/>
  <c r="I191" i="1"/>
  <c r="H191" i="1" s="1"/>
  <c r="I190" i="1"/>
  <c r="H190" i="1" s="1"/>
  <c r="I189" i="1"/>
  <c r="H189" i="1" s="1"/>
  <c r="D166" i="1"/>
  <c r="I166" i="1" s="1"/>
  <c r="H166" i="1" s="1"/>
  <c r="D165" i="1"/>
  <c r="I165" i="1" s="1"/>
  <c r="H165" i="1" s="1"/>
  <c r="D112" i="1"/>
  <c r="D111" i="1"/>
  <c r="D98" i="1"/>
  <c r="D96" i="1" s="1"/>
  <c r="I96" i="1" s="1"/>
  <c r="H96" i="1" s="1"/>
  <c r="D97" i="1"/>
  <c r="D91" i="1"/>
  <c r="I91" i="1" s="1"/>
  <c r="H91" i="1" s="1"/>
  <c r="D84" i="1"/>
  <c r="I84" i="1" s="1"/>
  <c r="H84" i="1" s="1"/>
  <c r="D83" i="1"/>
  <c r="I83" i="1" s="1"/>
  <c r="H83" i="1" s="1"/>
  <c r="D76" i="1"/>
  <c r="D75" i="1"/>
  <c r="D65" i="1"/>
  <c r="D45" i="1" s="1"/>
  <c r="D46" i="1"/>
  <c r="D37" i="1"/>
  <c r="D25" i="1" s="1"/>
  <c r="D20" i="1" l="1"/>
  <c r="I20" i="1" s="1"/>
  <c r="H20" i="1" s="1"/>
  <c r="D19" i="1"/>
  <c r="I19" i="1" s="1"/>
  <c r="H19" i="1" s="1"/>
  <c r="D95" i="1"/>
  <c r="I95" i="1" s="1"/>
  <c r="H95" i="1" s="1"/>
  <c r="F213" i="1" l="1"/>
  <c r="I213" i="1" l="1"/>
  <c r="H213" i="1"/>
</calcChain>
</file>

<file path=xl/sharedStrings.xml><?xml version="1.0" encoding="utf-8"?>
<sst xmlns="http://schemas.openxmlformats.org/spreadsheetml/2006/main" count="1269" uniqueCount="228">
  <si>
    <t>Typ planu</t>
  </si>
  <si>
    <t>J.m.</t>
  </si>
  <si>
    <t>Ilość</t>
  </si>
  <si>
    <t>Grupa czynności</t>
  </si>
  <si>
    <t>1</t>
  </si>
  <si>
    <t>2</t>
  </si>
  <si>
    <t>3</t>
  </si>
  <si>
    <t>4</t>
  </si>
  <si>
    <t>5</t>
  </si>
  <si>
    <t>6</t>
  </si>
  <si>
    <t>ZAGOSPODAROWANIE LASU</t>
  </si>
  <si>
    <t>rh</t>
  </si>
  <si>
    <t>ch</t>
  </si>
  <si>
    <t>ADM</t>
  </si>
  <si>
    <t>działalność administracyjna</t>
  </si>
  <si>
    <t>X</t>
  </si>
  <si>
    <t>SP-POZ</t>
  </si>
  <si>
    <t>Pozostałe prace dot.stanu pos.</t>
  </si>
  <si>
    <t>HOD</t>
  </si>
  <si>
    <t>hodowla lasu</t>
  </si>
  <si>
    <t>CP</t>
  </si>
  <si>
    <t>czyszczenia późne</t>
  </si>
  <si>
    <t>CW</t>
  </si>
  <si>
    <t>czyszczenia wczesne</t>
  </si>
  <si>
    <t>MA-PORZ</t>
  </si>
  <si>
    <t>porządkowanie pow.zrębowych</t>
  </si>
  <si>
    <t>ODN-ZRB</t>
  </si>
  <si>
    <t>odnowienie zrębów</t>
  </si>
  <si>
    <t>ODN-ZŁOŻ</t>
  </si>
  <si>
    <t>odnow.w rębniach złożonych</t>
  </si>
  <si>
    <t>PIEL</t>
  </si>
  <si>
    <t>pielęgnowanie gleby</t>
  </si>
  <si>
    <t>PIEL-POZ</t>
  </si>
  <si>
    <t>inne zabiegi pielęgnacyjne</t>
  </si>
  <si>
    <t>POPR</t>
  </si>
  <si>
    <t>poprawki i uzupełnienia</t>
  </si>
  <si>
    <t>POPR-NAT</t>
  </si>
  <si>
    <t>uzupełnienia w odnow.naturaln.</t>
  </si>
  <si>
    <t>OCHRL</t>
  </si>
  <si>
    <t>ochrona lasu</t>
  </si>
  <si>
    <t>O-BOBRY</t>
  </si>
  <si>
    <t>ogranicz.szkód pow.przez bobry</t>
  </si>
  <si>
    <t>O-BUDKIN</t>
  </si>
  <si>
    <t>wieszanie budek lęg.nowych</t>
  </si>
  <si>
    <t>O-BUDKIS</t>
  </si>
  <si>
    <t>konserwacja budek lęgowych</t>
  </si>
  <si>
    <t>O-EKOTON</t>
  </si>
  <si>
    <t>kształtow. granicy ekotonowej</t>
  </si>
  <si>
    <t>O-PROGNŚ</t>
  </si>
  <si>
    <t>poszukiwania w ściole</t>
  </si>
  <si>
    <t>O-SCHRONN</t>
  </si>
  <si>
    <t>wieszanie schron.dla nietope.</t>
  </si>
  <si>
    <t>O-SCHRONS</t>
  </si>
  <si>
    <t>konserw.schron.dla nietoperzy</t>
  </si>
  <si>
    <t>O-SMIECI</t>
  </si>
  <si>
    <t>Sprzątanie śmieci z teren.leśn</t>
  </si>
  <si>
    <t>O-SPAŁC</t>
  </si>
  <si>
    <t>ochr.chem.przed spałowaniem</t>
  </si>
  <si>
    <t>O-SPAŁM</t>
  </si>
  <si>
    <t>ochr.mech.przed spałowaniem</t>
  </si>
  <si>
    <t>O-ZGRYZC</t>
  </si>
  <si>
    <t>ochr.chem.przed zgryzaniem</t>
  </si>
  <si>
    <t>O-ZGRYZD</t>
  </si>
  <si>
    <t>wykładanie drzew zgryzowych</t>
  </si>
  <si>
    <t>O-ZWWTÓRK</t>
  </si>
  <si>
    <t>zwal.szkod.wtór.-pułapki klas.</t>
  </si>
  <si>
    <t>O-ZWWTÓRM</t>
  </si>
  <si>
    <t>zwal.szkod.wtór.na drew.mech.</t>
  </si>
  <si>
    <t>OCHRP</t>
  </si>
  <si>
    <t>ochrona p-poż</t>
  </si>
  <si>
    <t>P-INNE</t>
  </si>
  <si>
    <t>inne zabiegi</t>
  </si>
  <si>
    <t>P-PORZ</t>
  </si>
  <si>
    <t>porządkowanie terenu</t>
  </si>
  <si>
    <t>P-POŻAR</t>
  </si>
  <si>
    <t>gaszenie, dogaszanie pożarzysk</t>
  </si>
  <si>
    <t>OCHRONA LASU - GRODZENIA</t>
  </si>
  <si>
    <t>O-GRODZN</t>
  </si>
  <si>
    <t>grodzenie upraw</t>
  </si>
  <si>
    <t>O-GRODZR</t>
  </si>
  <si>
    <t>demontaż ogrodzenia upraw</t>
  </si>
  <si>
    <t>O-GRODZS</t>
  </si>
  <si>
    <t>konserwacja ogrodzeń</t>
  </si>
  <si>
    <t>MECHANICZNE PRZYGOTOWANIE GLEBY</t>
  </si>
  <si>
    <t>NASIENNICTWO I SZKÓŁKI LEŚŃE</t>
  </si>
  <si>
    <t>NAS</t>
  </si>
  <si>
    <t>nasiennictwo i selekcja</t>
  </si>
  <si>
    <t>N-CHŁODN</t>
  </si>
  <si>
    <t>przechowyw.nasion w chłodni</t>
  </si>
  <si>
    <t>N-CZYSZ</t>
  </si>
  <si>
    <t>oczyszczanie nasion z owocni</t>
  </si>
  <si>
    <t>N-NASIONA</t>
  </si>
  <si>
    <t>przygotowanie nasion do siewu</t>
  </si>
  <si>
    <t>N-ZNGOSP</t>
  </si>
  <si>
    <t>zb.nasion z d-stanów gospod.</t>
  </si>
  <si>
    <t>N-ZNPOZ</t>
  </si>
  <si>
    <t>inne sposoby zbioru nasion</t>
  </si>
  <si>
    <t>N-ZSGOSP</t>
  </si>
  <si>
    <t>zb.szyszek z d-stanów gospod.</t>
  </si>
  <si>
    <t>SZKL</t>
  </si>
  <si>
    <t>szkółki leśne</t>
  </si>
  <si>
    <t>O-PROGNG</t>
  </si>
  <si>
    <t>poszukiwania w glebie</t>
  </si>
  <si>
    <t>O-SLOCHRC</t>
  </si>
  <si>
    <t>Zab.ochr.chem.na szkółk.lesn</t>
  </si>
  <si>
    <t>SL_KONT</t>
  </si>
  <si>
    <t>produkcja sadz.w war.kontrolow</t>
  </si>
  <si>
    <t>SL_NAW</t>
  </si>
  <si>
    <t>nawożenie szkółki</t>
  </si>
  <si>
    <t>SL_PIEL</t>
  </si>
  <si>
    <t>pielęgnowanie i ochrona w szk.</t>
  </si>
  <si>
    <t>SL_POZ</t>
  </si>
  <si>
    <t>pozostałe prace w szkółce</t>
  </si>
  <si>
    <t>SL_UPR</t>
  </si>
  <si>
    <t>uprawa gleby w szkółce</t>
  </si>
  <si>
    <t>SL_WYJM</t>
  </si>
  <si>
    <t>wyjmow.i in.prace końcowe z sa</t>
  </si>
  <si>
    <t>SL_WYS</t>
  </si>
  <si>
    <t>siewy w szkółce</t>
  </si>
  <si>
    <t>SL-DESZCZ</t>
  </si>
  <si>
    <t>deszczowanie szkółki leśnej</t>
  </si>
  <si>
    <t>SL-INNE</t>
  </si>
  <si>
    <t>inne pr.szkółk.w prod.kontr.</t>
  </si>
  <si>
    <t>SL-KOMP</t>
  </si>
  <si>
    <t>przygotow.kompostu na szk.leś.</t>
  </si>
  <si>
    <t>SL-KONSTR</t>
  </si>
  <si>
    <t>pr.przy konstrukcjach szk.leś.</t>
  </si>
  <si>
    <t>SL-MAGAZ</t>
  </si>
  <si>
    <t>transp.i magazyn.na szk.leś.</t>
  </si>
  <si>
    <t>SL-PAKOW</t>
  </si>
  <si>
    <t>pakowanie sadz.na szk.leś.</t>
  </si>
  <si>
    <t>SL-PIELG</t>
  </si>
  <si>
    <t>pielęg.upraw.gl.w szk.leś.</t>
  </si>
  <si>
    <t>SL-PODC</t>
  </si>
  <si>
    <t>podcinanie korzeni w szk.leś.</t>
  </si>
  <si>
    <t>SL-PRZECH</t>
  </si>
  <si>
    <t>przechowywanie sadz.w szk.leś.</t>
  </si>
  <si>
    <t>SL-REMONT</t>
  </si>
  <si>
    <t>remonty,konserw.na szk.leś.</t>
  </si>
  <si>
    <t>SL-SORT</t>
  </si>
  <si>
    <t>sortowanie mat.sadz.w.szk.leś.</t>
  </si>
  <si>
    <t>SL-TRANS</t>
  </si>
  <si>
    <t>transport sadz.na szk.leś.</t>
  </si>
  <si>
    <t>SL-UGÓRC</t>
  </si>
  <si>
    <t>utrzym.gl.w czar.ugorz.szk.l.</t>
  </si>
  <si>
    <t>SL-UGÓRZ</t>
  </si>
  <si>
    <t>ugory zielone na szk.leś.</t>
  </si>
  <si>
    <t>SL-UPRR</t>
  </si>
  <si>
    <t>ręczna uprawa przedsiewna</t>
  </si>
  <si>
    <t>SL-UTRZYM</t>
  </si>
  <si>
    <t>utrzymanie obiektów szkółki</t>
  </si>
  <si>
    <t>SL-ZWGRZC</t>
  </si>
  <si>
    <t>zwalczanie chem. grzybów na SL</t>
  </si>
  <si>
    <t>POZ</t>
  </si>
  <si>
    <t>pozyskanie drewna</t>
  </si>
  <si>
    <t>CP-P</t>
  </si>
  <si>
    <t>pozyskanie w CP</t>
  </si>
  <si>
    <t>IB</t>
  </si>
  <si>
    <t>rębnia Ib</t>
  </si>
  <si>
    <t>IIIA</t>
  </si>
  <si>
    <t>rębnia IIIa</t>
  </si>
  <si>
    <t>IIIAU</t>
  </si>
  <si>
    <t>rębnia IIIa uprzątające</t>
  </si>
  <si>
    <t>IVD</t>
  </si>
  <si>
    <t>rębnia IVd</t>
  </si>
  <si>
    <t>POZ-P</t>
  </si>
  <si>
    <t>inne czynności z pozysk.d-wna</t>
  </si>
  <si>
    <t>PR</t>
  </si>
  <si>
    <t>przygodne-rębne</t>
  </si>
  <si>
    <t>PTP</t>
  </si>
  <si>
    <t>przygodne-trzebieże późne</t>
  </si>
  <si>
    <t>PTW</t>
  </si>
  <si>
    <t>przygodne-trzebieże wczesne</t>
  </si>
  <si>
    <t>TPP</t>
  </si>
  <si>
    <t>trzebież późna pozytywna</t>
  </si>
  <si>
    <t>TWP</t>
  </si>
  <si>
    <t>trzebież wczesna pozytywna</t>
  </si>
  <si>
    <t>PM</t>
  </si>
  <si>
    <t>podwóz mechaniczny</t>
  </si>
  <si>
    <t>m3</t>
  </si>
  <si>
    <t>PODW-WYDŁ</t>
  </si>
  <si>
    <t>Podwóz drewna powyżej 5 km</t>
  </si>
  <si>
    <t>ZM</t>
  </si>
  <si>
    <t>zrywka mechaniczna</t>
  </si>
  <si>
    <t>ZRYW-WYD1</t>
  </si>
  <si>
    <t>Zrywka drewna od 1 do 1.5 km</t>
  </si>
  <si>
    <t>ZRYW-WYD2</t>
  </si>
  <si>
    <t>Zrywka drewna od 1.5 do 2 km</t>
  </si>
  <si>
    <t>ZRYW-WYD3</t>
  </si>
  <si>
    <t>Zrywka drewna powyżej 2 km</t>
  </si>
  <si>
    <t>UBOCP</t>
  </si>
  <si>
    <t>pozostała uboczna</t>
  </si>
  <si>
    <t>CHOINKIL</t>
  </si>
  <si>
    <t>pozysk.choin.,stroi.w lesie</t>
  </si>
  <si>
    <t>CHOINKIPL</t>
  </si>
  <si>
    <t>pozysk.choin.,stroi.na plant.</t>
  </si>
  <si>
    <t>UTRZYMANIE DRÓG I MELIORACJE</t>
  </si>
  <si>
    <t>UT-DROGIL</t>
  </si>
  <si>
    <t>utrzymanie dróg leśnych</t>
  </si>
  <si>
    <t>UT-MEL</t>
  </si>
  <si>
    <t>utrz. urządzeń melioracyjnych</t>
  </si>
  <si>
    <t>UTRZYMANIE OBIEKTÓW LEŚNYCH - POZOSTAŁE</t>
  </si>
  <si>
    <t>UT-POZINF</t>
  </si>
  <si>
    <t>utrzym.pozost.obiekt.urz.infra</t>
  </si>
  <si>
    <t>UT-TURYST</t>
  </si>
  <si>
    <t>utrzymanie obiektów turystyczn</t>
  </si>
  <si>
    <t>Razem wartość formularza</t>
  </si>
  <si>
    <t>............................................................................</t>
  </si>
  <si>
    <t>zn.spr.ZO.270.2.2020</t>
  </si>
  <si>
    <t>______________, dnia______________r.</t>
  </si>
  <si>
    <t>________________________________</t>
  </si>
  <si>
    <t>(Nazwa i adres wykonawcy)</t>
  </si>
  <si>
    <t>KOSZTORYS OFERTOWY</t>
  </si>
  <si>
    <t>Skarb Państwa -</t>
  </si>
  <si>
    <t>Państwowe Gospodarstwo Leśne Lasy Państwowe</t>
  </si>
  <si>
    <t>Nadleśnictwo Wichrowo</t>
  </si>
  <si>
    <t>Wichrowo 2, 11-040 Dobre Miasto</t>
  </si>
  <si>
    <r>
      <t xml:space="preserve">Odpowiadając na ogłoszenie o przetargu nieograniczonym na „Wykonywanie usług z zakresu gospodarki leśnej na terenie Nadleśnictwa Wichrowo w roku 2021” składamy niniejszym ofertę na </t>
    </r>
    <r>
      <rPr>
        <b/>
        <sz val="12"/>
        <color indexed="8"/>
        <rFont val="Times New Roman"/>
        <family val="1"/>
        <charset val="238"/>
      </rPr>
      <t>Pakiet II</t>
    </r>
    <r>
      <rPr>
        <sz val="12"/>
        <color indexed="8"/>
        <rFont val="Times New Roman"/>
        <family val="1"/>
        <charset val="238"/>
      </rPr>
      <t xml:space="preserve"> tego zamówienia i oferujemy następujące ceny jednostkowe za usługi wchodzące w skład tej części zamówienia:</t>
    </r>
  </si>
  <si>
    <t xml:space="preserve">Stawka
jednostkowa netto w PLN
</t>
  </si>
  <si>
    <t xml:space="preserve">Całkowita wartość 
netto w PLN
</t>
  </si>
  <si>
    <t>Stawka VAT %</t>
  </si>
  <si>
    <t xml:space="preserve">Wartość VAT
w PLN
</t>
  </si>
  <si>
    <t xml:space="preserve">Wartość całkowita
 brutto w PLN
</t>
  </si>
  <si>
    <t>Cena łączna netto w PLN</t>
  </si>
  <si>
    <t>Wartość VAT w PLN</t>
  </si>
  <si>
    <t>Cena łączna brutto w PLN</t>
  </si>
  <si>
    <t>Dokument musi być podpisany kwalifikowanym podpisem elektronicznym</t>
  </si>
  <si>
    <t xml:space="preserve">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</si>
</sst>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>
    <font>
      <sz val="11"/>
      <color theme="1"/>
      <name val="Calibri"/>
      <family val="2"/>
      <charset val="238"/>
      <scheme val="minor"/>
    </font>
    <font>
      <sz val="9"/>
      <color indexed="8"/>
      <name val="serif"/>
    </font>
    <font>
      <b/>
      <sz val="11"/>
      <color indexed="8"/>
      <name val="serif"/>
      <charset val="238"/>
    </font>
    <font>
      <b/>
      <sz val="9"/>
      <color indexed="8"/>
      <name val="serif"/>
      <charset val="238"/>
    </font>
    <font>
      <i/>
      <sz val="7"/>
      <color indexed="8"/>
      <name val="serif"/>
    </font>
    <font>
      <sz val="9"/>
      <color indexed="8"/>
      <name val="serif"/>
      <charset val="238"/>
    </font>
    <font>
      <sz val="9"/>
      <name val="serif"/>
      <charset val="238"/>
    </font>
    <font>
      <sz val="11"/>
      <color indexed="8"/>
      <name val="Calibri"/>
      <family val="2"/>
      <charset val="238"/>
    </font>
    <font>
      <b/>
      <sz val="9"/>
      <color indexed="8"/>
      <name val="serif"/>
    </font>
    <font>
      <i/>
      <sz val="9"/>
      <color indexed="8"/>
      <name val="serif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9"/>
      <color indexed="8"/>
      <name val="serif"/>
      <charset val="238"/>
    </font>
  </fonts>
  <fills count="7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1">
    <xf numFmtId="0" fontId="0" fillId="0" borderId="0" xfId="0"/>
    <xf numFmtId="0" fontId="4" fillId="0" borderId="13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2" fontId="4" fillId="0" borderId="13" xfId="0" applyNumberFormat="1" applyFont="1" applyFill="1" applyBorder="1" applyAlignment="1" applyProtection="1">
      <alignment horizontal="center" vertical="top"/>
    </xf>
    <xf numFmtId="164" fontId="4" fillId="0" borderId="11" xfId="0" applyNumberFormat="1" applyFont="1" applyFill="1" applyBorder="1" applyAlignment="1" applyProtection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top"/>
    </xf>
    <xf numFmtId="2" fontId="3" fillId="2" borderId="13" xfId="0" applyNumberFormat="1" applyFont="1" applyFill="1" applyBorder="1" applyAlignment="1" applyProtection="1">
      <alignment horizontal="center" vertical="center"/>
    </xf>
    <xf numFmtId="2" fontId="3" fillId="2" borderId="11" xfId="0" applyNumberFormat="1" applyFont="1" applyFill="1" applyBorder="1" applyAlignment="1" applyProtection="1">
      <alignment horizontal="right" vertical="center"/>
    </xf>
    <xf numFmtId="164" fontId="3" fillId="2" borderId="11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1" fillId="3" borderId="17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</xf>
    <xf numFmtId="0" fontId="1" fillId="3" borderId="13" xfId="0" applyNumberFormat="1" applyFont="1" applyFill="1" applyBorder="1" applyAlignment="1" applyProtection="1">
      <alignment horizontal="center" vertical="top"/>
    </xf>
    <xf numFmtId="4" fontId="1" fillId="3" borderId="11" xfId="0" applyNumberFormat="1" applyFont="1" applyFill="1" applyBorder="1" applyAlignment="1" applyProtection="1">
      <alignment horizontal="right" vertical="top"/>
    </xf>
    <xf numFmtId="2" fontId="1" fillId="3" borderId="13" xfId="0" applyNumberFormat="1" applyFont="1" applyFill="1" applyBorder="1" applyAlignment="1" applyProtection="1">
      <alignment horizontal="center" vertical="top"/>
    </xf>
    <xf numFmtId="0" fontId="1" fillId="4" borderId="11" xfId="0" applyNumberFormat="1" applyFont="1" applyFill="1" applyBorder="1" applyAlignment="1" applyProtection="1">
      <alignment horizontal="left" vertical="top"/>
    </xf>
    <xf numFmtId="0" fontId="1" fillId="4" borderId="12" xfId="0" applyNumberFormat="1" applyFont="1" applyFill="1" applyBorder="1" applyAlignment="1" applyProtection="1">
      <alignment horizontal="left" vertical="top"/>
    </xf>
    <xf numFmtId="0" fontId="1" fillId="4" borderId="13" xfId="0" applyNumberFormat="1" applyFont="1" applyFill="1" applyBorder="1" applyAlignment="1" applyProtection="1">
      <alignment horizontal="center" vertical="top"/>
    </xf>
    <xf numFmtId="4" fontId="1" fillId="4" borderId="11" xfId="0" applyNumberFormat="1" applyFont="1" applyFill="1" applyBorder="1" applyAlignment="1" applyProtection="1">
      <alignment horizontal="right" vertical="top"/>
    </xf>
    <xf numFmtId="2" fontId="1" fillId="4" borderId="13" xfId="0" applyNumberFormat="1" applyFont="1" applyFill="1" applyBorder="1" applyAlignment="1" applyProtection="1">
      <alignment horizontal="center" vertical="top"/>
    </xf>
    <xf numFmtId="164" fontId="1" fillId="4" borderId="11" xfId="0" applyNumberFormat="1" applyFont="1" applyFill="1" applyBorder="1" applyAlignment="1" applyProtection="1">
      <alignment horizontal="center" vertical="top"/>
    </xf>
    <xf numFmtId="0" fontId="1" fillId="4" borderId="11" xfId="0" applyNumberFormat="1" applyFont="1" applyFill="1" applyBorder="1" applyAlignment="1" applyProtection="1">
      <alignment horizontal="center" vertical="top"/>
    </xf>
    <xf numFmtId="164" fontId="5" fillId="4" borderId="14" xfId="0" applyNumberFormat="1" applyFont="1" applyFill="1" applyBorder="1" applyAlignment="1" applyProtection="1">
      <alignment horizontal="center" vertical="center"/>
    </xf>
    <xf numFmtId="164" fontId="1" fillId="4" borderId="2" xfId="0" applyNumberFormat="1" applyFont="1" applyFill="1" applyBorder="1" applyAlignment="1" applyProtection="1">
      <alignment horizontal="center" vertical="top"/>
    </xf>
    <xf numFmtId="0" fontId="3" fillId="2" borderId="13" xfId="0" applyNumberFormat="1" applyFont="1" applyFill="1" applyBorder="1" applyAlignment="1" applyProtection="1">
      <alignment horizontal="center" vertical="top"/>
    </xf>
    <xf numFmtId="4" fontId="3" fillId="2" borderId="11" xfId="0" applyNumberFormat="1" applyFont="1" applyFill="1" applyBorder="1" applyAlignment="1" applyProtection="1">
      <alignment horizontal="right" vertical="top"/>
    </xf>
    <xf numFmtId="2" fontId="3" fillId="2" borderId="13" xfId="0" applyNumberFormat="1" applyFont="1" applyFill="1" applyBorder="1" applyAlignment="1" applyProtection="1">
      <alignment horizontal="center" vertical="top"/>
    </xf>
    <xf numFmtId="164" fontId="3" fillId="2" borderId="11" xfId="0" applyNumberFormat="1" applyFont="1" applyFill="1" applyBorder="1" applyAlignment="1" applyProtection="1">
      <alignment horizontal="center" vertical="top"/>
    </xf>
    <xf numFmtId="0" fontId="3" fillId="2" borderId="11" xfId="0" applyNumberFormat="1" applyFont="1" applyFill="1" applyBorder="1" applyAlignment="1" applyProtection="1">
      <alignment horizontal="center" vertical="top"/>
    </xf>
    <xf numFmtId="164" fontId="3" fillId="2" borderId="2" xfId="0" applyNumberFormat="1" applyFont="1" applyFill="1" applyBorder="1" applyAlignment="1" applyProtection="1">
      <alignment horizontal="center" vertical="top"/>
    </xf>
    <xf numFmtId="0" fontId="3" fillId="2" borderId="18" xfId="0" applyNumberFormat="1" applyFont="1" applyFill="1" applyBorder="1" applyAlignment="1" applyProtection="1">
      <alignment horizontal="center" vertical="top"/>
    </xf>
    <xf numFmtId="4" fontId="3" fillId="2" borderId="19" xfId="0" applyNumberFormat="1" applyFont="1" applyFill="1" applyBorder="1" applyAlignment="1" applyProtection="1">
      <alignment horizontal="right" vertical="top"/>
    </xf>
    <xf numFmtId="2" fontId="3" fillId="2" borderId="18" xfId="0" applyNumberFormat="1" applyFont="1" applyFill="1" applyBorder="1" applyAlignment="1" applyProtection="1">
      <alignment horizontal="center" vertical="top"/>
    </xf>
    <xf numFmtId="0" fontId="3" fillId="2" borderId="19" xfId="0" applyNumberFormat="1" applyFont="1" applyFill="1" applyBorder="1" applyAlignment="1" applyProtection="1">
      <alignment horizontal="center" vertical="top"/>
    </xf>
    <xf numFmtId="0" fontId="6" fillId="4" borderId="11" xfId="0" applyNumberFormat="1" applyFont="1" applyFill="1" applyBorder="1" applyAlignment="1" applyProtection="1">
      <alignment horizontal="left" vertical="top"/>
    </xf>
    <xf numFmtId="0" fontId="6" fillId="4" borderId="12" xfId="0" applyNumberFormat="1" applyFont="1" applyFill="1" applyBorder="1" applyAlignment="1" applyProtection="1">
      <alignment horizontal="left" vertical="top"/>
    </xf>
    <xf numFmtId="0" fontId="6" fillId="4" borderId="13" xfId="0" applyNumberFormat="1" applyFont="1" applyFill="1" applyBorder="1" applyAlignment="1" applyProtection="1">
      <alignment horizontal="center" vertical="top"/>
    </xf>
    <xf numFmtId="4" fontId="6" fillId="4" borderId="11" xfId="0" applyNumberFormat="1" applyFont="1" applyFill="1" applyBorder="1" applyAlignment="1" applyProtection="1">
      <alignment horizontal="right" vertical="top"/>
    </xf>
    <xf numFmtId="2" fontId="6" fillId="4" borderId="13" xfId="0" applyNumberFormat="1" applyFont="1" applyFill="1" applyBorder="1" applyAlignment="1" applyProtection="1">
      <alignment horizontal="center" vertical="top"/>
    </xf>
    <xf numFmtId="164" fontId="6" fillId="4" borderId="11" xfId="0" applyNumberFormat="1" applyFont="1" applyFill="1" applyBorder="1" applyAlignment="1" applyProtection="1">
      <alignment horizontal="center" vertical="top"/>
    </xf>
    <xf numFmtId="0" fontId="6" fillId="4" borderId="11" xfId="0" applyNumberFormat="1" applyFont="1" applyFill="1" applyBorder="1" applyAlignment="1" applyProtection="1">
      <alignment horizontal="center" vertical="top"/>
    </xf>
    <xf numFmtId="164" fontId="6" fillId="4" borderId="2" xfId="0" applyNumberFormat="1" applyFont="1" applyFill="1" applyBorder="1" applyAlignment="1" applyProtection="1">
      <alignment horizontal="center" vertical="top"/>
    </xf>
    <xf numFmtId="0" fontId="3" fillId="2" borderId="17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4" fontId="3" fillId="2" borderId="11" xfId="0" applyNumberFormat="1" applyFont="1" applyFill="1" applyBorder="1" applyAlignment="1" applyProtection="1">
      <alignment horizontal="right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right" vertical="top"/>
    </xf>
    <xf numFmtId="0" fontId="5" fillId="3" borderId="13" xfId="0" applyNumberFormat="1" applyFont="1" applyFill="1" applyBorder="1" applyAlignment="1" applyProtection="1">
      <alignment horizontal="center" vertical="top"/>
    </xf>
    <xf numFmtId="4" fontId="5" fillId="3" borderId="11" xfId="0" applyNumberFormat="1" applyFont="1" applyFill="1" applyBorder="1" applyAlignment="1" applyProtection="1">
      <alignment vertical="top"/>
    </xf>
    <xf numFmtId="2" fontId="5" fillId="3" borderId="13" xfId="0" applyNumberFormat="1" applyFont="1" applyFill="1" applyBorder="1" applyAlignment="1" applyProtection="1">
      <alignment horizontal="center" vertical="top"/>
    </xf>
    <xf numFmtId="0" fontId="5" fillId="3" borderId="18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3" xfId="0" applyNumberFormat="1" applyFont="1" applyFill="1" applyBorder="1" applyAlignment="1" applyProtection="1">
      <alignment horizontal="left" vertical="top"/>
    </xf>
    <xf numFmtId="0" fontId="1" fillId="4" borderId="9" xfId="0" applyNumberFormat="1" applyFont="1" applyFill="1" applyBorder="1" applyAlignment="1" applyProtection="1">
      <alignment horizontal="center" vertical="top"/>
    </xf>
    <xf numFmtId="0" fontId="1" fillId="4" borderId="24" xfId="0" applyNumberFormat="1" applyFont="1" applyFill="1" applyBorder="1" applyAlignment="1" applyProtection="1">
      <alignment horizontal="left" vertical="top"/>
    </xf>
    <xf numFmtId="0" fontId="1" fillId="4" borderId="23" xfId="0" applyNumberFormat="1" applyFont="1" applyFill="1" applyBorder="1" applyAlignment="1" applyProtection="1">
      <alignment horizontal="left" vertical="top"/>
    </xf>
    <xf numFmtId="0" fontId="1" fillId="4" borderId="15" xfId="0" applyNumberFormat="1" applyFont="1" applyFill="1" applyBorder="1" applyAlignment="1" applyProtection="1">
      <alignment horizontal="left" vertical="top"/>
    </xf>
    <xf numFmtId="0" fontId="1" fillId="4" borderId="22" xfId="0" applyNumberFormat="1" applyFont="1" applyFill="1" applyBorder="1" applyAlignment="1" applyProtection="1">
      <alignment horizontal="left" vertical="top"/>
    </xf>
    <xf numFmtId="0" fontId="1" fillId="4" borderId="18" xfId="0" applyNumberFormat="1" applyFont="1" applyFill="1" applyBorder="1" applyAlignment="1" applyProtection="1">
      <alignment horizontal="center" vertical="top"/>
    </xf>
    <xf numFmtId="4" fontId="1" fillId="4" borderId="19" xfId="0" applyNumberFormat="1" applyFont="1" applyFill="1" applyBorder="1" applyAlignment="1" applyProtection="1">
      <alignment horizontal="right" vertical="top"/>
    </xf>
    <xf numFmtId="4" fontId="1" fillId="4" borderId="7" xfId="0" applyNumberFormat="1" applyFont="1" applyFill="1" applyBorder="1" applyAlignment="1" applyProtection="1">
      <alignment horizontal="right" vertical="top"/>
    </xf>
    <xf numFmtId="0" fontId="1" fillId="0" borderId="22" xfId="0" applyNumberFormat="1" applyFont="1" applyFill="1" applyBorder="1" applyAlignment="1" applyProtection="1">
      <alignment horizontal="left" vertical="top"/>
    </xf>
    <xf numFmtId="0" fontId="1" fillId="0" borderId="16" xfId="0" applyNumberFormat="1" applyFont="1" applyFill="1" applyBorder="1" applyAlignment="1" applyProtection="1">
      <alignment horizontal="left" vertical="top"/>
    </xf>
    <xf numFmtId="0" fontId="1" fillId="4" borderId="16" xfId="0" applyNumberFormat="1" applyFont="1" applyFill="1" applyBorder="1" applyAlignment="1" applyProtection="1">
      <alignment horizontal="left" vertical="top"/>
    </xf>
    <xf numFmtId="0" fontId="1" fillId="3" borderId="9" xfId="0" applyNumberFormat="1" applyFont="1" applyFill="1" applyBorder="1" applyAlignment="1" applyProtection="1">
      <alignment horizontal="center" vertical="top"/>
    </xf>
    <xf numFmtId="0" fontId="1" fillId="3" borderId="18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horizontal="right" vertical="top"/>
    </xf>
    <xf numFmtId="0" fontId="5" fillId="4" borderId="22" xfId="1" applyNumberFormat="1" applyFont="1" applyFill="1" applyBorder="1" applyAlignment="1" applyProtection="1">
      <alignment horizontal="left" vertical="center"/>
    </xf>
    <xf numFmtId="0" fontId="5" fillId="4" borderId="16" xfId="1" applyNumberFormat="1" applyFont="1" applyFill="1" applyBorder="1" applyAlignment="1" applyProtection="1">
      <alignment horizontal="left" vertical="center"/>
    </xf>
    <xf numFmtId="0" fontId="1" fillId="4" borderId="27" xfId="0" applyNumberFormat="1" applyFont="1" applyFill="1" applyBorder="1" applyAlignment="1" applyProtection="1">
      <alignment horizontal="center" vertical="top"/>
    </xf>
    <xf numFmtId="0" fontId="1" fillId="4" borderId="28" xfId="0" applyNumberFormat="1" applyFont="1" applyFill="1" applyBorder="1" applyAlignment="1" applyProtection="1">
      <alignment horizontal="center" vertical="top"/>
    </xf>
    <xf numFmtId="0" fontId="1" fillId="4" borderId="5" xfId="0" applyNumberFormat="1" applyFont="1" applyFill="1" applyBorder="1" applyAlignment="1" applyProtection="1">
      <alignment horizontal="center" vertical="top"/>
    </xf>
    <xf numFmtId="0" fontId="5" fillId="0" borderId="16" xfId="0" applyNumberFormat="1" applyFont="1" applyFill="1" applyBorder="1" applyAlignment="1" applyProtection="1">
      <alignment horizontal="left" vertical="top"/>
    </xf>
    <xf numFmtId="0" fontId="3" fillId="2" borderId="17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164" fontId="3" fillId="2" borderId="2" xfId="0" applyNumberFormat="1" applyFont="1" applyFill="1" applyBorder="1" applyAlignment="1" applyProtection="1">
      <alignment horizontal="righ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164" fontId="3" fillId="2" borderId="11" xfId="0" applyNumberFormat="1" applyFont="1" applyFill="1" applyBorder="1" applyAlignment="1" applyProtection="1">
      <alignment horizontal="right" vertical="center"/>
    </xf>
    <xf numFmtId="0" fontId="3" fillId="2" borderId="22" xfId="0" applyNumberFormat="1" applyFont="1" applyFill="1" applyBorder="1" applyAlignment="1" applyProtection="1">
      <alignment horizontal="left" vertical="top"/>
    </xf>
    <xf numFmtId="0" fontId="3" fillId="2" borderId="16" xfId="0" applyNumberFormat="1" applyFont="1" applyFill="1" applyBorder="1" applyAlignment="1" applyProtection="1">
      <alignment horizontal="left" vertical="top"/>
    </xf>
    <xf numFmtId="0" fontId="1" fillId="4" borderId="7" xfId="0" applyNumberFormat="1" applyFont="1" applyFill="1" applyBorder="1" applyAlignment="1" applyProtection="1">
      <alignment horizontal="left" vertical="top"/>
    </xf>
    <xf numFmtId="164" fontId="1" fillId="4" borderId="3" xfId="0" applyNumberFormat="1" applyFont="1" applyFill="1" applyBorder="1" applyAlignment="1" applyProtection="1">
      <alignment horizontal="center" vertical="top"/>
    </xf>
    <xf numFmtId="2" fontId="1" fillId="0" borderId="0" xfId="0" applyNumberFormat="1" applyFont="1" applyFill="1" applyBorder="1" applyAlignment="1" applyProtection="1">
      <alignment horizontal="center" vertical="top"/>
    </xf>
    <xf numFmtId="164" fontId="1" fillId="0" borderId="14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right" vertical="top"/>
    </xf>
    <xf numFmtId="164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NumberFormat="1" applyFont="1"/>
    <xf numFmtId="0" fontId="10" fillId="0" borderId="0" xfId="0" applyNumberFormat="1" applyFont="1" applyFill="1" applyBorder="1" applyAlignment="1" applyProtection="1">
      <alignment vertical="top" wrapText="1"/>
    </xf>
    <xf numFmtId="0" fontId="11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Font="1"/>
    <xf numFmtId="0" fontId="1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5" borderId="11" xfId="0" applyNumberFormat="1" applyFont="1" applyFill="1" applyBorder="1" applyAlignment="1" applyProtection="1">
      <alignment horizontal="center" vertical="top"/>
    </xf>
    <xf numFmtId="164" fontId="5" fillId="5" borderId="14" xfId="0" applyNumberFormat="1" applyFont="1" applyFill="1" applyBorder="1" applyAlignment="1" applyProtection="1">
      <alignment horizontal="center" vertical="center"/>
    </xf>
    <xf numFmtId="164" fontId="1" fillId="5" borderId="11" xfId="0" applyNumberFormat="1" applyFont="1" applyFill="1" applyBorder="1" applyAlignment="1" applyProtection="1">
      <alignment horizontal="center" vertical="top"/>
    </xf>
    <xf numFmtId="164" fontId="1" fillId="5" borderId="2" xfId="0" applyNumberFormat="1" applyFont="1" applyFill="1" applyBorder="1" applyAlignment="1" applyProtection="1">
      <alignment horizontal="center" vertical="top"/>
    </xf>
    <xf numFmtId="2" fontId="1" fillId="5" borderId="13" xfId="0" applyNumberFormat="1" applyFont="1" applyFill="1" applyBorder="1" applyAlignment="1" applyProtection="1">
      <alignment horizontal="center" vertical="top"/>
    </xf>
    <xf numFmtId="0" fontId="1" fillId="5" borderId="11" xfId="0" applyNumberFormat="1" applyFont="1" applyFill="1" applyBorder="1" applyAlignment="1" applyProtection="1">
      <alignment horizontal="center" vertical="center"/>
    </xf>
    <xf numFmtId="4" fontId="1" fillId="6" borderId="11" xfId="0" applyNumberFormat="1" applyFont="1" applyFill="1" applyBorder="1" applyAlignment="1" applyProtection="1">
      <alignment horizontal="right" vertical="top"/>
    </xf>
    <xf numFmtId="2" fontId="1" fillId="6" borderId="13" xfId="0" applyNumberFormat="1" applyFont="1" applyFill="1" applyBorder="1" applyAlignment="1" applyProtection="1">
      <alignment horizontal="center" vertical="top"/>
    </xf>
    <xf numFmtId="164" fontId="1" fillId="0" borderId="11" xfId="0" applyNumberFormat="1" applyFont="1" applyFill="1" applyBorder="1" applyAlignment="1" applyProtection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</xf>
    <xf numFmtId="164" fontId="5" fillId="0" borderId="14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164" fontId="5" fillId="0" borderId="2" xfId="0" applyNumberFormat="1" applyFont="1" applyFill="1" applyBorder="1" applyAlignment="1" applyProtection="1">
      <alignment horizontal="center" vertical="top"/>
    </xf>
    <xf numFmtId="164" fontId="5" fillId="0" borderId="11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</xf>
    <xf numFmtId="2" fontId="3" fillId="0" borderId="9" xfId="0" applyNumberFormat="1" applyFont="1" applyFill="1" applyBorder="1" applyAlignment="1" applyProtection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5" fillId="3" borderId="25" xfId="1" applyNumberFormat="1" applyFont="1" applyFill="1" applyBorder="1" applyAlignment="1" applyProtection="1">
      <alignment horizontal="left" vertical="center"/>
    </xf>
    <xf numFmtId="0" fontId="5" fillId="3" borderId="26" xfId="1" applyNumberFormat="1" applyFont="1" applyFill="1" applyBorder="1" applyAlignment="1" applyProtection="1">
      <alignment horizontal="left" vertical="center"/>
    </xf>
    <xf numFmtId="0" fontId="5" fillId="3" borderId="21" xfId="1" applyNumberFormat="1" applyFont="1" applyFill="1" applyBorder="1" applyAlignment="1" applyProtection="1">
      <alignment horizontal="left" vertical="center"/>
    </xf>
    <xf numFmtId="0" fontId="5" fillId="3" borderId="16" xfId="1" applyNumberFormat="1" applyFont="1" applyFill="1" applyBorder="1" applyAlignment="1" applyProtection="1">
      <alignment horizontal="left" vertical="center"/>
    </xf>
    <xf numFmtId="0" fontId="3" fillId="2" borderId="17" xfId="0" applyNumberFormat="1" applyFont="1" applyFill="1" applyBorder="1" applyAlignment="1" applyProtection="1">
      <alignment horizontal="left" vertical="center"/>
    </xf>
    <xf numFmtId="0" fontId="3" fillId="2" borderId="15" xfId="0" applyNumberFormat="1" applyFont="1" applyFill="1" applyBorder="1" applyAlignment="1" applyProtection="1">
      <alignment horizontal="left" vertical="center"/>
    </xf>
    <xf numFmtId="0" fontId="3" fillId="2" borderId="29" xfId="0" applyNumberFormat="1" applyFont="1" applyFill="1" applyBorder="1" applyAlignment="1" applyProtection="1">
      <alignment horizontal="left" vertical="center"/>
    </xf>
    <xf numFmtId="0" fontId="3" fillId="2" borderId="8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7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2" fontId="3" fillId="2" borderId="3" xfId="0" applyNumberFormat="1" applyFont="1" applyFill="1" applyBorder="1" applyAlignment="1" applyProtection="1">
      <alignment horizontal="left" vertical="center"/>
    </xf>
    <xf numFmtId="2" fontId="3" fillId="2" borderId="4" xfId="0" applyNumberFormat="1" applyFont="1" applyFill="1" applyBorder="1" applyAlignment="1" applyProtection="1">
      <alignment horizontal="left" vertical="center"/>
    </xf>
    <xf numFmtId="2" fontId="3" fillId="2" borderId="15" xfId="0" applyNumberFormat="1" applyFont="1" applyFill="1" applyBorder="1" applyAlignment="1" applyProtection="1">
      <alignment horizontal="left" vertical="center"/>
    </xf>
    <xf numFmtId="2" fontId="3" fillId="2" borderId="16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3" fillId="2" borderId="15" xfId="0" applyNumberFormat="1" applyFont="1" applyFill="1" applyBorder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5" fillId="3" borderId="20" xfId="0" applyNumberFormat="1" applyFont="1" applyFill="1" applyBorder="1" applyAlignment="1" applyProtection="1">
      <alignment horizontal="left" vertical="center"/>
    </xf>
    <xf numFmtId="0" fontId="5" fillId="3" borderId="22" xfId="0" applyNumberFormat="1" applyFont="1" applyFill="1" applyBorder="1" applyAlignment="1" applyProtection="1">
      <alignment horizontal="left" vertical="center"/>
    </xf>
    <xf numFmtId="0" fontId="5" fillId="3" borderId="21" xfId="0" applyNumberFormat="1" applyFont="1" applyFill="1" applyBorder="1" applyAlignment="1" applyProtection="1">
      <alignment horizontal="left" vertical="center"/>
    </xf>
    <xf numFmtId="0" fontId="5" fillId="3" borderId="16" xfId="0" applyNumberFormat="1" applyFont="1" applyFill="1" applyBorder="1" applyAlignment="1" applyProtection="1">
      <alignment horizontal="left" vertical="center"/>
    </xf>
    <xf numFmtId="0" fontId="2" fillId="0" borderId="25" xfId="0" applyNumberFormat="1" applyFont="1" applyFill="1" applyBorder="1" applyAlignment="1" applyProtection="1">
      <alignment horizontal="center" vertical="top" wrapText="1"/>
    </xf>
    <xf numFmtId="0" fontId="2" fillId="0" borderId="20" xfId="0" applyNumberFormat="1" applyFont="1" applyFill="1" applyBorder="1" applyAlignment="1" applyProtection="1">
      <alignment horizontal="center" vertical="top" wrapText="1"/>
    </xf>
    <xf numFmtId="0" fontId="2" fillId="0" borderId="3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3" fillId="0" borderId="34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3" fillId="0" borderId="2" xfId="0" applyNumberFormat="1" applyFont="1" applyFill="1" applyBorder="1" applyAlignment="1" applyProtection="1">
      <alignment horizontal="right" vertical="top"/>
    </xf>
    <xf numFmtId="0" fontId="17" fillId="0" borderId="34" xfId="0" applyNumberFormat="1" applyFont="1" applyFill="1" applyBorder="1" applyAlignment="1" applyProtection="1">
      <alignment horizontal="center" vertical="top"/>
    </xf>
    <xf numFmtId="0" fontId="17" fillId="0" borderId="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workbookViewId="0">
      <selection activeCell="E224" sqref="E224"/>
    </sheetView>
  </sheetViews>
  <sheetFormatPr defaultRowHeight="15"/>
  <cols>
    <col min="1" max="1" width="12.28515625" customWidth="1"/>
    <col min="2" max="2" width="28.42578125" customWidth="1"/>
    <col min="3" max="3" width="8" customWidth="1"/>
    <col min="4" max="4" width="10.7109375" customWidth="1"/>
    <col min="5" max="5" width="11.42578125" style="93" customWidth="1"/>
    <col min="6" max="6" width="14.5703125" style="94" bestFit="1" customWidth="1"/>
    <col min="7" max="7" width="7.7109375" style="95" customWidth="1"/>
    <col min="8" max="8" width="12" style="96" bestFit="1" customWidth="1"/>
    <col min="9" max="9" width="14.5703125" style="94" bestFit="1" customWidth="1"/>
  </cols>
  <sheetData>
    <row r="1" spans="1:9" s="98" customFormat="1" ht="15.75" customHeight="1">
      <c r="A1" s="172" t="s">
        <v>208</v>
      </c>
      <c r="B1" s="172"/>
      <c r="C1" s="97"/>
      <c r="D1" s="97"/>
      <c r="E1" s="97"/>
      <c r="F1" s="131" t="s">
        <v>209</v>
      </c>
      <c r="G1" s="131"/>
      <c r="H1" s="131"/>
      <c r="I1" s="131"/>
    </row>
    <row r="2" spans="1:9" s="98" customFormat="1" ht="25.5" customHeight="1">
      <c r="A2" s="130" t="s">
        <v>210</v>
      </c>
      <c r="B2" s="130"/>
      <c r="C2" s="99"/>
      <c r="D2" s="99"/>
      <c r="E2" s="99"/>
      <c r="F2" s="99"/>
      <c r="G2" s="99"/>
      <c r="H2" s="99"/>
      <c r="I2" s="99"/>
    </row>
    <row r="3" spans="1:9" s="98" customFormat="1" ht="24.75" customHeight="1">
      <c r="A3" s="130" t="s">
        <v>210</v>
      </c>
      <c r="B3" s="130"/>
      <c r="C3" s="99"/>
      <c r="D3" s="99"/>
      <c r="E3" s="99"/>
      <c r="F3" s="99"/>
      <c r="G3" s="99"/>
      <c r="H3" s="99"/>
      <c r="I3" s="99"/>
    </row>
    <row r="4" spans="1:9" s="98" customFormat="1" ht="27" customHeight="1">
      <c r="A4" s="130" t="s">
        <v>210</v>
      </c>
      <c r="B4" s="130"/>
      <c r="C4" s="99"/>
      <c r="D4" s="99"/>
      <c r="E4" s="99"/>
      <c r="F4" s="99"/>
      <c r="G4" s="99"/>
      <c r="H4" s="99"/>
      <c r="I4" s="99"/>
    </row>
    <row r="5" spans="1:9" s="98" customFormat="1" ht="15.75">
      <c r="A5" s="131" t="s">
        <v>211</v>
      </c>
      <c r="B5" s="131"/>
      <c r="C5" s="99"/>
      <c r="D5" s="99"/>
      <c r="E5" s="99"/>
      <c r="F5" s="99"/>
      <c r="G5" s="99"/>
      <c r="H5" s="99"/>
      <c r="I5" s="99"/>
    </row>
    <row r="6" spans="1:9" s="98" customFormat="1" ht="15.75">
      <c r="A6" s="99"/>
      <c r="B6" s="99"/>
      <c r="C6" s="99"/>
      <c r="D6" s="99"/>
      <c r="E6" s="99"/>
      <c r="F6" s="99"/>
      <c r="G6" s="99"/>
      <c r="H6" s="99"/>
      <c r="I6" s="99"/>
    </row>
    <row r="7" spans="1:9" s="98" customFormat="1" ht="15.75">
      <c r="A7" s="132" t="s">
        <v>212</v>
      </c>
      <c r="B7" s="132"/>
      <c r="C7" s="132"/>
      <c r="D7" s="132"/>
      <c r="E7" s="132"/>
      <c r="F7" s="132"/>
      <c r="G7" s="132"/>
      <c r="H7" s="132"/>
      <c r="I7" s="132"/>
    </row>
    <row r="8" spans="1:9" s="101" customFormat="1">
      <c r="A8" s="119" t="s">
        <v>213</v>
      </c>
      <c r="B8" s="119"/>
      <c r="C8" s="100"/>
      <c r="D8" s="100"/>
      <c r="E8" s="100"/>
      <c r="F8" s="100"/>
      <c r="G8" s="100"/>
      <c r="H8" s="100"/>
      <c r="I8" s="100"/>
    </row>
    <row r="9" spans="1:9" s="101" customFormat="1">
      <c r="A9" s="119" t="s">
        <v>214</v>
      </c>
      <c r="B9" s="119"/>
      <c r="C9" s="100"/>
      <c r="D9" s="100"/>
      <c r="E9" s="100"/>
      <c r="F9" s="100"/>
      <c r="G9" s="100"/>
      <c r="H9" s="100"/>
      <c r="I9" s="100"/>
    </row>
    <row r="10" spans="1:9" s="101" customFormat="1">
      <c r="A10" s="119" t="s">
        <v>215</v>
      </c>
      <c r="B10" s="119"/>
      <c r="C10" s="100"/>
      <c r="D10" s="100"/>
      <c r="E10" s="100"/>
      <c r="F10" s="100"/>
      <c r="G10" s="100"/>
      <c r="H10" s="100"/>
      <c r="I10" s="100"/>
    </row>
    <row r="11" spans="1:9" s="101" customFormat="1">
      <c r="A11" s="119" t="s">
        <v>216</v>
      </c>
      <c r="B11" s="119"/>
      <c r="C11" s="102"/>
      <c r="D11" s="102"/>
      <c r="E11" s="102"/>
      <c r="F11" s="102"/>
      <c r="G11" s="102"/>
      <c r="H11" s="102"/>
      <c r="I11" s="102"/>
    </row>
    <row r="12" spans="1:9">
      <c r="A12" s="103"/>
      <c r="B12" s="103"/>
      <c r="C12" s="103"/>
      <c r="D12" s="103"/>
      <c r="E12" s="103"/>
      <c r="F12" s="103"/>
      <c r="G12" s="103"/>
      <c r="H12" s="103"/>
      <c r="I12" s="103"/>
    </row>
    <row r="13" spans="1:9">
      <c r="A13" s="120" t="s">
        <v>217</v>
      </c>
      <c r="B13" s="120"/>
      <c r="C13" s="120"/>
      <c r="D13" s="120"/>
      <c r="E13" s="120"/>
      <c r="F13" s="120"/>
      <c r="G13" s="120"/>
      <c r="H13" s="120"/>
      <c r="I13" s="120"/>
    </row>
    <row r="14" spans="1:9" ht="32.25" customHeight="1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 ht="16.5" customHeight="1">
      <c r="A15" s="162"/>
      <c r="B15" s="163"/>
      <c r="C15" s="163"/>
      <c r="D15" s="163"/>
      <c r="E15" s="163"/>
      <c r="F15" s="163"/>
      <c r="G15" s="163"/>
      <c r="H15" s="163"/>
      <c r="I15" s="164"/>
    </row>
    <row r="16" spans="1:9">
      <c r="A16" s="165" t="s">
        <v>0</v>
      </c>
      <c r="B16" s="166"/>
      <c r="C16" s="167" t="s">
        <v>1</v>
      </c>
      <c r="D16" s="167" t="s">
        <v>2</v>
      </c>
      <c r="E16" s="122" t="s">
        <v>218</v>
      </c>
      <c r="F16" s="124" t="s">
        <v>219</v>
      </c>
      <c r="G16" s="126" t="s">
        <v>220</v>
      </c>
      <c r="H16" s="128" t="s">
        <v>221</v>
      </c>
      <c r="I16" s="128" t="s">
        <v>222</v>
      </c>
    </row>
    <row r="17" spans="1:9" ht="45" customHeight="1">
      <c r="A17" s="170" t="s">
        <v>3</v>
      </c>
      <c r="B17" s="171"/>
      <c r="C17" s="168"/>
      <c r="D17" s="168"/>
      <c r="E17" s="123"/>
      <c r="F17" s="125"/>
      <c r="G17" s="127"/>
      <c r="H17" s="169"/>
      <c r="I17" s="129"/>
    </row>
    <row r="18" spans="1:9" ht="15.75" customHeight="1">
      <c r="A18" s="147" t="s">
        <v>4</v>
      </c>
      <c r="B18" s="148"/>
      <c r="C18" s="1" t="s">
        <v>5</v>
      </c>
      <c r="D18" s="2" t="s">
        <v>6</v>
      </c>
      <c r="E18" s="3" t="s">
        <v>7</v>
      </c>
      <c r="F18" s="4" t="s">
        <v>8</v>
      </c>
      <c r="G18" s="2" t="s">
        <v>9</v>
      </c>
      <c r="H18" s="5">
        <v>7</v>
      </c>
      <c r="I18" s="6">
        <v>8</v>
      </c>
    </row>
    <row r="19" spans="1:9">
      <c r="A19" s="149" t="s">
        <v>10</v>
      </c>
      <c r="B19" s="150"/>
      <c r="C19" s="7" t="s">
        <v>11</v>
      </c>
      <c r="D19" s="8">
        <f>SUM(D21,D25,D45,D75)</f>
        <v>16374.07</v>
      </c>
      <c r="E19" s="7"/>
      <c r="F19" s="9"/>
      <c r="G19" s="10">
        <v>8</v>
      </c>
      <c r="H19" s="11">
        <f>I19-F19</f>
        <v>0</v>
      </c>
      <c r="I19" s="12">
        <f>F19*1.08</f>
        <v>0</v>
      </c>
    </row>
    <row r="20" spans="1:9" ht="15.75" customHeight="1">
      <c r="A20" s="151"/>
      <c r="B20" s="152"/>
      <c r="C20" s="7" t="s">
        <v>12</v>
      </c>
      <c r="D20" s="8">
        <f>SUM(D22,D26,D46,D76)</f>
        <v>159.80000000000001</v>
      </c>
      <c r="E20" s="7"/>
      <c r="F20" s="9"/>
      <c r="G20" s="10">
        <v>8</v>
      </c>
      <c r="H20" s="11">
        <f>I20-F20</f>
        <v>0</v>
      </c>
      <c r="I20" s="12">
        <f>F20*1.08</f>
        <v>0</v>
      </c>
    </row>
    <row r="21" spans="1:9">
      <c r="A21" s="13" t="s">
        <v>13</v>
      </c>
      <c r="B21" s="14" t="s">
        <v>14</v>
      </c>
      <c r="C21" s="15" t="s">
        <v>11</v>
      </c>
      <c r="D21" s="16">
        <v>30</v>
      </c>
      <c r="E21" s="17"/>
      <c r="F21" s="106" t="s">
        <v>15</v>
      </c>
      <c r="G21" s="109">
        <v>8</v>
      </c>
      <c r="H21" s="105" t="s">
        <v>15</v>
      </c>
      <c r="I21" s="107" t="s">
        <v>15</v>
      </c>
    </row>
    <row r="22" spans="1:9">
      <c r="A22" s="13"/>
      <c r="B22" s="14"/>
      <c r="C22" s="15" t="s">
        <v>12</v>
      </c>
      <c r="D22" s="16">
        <v>0</v>
      </c>
      <c r="E22" s="108" t="s">
        <v>15</v>
      </c>
      <c r="F22" s="106" t="s">
        <v>15</v>
      </c>
      <c r="G22" s="104" t="s">
        <v>15</v>
      </c>
      <c r="H22" s="105" t="s">
        <v>15</v>
      </c>
      <c r="I22" s="107" t="s">
        <v>15</v>
      </c>
    </row>
    <row r="23" spans="1:9">
      <c r="A23" s="18" t="s">
        <v>16</v>
      </c>
      <c r="B23" s="19" t="s">
        <v>17</v>
      </c>
      <c r="C23" s="20" t="s">
        <v>11</v>
      </c>
      <c r="D23" s="21">
        <v>30</v>
      </c>
      <c r="E23" s="22" t="s">
        <v>15</v>
      </c>
      <c r="F23" s="23" t="s">
        <v>15</v>
      </c>
      <c r="G23" s="24" t="s">
        <v>15</v>
      </c>
      <c r="H23" s="25" t="s">
        <v>15</v>
      </c>
      <c r="I23" s="26" t="s">
        <v>15</v>
      </c>
    </row>
    <row r="24" spans="1:9">
      <c r="A24" s="18"/>
      <c r="B24" s="19"/>
      <c r="C24" s="20" t="s">
        <v>12</v>
      </c>
      <c r="D24" s="21">
        <v>0</v>
      </c>
      <c r="E24" s="22" t="s">
        <v>15</v>
      </c>
      <c r="F24" s="23" t="s">
        <v>15</v>
      </c>
      <c r="G24" s="24" t="s">
        <v>15</v>
      </c>
      <c r="H24" s="25" t="s">
        <v>15</v>
      </c>
      <c r="I24" s="26" t="s">
        <v>15</v>
      </c>
    </row>
    <row r="25" spans="1:9">
      <c r="A25" s="13" t="s">
        <v>18</v>
      </c>
      <c r="B25" s="14" t="s">
        <v>19</v>
      </c>
      <c r="C25" s="15" t="s">
        <v>11</v>
      </c>
      <c r="D25" s="16">
        <f>SUM(D27,D29,D31,D33,D35,D37,D39,D41,D43)</f>
        <v>13134.71</v>
      </c>
      <c r="E25" s="17"/>
      <c r="F25" s="106" t="s">
        <v>15</v>
      </c>
      <c r="G25" s="104">
        <v>8</v>
      </c>
      <c r="H25" s="105" t="s">
        <v>15</v>
      </c>
      <c r="I25" s="107" t="s">
        <v>15</v>
      </c>
    </row>
    <row r="26" spans="1:9">
      <c r="A26" s="13"/>
      <c r="B26" s="14"/>
      <c r="C26" s="15" t="s">
        <v>12</v>
      </c>
      <c r="D26" s="16">
        <f>SUM(D28,D30,D32,D34,D36,D38,D40,D42,D44)</f>
        <v>59.5</v>
      </c>
      <c r="E26" s="17"/>
      <c r="F26" s="106" t="s">
        <v>15</v>
      </c>
      <c r="G26" s="104">
        <v>8</v>
      </c>
      <c r="H26" s="105" t="s">
        <v>15</v>
      </c>
      <c r="I26" s="107" t="s">
        <v>15</v>
      </c>
    </row>
    <row r="27" spans="1:9">
      <c r="A27" s="18" t="s">
        <v>20</v>
      </c>
      <c r="B27" s="19" t="s">
        <v>21</v>
      </c>
      <c r="C27" s="20" t="s">
        <v>11</v>
      </c>
      <c r="D27" s="21">
        <v>1119.69</v>
      </c>
      <c r="E27" s="22" t="s">
        <v>15</v>
      </c>
      <c r="F27" s="23" t="s">
        <v>15</v>
      </c>
      <c r="G27" s="24" t="s">
        <v>15</v>
      </c>
      <c r="H27" s="25" t="s">
        <v>15</v>
      </c>
      <c r="I27" s="26" t="s">
        <v>15</v>
      </c>
    </row>
    <row r="28" spans="1:9">
      <c r="A28" s="18"/>
      <c r="B28" s="19"/>
      <c r="C28" s="20" t="s">
        <v>12</v>
      </c>
      <c r="D28" s="21">
        <v>0</v>
      </c>
      <c r="E28" s="22" t="s">
        <v>15</v>
      </c>
      <c r="F28" s="23" t="s">
        <v>15</v>
      </c>
      <c r="G28" s="24" t="s">
        <v>15</v>
      </c>
      <c r="H28" s="25" t="s">
        <v>15</v>
      </c>
      <c r="I28" s="26" t="s">
        <v>15</v>
      </c>
    </row>
    <row r="29" spans="1:9">
      <c r="A29" s="18" t="s">
        <v>22</v>
      </c>
      <c r="B29" s="19" t="s">
        <v>23</v>
      </c>
      <c r="C29" s="20" t="s">
        <v>11</v>
      </c>
      <c r="D29" s="21">
        <v>1897.97</v>
      </c>
      <c r="E29" s="22" t="s">
        <v>15</v>
      </c>
      <c r="F29" s="23" t="s">
        <v>15</v>
      </c>
      <c r="G29" s="24" t="s">
        <v>15</v>
      </c>
      <c r="H29" s="25" t="s">
        <v>15</v>
      </c>
      <c r="I29" s="26" t="s">
        <v>15</v>
      </c>
    </row>
    <row r="30" spans="1:9">
      <c r="A30" s="18"/>
      <c r="B30" s="19"/>
      <c r="C30" s="20" t="s">
        <v>12</v>
      </c>
      <c r="D30" s="21">
        <v>0</v>
      </c>
      <c r="E30" s="22" t="s">
        <v>15</v>
      </c>
      <c r="F30" s="23" t="s">
        <v>15</v>
      </c>
      <c r="G30" s="24" t="s">
        <v>15</v>
      </c>
      <c r="H30" s="25" t="s">
        <v>15</v>
      </c>
      <c r="I30" s="26" t="s">
        <v>15</v>
      </c>
    </row>
    <row r="31" spans="1:9">
      <c r="A31" s="18" t="s">
        <v>24</v>
      </c>
      <c r="B31" s="19" t="s">
        <v>25</v>
      </c>
      <c r="C31" s="20" t="s">
        <v>11</v>
      </c>
      <c r="D31" s="21">
        <v>2502.27</v>
      </c>
      <c r="E31" s="22" t="s">
        <v>15</v>
      </c>
      <c r="F31" s="23" t="s">
        <v>15</v>
      </c>
      <c r="G31" s="24" t="s">
        <v>15</v>
      </c>
      <c r="H31" s="25" t="s">
        <v>15</v>
      </c>
      <c r="I31" s="26" t="s">
        <v>15</v>
      </c>
    </row>
    <row r="32" spans="1:9">
      <c r="A32" s="18"/>
      <c r="B32" s="19"/>
      <c r="C32" s="20" t="s">
        <v>12</v>
      </c>
      <c r="D32" s="21">
        <v>0</v>
      </c>
      <c r="E32" s="22" t="s">
        <v>15</v>
      </c>
      <c r="F32" s="23" t="s">
        <v>15</v>
      </c>
      <c r="G32" s="24" t="s">
        <v>15</v>
      </c>
      <c r="H32" s="25" t="s">
        <v>15</v>
      </c>
      <c r="I32" s="26" t="s">
        <v>15</v>
      </c>
    </row>
    <row r="33" spans="1:9">
      <c r="A33" s="18" t="s">
        <v>26</v>
      </c>
      <c r="B33" s="19" t="s">
        <v>27</v>
      </c>
      <c r="C33" s="20" t="s">
        <v>11</v>
      </c>
      <c r="D33" s="21">
        <v>579.54</v>
      </c>
      <c r="E33" s="22" t="s">
        <v>15</v>
      </c>
      <c r="F33" s="23" t="s">
        <v>15</v>
      </c>
      <c r="G33" s="24" t="s">
        <v>15</v>
      </c>
      <c r="H33" s="25" t="s">
        <v>15</v>
      </c>
      <c r="I33" s="26" t="s">
        <v>15</v>
      </c>
    </row>
    <row r="34" spans="1:9">
      <c r="A34" s="18"/>
      <c r="B34" s="19"/>
      <c r="C34" s="20" t="s">
        <v>12</v>
      </c>
      <c r="D34" s="21">
        <v>12</v>
      </c>
      <c r="E34" s="22" t="s">
        <v>15</v>
      </c>
      <c r="F34" s="23" t="s">
        <v>15</v>
      </c>
      <c r="G34" s="24" t="s">
        <v>15</v>
      </c>
      <c r="H34" s="25" t="s">
        <v>15</v>
      </c>
      <c r="I34" s="26" t="s">
        <v>15</v>
      </c>
    </row>
    <row r="35" spans="1:9">
      <c r="A35" s="18" t="s">
        <v>28</v>
      </c>
      <c r="B35" s="19" t="s">
        <v>29</v>
      </c>
      <c r="C35" s="20" t="s">
        <v>11</v>
      </c>
      <c r="D35" s="21">
        <v>3156.08</v>
      </c>
      <c r="E35" s="22" t="s">
        <v>15</v>
      </c>
      <c r="F35" s="23" t="s">
        <v>15</v>
      </c>
      <c r="G35" s="24" t="s">
        <v>15</v>
      </c>
      <c r="H35" s="25" t="s">
        <v>15</v>
      </c>
      <c r="I35" s="26" t="s">
        <v>15</v>
      </c>
    </row>
    <row r="36" spans="1:9">
      <c r="A36" s="18"/>
      <c r="B36" s="19"/>
      <c r="C36" s="20" t="s">
        <v>12</v>
      </c>
      <c r="D36" s="21">
        <v>43</v>
      </c>
      <c r="E36" s="22" t="s">
        <v>15</v>
      </c>
      <c r="F36" s="23" t="s">
        <v>15</v>
      </c>
      <c r="G36" s="24" t="s">
        <v>15</v>
      </c>
      <c r="H36" s="25" t="s">
        <v>15</v>
      </c>
      <c r="I36" s="26" t="s">
        <v>15</v>
      </c>
    </row>
    <row r="37" spans="1:9">
      <c r="A37" s="18" t="s">
        <v>30</v>
      </c>
      <c r="B37" s="19" t="s">
        <v>31</v>
      </c>
      <c r="C37" s="20" t="s">
        <v>11</v>
      </c>
      <c r="D37" s="21">
        <f>3570.54+7.35</f>
        <v>3577.89</v>
      </c>
      <c r="E37" s="22" t="s">
        <v>15</v>
      </c>
      <c r="F37" s="23" t="s">
        <v>15</v>
      </c>
      <c r="G37" s="24" t="s">
        <v>15</v>
      </c>
      <c r="H37" s="25" t="s">
        <v>15</v>
      </c>
      <c r="I37" s="26" t="s">
        <v>15</v>
      </c>
    </row>
    <row r="38" spans="1:9">
      <c r="A38" s="18"/>
      <c r="B38" s="19"/>
      <c r="C38" s="20" t="s">
        <v>12</v>
      </c>
      <c r="D38" s="21">
        <v>0</v>
      </c>
      <c r="E38" s="22" t="s">
        <v>15</v>
      </c>
      <c r="F38" s="23" t="s">
        <v>15</v>
      </c>
      <c r="G38" s="24" t="s">
        <v>15</v>
      </c>
      <c r="H38" s="25" t="s">
        <v>15</v>
      </c>
      <c r="I38" s="26" t="s">
        <v>15</v>
      </c>
    </row>
    <row r="39" spans="1:9">
      <c r="A39" s="18" t="s">
        <v>32</v>
      </c>
      <c r="B39" s="19" t="s">
        <v>33</v>
      </c>
      <c r="C39" s="20" t="s">
        <v>11</v>
      </c>
      <c r="D39" s="21">
        <v>27</v>
      </c>
      <c r="E39" s="22" t="s">
        <v>15</v>
      </c>
      <c r="F39" s="23" t="s">
        <v>15</v>
      </c>
      <c r="G39" s="24" t="s">
        <v>15</v>
      </c>
      <c r="H39" s="25" t="s">
        <v>15</v>
      </c>
      <c r="I39" s="26" t="s">
        <v>15</v>
      </c>
    </row>
    <row r="40" spans="1:9">
      <c r="A40" s="18"/>
      <c r="B40" s="19"/>
      <c r="C40" s="20" t="s">
        <v>12</v>
      </c>
      <c r="D40" s="21">
        <v>0</v>
      </c>
      <c r="E40" s="22" t="s">
        <v>15</v>
      </c>
      <c r="F40" s="23" t="s">
        <v>15</v>
      </c>
      <c r="G40" s="24" t="s">
        <v>15</v>
      </c>
      <c r="H40" s="25" t="s">
        <v>15</v>
      </c>
      <c r="I40" s="26" t="s">
        <v>15</v>
      </c>
    </row>
    <row r="41" spans="1:9">
      <c r="A41" s="18" t="s">
        <v>34</v>
      </c>
      <c r="B41" s="19" t="s">
        <v>35</v>
      </c>
      <c r="C41" s="20" t="s">
        <v>11</v>
      </c>
      <c r="D41" s="21">
        <v>66.599999999999994</v>
      </c>
      <c r="E41" s="22" t="s">
        <v>15</v>
      </c>
      <c r="F41" s="23" t="s">
        <v>15</v>
      </c>
      <c r="G41" s="24" t="s">
        <v>15</v>
      </c>
      <c r="H41" s="25" t="s">
        <v>15</v>
      </c>
      <c r="I41" s="26" t="s">
        <v>15</v>
      </c>
    </row>
    <row r="42" spans="1:9">
      <c r="A42" s="18"/>
      <c r="B42" s="19"/>
      <c r="C42" s="20" t="s">
        <v>12</v>
      </c>
      <c r="D42" s="21">
        <v>1.5</v>
      </c>
      <c r="E42" s="22" t="s">
        <v>15</v>
      </c>
      <c r="F42" s="23" t="s">
        <v>15</v>
      </c>
      <c r="G42" s="24" t="s">
        <v>15</v>
      </c>
      <c r="H42" s="25" t="s">
        <v>15</v>
      </c>
      <c r="I42" s="26" t="s">
        <v>15</v>
      </c>
    </row>
    <row r="43" spans="1:9">
      <c r="A43" s="18" t="s">
        <v>36</v>
      </c>
      <c r="B43" s="19" t="s">
        <v>37</v>
      </c>
      <c r="C43" s="20" t="s">
        <v>11</v>
      </c>
      <c r="D43" s="21">
        <v>207.67</v>
      </c>
      <c r="E43" s="22" t="s">
        <v>15</v>
      </c>
      <c r="F43" s="23" t="s">
        <v>15</v>
      </c>
      <c r="G43" s="24" t="s">
        <v>15</v>
      </c>
      <c r="H43" s="25" t="s">
        <v>15</v>
      </c>
      <c r="I43" s="26" t="s">
        <v>15</v>
      </c>
    </row>
    <row r="44" spans="1:9">
      <c r="A44" s="18"/>
      <c r="B44" s="19"/>
      <c r="C44" s="20" t="s">
        <v>12</v>
      </c>
      <c r="D44" s="21">
        <v>3</v>
      </c>
      <c r="E44" s="22" t="s">
        <v>15</v>
      </c>
      <c r="F44" s="23" t="s">
        <v>15</v>
      </c>
      <c r="G44" s="24" t="s">
        <v>15</v>
      </c>
      <c r="H44" s="25" t="s">
        <v>15</v>
      </c>
      <c r="I44" s="26" t="s">
        <v>15</v>
      </c>
    </row>
    <row r="45" spans="1:9">
      <c r="A45" s="13" t="s">
        <v>38</v>
      </c>
      <c r="B45" s="14" t="s">
        <v>39</v>
      </c>
      <c r="C45" s="15" t="s">
        <v>11</v>
      </c>
      <c r="D45" s="110">
        <f>SUM(D47,D49,D51,D53,D55,D57,D59,D61,D63,D65,D67,D69,D71,D73)</f>
        <v>2802.52</v>
      </c>
      <c r="E45" s="111"/>
      <c r="F45" s="106" t="s">
        <v>15</v>
      </c>
      <c r="G45" s="104">
        <v>8</v>
      </c>
      <c r="H45" s="105" t="s">
        <v>15</v>
      </c>
      <c r="I45" s="107" t="s">
        <v>15</v>
      </c>
    </row>
    <row r="46" spans="1:9">
      <c r="A46" s="13"/>
      <c r="B46" s="14"/>
      <c r="C46" s="15" t="s">
        <v>12</v>
      </c>
      <c r="D46" s="110">
        <f>SUM(D48,D50,D52,D54,D56,D58,D60,D62,D64,D66,D68,D70,D72,D74)</f>
        <v>92.3</v>
      </c>
      <c r="E46" s="111"/>
      <c r="F46" s="106" t="s">
        <v>15</v>
      </c>
      <c r="G46" s="104">
        <v>8</v>
      </c>
      <c r="H46" s="105" t="s">
        <v>15</v>
      </c>
      <c r="I46" s="107" t="s">
        <v>15</v>
      </c>
    </row>
    <row r="47" spans="1:9">
      <c r="A47" s="18" t="s">
        <v>40</v>
      </c>
      <c r="B47" s="19" t="s">
        <v>41</v>
      </c>
      <c r="C47" s="20" t="s">
        <v>11</v>
      </c>
      <c r="D47" s="21">
        <v>160</v>
      </c>
      <c r="E47" s="22" t="s">
        <v>15</v>
      </c>
      <c r="F47" s="23" t="s">
        <v>15</v>
      </c>
      <c r="G47" s="24" t="s">
        <v>15</v>
      </c>
      <c r="H47" s="25" t="s">
        <v>15</v>
      </c>
      <c r="I47" s="26" t="s">
        <v>15</v>
      </c>
    </row>
    <row r="48" spans="1:9">
      <c r="A48" s="18"/>
      <c r="B48" s="19"/>
      <c r="C48" s="20" t="s">
        <v>12</v>
      </c>
      <c r="D48" s="21">
        <v>18</v>
      </c>
      <c r="E48" s="22" t="s">
        <v>15</v>
      </c>
      <c r="F48" s="23" t="s">
        <v>15</v>
      </c>
      <c r="G48" s="24" t="s">
        <v>15</v>
      </c>
      <c r="H48" s="25" t="s">
        <v>15</v>
      </c>
      <c r="I48" s="26" t="s">
        <v>15</v>
      </c>
    </row>
    <row r="49" spans="1:9">
      <c r="A49" s="18" t="s">
        <v>42</v>
      </c>
      <c r="B49" s="19" t="s">
        <v>43</v>
      </c>
      <c r="C49" s="20" t="s">
        <v>11</v>
      </c>
      <c r="D49" s="21">
        <v>13.75</v>
      </c>
      <c r="E49" s="22" t="s">
        <v>15</v>
      </c>
      <c r="F49" s="23" t="s">
        <v>15</v>
      </c>
      <c r="G49" s="24" t="s">
        <v>15</v>
      </c>
      <c r="H49" s="25" t="s">
        <v>15</v>
      </c>
      <c r="I49" s="26" t="s">
        <v>15</v>
      </c>
    </row>
    <row r="50" spans="1:9">
      <c r="A50" s="18"/>
      <c r="B50" s="19"/>
      <c r="C50" s="20" t="s">
        <v>12</v>
      </c>
      <c r="D50" s="21">
        <v>5.5</v>
      </c>
      <c r="E50" s="22" t="s">
        <v>15</v>
      </c>
      <c r="F50" s="23" t="s">
        <v>15</v>
      </c>
      <c r="G50" s="24" t="s">
        <v>15</v>
      </c>
      <c r="H50" s="25" t="s">
        <v>15</v>
      </c>
      <c r="I50" s="26" t="s">
        <v>15</v>
      </c>
    </row>
    <row r="51" spans="1:9">
      <c r="A51" s="18" t="s">
        <v>44</v>
      </c>
      <c r="B51" s="19" t="s">
        <v>45</v>
      </c>
      <c r="C51" s="20" t="s">
        <v>11</v>
      </c>
      <c r="D51" s="21">
        <v>127.5</v>
      </c>
      <c r="E51" s="22" t="s">
        <v>15</v>
      </c>
      <c r="F51" s="23" t="s">
        <v>15</v>
      </c>
      <c r="G51" s="24" t="s">
        <v>15</v>
      </c>
      <c r="H51" s="25" t="s">
        <v>15</v>
      </c>
      <c r="I51" s="26" t="s">
        <v>15</v>
      </c>
    </row>
    <row r="52" spans="1:9">
      <c r="A52" s="18"/>
      <c r="B52" s="19"/>
      <c r="C52" s="20" t="s">
        <v>12</v>
      </c>
      <c r="D52" s="21">
        <v>35</v>
      </c>
      <c r="E52" s="22" t="s">
        <v>15</v>
      </c>
      <c r="F52" s="23" t="s">
        <v>15</v>
      </c>
      <c r="G52" s="24" t="s">
        <v>15</v>
      </c>
      <c r="H52" s="25" t="s">
        <v>15</v>
      </c>
      <c r="I52" s="26" t="s">
        <v>15</v>
      </c>
    </row>
    <row r="53" spans="1:9">
      <c r="A53" s="18" t="s">
        <v>46</v>
      </c>
      <c r="B53" s="19" t="s">
        <v>47</v>
      </c>
      <c r="C53" s="20" t="s">
        <v>11</v>
      </c>
      <c r="D53" s="21">
        <v>40.65</v>
      </c>
      <c r="E53" s="22" t="s">
        <v>15</v>
      </c>
      <c r="F53" s="23" t="s">
        <v>15</v>
      </c>
      <c r="G53" s="24" t="s">
        <v>15</v>
      </c>
      <c r="H53" s="25" t="s">
        <v>15</v>
      </c>
      <c r="I53" s="26" t="s">
        <v>15</v>
      </c>
    </row>
    <row r="54" spans="1:9">
      <c r="A54" s="18"/>
      <c r="B54" s="19"/>
      <c r="C54" s="20" t="s">
        <v>12</v>
      </c>
      <c r="D54" s="21">
        <v>1.5</v>
      </c>
      <c r="E54" s="22" t="s">
        <v>15</v>
      </c>
      <c r="F54" s="23" t="s">
        <v>15</v>
      </c>
      <c r="G54" s="24" t="s">
        <v>15</v>
      </c>
      <c r="H54" s="25" t="s">
        <v>15</v>
      </c>
      <c r="I54" s="26" t="s">
        <v>15</v>
      </c>
    </row>
    <row r="55" spans="1:9">
      <c r="A55" s="18" t="s">
        <v>48</v>
      </c>
      <c r="B55" s="19" t="s">
        <v>49</v>
      </c>
      <c r="C55" s="20" t="s">
        <v>11</v>
      </c>
      <c r="D55" s="21">
        <v>27.9</v>
      </c>
      <c r="E55" s="22" t="s">
        <v>15</v>
      </c>
      <c r="F55" s="23" t="s">
        <v>15</v>
      </c>
      <c r="G55" s="24" t="s">
        <v>15</v>
      </c>
      <c r="H55" s="25" t="s">
        <v>15</v>
      </c>
      <c r="I55" s="26" t="s">
        <v>15</v>
      </c>
    </row>
    <row r="56" spans="1:9">
      <c r="A56" s="18"/>
      <c r="B56" s="19"/>
      <c r="C56" s="20" t="s">
        <v>12</v>
      </c>
      <c r="D56" s="21">
        <v>0</v>
      </c>
      <c r="E56" s="22" t="s">
        <v>15</v>
      </c>
      <c r="F56" s="23" t="s">
        <v>15</v>
      </c>
      <c r="G56" s="24" t="s">
        <v>15</v>
      </c>
      <c r="H56" s="25" t="s">
        <v>15</v>
      </c>
      <c r="I56" s="26" t="s">
        <v>15</v>
      </c>
    </row>
    <row r="57" spans="1:9">
      <c r="A57" s="18" t="s">
        <v>50</v>
      </c>
      <c r="B57" s="19" t="s">
        <v>51</v>
      </c>
      <c r="C57" s="20" t="s">
        <v>11</v>
      </c>
      <c r="D57" s="21">
        <v>1.25</v>
      </c>
      <c r="E57" s="22" t="s">
        <v>15</v>
      </c>
      <c r="F57" s="23" t="s">
        <v>15</v>
      </c>
      <c r="G57" s="24" t="s">
        <v>15</v>
      </c>
      <c r="H57" s="25" t="s">
        <v>15</v>
      </c>
      <c r="I57" s="26" t="s">
        <v>15</v>
      </c>
    </row>
    <row r="58" spans="1:9">
      <c r="A58" s="18"/>
      <c r="B58" s="19"/>
      <c r="C58" s="20" t="s">
        <v>12</v>
      </c>
      <c r="D58" s="21">
        <v>0.5</v>
      </c>
      <c r="E58" s="22" t="s">
        <v>15</v>
      </c>
      <c r="F58" s="23" t="s">
        <v>15</v>
      </c>
      <c r="G58" s="24" t="s">
        <v>15</v>
      </c>
      <c r="H58" s="25" t="s">
        <v>15</v>
      </c>
      <c r="I58" s="26" t="s">
        <v>15</v>
      </c>
    </row>
    <row r="59" spans="1:9">
      <c r="A59" s="18" t="s">
        <v>52</v>
      </c>
      <c r="B59" s="19" t="s">
        <v>53</v>
      </c>
      <c r="C59" s="20" t="s">
        <v>11</v>
      </c>
      <c r="D59" s="21">
        <v>20.75</v>
      </c>
      <c r="E59" s="22" t="s">
        <v>15</v>
      </c>
      <c r="F59" s="23" t="s">
        <v>15</v>
      </c>
      <c r="G59" s="24" t="s">
        <v>15</v>
      </c>
      <c r="H59" s="25" t="s">
        <v>15</v>
      </c>
      <c r="I59" s="26" t="s">
        <v>15</v>
      </c>
    </row>
    <row r="60" spans="1:9">
      <c r="A60" s="18"/>
      <c r="B60" s="19"/>
      <c r="C60" s="20" t="s">
        <v>12</v>
      </c>
      <c r="D60" s="21">
        <v>6.8</v>
      </c>
      <c r="E60" s="22" t="s">
        <v>15</v>
      </c>
      <c r="F60" s="23" t="s">
        <v>15</v>
      </c>
      <c r="G60" s="24" t="s">
        <v>15</v>
      </c>
      <c r="H60" s="25" t="s">
        <v>15</v>
      </c>
      <c r="I60" s="26" t="s">
        <v>15</v>
      </c>
    </row>
    <row r="61" spans="1:9">
      <c r="A61" s="18" t="s">
        <v>54</v>
      </c>
      <c r="B61" s="19" t="s">
        <v>55</v>
      </c>
      <c r="C61" s="20" t="s">
        <v>11</v>
      </c>
      <c r="D61" s="21">
        <v>276</v>
      </c>
      <c r="E61" s="22" t="s">
        <v>15</v>
      </c>
      <c r="F61" s="23" t="s">
        <v>15</v>
      </c>
      <c r="G61" s="24" t="s">
        <v>15</v>
      </c>
      <c r="H61" s="25" t="s">
        <v>15</v>
      </c>
      <c r="I61" s="26" t="s">
        <v>15</v>
      </c>
    </row>
    <row r="62" spans="1:9">
      <c r="A62" s="18"/>
      <c r="B62" s="19"/>
      <c r="C62" s="20" t="s">
        <v>12</v>
      </c>
      <c r="D62" s="21">
        <v>25</v>
      </c>
      <c r="E62" s="22" t="s">
        <v>15</v>
      </c>
      <c r="F62" s="23" t="s">
        <v>15</v>
      </c>
      <c r="G62" s="24" t="s">
        <v>15</v>
      </c>
      <c r="H62" s="25" t="s">
        <v>15</v>
      </c>
      <c r="I62" s="26" t="s">
        <v>15</v>
      </c>
    </row>
    <row r="63" spans="1:9">
      <c r="A63" s="18" t="s">
        <v>56</v>
      </c>
      <c r="B63" s="19" t="s">
        <v>57</v>
      </c>
      <c r="C63" s="20" t="s">
        <v>11</v>
      </c>
      <c r="D63" s="21">
        <v>505.75</v>
      </c>
      <c r="E63" s="22" t="s">
        <v>15</v>
      </c>
      <c r="F63" s="23" t="s">
        <v>15</v>
      </c>
      <c r="G63" s="24" t="s">
        <v>15</v>
      </c>
      <c r="H63" s="25" t="s">
        <v>15</v>
      </c>
      <c r="I63" s="26" t="s">
        <v>15</v>
      </c>
    </row>
    <row r="64" spans="1:9">
      <c r="A64" s="18"/>
      <c r="B64" s="19"/>
      <c r="C64" s="20" t="s">
        <v>12</v>
      </c>
      <c r="D64" s="21">
        <v>0</v>
      </c>
      <c r="E64" s="22" t="s">
        <v>15</v>
      </c>
      <c r="F64" s="23" t="s">
        <v>15</v>
      </c>
      <c r="G64" s="24" t="s">
        <v>15</v>
      </c>
      <c r="H64" s="25" t="s">
        <v>15</v>
      </c>
      <c r="I64" s="26" t="s">
        <v>15</v>
      </c>
    </row>
    <row r="65" spans="1:9">
      <c r="A65" s="18" t="s">
        <v>58</v>
      </c>
      <c r="B65" s="19" t="s">
        <v>59</v>
      </c>
      <c r="C65" s="20" t="s">
        <v>11</v>
      </c>
      <c r="D65" s="21">
        <f>19.8+5.53</f>
        <v>25.330000000000002</v>
      </c>
      <c r="E65" s="22" t="s">
        <v>15</v>
      </c>
      <c r="F65" s="23" t="s">
        <v>15</v>
      </c>
      <c r="G65" s="24" t="s">
        <v>15</v>
      </c>
      <c r="H65" s="25" t="s">
        <v>15</v>
      </c>
      <c r="I65" s="26" t="s">
        <v>15</v>
      </c>
    </row>
    <row r="66" spans="1:9">
      <c r="A66" s="18"/>
      <c r="B66" s="19"/>
      <c r="C66" s="20" t="s">
        <v>12</v>
      </c>
      <c r="D66" s="21">
        <v>0</v>
      </c>
      <c r="E66" s="22" t="s">
        <v>15</v>
      </c>
      <c r="F66" s="23" t="s">
        <v>15</v>
      </c>
      <c r="G66" s="24" t="s">
        <v>15</v>
      </c>
      <c r="H66" s="25" t="s">
        <v>15</v>
      </c>
      <c r="I66" s="26" t="s">
        <v>15</v>
      </c>
    </row>
    <row r="67" spans="1:9">
      <c r="A67" s="18" t="s">
        <v>60</v>
      </c>
      <c r="B67" s="19" t="s">
        <v>61</v>
      </c>
      <c r="C67" s="20" t="s">
        <v>11</v>
      </c>
      <c r="D67" s="21">
        <v>1437.84</v>
      </c>
      <c r="E67" s="22" t="s">
        <v>15</v>
      </c>
      <c r="F67" s="23" t="s">
        <v>15</v>
      </c>
      <c r="G67" s="24" t="s">
        <v>15</v>
      </c>
      <c r="H67" s="25" t="s">
        <v>15</v>
      </c>
      <c r="I67" s="26" t="s">
        <v>15</v>
      </c>
    </row>
    <row r="68" spans="1:9">
      <c r="A68" s="18"/>
      <c r="B68" s="19"/>
      <c r="C68" s="20" t="s">
        <v>12</v>
      </c>
      <c r="D68" s="21">
        <v>0</v>
      </c>
      <c r="E68" s="22" t="s">
        <v>15</v>
      </c>
      <c r="F68" s="23" t="s">
        <v>15</v>
      </c>
      <c r="G68" s="24" t="s">
        <v>15</v>
      </c>
      <c r="H68" s="25" t="s">
        <v>15</v>
      </c>
      <c r="I68" s="26" t="s">
        <v>15</v>
      </c>
    </row>
    <row r="69" spans="1:9">
      <c r="A69" s="18" t="s">
        <v>62</v>
      </c>
      <c r="B69" s="19" t="s">
        <v>63</v>
      </c>
      <c r="C69" s="20" t="s">
        <v>11</v>
      </c>
      <c r="D69" s="21">
        <v>66.5</v>
      </c>
      <c r="E69" s="22" t="s">
        <v>15</v>
      </c>
      <c r="F69" s="23" t="s">
        <v>15</v>
      </c>
      <c r="G69" s="24" t="s">
        <v>15</v>
      </c>
      <c r="H69" s="25" t="s">
        <v>15</v>
      </c>
      <c r="I69" s="26" t="s">
        <v>15</v>
      </c>
    </row>
    <row r="70" spans="1:9">
      <c r="A70" s="18"/>
      <c r="B70" s="19"/>
      <c r="C70" s="20" t="s">
        <v>12</v>
      </c>
      <c r="D70" s="21">
        <v>0</v>
      </c>
      <c r="E70" s="22" t="s">
        <v>15</v>
      </c>
      <c r="F70" s="23" t="s">
        <v>15</v>
      </c>
      <c r="G70" s="24" t="s">
        <v>15</v>
      </c>
      <c r="H70" s="25" t="s">
        <v>15</v>
      </c>
      <c r="I70" s="26" t="s">
        <v>15</v>
      </c>
    </row>
    <row r="71" spans="1:9">
      <c r="A71" s="18" t="s">
        <v>64</v>
      </c>
      <c r="B71" s="19" t="s">
        <v>65</v>
      </c>
      <c r="C71" s="20" t="s">
        <v>11</v>
      </c>
      <c r="D71" s="21">
        <v>4.8</v>
      </c>
      <c r="E71" s="22" t="s">
        <v>15</v>
      </c>
      <c r="F71" s="23" t="s">
        <v>15</v>
      </c>
      <c r="G71" s="24" t="s">
        <v>15</v>
      </c>
      <c r="H71" s="25" t="s">
        <v>15</v>
      </c>
      <c r="I71" s="26" t="s">
        <v>15</v>
      </c>
    </row>
    <row r="72" spans="1:9">
      <c r="A72" s="18"/>
      <c r="B72" s="19"/>
      <c r="C72" s="20" t="s">
        <v>12</v>
      </c>
      <c r="D72" s="21">
        <v>0</v>
      </c>
      <c r="E72" s="22" t="s">
        <v>15</v>
      </c>
      <c r="F72" s="23" t="s">
        <v>15</v>
      </c>
      <c r="G72" s="24" t="s">
        <v>15</v>
      </c>
      <c r="H72" s="25" t="s">
        <v>15</v>
      </c>
      <c r="I72" s="26" t="s">
        <v>15</v>
      </c>
    </row>
    <row r="73" spans="1:9">
      <c r="A73" s="18" t="s">
        <v>66</v>
      </c>
      <c r="B73" s="19" t="s">
        <v>67</v>
      </c>
      <c r="C73" s="20" t="s">
        <v>11</v>
      </c>
      <c r="D73" s="21">
        <v>94.5</v>
      </c>
      <c r="E73" s="22" t="s">
        <v>15</v>
      </c>
      <c r="F73" s="23" t="s">
        <v>15</v>
      </c>
      <c r="G73" s="24" t="s">
        <v>15</v>
      </c>
      <c r="H73" s="25" t="s">
        <v>15</v>
      </c>
      <c r="I73" s="26" t="s">
        <v>15</v>
      </c>
    </row>
    <row r="74" spans="1:9">
      <c r="A74" s="18"/>
      <c r="B74" s="19"/>
      <c r="C74" s="20" t="s">
        <v>12</v>
      </c>
      <c r="D74" s="21">
        <v>0</v>
      </c>
      <c r="E74" s="22" t="s">
        <v>15</v>
      </c>
      <c r="F74" s="23" t="s">
        <v>15</v>
      </c>
      <c r="G74" s="24" t="s">
        <v>15</v>
      </c>
      <c r="H74" s="25" t="s">
        <v>15</v>
      </c>
      <c r="I74" s="26" t="s">
        <v>15</v>
      </c>
    </row>
    <row r="75" spans="1:9">
      <c r="A75" s="13" t="s">
        <v>68</v>
      </c>
      <c r="B75" s="14" t="s">
        <v>69</v>
      </c>
      <c r="C75" s="15" t="s">
        <v>11</v>
      </c>
      <c r="D75" s="16">
        <f>SUM(D77,D79,D81)</f>
        <v>406.84</v>
      </c>
      <c r="E75" s="17"/>
      <c r="F75" s="112" t="s">
        <v>15</v>
      </c>
      <c r="G75" s="113">
        <v>8</v>
      </c>
      <c r="H75" s="114" t="s">
        <v>15</v>
      </c>
      <c r="I75" s="115" t="s">
        <v>15</v>
      </c>
    </row>
    <row r="76" spans="1:9">
      <c r="A76" s="13"/>
      <c r="B76" s="14"/>
      <c r="C76" s="15" t="s">
        <v>12</v>
      </c>
      <c r="D76" s="16">
        <f>SUM(D78,D80,D82)</f>
        <v>8</v>
      </c>
      <c r="E76" s="17"/>
      <c r="F76" s="112" t="s">
        <v>15</v>
      </c>
      <c r="G76" s="113">
        <v>8</v>
      </c>
      <c r="H76" s="114" t="s">
        <v>15</v>
      </c>
      <c r="I76" s="115" t="s">
        <v>15</v>
      </c>
    </row>
    <row r="77" spans="1:9">
      <c r="A77" s="18" t="s">
        <v>70</v>
      </c>
      <c r="B77" s="19" t="s">
        <v>71</v>
      </c>
      <c r="C77" s="20" t="s">
        <v>11</v>
      </c>
      <c r="D77" s="21">
        <v>8</v>
      </c>
      <c r="E77" s="22" t="s">
        <v>15</v>
      </c>
      <c r="F77" s="23" t="s">
        <v>15</v>
      </c>
      <c r="G77" s="24" t="s">
        <v>15</v>
      </c>
      <c r="H77" s="25" t="s">
        <v>15</v>
      </c>
      <c r="I77" s="26" t="s">
        <v>15</v>
      </c>
    </row>
    <row r="78" spans="1:9">
      <c r="A78" s="18"/>
      <c r="B78" s="19"/>
      <c r="C78" s="20" t="s">
        <v>12</v>
      </c>
      <c r="D78" s="21">
        <v>4</v>
      </c>
      <c r="E78" s="22" t="s">
        <v>15</v>
      </c>
      <c r="F78" s="23" t="s">
        <v>15</v>
      </c>
      <c r="G78" s="24" t="s">
        <v>15</v>
      </c>
      <c r="H78" s="25" t="s">
        <v>15</v>
      </c>
      <c r="I78" s="26" t="s">
        <v>15</v>
      </c>
    </row>
    <row r="79" spans="1:9">
      <c r="A79" s="18" t="s">
        <v>72</v>
      </c>
      <c r="B79" s="19" t="s">
        <v>73</v>
      </c>
      <c r="C79" s="20" t="s">
        <v>11</v>
      </c>
      <c r="D79" s="21">
        <v>390.84</v>
      </c>
      <c r="E79" s="22" t="s">
        <v>15</v>
      </c>
      <c r="F79" s="23" t="s">
        <v>15</v>
      </c>
      <c r="G79" s="24" t="s">
        <v>15</v>
      </c>
      <c r="H79" s="25" t="s">
        <v>15</v>
      </c>
      <c r="I79" s="26" t="s">
        <v>15</v>
      </c>
    </row>
    <row r="80" spans="1:9">
      <c r="A80" s="18"/>
      <c r="B80" s="19"/>
      <c r="C80" s="20" t="s">
        <v>12</v>
      </c>
      <c r="D80" s="21">
        <v>0</v>
      </c>
      <c r="E80" s="22" t="s">
        <v>15</v>
      </c>
      <c r="F80" s="23" t="s">
        <v>15</v>
      </c>
      <c r="G80" s="24" t="s">
        <v>15</v>
      </c>
      <c r="H80" s="25" t="s">
        <v>15</v>
      </c>
      <c r="I80" s="26" t="s">
        <v>15</v>
      </c>
    </row>
    <row r="81" spans="1:9">
      <c r="A81" s="18" t="s">
        <v>74</v>
      </c>
      <c r="B81" s="19" t="s">
        <v>75</v>
      </c>
      <c r="C81" s="20" t="s">
        <v>11</v>
      </c>
      <c r="D81" s="21">
        <v>8</v>
      </c>
      <c r="E81" s="22" t="s">
        <v>15</v>
      </c>
      <c r="F81" s="23" t="s">
        <v>15</v>
      </c>
      <c r="G81" s="24" t="s">
        <v>15</v>
      </c>
      <c r="H81" s="25" t="s">
        <v>15</v>
      </c>
      <c r="I81" s="26" t="s">
        <v>15</v>
      </c>
    </row>
    <row r="82" spans="1:9">
      <c r="A82" s="18"/>
      <c r="B82" s="19"/>
      <c r="C82" s="20" t="s">
        <v>12</v>
      </c>
      <c r="D82" s="21">
        <v>4</v>
      </c>
      <c r="E82" s="22" t="s">
        <v>15</v>
      </c>
      <c r="F82" s="23" t="s">
        <v>15</v>
      </c>
      <c r="G82" s="24" t="s">
        <v>15</v>
      </c>
      <c r="H82" s="25" t="s">
        <v>15</v>
      </c>
      <c r="I82" s="26" t="s">
        <v>15</v>
      </c>
    </row>
    <row r="83" spans="1:9">
      <c r="A83" s="153" t="s">
        <v>76</v>
      </c>
      <c r="B83" s="154"/>
      <c r="C83" s="27" t="s">
        <v>11</v>
      </c>
      <c r="D83" s="28">
        <f>SUM(D85,D87,D89)</f>
        <v>1982.6</v>
      </c>
      <c r="E83" s="29"/>
      <c r="F83" s="30"/>
      <c r="G83" s="31">
        <v>23</v>
      </c>
      <c r="H83" s="11">
        <f>I83-F83</f>
        <v>0</v>
      </c>
      <c r="I83" s="32">
        <f>F83*1.23</f>
        <v>0</v>
      </c>
    </row>
    <row r="84" spans="1:9">
      <c r="A84" s="155"/>
      <c r="B84" s="156"/>
      <c r="C84" s="33" t="s">
        <v>12</v>
      </c>
      <c r="D84" s="34">
        <f>SUM(D86,D88,D90)</f>
        <v>35.630000000000003</v>
      </c>
      <c r="E84" s="35"/>
      <c r="F84" s="30"/>
      <c r="G84" s="36">
        <v>23</v>
      </c>
      <c r="H84" s="11">
        <f>I84-F84</f>
        <v>0</v>
      </c>
      <c r="I84" s="32">
        <f>F84*1.23</f>
        <v>0</v>
      </c>
    </row>
    <row r="85" spans="1:9">
      <c r="A85" s="18" t="s">
        <v>77</v>
      </c>
      <c r="B85" s="19" t="s">
        <v>78</v>
      </c>
      <c r="C85" s="20" t="s">
        <v>11</v>
      </c>
      <c r="D85" s="21">
        <v>1529.28</v>
      </c>
      <c r="E85" s="22" t="s">
        <v>15</v>
      </c>
      <c r="F85" s="23" t="s">
        <v>15</v>
      </c>
      <c r="G85" s="24" t="s">
        <v>15</v>
      </c>
      <c r="H85" s="25" t="s">
        <v>15</v>
      </c>
      <c r="I85" s="26" t="s">
        <v>15</v>
      </c>
    </row>
    <row r="86" spans="1:9">
      <c r="A86" s="18"/>
      <c r="B86" s="19"/>
      <c r="C86" s="20" t="s">
        <v>12</v>
      </c>
      <c r="D86" s="21">
        <v>0</v>
      </c>
      <c r="E86" s="22" t="s">
        <v>15</v>
      </c>
      <c r="F86" s="23" t="s">
        <v>15</v>
      </c>
      <c r="G86" s="24" t="s">
        <v>15</v>
      </c>
      <c r="H86" s="25" t="s">
        <v>15</v>
      </c>
      <c r="I86" s="26" t="s">
        <v>15</v>
      </c>
    </row>
    <row r="87" spans="1:9">
      <c r="A87" s="18" t="s">
        <v>79</v>
      </c>
      <c r="B87" s="19" t="s">
        <v>80</v>
      </c>
      <c r="C87" s="20" t="s">
        <v>11</v>
      </c>
      <c r="D87" s="21">
        <v>193.32</v>
      </c>
      <c r="E87" s="22" t="s">
        <v>15</v>
      </c>
      <c r="F87" s="23" t="s">
        <v>15</v>
      </c>
      <c r="G87" s="24" t="s">
        <v>15</v>
      </c>
      <c r="H87" s="25" t="s">
        <v>15</v>
      </c>
      <c r="I87" s="26" t="s">
        <v>15</v>
      </c>
    </row>
    <row r="88" spans="1:9">
      <c r="A88" s="18"/>
      <c r="B88" s="19"/>
      <c r="C88" s="20" t="s">
        <v>12</v>
      </c>
      <c r="D88" s="21">
        <v>9.6300000000000008</v>
      </c>
      <c r="E88" s="22" t="s">
        <v>15</v>
      </c>
      <c r="F88" s="23" t="s">
        <v>15</v>
      </c>
      <c r="G88" s="24" t="s">
        <v>15</v>
      </c>
      <c r="H88" s="25" t="s">
        <v>15</v>
      </c>
      <c r="I88" s="26" t="s">
        <v>15</v>
      </c>
    </row>
    <row r="89" spans="1:9">
      <c r="A89" s="37" t="s">
        <v>81</v>
      </c>
      <c r="B89" s="38" t="s">
        <v>82</v>
      </c>
      <c r="C89" s="39" t="s">
        <v>11</v>
      </c>
      <c r="D89" s="40">
        <v>260</v>
      </c>
      <c r="E89" s="41" t="s">
        <v>15</v>
      </c>
      <c r="F89" s="42" t="s">
        <v>15</v>
      </c>
      <c r="G89" s="43" t="s">
        <v>15</v>
      </c>
      <c r="H89" s="25" t="s">
        <v>15</v>
      </c>
      <c r="I89" s="44" t="s">
        <v>15</v>
      </c>
    </row>
    <row r="90" spans="1:9">
      <c r="A90" s="18"/>
      <c r="B90" s="19"/>
      <c r="C90" s="20" t="s">
        <v>12</v>
      </c>
      <c r="D90" s="21">
        <v>26</v>
      </c>
      <c r="E90" s="22" t="s">
        <v>15</v>
      </c>
      <c r="F90" s="23" t="s">
        <v>15</v>
      </c>
      <c r="G90" s="24" t="s">
        <v>15</v>
      </c>
      <c r="H90" s="25" t="s">
        <v>15</v>
      </c>
      <c r="I90" s="26" t="s">
        <v>15</v>
      </c>
    </row>
    <row r="91" spans="1:9">
      <c r="A91" s="45" t="s">
        <v>83</v>
      </c>
      <c r="B91" s="46"/>
      <c r="C91" s="47" t="s">
        <v>12</v>
      </c>
      <c r="D91" s="48">
        <f>SUM(D92:D94)</f>
        <v>149.05000000000001</v>
      </c>
      <c r="E91" s="7"/>
      <c r="F91" s="9"/>
      <c r="G91" s="10">
        <v>8</v>
      </c>
      <c r="H91" s="11">
        <f>I91-F91</f>
        <v>0</v>
      </c>
      <c r="I91" s="49">
        <f>F91*1.08</f>
        <v>0</v>
      </c>
    </row>
    <row r="92" spans="1:9">
      <c r="A92" s="18" t="s">
        <v>28</v>
      </c>
      <c r="B92" s="19" t="s">
        <v>29</v>
      </c>
      <c r="C92" s="20" t="s">
        <v>12</v>
      </c>
      <c r="D92" s="21">
        <v>126.77</v>
      </c>
      <c r="E92" s="22" t="s">
        <v>15</v>
      </c>
      <c r="F92" s="23" t="s">
        <v>15</v>
      </c>
      <c r="G92" s="24" t="s">
        <v>15</v>
      </c>
      <c r="H92" s="25" t="s">
        <v>15</v>
      </c>
      <c r="I92" s="26" t="s">
        <v>15</v>
      </c>
    </row>
    <row r="93" spans="1:9">
      <c r="A93" s="18" t="s">
        <v>26</v>
      </c>
      <c r="B93" s="19" t="s">
        <v>27</v>
      </c>
      <c r="C93" s="20" t="s">
        <v>12</v>
      </c>
      <c r="D93" s="21">
        <v>16.29</v>
      </c>
      <c r="E93" s="22" t="s">
        <v>15</v>
      </c>
      <c r="F93" s="23" t="s">
        <v>15</v>
      </c>
      <c r="G93" s="24" t="s">
        <v>15</v>
      </c>
      <c r="H93" s="25" t="s">
        <v>15</v>
      </c>
      <c r="I93" s="26" t="s">
        <v>15</v>
      </c>
    </row>
    <row r="94" spans="1:9">
      <c r="A94" s="18" t="s">
        <v>36</v>
      </c>
      <c r="B94" s="19" t="s">
        <v>37</v>
      </c>
      <c r="C94" s="20" t="s">
        <v>12</v>
      </c>
      <c r="D94" s="21">
        <v>5.99</v>
      </c>
      <c r="E94" s="22" t="s">
        <v>15</v>
      </c>
      <c r="F94" s="23" t="s">
        <v>15</v>
      </c>
      <c r="G94" s="24" t="s">
        <v>15</v>
      </c>
      <c r="H94" s="25" t="s">
        <v>15</v>
      </c>
      <c r="I94" s="26" t="s">
        <v>15</v>
      </c>
    </row>
    <row r="95" spans="1:9">
      <c r="A95" s="144" t="s">
        <v>84</v>
      </c>
      <c r="B95" s="145"/>
      <c r="C95" s="27" t="s">
        <v>11</v>
      </c>
      <c r="D95" s="28">
        <f>SUM(D97,D111)</f>
        <v>17208.689999999999</v>
      </c>
      <c r="E95" s="29"/>
      <c r="F95" s="50"/>
      <c r="G95" s="31">
        <v>8</v>
      </c>
      <c r="H95" s="11">
        <f>I95-F95</f>
        <v>0</v>
      </c>
      <c r="I95" s="32">
        <f>F95*1.08</f>
        <v>0</v>
      </c>
    </row>
    <row r="96" spans="1:9">
      <c r="A96" s="141"/>
      <c r="B96" s="157"/>
      <c r="C96" s="27" t="s">
        <v>12</v>
      </c>
      <c r="D96" s="28">
        <f>SUM(D98,D112)</f>
        <v>635.95000000000005</v>
      </c>
      <c r="E96" s="29"/>
      <c r="F96" s="50"/>
      <c r="G96" s="31">
        <v>8</v>
      </c>
      <c r="H96" s="11">
        <f>I96-F96</f>
        <v>0</v>
      </c>
      <c r="I96" s="32">
        <f>F96*1.08</f>
        <v>0</v>
      </c>
    </row>
    <row r="97" spans="1:9">
      <c r="A97" s="158" t="s">
        <v>85</v>
      </c>
      <c r="B97" s="160" t="s">
        <v>86</v>
      </c>
      <c r="C97" s="51" t="s">
        <v>11</v>
      </c>
      <c r="D97" s="52">
        <f>SUM(D99,D101,D103,D105,D107,D109)</f>
        <v>1895</v>
      </c>
      <c r="E97" s="53"/>
      <c r="F97" s="118" t="s">
        <v>15</v>
      </c>
      <c r="G97" s="116">
        <v>8</v>
      </c>
      <c r="H97" s="114" t="s">
        <v>15</v>
      </c>
      <c r="I97" s="117" t="s">
        <v>15</v>
      </c>
    </row>
    <row r="98" spans="1:9">
      <c r="A98" s="159"/>
      <c r="B98" s="161"/>
      <c r="C98" s="54" t="s">
        <v>12</v>
      </c>
      <c r="D98" s="52">
        <f>SUM(D100,D102,D104,D106,D108,D110)</f>
        <v>20</v>
      </c>
      <c r="E98" s="53"/>
      <c r="F98" s="118" t="s">
        <v>15</v>
      </c>
      <c r="G98" s="116">
        <v>8</v>
      </c>
      <c r="H98" s="114" t="s">
        <v>15</v>
      </c>
      <c r="I98" s="117" t="s">
        <v>15</v>
      </c>
    </row>
    <row r="99" spans="1:9">
      <c r="A99" s="55" t="s">
        <v>87</v>
      </c>
      <c r="B99" s="56" t="s">
        <v>88</v>
      </c>
      <c r="C99" s="57" t="s">
        <v>11</v>
      </c>
      <c r="D99" s="21">
        <v>220</v>
      </c>
      <c r="E99" s="22" t="s">
        <v>15</v>
      </c>
      <c r="F99" s="23" t="s">
        <v>15</v>
      </c>
      <c r="G99" s="24" t="s">
        <v>15</v>
      </c>
      <c r="H99" s="25" t="s">
        <v>15</v>
      </c>
      <c r="I99" s="26" t="s">
        <v>15</v>
      </c>
    </row>
    <row r="100" spans="1:9">
      <c r="A100" s="58"/>
      <c r="B100" s="59"/>
      <c r="C100" s="20" t="s">
        <v>12</v>
      </c>
      <c r="D100" s="21">
        <v>20</v>
      </c>
      <c r="E100" s="22" t="s">
        <v>15</v>
      </c>
      <c r="F100" s="23" t="s">
        <v>15</v>
      </c>
      <c r="G100" s="24" t="s">
        <v>15</v>
      </c>
      <c r="H100" s="25" t="s">
        <v>15</v>
      </c>
      <c r="I100" s="26" t="s">
        <v>15</v>
      </c>
    </row>
    <row r="101" spans="1:9">
      <c r="A101" s="55" t="s">
        <v>89</v>
      </c>
      <c r="B101" s="56" t="s">
        <v>90</v>
      </c>
      <c r="C101" s="57" t="s">
        <v>11</v>
      </c>
      <c r="D101" s="21">
        <v>8</v>
      </c>
      <c r="E101" s="22" t="s">
        <v>15</v>
      </c>
      <c r="F101" s="23" t="s">
        <v>15</v>
      </c>
      <c r="G101" s="24" t="s">
        <v>15</v>
      </c>
      <c r="H101" s="25" t="s">
        <v>15</v>
      </c>
      <c r="I101" s="26" t="s">
        <v>15</v>
      </c>
    </row>
    <row r="102" spans="1:9">
      <c r="A102" s="58"/>
      <c r="B102" s="59"/>
      <c r="C102" s="20" t="s">
        <v>12</v>
      </c>
      <c r="D102" s="21">
        <v>0</v>
      </c>
      <c r="E102" s="22" t="s">
        <v>15</v>
      </c>
      <c r="F102" s="23" t="s">
        <v>15</v>
      </c>
      <c r="G102" s="24" t="s">
        <v>15</v>
      </c>
      <c r="H102" s="25" t="s">
        <v>15</v>
      </c>
      <c r="I102" s="26" t="s">
        <v>15</v>
      </c>
    </row>
    <row r="103" spans="1:9">
      <c r="A103" s="55" t="s">
        <v>91</v>
      </c>
      <c r="B103" s="56" t="s">
        <v>92</v>
      </c>
      <c r="C103" s="57" t="s">
        <v>11</v>
      </c>
      <c r="D103" s="21">
        <v>561</v>
      </c>
      <c r="E103" s="22" t="s">
        <v>15</v>
      </c>
      <c r="F103" s="23" t="s">
        <v>15</v>
      </c>
      <c r="G103" s="24" t="s">
        <v>15</v>
      </c>
      <c r="H103" s="25" t="s">
        <v>15</v>
      </c>
      <c r="I103" s="26" t="s">
        <v>15</v>
      </c>
    </row>
    <row r="104" spans="1:9">
      <c r="A104" s="60"/>
      <c r="B104" s="61"/>
      <c r="C104" s="62" t="s">
        <v>12</v>
      </c>
      <c r="D104" s="63">
        <v>0</v>
      </c>
      <c r="E104" s="22" t="s">
        <v>15</v>
      </c>
      <c r="F104" s="23" t="s">
        <v>15</v>
      </c>
      <c r="G104" s="24" t="s">
        <v>15</v>
      </c>
      <c r="H104" s="25" t="s">
        <v>15</v>
      </c>
      <c r="I104" s="26" t="s">
        <v>15</v>
      </c>
    </row>
    <row r="105" spans="1:9">
      <c r="A105" s="55" t="s">
        <v>93</v>
      </c>
      <c r="B105" s="56" t="s">
        <v>94</v>
      </c>
      <c r="C105" s="57" t="s">
        <v>11</v>
      </c>
      <c r="D105" s="64">
        <v>1022</v>
      </c>
      <c r="E105" s="22" t="s">
        <v>15</v>
      </c>
      <c r="F105" s="23" t="s">
        <v>15</v>
      </c>
      <c r="G105" s="24" t="s">
        <v>15</v>
      </c>
      <c r="H105" s="25" t="s">
        <v>15</v>
      </c>
      <c r="I105" s="26" t="s">
        <v>15</v>
      </c>
    </row>
    <row r="106" spans="1:9">
      <c r="A106" s="58"/>
      <c r="B106" s="59"/>
      <c r="C106" s="62" t="s">
        <v>12</v>
      </c>
      <c r="D106" s="21">
        <v>0</v>
      </c>
      <c r="E106" s="22" t="s">
        <v>15</v>
      </c>
      <c r="F106" s="23" t="s">
        <v>15</v>
      </c>
      <c r="G106" s="24" t="s">
        <v>15</v>
      </c>
      <c r="H106" s="25" t="s">
        <v>15</v>
      </c>
      <c r="I106" s="26" t="s">
        <v>15</v>
      </c>
    </row>
    <row r="107" spans="1:9">
      <c r="A107" s="65" t="s">
        <v>95</v>
      </c>
      <c r="B107" s="66" t="s">
        <v>96</v>
      </c>
      <c r="C107" s="57" t="s">
        <v>11</v>
      </c>
      <c r="D107" s="21">
        <v>34</v>
      </c>
      <c r="E107" s="22" t="s">
        <v>15</v>
      </c>
      <c r="F107" s="23" t="s">
        <v>15</v>
      </c>
      <c r="G107" s="24" t="s">
        <v>15</v>
      </c>
      <c r="H107" s="25" t="s">
        <v>15</v>
      </c>
      <c r="I107" s="26" t="s">
        <v>15</v>
      </c>
    </row>
    <row r="108" spans="1:9">
      <c r="A108" s="60"/>
      <c r="B108" s="67"/>
      <c r="C108" s="62" t="s">
        <v>12</v>
      </c>
      <c r="D108" s="21">
        <v>0</v>
      </c>
      <c r="E108" s="22" t="s">
        <v>15</v>
      </c>
      <c r="F108" s="23" t="s">
        <v>15</v>
      </c>
      <c r="G108" s="24" t="s">
        <v>15</v>
      </c>
      <c r="H108" s="25" t="s">
        <v>15</v>
      </c>
      <c r="I108" s="26" t="s">
        <v>15</v>
      </c>
    </row>
    <row r="109" spans="1:9">
      <c r="A109" s="65" t="s">
        <v>97</v>
      </c>
      <c r="B109" s="66" t="s">
        <v>98</v>
      </c>
      <c r="C109" s="57" t="s">
        <v>11</v>
      </c>
      <c r="D109" s="21">
        <v>50</v>
      </c>
      <c r="E109" s="22" t="s">
        <v>15</v>
      </c>
      <c r="F109" s="23" t="s">
        <v>15</v>
      </c>
      <c r="G109" s="24" t="s">
        <v>15</v>
      </c>
      <c r="H109" s="25" t="s">
        <v>15</v>
      </c>
      <c r="I109" s="26" t="s">
        <v>15</v>
      </c>
    </row>
    <row r="110" spans="1:9">
      <c r="A110" s="60"/>
      <c r="B110" s="67"/>
      <c r="C110" s="62" t="s">
        <v>12</v>
      </c>
      <c r="D110" s="21">
        <v>0</v>
      </c>
      <c r="E110" s="22" t="s">
        <v>15</v>
      </c>
      <c r="F110" s="23" t="s">
        <v>15</v>
      </c>
      <c r="G110" s="24" t="s">
        <v>15</v>
      </c>
      <c r="H110" s="25" t="s">
        <v>15</v>
      </c>
      <c r="I110" s="26" t="s">
        <v>15</v>
      </c>
    </row>
    <row r="111" spans="1:9">
      <c r="A111" s="136" t="s">
        <v>99</v>
      </c>
      <c r="B111" s="138" t="s">
        <v>100</v>
      </c>
      <c r="C111" s="68" t="s">
        <v>11</v>
      </c>
      <c r="D111" s="16">
        <f>SUM(D113,D115,D117,D119,D121,D123,D125,D127,D129,D131,D133,D135,D137,D139,D141,D143,D145,D147,D149,D151,D153,D155,D157,D159,D161,D163)</f>
        <v>15313.689999999999</v>
      </c>
      <c r="E111" s="17"/>
      <c r="F111" s="112" t="s">
        <v>15</v>
      </c>
      <c r="G111" s="113">
        <v>8</v>
      </c>
      <c r="H111" s="114" t="s">
        <v>15</v>
      </c>
      <c r="I111" s="115" t="s">
        <v>15</v>
      </c>
    </row>
    <row r="112" spans="1:9">
      <c r="A112" s="137"/>
      <c r="B112" s="139"/>
      <c r="C112" s="69" t="s">
        <v>12</v>
      </c>
      <c r="D112" s="16">
        <f>SUM(D114,D116,D118,D120,D122,D124,D126,D128,D130,D132,D134,D136,D138,D140,D142,D144,D146,D148,D150,D152,D154,D156,D158,D160,D162,D164)</f>
        <v>615.95000000000005</v>
      </c>
      <c r="E112" s="17"/>
      <c r="F112" s="112" t="s">
        <v>15</v>
      </c>
      <c r="G112" s="113">
        <v>8</v>
      </c>
      <c r="H112" s="114" t="s">
        <v>15</v>
      </c>
      <c r="I112" s="115" t="s">
        <v>15</v>
      </c>
    </row>
    <row r="113" spans="1:9">
      <c r="A113" s="55" t="s">
        <v>101</v>
      </c>
      <c r="B113" s="56" t="s">
        <v>102</v>
      </c>
      <c r="C113" s="57" t="s">
        <v>11</v>
      </c>
      <c r="D113" s="70">
        <v>13.5</v>
      </c>
      <c r="E113" s="22" t="s">
        <v>15</v>
      </c>
      <c r="F113" s="23" t="s">
        <v>15</v>
      </c>
      <c r="G113" s="24" t="s">
        <v>15</v>
      </c>
      <c r="H113" s="25" t="s">
        <v>15</v>
      </c>
      <c r="I113" s="26" t="s">
        <v>15</v>
      </c>
    </row>
    <row r="114" spans="1:9">
      <c r="A114" s="71"/>
      <c r="B114" s="72"/>
      <c r="C114" s="62" t="s">
        <v>12</v>
      </c>
      <c r="D114" s="21">
        <v>0</v>
      </c>
      <c r="E114" s="22" t="s">
        <v>15</v>
      </c>
      <c r="F114" s="23" t="s">
        <v>15</v>
      </c>
      <c r="G114" s="24" t="s">
        <v>15</v>
      </c>
      <c r="H114" s="25" t="s">
        <v>15</v>
      </c>
      <c r="I114" s="26" t="s">
        <v>15</v>
      </c>
    </row>
    <row r="115" spans="1:9">
      <c r="A115" s="65" t="s">
        <v>103</v>
      </c>
      <c r="B115" s="66" t="s">
        <v>104</v>
      </c>
      <c r="C115" s="57" t="s">
        <v>11</v>
      </c>
      <c r="D115" s="21">
        <v>70.72</v>
      </c>
      <c r="E115" s="22" t="s">
        <v>15</v>
      </c>
      <c r="F115" s="23" t="s">
        <v>15</v>
      </c>
      <c r="G115" s="24" t="s">
        <v>15</v>
      </c>
      <c r="H115" s="25" t="s">
        <v>15</v>
      </c>
      <c r="I115" s="26" t="s">
        <v>15</v>
      </c>
    </row>
    <row r="116" spans="1:9">
      <c r="A116" s="71"/>
      <c r="B116" s="72"/>
      <c r="C116" s="62" t="s">
        <v>12</v>
      </c>
      <c r="D116" s="21">
        <v>0.12</v>
      </c>
      <c r="E116" s="22" t="s">
        <v>15</v>
      </c>
      <c r="F116" s="23" t="s">
        <v>15</v>
      </c>
      <c r="G116" s="24" t="s">
        <v>15</v>
      </c>
      <c r="H116" s="25" t="s">
        <v>15</v>
      </c>
      <c r="I116" s="26" t="s">
        <v>15</v>
      </c>
    </row>
    <row r="117" spans="1:9">
      <c r="A117" s="65" t="s">
        <v>105</v>
      </c>
      <c r="B117" s="66" t="s">
        <v>106</v>
      </c>
      <c r="C117" s="57" t="s">
        <v>11</v>
      </c>
      <c r="D117" s="21">
        <v>170.4</v>
      </c>
      <c r="E117" s="22" t="s">
        <v>15</v>
      </c>
      <c r="F117" s="23" t="s">
        <v>15</v>
      </c>
      <c r="G117" s="24" t="s">
        <v>15</v>
      </c>
      <c r="H117" s="25" t="s">
        <v>15</v>
      </c>
      <c r="I117" s="26" t="s">
        <v>15</v>
      </c>
    </row>
    <row r="118" spans="1:9">
      <c r="A118" s="60"/>
      <c r="B118" s="67"/>
      <c r="C118" s="62" t="s">
        <v>12</v>
      </c>
      <c r="D118" s="21">
        <v>0</v>
      </c>
      <c r="E118" s="22" t="s">
        <v>15</v>
      </c>
      <c r="F118" s="23" t="s">
        <v>15</v>
      </c>
      <c r="G118" s="24" t="s">
        <v>15</v>
      </c>
      <c r="H118" s="25" t="s">
        <v>15</v>
      </c>
      <c r="I118" s="26" t="s">
        <v>15</v>
      </c>
    </row>
    <row r="119" spans="1:9">
      <c r="A119" s="65" t="s">
        <v>107</v>
      </c>
      <c r="B119" s="66" t="s">
        <v>108</v>
      </c>
      <c r="C119" s="57" t="s">
        <v>11</v>
      </c>
      <c r="D119" s="21">
        <v>16</v>
      </c>
      <c r="E119" s="22" t="s">
        <v>15</v>
      </c>
      <c r="F119" s="23" t="s">
        <v>15</v>
      </c>
      <c r="G119" s="24" t="s">
        <v>15</v>
      </c>
      <c r="H119" s="25" t="s">
        <v>15</v>
      </c>
      <c r="I119" s="26" t="s">
        <v>15</v>
      </c>
    </row>
    <row r="120" spans="1:9">
      <c r="A120" s="60"/>
      <c r="B120" s="67"/>
      <c r="C120" s="62" t="s">
        <v>12</v>
      </c>
      <c r="D120" s="21">
        <v>0</v>
      </c>
      <c r="E120" s="22" t="s">
        <v>15</v>
      </c>
      <c r="F120" s="23" t="s">
        <v>15</v>
      </c>
      <c r="G120" s="24" t="s">
        <v>15</v>
      </c>
      <c r="H120" s="25" t="s">
        <v>15</v>
      </c>
      <c r="I120" s="26" t="s">
        <v>15</v>
      </c>
    </row>
    <row r="121" spans="1:9">
      <c r="A121" s="65" t="s">
        <v>109</v>
      </c>
      <c r="B121" s="66" t="s">
        <v>110</v>
      </c>
      <c r="C121" s="57" t="s">
        <v>11</v>
      </c>
      <c r="D121" s="21">
        <v>3260.41</v>
      </c>
      <c r="E121" s="22" t="s">
        <v>15</v>
      </c>
      <c r="F121" s="23" t="s">
        <v>15</v>
      </c>
      <c r="G121" s="24" t="s">
        <v>15</v>
      </c>
      <c r="H121" s="25" t="s">
        <v>15</v>
      </c>
      <c r="I121" s="26" t="s">
        <v>15</v>
      </c>
    </row>
    <row r="122" spans="1:9">
      <c r="A122" s="60"/>
      <c r="B122" s="67"/>
      <c r="C122" s="62" t="s">
        <v>12</v>
      </c>
      <c r="D122" s="21">
        <v>4</v>
      </c>
      <c r="E122" s="22" t="s">
        <v>15</v>
      </c>
      <c r="F122" s="23" t="s">
        <v>15</v>
      </c>
      <c r="G122" s="24" t="s">
        <v>15</v>
      </c>
      <c r="H122" s="25" t="s">
        <v>15</v>
      </c>
      <c r="I122" s="26" t="s">
        <v>15</v>
      </c>
    </row>
    <row r="123" spans="1:9">
      <c r="A123" s="65" t="s">
        <v>111</v>
      </c>
      <c r="B123" s="66" t="s">
        <v>112</v>
      </c>
      <c r="C123" s="73" t="s">
        <v>11</v>
      </c>
      <c r="D123" s="21">
        <v>542.9</v>
      </c>
      <c r="E123" s="22" t="s">
        <v>15</v>
      </c>
      <c r="F123" s="23" t="s">
        <v>15</v>
      </c>
      <c r="G123" s="24" t="s">
        <v>15</v>
      </c>
      <c r="H123" s="25" t="s">
        <v>15</v>
      </c>
      <c r="I123" s="26" t="s">
        <v>15</v>
      </c>
    </row>
    <row r="124" spans="1:9">
      <c r="A124" s="60"/>
      <c r="B124" s="67"/>
      <c r="C124" s="74" t="s">
        <v>12</v>
      </c>
      <c r="D124" s="21">
        <v>0</v>
      </c>
      <c r="E124" s="22" t="s">
        <v>15</v>
      </c>
      <c r="F124" s="23" t="s">
        <v>15</v>
      </c>
      <c r="G124" s="24" t="s">
        <v>15</v>
      </c>
      <c r="H124" s="25" t="s">
        <v>15</v>
      </c>
      <c r="I124" s="26" t="s">
        <v>15</v>
      </c>
    </row>
    <row r="125" spans="1:9">
      <c r="A125" s="65" t="s">
        <v>113</v>
      </c>
      <c r="B125" s="66" t="s">
        <v>114</v>
      </c>
      <c r="C125" s="57" t="s">
        <v>11</v>
      </c>
      <c r="D125" s="21">
        <v>0</v>
      </c>
      <c r="E125" s="22" t="s">
        <v>15</v>
      </c>
      <c r="F125" s="23" t="s">
        <v>15</v>
      </c>
      <c r="G125" s="24" t="s">
        <v>15</v>
      </c>
      <c r="H125" s="25" t="s">
        <v>15</v>
      </c>
      <c r="I125" s="26" t="s">
        <v>15</v>
      </c>
    </row>
    <row r="126" spans="1:9">
      <c r="A126" s="60"/>
      <c r="B126" s="67"/>
      <c r="C126" s="62" t="s">
        <v>12</v>
      </c>
      <c r="D126" s="21">
        <v>15.68</v>
      </c>
      <c r="E126" s="22" t="s">
        <v>15</v>
      </c>
      <c r="F126" s="23" t="s">
        <v>15</v>
      </c>
      <c r="G126" s="24" t="s">
        <v>15</v>
      </c>
      <c r="H126" s="25" t="s">
        <v>15</v>
      </c>
      <c r="I126" s="26" t="s">
        <v>15</v>
      </c>
    </row>
    <row r="127" spans="1:9">
      <c r="A127" s="65" t="s">
        <v>115</v>
      </c>
      <c r="B127" s="66" t="s">
        <v>116</v>
      </c>
      <c r="C127" s="57" t="s">
        <v>11</v>
      </c>
      <c r="D127" s="21">
        <v>1798.83</v>
      </c>
      <c r="E127" s="22" t="s">
        <v>15</v>
      </c>
      <c r="F127" s="23" t="s">
        <v>15</v>
      </c>
      <c r="G127" s="24" t="s">
        <v>15</v>
      </c>
      <c r="H127" s="25" t="s">
        <v>15</v>
      </c>
      <c r="I127" s="26" t="s">
        <v>15</v>
      </c>
    </row>
    <row r="128" spans="1:9">
      <c r="A128" s="60"/>
      <c r="B128" s="67"/>
      <c r="C128" s="62" t="s">
        <v>12</v>
      </c>
      <c r="D128" s="21">
        <v>0.75</v>
      </c>
      <c r="E128" s="22" t="s">
        <v>15</v>
      </c>
      <c r="F128" s="23" t="s">
        <v>15</v>
      </c>
      <c r="G128" s="24" t="s">
        <v>15</v>
      </c>
      <c r="H128" s="25" t="s">
        <v>15</v>
      </c>
      <c r="I128" s="26" t="s">
        <v>15</v>
      </c>
    </row>
    <row r="129" spans="1:9">
      <c r="A129" s="65" t="s">
        <v>117</v>
      </c>
      <c r="B129" s="66" t="s">
        <v>118</v>
      </c>
      <c r="C129" s="57" t="s">
        <v>11</v>
      </c>
      <c r="D129" s="21">
        <v>3856.63</v>
      </c>
      <c r="E129" s="22" t="s">
        <v>15</v>
      </c>
      <c r="F129" s="23" t="s">
        <v>15</v>
      </c>
      <c r="G129" s="24" t="s">
        <v>15</v>
      </c>
      <c r="H129" s="25" t="s">
        <v>15</v>
      </c>
      <c r="I129" s="26" t="s">
        <v>15</v>
      </c>
    </row>
    <row r="130" spans="1:9">
      <c r="A130" s="60"/>
      <c r="B130" s="67"/>
      <c r="C130" s="62" t="s">
        <v>12</v>
      </c>
      <c r="D130" s="21">
        <v>0</v>
      </c>
      <c r="E130" s="22" t="s">
        <v>15</v>
      </c>
      <c r="F130" s="23" t="s">
        <v>15</v>
      </c>
      <c r="G130" s="24" t="s">
        <v>15</v>
      </c>
      <c r="H130" s="25" t="s">
        <v>15</v>
      </c>
      <c r="I130" s="26" t="s">
        <v>15</v>
      </c>
    </row>
    <row r="131" spans="1:9">
      <c r="A131" s="61" t="s">
        <v>119</v>
      </c>
      <c r="B131" s="67" t="s">
        <v>120</v>
      </c>
      <c r="C131" s="75" t="s">
        <v>11</v>
      </c>
      <c r="D131" s="21">
        <v>320</v>
      </c>
      <c r="E131" s="22" t="s">
        <v>15</v>
      </c>
      <c r="F131" s="23" t="s">
        <v>15</v>
      </c>
      <c r="G131" s="24" t="s">
        <v>15</v>
      </c>
      <c r="H131" s="25" t="s">
        <v>15</v>
      </c>
      <c r="I131" s="26" t="s">
        <v>15</v>
      </c>
    </row>
    <row r="132" spans="1:9">
      <c r="A132" s="60"/>
      <c r="B132" s="67"/>
      <c r="C132" s="20" t="s">
        <v>12</v>
      </c>
      <c r="D132" s="21">
        <v>0</v>
      </c>
      <c r="E132" s="22" t="s">
        <v>15</v>
      </c>
      <c r="F132" s="23" t="s">
        <v>15</v>
      </c>
      <c r="G132" s="24" t="s">
        <v>15</v>
      </c>
      <c r="H132" s="25" t="s">
        <v>15</v>
      </c>
      <c r="I132" s="26" t="s">
        <v>15</v>
      </c>
    </row>
    <row r="133" spans="1:9">
      <c r="A133" s="65" t="s">
        <v>121</v>
      </c>
      <c r="B133" s="66" t="s">
        <v>122</v>
      </c>
      <c r="C133" s="75" t="s">
        <v>11</v>
      </c>
      <c r="D133" s="21">
        <v>8</v>
      </c>
      <c r="E133" s="22" t="s">
        <v>15</v>
      </c>
      <c r="F133" s="23" t="s">
        <v>15</v>
      </c>
      <c r="G133" s="24" t="s">
        <v>15</v>
      </c>
      <c r="H133" s="25" t="s">
        <v>15</v>
      </c>
      <c r="I133" s="26" t="s">
        <v>15</v>
      </c>
    </row>
    <row r="134" spans="1:9">
      <c r="A134" s="60"/>
      <c r="B134" s="67"/>
      <c r="C134" s="20" t="s">
        <v>12</v>
      </c>
      <c r="D134" s="21">
        <v>0</v>
      </c>
      <c r="E134" s="22" t="s">
        <v>15</v>
      </c>
      <c r="F134" s="23" t="s">
        <v>15</v>
      </c>
      <c r="G134" s="24" t="s">
        <v>15</v>
      </c>
      <c r="H134" s="25" t="s">
        <v>15</v>
      </c>
      <c r="I134" s="26" t="s">
        <v>15</v>
      </c>
    </row>
    <row r="135" spans="1:9">
      <c r="A135" s="65" t="s">
        <v>123</v>
      </c>
      <c r="B135" s="66" t="s">
        <v>124</v>
      </c>
      <c r="C135" s="75" t="s">
        <v>11</v>
      </c>
      <c r="D135" s="21">
        <v>88</v>
      </c>
      <c r="E135" s="22" t="s">
        <v>15</v>
      </c>
      <c r="F135" s="23" t="s">
        <v>15</v>
      </c>
      <c r="G135" s="24" t="s">
        <v>15</v>
      </c>
      <c r="H135" s="25" t="s">
        <v>15</v>
      </c>
      <c r="I135" s="26" t="s">
        <v>15</v>
      </c>
    </row>
    <row r="136" spans="1:9">
      <c r="A136" s="60"/>
      <c r="B136" s="67"/>
      <c r="C136" s="20" t="s">
        <v>12</v>
      </c>
      <c r="D136" s="21">
        <v>0</v>
      </c>
      <c r="E136" s="22" t="s">
        <v>15</v>
      </c>
      <c r="F136" s="23" t="s">
        <v>15</v>
      </c>
      <c r="G136" s="24" t="s">
        <v>15</v>
      </c>
      <c r="H136" s="25" t="s">
        <v>15</v>
      </c>
      <c r="I136" s="26" t="s">
        <v>15</v>
      </c>
    </row>
    <row r="137" spans="1:9">
      <c r="A137" s="65" t="s">
        <v>125</v>
      </c>
      <c r="B137" s="66" t="s">
        <v>126</v>
      </c>
      <c r="C137" s="75" t="s">
        <v>11</v>
      </c>
      <c r="D137" s="21">
        <v>39</v>
      </c>
      <c r="E137" s="22" t="s">
        <v>15</v>
      </c>
      <c r="F137" s="23" t="s">
        <v>15</v>
      </c>
      <c r="G137" s="24" t="s">
        <v>15</v>
      </c>
      <c r="H137" s="25" t="s">
        <v>15</v>
      </c>
      <c r="I137" s="26" t="s">
        <v>15</v>
      </c>
    </row>
    <row r="138" spans="1:9">
      <c r="A138" s="60"/>
      <c r="B138" s="67"/>
      <c r="C138" s="20" t="s">
        <v>12</v>
      </c>
      <c r="D138" s="21">
        <v>1</v>
      </c>
      <c r="E138" s="22" t="s">
        <v>15</v>
      </c>
      <c r="F138" s="23" t="s">
        <v>15</v>
      </c>
      <c r="G138" s="24" t="s">
        <v>15</v>
      </c>
      <c r="H138" s="25" t="s">
        <v>15</v>
      </c>
      <c r="I138" s="26" t="s">
        <v>15</v>
      </c>
    </row>
    <row r="139" spans="1:9">
      <c r="A139" s="65" t="s">
        <v>127</v>
      </c>
      <c r="B139" s="66" t="s">
        <v>128</v>
      </c>
      <c r="C139" s="75" t="s">
        <v>11</v>
      </c>
      <c r="D139" s="21">
        <v>2752.21</v>
      </c>
      <c r="E139" s="22" t="s">
        <v>15</v>
      </c>
      <c r="F139" s="23" t="s">
        <v>15</v>
      </c>
      <c r="G139" s="24" t="s">
        <v>15</v>
      </c>
      <c r="H139" s="25" t="s">
        <v>15</v>
      </c>
      <c r="I139" s="26" t="s">
        <v>15</v>
      </c>
    </row>
    <row r="140" spans="1:9">
      <c r="A140" s="60"/>
      <c r="B140" s="67"/>
      <c r="C140" s="20" t="s">
        <v>12</v>
      </c>
      <c r="D140" s="21">
        <v>452.63</v>
      </c>
      <c r="E140" s="22" t="s">
        <v>15</v>
      </c>
      <c r="F140" s="23" t="s">
        <v>15</v>
      </c>
      <c r="G140" s="24" t="s">
        <v>15</v>
      </c>
      <c r="H140" s="25" t="s">
        <v>15</v>
      </c>
      <c r="I140" s="26" t="s">
        <v>15</v>
      </c>
    </row>
    <row r="141" spans="1:9">
      <c r="A141" s="65" t="s">
        <v>129</v>
      </c>
      <c r="B141" s="66" t="s">
        <v>130</v>
      </c>
      <c r="C141" s="75" t="s">
        <v>11</v>
      </c>
      <c r="D141" s="21">
        <v>134.69999999999999</v>
      </c>
      <c r="E141" s="22" t="s">
        <v>15</v>
      </c>
      <c r="F141" s="23" t="s">
        <v>15</v>
      </c>
      <c r="G141" s="24" t="s">
        <v>15</v>
      </c>
      <c r="H141" s="25" t="s">
        <v>15</v>
      </c>
      <c r="I141" s="26" t="s">
        <v>15</v>
      </c>
    </row>
    <row r="142" spans="1:9">
      <c r="A142" s="60"/>
      <c r="B142" s="67"/>
      <c r="C142" s="20" t="s">
        <v>12</v>
      </c>
      <c r="D142" s="21">
        <v>20</v>
      </c>
      <c r="E142" s="22" t="s">
        <v>15</v>
      </c>
      <c r="F142" s="23" t="s">
        <v>15</v>
      </c>
      <c r="G142" s="24" t="s">
        <v>15</v>
      </c>
      <c r="H142" s="25" t="s">
        <v>15</v>
      </c>
      <c r="I142" s="26" t="s">
        <v>15</v>
      </c>
    </row>
    <row r="143" spans="1:9">
      <c r="A143" s="65" t="s">
        <v>131</v>
      </c>
      <c r="B143" s="66" t="s">
        <v>132</v>
      </c>
      <c r="C143" s="75" t="s">
        <v>11</v>
      </c>
      <c r="D143" s="21">
        <v>0</v>
      </c>
      <c r="E143" s="22" t="s">
        <v>15</v>
      </c>
      <c r="F143" s="23" t="s">
        <v>15</v>
      </c>
      <c r="G143" s="24" t="s">
        <v>15</v>
      </c>
      <c r="H143" s="25" t="s">
        <v>15</v>
      </c>
      <c r="I143" s="26" t="s">
        <v>15</v>
      </c>
    </row>
    <row r="144" spans="1:9">
      <c r="A144" s="60"/>
      <c r="B144" s="67"/>
      <c r="C144" s="20" t="s">
        <v>12</v>
      </c>
      <c r="D144" s="21">
        <v>1.68</v>
      </c>
      <c r="E144" s="22" t="s">
        <v>15</v>
      </c>
      <c r="F144" s="23" t="s">
        <v>15</v>
      </c>
      <c r="G144" s="24" t="s">
        <v>15</v>
      </c>
      <c r="H144" s="25" t="s">
        <v>15</v>
      </c>
      <c r="I144" s="26" t="s">
        <v>15</v>
      </c>
    </row>
    <row r="145" spans="1:9">
      <c r="A145" s="65" t="s">
        <v>133</v>
      </c>
      <c r="B145" s="66" t="s">
        <v>134</v>
      </c>
      <c r="C145" s="75" t="s">
        <v>11</v>
      </c>
      <c r="D145" s="21">
        <v>2</v>
      </c>
      <c r="E145" s="22" t="s">
        <v>15</v>
      </c>
      <c r="F145" s="23" t="s">
        <v>15</v>
      </c>
      <c r="G145" s="24" t="s">
        <v>15</v>
      </c>
      <c r="H145" s="25" t="s">
        <v>15</v>
      </c>
      <c r="I145" s="26" t="s">
        <v>15</v>
      </c>
    </row>
    <row r="146" spans="1:9">
      <c r="A146" s="60"/>
      <c r="B146" s="67"/>
      <c r="C146" s="20" t="s">
        <v>12</v>
      </c>
      <c r="D146" s="21">
        <v>0.75</v>
      </c>
      <c r="E146" s="22" t="s">
        <v>15</v>
      </c>
      <c r="F146" s="23" t="s">
        <v>15</v>
      </c>
      <c r="G146" s="24" t="s">
        <v>15</v>
      </c>
      <c r="H146" s="25" t="s">
        <v>15</v>
      </c>
      <c r="I146" s="26" t="s">
        <v>15</v>
      </c>
    </row>
    <row r="147" spans="1:9">
      <c r="A147" s="65" t="s">
        <v>135</v>
      </c>
      <c r="B147" s="66" t="s">
        <v>136</v>
      </c>
      <c r="C147" s="75" t="s">
        <v>11</v>
      </c>
      <c r="D147" s="70">
        <v>9.7200000000000006</v>
      </c>
      <c r="E147" s="22" t="s">
        <v>15</v>
      </c>
      <c r="F147" s="23" t="s">
        <v>15</v>
      </c>
      <c r="G147" s="24" t="s">
        <v>15</v>
      </c>
      <c r="H147" s="25" t="s">
        <v>15</v>
      </c>
      <c r="I147" s="26" t="s">
        <v>15</v>
      </c>
    </row>
    <row r="148" spans="1:9">
      <c r="A148" s="60"/>
      <c r="B148" s="67"/>
      <c r="C148" s="20" t="s">
        <v>12</v>
      </c>
      <c r="D148" s="21">
        <v>0</v>
      </c>
      <c r="E148" s="22" t="s">
        <v>15</v>
      </c>
      <c r="F148" s="23" t="s">
        <v>15</v>
      </c>
      <c r="G148" s="24" t="s">
        <v>15</v>
      </c>
      <c r="H148" s="25" t="s">
        <v>15</v>
      </c>
      <c r="I148" s="26" t="s">
        <v>15</v>
      </c>
    </row>
    <row r="149" spans="1:9">
      <c r="A149" s="65" t="s">
        <v>137</v>
      </c>
      <c r="B149" s="76" t="s">
        <v>138</v>
      </c>
      <c r="C149" s="75" t="s">
        <v>11</v>
      </c>
      <c r="D149" s="21">
        <v>158</v>
      </c>
      <c r="E149" s="22" t="s">
        <v>15</v>
      </c>
      <c r="F149" s="23" t="s">
        <v>15</v>
      </c>
      <c r="G149" s="24" t="s">
        <v>15</v>
      </c>
      <c r="H149" s="25" t="s">
        <v>15</v>
      </c>
      <c r="I149" s="26" t="s">
        <v>15</v>
      </c>
    </row>
    <row r="150" spans="1:9">
      <c r="A150" s="60"/>
      <c r="B150" s="67"/>
      <c r="C150" s="20" t="s">
        <v>12</v>
      </c>
      <c r="D150" s="21">
        <v>0</v>
      </c>
      <c r="E150" s="22" t="s">
        <v>15</v>
      </c>
      <c r="F150" s="23" t="s">
        <v>15</v>
      </c>
      <c r="G150" s="24" t="s">
        <v>15</v>
      </c>
      <c r="H150" s="25" t="s">
        <v>15</v>
      </c>
      <c r="I150" s="26" t="s">
        <v>15</v>
      </c>
    </row>
    <row r="151" spans="1:9">
      <c r="A151" s="65" t="s">
        <v>139</v>
      </c>
      <c r="B151" s="66" t="s">
        <v>140</v>
      </c>
      <c r="C151" s="75" t="s">
        <v>11</v>
      </c>
      <c r="D151" s="21">
        <v>8.64</v>
      </c>
      <c r="E151" s="22" t="s">
        <v>15</v>
      </c>
      <c r="F151" s="23" t="s">
        <v>15</v>
      </c>
      <c r="G151" s="24" t="s">
        <v>15</v>
      </c>
      <c r="H151" s="25" t="s">
        <v>15</v>
      </c>
      <c r="I151" s="26" t="s">
        <v>15</v>
      </c>
    </row>
    <row r="152" spans="1:9">
      <c r="A152" s="60"/>
      <c r="B152" s="67"/>
      <c r="C152" s="20" t="s">
        <v>12</v>
      </c>
      <c r="D152" s="21">
        <v>0</v>
      </c>
      <c r="E152" s="22" t="s">
        <v>15</v>
      </c>
      <c r="F152" s="23" t="s">
        <v>15</v>
      </c>
      <c r="G152" s="24" t="s">
        <v>15</v>
      </c>
      <c r="H152" s="25" t="s">
        <v>15</v>
      </c>
      <c r="I152" s="26" t="s">
        <v>15</v>
      </c>
    </row>
    <row r="153" spans="1:9">
      <c r="A153" s="65" t="s">
        <v>141</v>
      </c>
      <c r="B153" s="66" t="s">
        <v>142</v>
      </c>
      <c r="C153" s="75" t="s">
        <v>11</v>
      </c>
      <c r="D153" s="21">
        <v>977.58</v>
      </c>
      <c r="E153" s="22" t="s">
        <v>15</v>
      </c>
      <c r="F153" s="23" t="s">
        <v>15</v>
      </c>
      <c r="G153" s="24" t="s">
        <v>15</v>
      </c>
      <c r="H153" s="25" t="s">
        <v>15</v>
      </c>
      <c r="I153" s="26" t="s">
        <v>15</v>
      </c>
    </row>
    <row r="154" spans="1:9">
      <c r="A154" s="60"/>
      <c r="B154" s="67"/>
      <c r="C154" s="20" t="s">
        <v>12</v>
      </c>
      <c r="D154" s="21">
        <v>65</v>
      </c>
      <c r="E154" s="22" t="s">
        <v>15</v>
      </c>
      <c r="F154" s="23" t="s">
        <v>15</v>
      </c>
      <c r="G154" s="24" t="s">
        <v>15</v>
      </c>
      <c r="H154" s="25" t="s">
        <v>15</v>
      </c>
      <c r="I154" s="26" t="s">
        <v>15</v>
      </c>
    </row>
    <row r="155" spans="1:9">
      <c r="A155" s="65" t="s">
        <v>143</v>
      </c>
      <c r="B155" s="66" t="s">
        <v>144</v>
      </c>
      <c r="C155" s="75" t="s">
        <v>11</v>
      </c>
      <c r="D155" s="21">
        <v>117</v>
      </c>
      <c r="E155" s="22" t="s">
        <v>15</v>
      </c>
      <c r="F155" s="23" t="s">
        <v>15</v>
      </c>
      <c r="G155" s="24" t="s">
        <v>15</v>
      </c>
      <c r="H155" s="25" t="s">
        <v>15</v>
      </c>
      <c r="I155" s="26" t="s">
        <v>15</v>
      </c>
    </row>
    <row r="156" spans="1:9">
      <c r="A156" s="60"/>
      <c r="B156" s="67"/>
      <c r="C156" s="20" t="s">
        <v>12</v>
      </c>
      <c r="D156" s="21">
        <v>34.72</v>
      </c>
      <c r="E156" s="22" t="s">
        <v>15</v>
      </c>
      <c r="F156" s="23" t="s">
        <v>15</v>
      </c>
      <c r="G156" s="24" t="s">
        <v>15</v>
      </c>
      <c r="H156" s="25" t="s">
        <v>15</v>
      </c>
      <c r="I156" s="26" t="s">
        <v>15</v>
      </c>
    </row>
    <row r="157" spans="1:9">
      <c r="A157" s="65" t="s">
        <v>145</v>
      </c>
      <c r="B157" s="66" t="s">
        <v>146</v>
      </c>
      <c r="C157" s="75" t="s">
        <v>11</v>
      </c>
      <c r="D157" s="21">
        <v>0</v>
      </c>
      <c r="E157" s="22" t="s">
        <v>15</v>
      </c>
      <c r="F157" s="23" t="s">
        <v>15</v>
      </c>
      <c r="G157" s="24" t="s">
        <v>15</v>
      </c>
      <c r="H157" s="25" t="s">
        <v>15</v>
      </c>
      <c r="I157" s="26" t="s">
        <v>15</v>
      </c>
    </row>
    <row r="158" spans="1:9">
      <c r="A158" s="60"/>
      <c r="B158" s="67"/>
      <c r="C158" s="20" t="s">
        <v>12</v>
      </c>
      <c r="D158" s="21">
        <v>11.2</v>
      </c>
      <c r="E158" s="22" t="s">
        <v>15</v>
      </c>
      <c r="F158" s="23" t="s">
        <v>15</v>
      </c>
      <c r="G158" s="24" t="s">
        <v>15</v>
      </c>
      <c r="H158" s="25" t="s">
        <v>15</v>
      </c>
      <c r="I158" s="26" t="s">
        <v>15</v>
      </c>
    </row>
    <row r="159" spans="1:9">
      <c r="A159" s="65" t="s">
        <v>147</v>
      </c>
      <c r="B159" s="66" t="s">
        <v>148</v>
      </c>
      <c r="C159" s="75" t="s">
        <v>11</v>
      </c>
      <c r="D159" s="21">
        <v>41.6</v>
      </c>
      <c r="E159" s="22" t="s">
        <v>15</v>
      </c>
      <c r="F159" s="23" t="s">
        <v>15</v>
      </c>
      <c r="G159" s="24" t="s">
        <v>15</v>
      </c>
      <c r="H159" s="25" t="s">
        <v>15</v>
      </c>
      <c r="I159" s="26" t="s">
        <v>15</v>
      </c>
    </row>
    <row r="160" spans="1:9">
      <c r="A160" s="60"/>
      <c r="B160" s="67"/>
      <c r="C160" s="20" t="s">
        <v>12</v>
      </c>
      <c r="D160" s="21">
        <v>0</v>
      </c>
      <c r="E160" s="22" t="s">
        <v>15</v>
      </c>
      <c r="F160" s="23" t="s">
        <v>15</v>
      </c>
      <c r="G160" s="24" t="s">
        <v>15</v>
      </c>
      <c r="H160" s="25" t="s">
        <v>15</v>
      </c>
      <c r="I160" s="26" t="s">
        <v>15</v>
      </c>
    </row>
    <row r="161" spans="1:9">
      <c r="A161" s="65" t="s">
        <v>149</v>
      </c>
      <c r="B161" s="66" t="s">
        <v>150</v>
      </c>
      <c r="C161" s="75" t="s">
        <v>11</v>
      </c>
      <c r="D161" s="21">
        <v>484</v>
      </c>
      <c r="E161" s="22" t="s">
        <v>15</v>
      </c>
      <c r="F161" s="23" t="s">
        <v>15</v>
      </c>
      <c r="G161" s="24" t="s">
        <v>15</v>
      </c>
      <c r="H161" s="25" t="s">
        <v>15</v>
      </c>
      <c r="I161" s="26" t="s">
        <v>15</v>
      </c>
    </row>
    <row r="162" spans="1:9">
      <c r="A162" s="60"/>
      <c r="B162" s="67"/>
      <c r="C162" s="20" t="s">
        <v>12</v>
      </c>
      <c r="D162" s="21">
        <v>8</v>
      </c>
      <c r="E162" s="22" t="s">
        <v>15</v>
      </c>
      <c r="F162" s="23" t="s">
        <v>15</v>
      </c>
      <c r="G162" s="24" t="s">
        <v>15</v>
      </c>
      <c r="H162" s="25" t="s">
        <v>15</v>
      </c>
      <c r="I162" s="26" t="s">
        <v>15</v>
      </c>
    </row>
    <row r="163" spans="1:9">
      <c r="A163" s="65" t="s">
        <v>151</v>
      </c>
      <c r="B163" s="66" t="s">
        <v>152</v>
      </c>
      <c r="C163" s="75" t="s">
        <v>11</v>
      </c>
      <c r="D163" s="21">
        <v>443.85</v>
      </c>
      <c r="E163" s="22" t="s">
        <v>15</v>
      </c>
      <c r="F163" s="23" t="s">
        <v>15</v>
      </c>
      <c r="G163" s="24" t="s">
        <v>15</v>
      </c>
      <c r="H163" s="25" t="s">
        <v>15</v>
      </c>
      <c r="I163" s="26" t="s">
        <v>15</v>
      </c>
    </row>
    <row r="164" spans="1:9">
      <c r="A164" s="60"/>
      <c r="B164" s="67"/>
      <c r="C164" s="20" t="s">
        <v>12</v>
      </c>
      <c r="D164" s="21">
        <v>0.42</v>
      </c>
      <c r="E164" s="22" t="s">
        <v>15</v>
      </c>
      <c r="F164" s="23" t="s">
        <v>15</v>
      </c>
      <c r="G164" s="24" t="s">
        <v>15</v>
      </c>
      <c r="H164" s="25" t="s">
        <v>15</v>
      </c>
      <c r="I164" s="26" t="s">
        <v>15</v>
      </c>
    </row>
    <row r="165" spans="1:9">
      <c r="A165" s="77" t="s">
        <v>153</v>
      </c>
      <c r="B165" s="78" t="s">
        <v>154</v>
      </c>
      <c r="C165" s="27" t="s">
        <v>11</v>
      </c>
      <c r="D165" s="28">
        <f>SUM(D167,D169,D171,D173,D175,D177,D179,D181,D183,D185,D187)</f>
        <v>35966.829999999994</v>
      </c>
      <c r="E165" s="29"/>
      <c r="F165" s="50"/>
      <c r="G165" s="10">
        <v>8</v>
      </c>
      <c r="H165" s="11">
        <f>I165-F165</f>
        <v>0</v>
      </c>
      <c r="I165" s="79">
        <f>F165*1.08</f>
        <v>0</v>
      </c>
    </row>
    <row r="166" spans="1:9">
      <c r="A166" s="77"/>
      <c r="B166" s="78"/>
      <c r="C166" s="27" t="s">
        <v>12</v>
      </c>
      <c r="D166" s="28">
        <f>SUM(D168,D170,D172,D174,D176,D178,D180,D182,D184,D186,D188)</f>
        <v>60</v>
      </c>
      <c r="E166" s="29"/>
      <c r="F166" s="50"/>
      <c r="G166" s="10">
        <v>8</v>
      </c>
      <c r="H166" s="11">
        <f>I166-F166</f>
        <v>0</v>
      </c>
      <c r="I166" s="79">
        <f>F166*1.08</f>
        <v>0</v>
      </c>
    </row>
    <row r="167" spans="1:9">
      <c r="A167" s="18" t="s">
        <v>155</v>
      </c>
      <c r="B167" s="19" t="s">
        <v>156</v>
      </c>
      <c r="C167" s="20" t="s">
        <v>11</v>
      </c>
      <c r="D167" s="21">
        <v>499.73</v>
      </c>
      <c r="E167" s="22" t="s">
        <v>15</v>
      </c>
      <c r="F167" s="23" t="s">
        <v>15</v>
      </c>
      <c r="G167" s="24" t="s">
        <v>15</v>
      </c>
      <c r="H167" s="25" t="s">
        <v>15</v>
      </c>
      <c r="I167" s="26" t="s">
        <v>15</v>
      </c>
    </row>
    <row r="168" spans="1:9">
      <c r="A168" s="18"/>
      <c r="B168" s="19"/>
      <c r="C168" s="20" t="s">
        <v>12</v>
      </c>
      <c r="D168" s="21">
        <v>0</v>
      </c>
      <c r="E168" s="22" t="s">
        <v>15</v>
      </c>
      <c r="F168" s="23" t="s">
        <v>15</v>
      </c>
      <c r="G168" s="24" t="s">
        <v>15</v>
      </c>
      <c r="H168" s="25" t="s">
        <v>15</v>
      </c>
      <c r="I168" s="26" t="s">
        <v>15</v>
      </c>
    </row>
    <row r="169" spans="1:9">
      <c r="A169" s="18" t="s">
        <v>157</v>
      </c>
      <c r="B169" s="19" t="s">
        <v>158</v>
      </c>
      <c r="C169" s="20" t="s">
        <v>11</v>
      </c>
      <c r="D169" s="21">
        <v>2090.1999999999998</v>
      </c>
      <c r="E169" s="22" t="s">
        <v>15</v>
      </c>
      <c r="F169" s="23" t="s">
        <v>15</v>
      </c>
      <c r="G169" s="24" t="s">
        <v>15</v>
      </c>
      <c r="H169" s="25" t="s">
        <v>15</v>
      </c>
      <c r="I169" s="26" t="s">
        <v>15</v>
      </c>
    </row>
    <row r="170" spans="1:9">
      <c r="A170" s="18"/>
      <c r="B170" s="19"/>
      <c r="C170" s="20" t="s">
        <v>12</v>
      </c>
      <c r="D170" s="21">
        <v>0</v>
      </c>
      <c r="E170" s="22" t="s">
        <v>15</v>
      </c>
      <c r="F170" s="23" t="s">
        <v>15</v>
      </c>
      <c r="G170" s="24" t="s">
        <v>15</v>
      </c>
      <c r="H170" s="25" t="s">
        <v>15</v>
      </c>
      <c r="I170" s="26" t="s">
        <v>15</v>
      </c>
    </row>
    <row r="171" spans="1:9">
      <c r="A171" s="18" t="s">
        <v>159</v>
      </c>
      <c r="B171" s="19" t="s">
        <v>160</v>
      </c>
      <c r="C171" s="20" t="s">
        <v>11</v>
      </c>
      <c r="D171" s="21">
        <v>4314.2</v>
      </c>
      <c r="E171" s="22" t="s">
        <v>15</v>
      </c>
      <c r="F171" s="23" t="s">
        <v>15</v>
      </c>
      <c r="G171" s="24" t="s">
        <v>15</v>
      </c>
      <c r="H171" s="25" t="s">
        <v>15</v>
      </c>
      <c r="I171" s="26" t="s">
        <v>15</v>
      </c>
    </row>
    <row r="172" spans="1:9">
      <c r="A172" s="18"/>
      <c r="B172" s="19"/>
      <c r="C172" s="20" t="s">
        <v>12</v>
      </c>
      <c r="D172" s="21">
        <v>0</v>
      </c>
      <c r="E172" s="22" t="s">
        <v>15</v>
      </c>
      <c r="F172" s="23" t="s">
        <v>15</v>
      </c>
      <c r="G172" s="24" t="s">
        <v>15</v>
      </c>
      <c r="H172" s="25" t="s">
        <v>15</v>
      </c>
      <c r="I172" s="26" t="s">
        <v>15</v>
      </c>
    </row>
    <row r="173" spans="1:9">
      <c r="A173" s="18" t="s">
        <v>161</v>
      </c>
      <c r="B173" s="19" t="s">
        <v>162</v>
      </c>
      <c r="C173" s="20" t="s">
        <v>11</v>
      </c>
      <c r="D173" s="21">
        <v>2540.06</v>
      </c>
      <c r="E173" s="22" t="s">
        <v>15</v>
      </c>
      <c r="F173" s="23" t="s">
        <v>15</v>
      </c>
      <c r="G173" s="24" t="s">
        <v>15</v>
      </c>
      <c r="H173" s="25" t="s">
        <v>15</v>
      </c>
      <c r="I173" s="26" t="s">
        <v>15</v>
      </c>
    </row>
    <row r="174" spans="1:9">
      <c r="A174" s="18"/>
      <c r="B174" s="19"/>
      <c r="C174" s="20" t="s">
        <v>12</v>
      </c>
      <c r="D174" s="21">
        <v>0</v>
      </c>
      <c r="E174" s="22" t="s">
        <v>15</v>
      </c>
      <c r="F174" s="23" t="s">
        <v>15</v>
      </c>
      <c r="G174" s="24" t="s">
        <v>15</v>
      </c>
      <c r="H174" s="25" t="s">
        <v>15</v>
      </c>
      <c r="I174" s="26" t="s">
        <v>15</v>
      </c>
    </row>
    <row r="175" spans="1:9">
      <c r="A175" s="18" t="s">
        <v>163</v>
      </c>
      <c r="B175" s="19" t="s">
        <v>164</v>
      </c>
      <c r="C175" s="20" t="s">
        <v>11</v>
      </c>
      <c r="D175" s="21">
        <v>602.47</v>
      </c>
      <c r="E175" s="22" t="s">
        <v>15</v>
      </c>
      <c r="F175" s="23" t="s">
        <v>15</v>
      </c>
      <c r="G175" s="24" t="s">
        <v>15</v>
      </c>
      <c r="H175" s="25" t="s">
        <v>15</v>
      </c>
      <c r="I175" s="26" t="s">
        <v>15</v>
      </c>
    </row>
    <row r="176" spans="1:9">
      <c r="A176" s="18"/>
      <c r="B176" s="19"/>
      <c r="C176" s="20" t="s">
        <v>12</v>
      </c>
      <c r="D176" s="21">
        <v>0</v>
      </c>
      <c r="E176" s="22" t="s">
        <v>15</v>
      </c>
      <c r="F176" s="23" t="s">
        <v>15</v>
      </c>
      <c r="G176" s="24" t="s">
        <v>15</v>
      </c>
      <c r="H176" s="25" t="s">
        <v>15</v>
      </c>
      <c r="I176" s="26" t="s">
        <v>15</v>
      </c>
    </row>
    <row r="177" spans="1:9">
      <c r="A177" s="18" t="s">
        <v>165</v>
      </c>
      <c r="B177" s="19" t="s">
        <v>166</v>
      </c>
      <c r="C177" s="20" t="s">
        <v>11</v>
      </c>
      <c r="D177" s="21">
        <v>98</v>
      </c>
      <c r="E177" s="22" t="s">
        <v>15</v>
      </c>
      <c r="F177" s="23" t="s">
        <v>15</v>
      </c>
      <c r="G177" s="24" t="s">
        <v>15</v>
      </c>
      <c r="H177" s="25" t="s">
        <v>15</v>
      </c>
      <c r="I177" s="26" t="s">
        <v>15</v>
      </c>
    </row>
    <row r="178" spans="1:9">
      <c r="A178" s="18"/>
      <c r="B178" s="19"/>
      <c r="C178" s="20" t="s">
        <v>12</v>
      </c>
      <c r="D178" s="21">
        <v>60</v>
      </c>
      <c r="E178" s="22" t="s">
        <v>15</v>
      </c>
      <c r="F178" s="23" t="s">
        <v>15</v>
      </c>
      <c r="G178" s="24" t="s">
        <v>15</v>
      </c>
      <c r="H178" s="25" t="s">
        <v>15</v>
      </c>
      <c r="I178" s="26" t="s">
        <v>15</v>
      </c>
    </row>
    <row r="179" spans="1:9">
      <c r="A179" s="18" t="s">
        <v>167</v>
      </c>
      <c r="B179" s="19" t="s">
        <v>168</v>
      </c>
      <c r="C179" s="20" t="s">
        <v>11</v>
      </c>
      <c r="D179" s="21">
        <v>699.28</v>
      </c>
      <c r="E179" s="22" t="s">
        <v>15</v>
      </c>
      <c r="F179" s="23" t="s">
        <v>15</v>
      </c>
      <c r="G179" s="24" t="s">
        <v>15</v>
      </c>
      <c r="H179" s="25" t="s">
        <v>15</v>
      </c>
      <c r="I179" s="26" t="s">
        <v>15</v>
      </c>
    </row>
    <row r="180" spans="1:9">
      <c r="A180" s="18"/>
      <c r="B180" s="19"/>
      <c r="C180" s="20" t="s">
        <v>12</v>
      </c>
      <c r="D180" s="21">
        <v>0</v>
      </c>
      <c r="E180" s="22" t="s">
        <v>15</v>
      </c>
      <c r="F180" s="23" t="s">
        <v>15</v>
      </c>
      <c r="G180" s="24" t="s">
        <v>15</v>
      </c>
      <c r="H180" s="25" t="s">
        <v>15</v>
      </c>
      <c r="I180" s="26" t="s">
        <v>15</v>
      </c>
    </row>
    <row r="181" spans="1:9">
      <c r="A181" s="18" t="s">
        <v>169</v>
      </c>
      <c r="B181" s="19" t="s">
        <v>170</v>
      </c>
      <c r="C181" s="20" t="s">
        <v>11</v>
      </c>
      <c r="D181" s="21">
        <v>1767.22</v>
      </c>
      <c r="E181" s="22" t="s">
        <v>15</v>
      </c>
      <c r="F181" s="23" t="s">
        <v>15</v>
      </c>
      <c r="G181" s="24" t="s">
        <v>15</v>
      </c>
      <c r="H181" s="25" t="s">
        <v>15</v>
      </c>
      <c r="I181" s="26" t="s">
        <v>15</v>
      </c>
    </row>
    <row r="182" spans="1:9">
      <c r="A182" s="18"/>
      <c r="B182" s="19"/>
      <c r="C182" s="20" t="s">
        <v>12</v>
      </c>
      <c r="D182" s="21">
        <v>0</v>
      </c>
      <c r="E182" s="22" t="s">
        <v>15</v>
      </c>
      <c r="F182" s="23" t="s">
        <v>15</v>
      </c>
      <c r="G182" s="24" t="s">
        <v>15</v>
      </c>
      <c r="H182" s="25" t="s">
        <v>15</v>
      </c>
      <c r="I182" s="26" t="s">
        <v>15</v>
      </c>
    </row>
    <row r="183" spans="1:9">
      <c r="A183" s="18" t="s">
        <v>171</v>
      </c>
      <c r="B183" s="19" t="s">
        <v>172</v>
      </c>
      <c r="C183" s="20" t="s">
        <v>11</v>
      </c>
      <c r="D183" s="21">
        <v>645.79999999999995</v>
      </c>
      <c r="E183" s="22" t="s">
        <v>15</v>
      </c>
      <c r="F183" s="23" t="s">
        <v>15</v>
      </c>
      <c r="G183" s="24" t="s">
        <v>15</v>
      </c>
      <c r="H183" s="25" t="s">
        <v>15</v>
      </c>
      <c r="I183" s="26" t="s">
        <v>15</v>
      </c>
    </row>
    <row r="184" spans="1:9">
      <c r="A184" s="18"/>
      <c r="B184" s="19"/>
      <c r="C184" s="20" t="s">
        <v>12</v>
      </c>
      <c r="D184" s="21">
        <v>0</v>
      </c>
      <c r="E184" s="22" t="s">
        <v>15</v>
      </c>
      <c r="F184" s="23" t="s">
        <v>15</v>
      </c>
      <c r="G184" s="24" t="s">
        <v>15</v>
      </c>
      <c r="H184" s="25" t="s">
        <v>15</v>
      </c>
      <c r="I184" s="26" t="s">
        <v>15</v>
      </c>
    </row>
    <row r="185" spans="1:9">
      <c r="A185" s="18" t="s">
        <v>173</v>
      </c>
      <c r="B185" s="19" t="s">
        <v>174</v>
      </c>
      <c r="C185" s="20" t="s">
        <v>11</v>
      </c>
      <c r="D185" s="21">
        <v>17909.95</v>
      </c>
      <c r="E185" s="22" t="s">
        <v>15</v>
      </c>
      <c r="F185" s="23" t="s">
        <v>15</v>
      </c>
      <c r="G185" s="24" t="s">
        <v>15</v>
      </c>
      <c r="H185" s="25" t="s">
        <v>15</v>
      </c>
      <c r="I185" s="26" t="s">
        <v>15</v>
      </c>
    </row>
    <row r="186" spans="1:9">
      <c r="A186" s="18"/>
      <c r="B186" s="19"/>
      <c r="C186" s="20" t="s">
        <v>12</v>
      </c>
      <c r="D186" s="21">
        <v>0</v>
      </c>
      <c r="E186" s="22" t="s">
        <v>15</v>
      </c>
      <c r="F186" s="23" t="s">
        <v>15</v>
      </c>
      <c r="G186" s="24" t="s">
        <v>15</v>
      </c>
      <c r="H186" s="25" t="s">
        <v>15</v>
      </c>
      <c r="I186" s="26" t="s">
        <v>15</v>
      </c>
    </row>
    <row r="187" spans="1:9">
      <c r="A187" s="18" t="s">
        <v>175</v>
      </c>
      <c r="B187" s="19" t="s">
        <v>176</v>
      </c>
      <c r="C187" s="20" t="s">
        <v>11</v>
      </c>
      <c r="D187" s="21">
        <v>4799.92</v>
      </c>
      <c r="E187" s="22" t="s">
        <v>15</v>
      </c>
      <c r="F187" s="23" t="s">
        <v>15</v>
      </c>
      <c r="G187" s="24" t="s">
        <v>15</v>
      </c>
      <c r="H187" s="25" t="s">
        <v>15</v>
      </c>
      <c r="I187" s="26" t="s">
        <v>15</v>
      </c>
    </row>
    <row r="188" spans="1:9">
      <c r="A188" s="18"/>
      <c r="B188" s="19"/>
      <c r="C188" s="20" t="s">
        <v>12</v>
      </c>
      <c r="D188" s="21">
        <v>0</v>
      </c>
      <c r="E188" s="22" t="s">
        <v>15</v>
      </c>
      <c r="F188" s="23" t="s">
        <v>15</v>
      </c>
      <c r="G188" s="24" t="s">
        <v>15</v>
      </c>
      <c r="H188" s="25" t="s">
        <v>15</v>
      </c>
      <c r="I188" s="26" t="s">
        <v>15</v>
      </c>
    </row>
    <row r="189" spans="1:9">
      <c r="A189" s="80" t="s">
        <v>177</v>
      </c>
      <c r="B189" s="81" t="s">
        <v>178</v>
      </c>
      <c r="C189" s="27" t="s">
        <v>179</v>
      </c>
      <c r="D189" s="28">
        <v>290</v>
      </c>
      <c r="E189" s="7"/>
      <c r="F189" s="82"/>
      <c r="G189" s="10">
        <v>8</v>
      </c>
      <c r="H189" s="11">
        <f t="shared" ref="H189:H196" si="0">I189-F189</f>
        <v>0</v>
      </c>
      <c r="I189" s="12">
        <f t="shared" ref="I189:I196" si="1">F189*1.08</f>
        <v>0</v>
      </c>
    </row>
    <row r="190" spans="1:9">
      <c r="A190" s="78" t="s">
        <v>180</v>
      </c>
      <c r="B190" s="78" t="s">
        <v>181</v>
      </c>
      <c r="C190" s="27" t="s">
        <v>179</v>
      </c>
      <c r="D190" s="28">
        <v>60</v>
      </c>
      <c r="E190" s="7"/>
      <c r="F190" s="82"/>
      <c r="G190" s="10">
        <v>8</v>
      </c>
      <c r="H190" s="11">
        <f t="shared" si="0"/>
        <v>0</v>
      </c>
      <c r="I190" s="12">
        <f t="shared" si="1"/>
        <v>0</v>
      </c>
    </row>
    <row r="191" spans="1:9">
      <c r="A191" s="80" t="s">
        <v>182</v>
      </c>
      <c r="B191" s="81" t="s">
        <v>183</v>
      </c>
      <c r="C191" s="27" t="s">
        <v>179</v>
      </c>
      <c r="D191" s="28">
        <v>22969</v>
      </c>
      <c r="E191" s="7"/>
      <c r="F191" s="82"/>
      <c r="G191" s="10">
        <v>8</v>
      </c>
      <c r="H191" s="11">
        <f t="shared" si="0"/>
        <v>0</v>
      </c>
      <c r="I191" s="12">
        <f t="shared" si="1"/>
        <v>0</v>
      </c>
    </row>
    <row r="192" spans="1:9">
      <c r="A192" s="83" t="s">
        <v>184</v>
      </c>
      <c r="B192" s="84" t="s">
        <v>185</v>
      </c>
      <c r="C192" s="27" t="s">
        <v>179</v>
      </c>
      <c r="D192" s="28">
        <v>150</v>
      </c>
      <c r="E192" s="7"/>
      <c r="F192" s="82"/>
      <c r="G192" s="10">
        <v>8</v>
      </c>
      <c r="H192" s="11">
        <f t="shared" si="0"/>
        <v>0</v>
      </c>
      <c r="I192" s="12">
        <f t="shared" si="1"/>
        <v>0</v>
      </c>
    </row>
    <row r="193" spans="1:9">
      <c r="A193" s="83" t="s">
        <v>186</v>
      </c>
      <c r="B193" s="84" t="s">
        <v>187</v>
      </c>
      <c r="C193" s="27" t="s">
        <v>179</v>
      </c>
      <c r="D193" s="28">
        <v>150</v>
      </c>
      <c r="E193" s="7"/>
      <c r="F193" s="82"/>
      <c r="G193" s="10">
        <v>8</v>
      </c>
      <c r="H193" s="11">
        <f t="shared" si="0"/>
        <v>0</v>
      </c>
      <c r="I193" s="12">
        <f t="shared" si="1"/>
        <v>0</v>
      </c>
    </row>
    <row r="194" spans="1:9">
      <c r="A194" s="83" t="s">
        <v>188</v>
      </c>
      <c r="B194" s="84" t="s">
        <v>189</v>
      </c>
      <c r="C194" s="27" t="s">
        <v>179</v>
      </c>
      <c r="D194" s="28">
        <v>150</v>
      </c>
      <c r="E194" s="7"/>
      <c r="F194" s="82"/>
      <c r="G194" s="10">
        <v>8</v>
      </c>
      <c r="H194" s="11">
        <f t="shared" si="0"/>
        <v>0</v>
      </c>
      <c r="I194" s="12">
        <f t="shared" si="1"/>
        <v>0</v>
      </c>
    </row>
    <row r="195" spans="1:9">
      <c r="A195" s="140" t="s">
        <v>190</v>
      </c>
      <c r="B195" s="142" t="s">
        <v>191</v>
      </c>
      <c r="C195" s="27" t="s">
        <v>11</v>
      </c>
      <c r="D195" s="28">
        <f>SUM(D197,D199)</f>
        <v>24</v>
      </c>
      <c r="E195" s="29"/>
      <c r="F195" s="50"/>
      <c r="G195" s="10">
        <v>8</v>
      </c>
      <c r="H195" s="11">
        <f t="shared" si="0"/>
        <v>0</v>
      </c>
      <c r="I195" s="79">
        <f t="shared" si="1"/>
        <v>0</v>
      </c>
    </row>
    <row r="196" spans="1:9">
      <c r="A196" s="141"/>
      <c r="B196" s="143"/>
      <c r="C196" s="27" t="s">
        <v>12</v>
      </c>
      <c r="D196" s="28">
        <f>SUM(D198,D200)</f>
        <v>14</v>
      </c>
      <c r="E196" s="29"/>
      <c r="F196" s="50"/>
      <c r="G196" s="10">
        <v>8</v>
      </c>
      <c r="H196" s="11">
        <f t="shared" si="0"/>
        <v>0</v>
      </c>
      <c r="I196" s="79">
        <f t="shared" si="1"/>
        <v>0</v>
      </c>
    </row>
    <row r="197" spans="1:9">
      <c r="A197" s="85" t="s">
        <v>192</v>
      </c>
      <c r="B197" s="19" t="s">
        <v>193</v>
      </c>
      <c r="C197" s="20" t="s">
        <v>11</v>
      </c>
      <c r="D197" s="21">
        <v>14</v>
      </c>
      <c r="E197" s="22" t="s">
        <v>15</v>
      </c>
      <c r="F197" s="23" t="s">
        <v>15</v>
      </c>
      <c r="G197" s="24" t="s">
        <v>15</v>
      </c>
      <c r="H197" s="25" t="s">
        <v>15</v>
      </c>
      <c r="I197" s="26" t="s">
        <v>15</v>
      </c>
    </row>
    <row r="198" spans="1:9">
      <c r="A198" s="18"/>
      <c r="B198" s="19"/>
      <c r="C198" s="20" t="s">
        <v>12</v>
      </c>
      <c r="D198" s="21">
        <v>10</v>
      </c>
      <c r="E198" s="22" t="s">
        <v>15</v>
      </c>
      <c r="F198" s="23" t="s">
        <v>15</v>
      </c>
      <c r="G198" s="24" t="s">
        <v>15</v>
      </c>
      <c r="H198" s="25" t="s">
        <v>15</v>
      </c>
      <c r="I198" s="26" t="s">
        <v>15</v>
      </c>
    </row>
    <row r="199" spans="1:9">
      <c r="A199" s="18" t="s">
        <v>194</v>
      </c>
      <c r="B199" s="19" t="s">
        <v>195</v>
      </c>
      <c r="C199" s="20" t="s">
        <v>11</v>
      </c>
      <c r="D199" s="21">
        <v>10</v>
      </c>
      <c r="E199" s="22" t="s">
        <v>15</v>
      </c>
      <c r="F199" s="23" t="s">
        <v>15</v>
      </c>
      <c r="G199" s="24" t="s">
        <v>15</v>
      </c>
      <c r="H199" s="25" t="s">
        <v>15</v>
      </c>
      <c r="I199" s="26" t="s">
        <v>15</v>
      </c>
    </row>
    <row r="200" spans="1:9">
      <c r="A200" s="18"/>
      <c r="B200" s="19"/>
      <c r="C200" s="20" t="s">
        <v>12</v>
      </c>
      <c r="D200" s="21">
        <v>4</v>
      </c>
      <c r="E200" s="22" t="s">
        <v>15</v>
      </c>
      <c r="F200" s="23" t="s">
        <v>15</v>
      </c>
      <c r="G200" s="24" t="s">
        <v>15</v>
      </c>
      <c r="H200" s="25" t="s">
        <v>15</v>
      </c>
      <c r="I200" s="26" t="s">
        <v>15</v>
      </c>
    </row>
    <row r="201" spans="1:9">
      <c r="A201" s="144" t="s">
        <v>196</v>
      </c>
      <c r="B201" s="145"/>
      <c r="C201" s="47" t="s">
        <v>11</v>
      </c>
      <c r="D201" s="48">
        <f>SUM(D203,D205)</f>
        <v>596.4</v>
      </c>
      <c r="E201" s="7"/>
      <c r="F201" s="82"/>
      <c r="G201" s="10">
        <v>23</v>
      </c>
      <c r="H201" s="11">
        <f>I201-F201</f>
        <v>0</v>
      </c>
      <c r="I201" s="12">
        <f>F201*1.23</f>
        <v>0</v>
      </c>
    </row>
    <row r="202" spans="1:9">
      <c r="A202" s="146"/>
      <c r="B202" s="143"/>
      <c r="C202" s="47" t="s">
        <v>12</v>
      </c>
      <c r="D202" s="48">
        <f>SUM(D204,D206)</f>
        <v>144</v>
      </c>
      <c r="E202" s="7"/>
      <c r="F202" s="82"/>
      <c r="G202" s="10">
        <v>23</v>
      </c>
      <c r="H202" s="11">
        <f>I202-F202</f>
        <v>0</v>
      </c>
      <c r="I202" s="12">
        <f>F202*1.23</f>
        <v>0</v>
      </c>
    </row>
    <row r="203" spans="1:9">
      <c r="A203" s="18" t="s">
        <v>197</v>
      </c>
      <c r="B203" s="19" t="s">
        <v>198</v>
      </c>
      <c r="C203" s="20" t="s">
        <v>11</v>
      </c>
      <c r="D203" s="21">
        <v>215</v>
      </c>
      <c r="E203" s="22" t="s">
        <v>15</v>
      </c>
      <c r="F203" s="23" t="s">
        <v>15</v>
      </c>
      <c r="G203" s="24" t="s">
        <v>15</v>
      </c>
      <c r="H203" s="25" t="s">
        <v>15</v>
      </c>
      <c r="I203" s="26" t="s">
        <v>15</v>
      </c>
    </row>
    <row r="204" spans="1:9">
      <c r="A204" s="18"/>
      <c r="B204" s="19"/>
      <c r="C204" s="20" t="s">
        <v>12</v>
      </c>
      <c r="D204" s="21">
        <v>90</v>
      </c>
      <c r="E204" s="22" t="s">
        <v>15</v>
      </c>
      <c r="F204" s="23" t="s">
        <v>15</v>
      </c>
      <c r="G204" s="24" t="s">
        <v>15</v>
      </c>
      <c r="H204" s="25" t="s">
        <v>15</v>
      </c>
      <c r="I204" s="26" t="s">
        <v>15</v>
      </c>
    </row>
    <row r="205" spans="1:9">
      <c r="A205" s="18" t="s">
        <v>199</v>
      </c>
      <c r="B205" s="19" t="s">
        <v>200</v>
      </c>
      <c r="C205" s="20" t="s">
        <v>11</v>
      </c>
      <c r="D205" s="21">
        <v>381.4</v>
      </c>
      <c r="E205" s="22" t="s">
        <v>15</v>
      </c>
      <c r="F205" s="23" t="s">
        <v>15</v>
      </c>
      <c r="G205" s="24" t="s">
        <v>15</v>
      </c>
      <c r="H205" s="25" t="s">
        <v>15</v>
      </c>
      <c r="I205" s="26" t="s">
        <v>15</v>
      </c>
    </row>
    <row r="206" spans="1:9">
      <c r="A206" s="18"/>
      <c r="B206" s="19"/>
      <c r="C206" s="20" t="s">
        <v>12</v>
      </c>
      <c r="D206" s="21">
        <v>54</v>
      </c>
      <c r="E206" s="22" t="s">
        <v>15</v>
      </c>
      <c r="F206" s="23" t="s">
        <v>15</v>
      </c>
      <c r="G206" s="24" t="s">
        <v>15</v>
      </c>
      <c r="H206" s="25" t="s">
        <v>15</v>
      </c>
      <c r="I206" s="26" t="s">
        <v>15</v>
      </c>
    </row>
    <row r="207" spans="1:9">
      <c r="A207" s="144" t="s">
        <v>201</v>
      </c>
      <c r="B207" s="145"/>
      <c r="C207" s="27" t="s">
        <v>11</v>
      </c>
      <c r="D207" s="28">
        <f>SUM(D209,D211)</f>
        <v>140</v>
      </c>
      <c r="E207" s="7"/>
      <c r="F207" s="82"/>
      <c r="G207" s="10">
        <v>8</v>
      </c>
      <c r="H207" s="11">
        <f>I207-F207</f>
        <v>0</v>
      </c>
      <c r="I207" s="12">
        <f>F207*1.08</f>
        <v>0</v>
      </c>
    </row>
    <row r="208" spans="1:9">
      <c r="A208" s="146"/>
      <c r="B208" s="143"/>
      <c r="C208" s="27" t="s">
        <v>12</v>
      </c>
      <c r="D208" s="28">
        <v>3</v>
      </c>
      <c r="E208" s="7"/>
      <c r="F208" s="82"/>
      <c r="G208" s="10">
        <v>8</v>
      </c>
      <c r="H208" s="11">
        <f>I208-F208</f>
        <v>0</v>
      </c>
      <c r="I208" s="12">
        <f>F208*1.08</f>
        <v>0</v>
      </c>
    </row>
    <row r="209" spans="1:9">
      <c r="A209" s="18" t="s">
        <v>202</v>
      </c>
      <c r="B209" s="19" t="s">
        <v>203</v>
      </c>
      <c r="C209" s="20" t="s">
        <v>11</v>
      </c>
      <c r="D209" s="21">
        <v>108</v>
      </c>
      <c r="E209" s="22" t="s">
        <v>15</v>
      </c>
      <c r="F209" s="23" t="s">
        <v>15</v>
      </c>
      <c r="G209" s="24" t="s">
        <v>15</v>
      </c>
      <c r="H209" s="25" t="s">
        <v>15</v>
      </c>
      <c r="I209" s="26" t="s">
        <v>15</v>
      </c>
    </row>
    <row r="210" spans="1:9">
      <c r="A210" s="18"/>
      <c r="B210" s="19"/>
      <c r="C210" s="20" t="s">
        <v>12</v>
      </c>
      <c r="D210" s="21">
        <v>0</v>
      </c>
      <c r="E210" s="22" t="s">
        <v>15</v>
      </c>
      <c r="F210" s="23" t="s">
        <v>15</v>
      </c>
      <c r="G210" s="24" t="s">
        <v>15</v>
      </c>
      <c r="H210" s="25" t="s">
        <v>15</v>
      </c>
      <c r="I210" s="26" t="s">
        <v>15</v>
      </c>
    </row>
    <row r="211" spans="1:9">
      <c r="A211" s="18" t="s">
        <v>204</v>
      </c>
      <c r="B211" s="19" t="s">
        <v>205</v>
      </c>
      <c r="C211" s="20" t="s">
        <v>11</v>
      </c>
      <c r="D211" s="21">
        <v>32</v>
      </c>
      <c r="E211" s="22" t="s">
        <v>15</v>
      </c>
      <c r="F211" s="23" t="s">
        <v>15</v>
      </c>
      <c r="G211" s="24" t="s">
        <v>15</v>
      </c>
      <c r="H211" s="25" t="s">
        <v>15</v>
      </c>
      <c r="I211" s="26" t="s">
        <v>15</v>
      </c>
    </row>
    <row r="212" spans="1:9">
      <c r="A212" s="18"/>
      <c r="B212" s="19"/>
      <c r="C212" s="20" t="s">
        <v>12</v>
      </c>
      <c r="D212" s="21">
        <v>3</v>
      </c>
      <c r="E212" s="22" t="s">
        <v>15</v>
      </c>
      <c r="F212" s="86" t="s">
        <v>15</v>
      </c>
      <c r="G212" s="24" t="s">
        <v>15</v>
      </c>
      <c r="H212" s="25" t="s">
        <v>15</v>
      </c>
      <c r="I212" s="26" t="s">
        <v>15</v>
      </c>
    </row>
    <row r="213" spans="1:9">
      <c r="A213" s="133" t="s">
        <v>206</v>
      </c>
      <c r="B213" s="133"/>
      <c r="C213" s="133"/>
      <c r="D213" s="133"/>
      <c r="E213" s="87"/>
      <c r="F213" s="88">
        <f>SUM(F19:F20,F83:F84,F91,F95:F96,F165:F166,F189:F196,F201:F202,F207:F208)</f>
        <v>0</v>
      </c>
      <c r="G213" s="88"/>
      <c r="H213" s="88">
        <f>SUM(H19:H20,H83:H84,H91,H95:H96,H165:H166,H189:H196,H201:H202,H207:H208)</f>
        <v>0</v>
      </c>
      <c r="I213" s="88">
        <f>SUM(I19:I20,I83:I84,I91,I95:I96,I165:I166,I189:I196,I201:I202,I207:I208)</f>
        <v>0</v>
      </c>
    </row>
    <row r="214" spans="1:9">
      <c r="A214" s="89"/>
      <c r="B214" s="89"/>
      <c r="C214" s="89"/>
      <c r="D214" s="89"/>
      <c r="E214" s="87"/>
      <c r="F214" s="90"/>
      <c r="G214" s="91"/>
      <c r="H214" s="91"/>
      <c r="I214" s="90"/>
    </row>
    <row r="215" spans="1:9">
      <c r="A215" s="173" t="s">
        <v>223</v>
      </c>
      <c r="B215" s="174"/>
      <c r="C215" s="174"/>
      <c r="D215" s="174"/>
      <c r="E215" s="174"/>
      <c r="F215" s="174"/>
      <c r="G215" s="175"/>
      <c r="H215" s="176"/>
      <c r="I215" s="177"/>
    </row>
    <row r="216" spans="1:9">
      <c r="A216" s="173" t="s">
        <v>224</v>
      </c>
      <c r="B216" s="174"/>
      <c r="C216" s="174"/>
      <c r="D216" s="174"/>
      <c r="E216" s="174"/>
      <c r="F216" s="174"/>
      <c r="G216" s="175"/>
      <c r="H216" s="176"/>
      <c r="I216" s="177"/>
    </row>
    <row r="217" spans="1:9">
      <c r="A217" s="173" t="s">
        <v>225</v>
      </c>
      <c r="B217" s="174"/>
      <c r="C217" s="174"/>
      <c r="D217" s="174"/>
      <c r="E217" s="174"/>
      <c r="F217" s="174"/>
      <c r="G217" s="175"/>
      <c r="H217" s="176"/>
      <c r="I217" s="177"/>
    </row>
    <row r="218" spans="1:9">
      <c r="A218" s="178"/>
      <c r="B218" s="178"/>
      <c r="C218" s="178"/>
      <c r="D218" s="178"/>
      <c r="E218" s="178"/>
      <c r="F218" s="178"/>
      <c r="G218" s="178"/>
      <c r="H218" s="179"/>
      <c r="I218" s="179"/>
    </row>
    <row r="219" spans="1:9">
      <c r="A219" s="92"/>
      <c r="B219" s="92"/>
      <c r="C219" s="92"/>
      <c r="D219" s="92"/>
      <c r="E219" s="92"/>
      <c r="F219" s="92"/>
      <c r="G219" s="92"/>
      <c r="H219" s="92"/>
      <c r="I219" s="92"/>
    </row>
    <row r="220" spans="1:9">
      <c r="E220" s="135" t="s">
        <v>207</v>
      </c>
      <c r="F220" s="135"/>
      <c r="G220" s="135"/>
      <c r="H220" s="135"/>
      <c r="I220" s="135"/>
    </row>
    <row r="221" spans="1:9">
      <c r="A221" s="134" t="s">
        <v>226</v>
      </c>
      <c r="B221" s="134"/>
      <c r="C221" s="134"/>
      <c r="D221" s="134"/>
      <c r="E221" s="180" t="s">
        <v>227</v>
      </c>
      <c r="F221" s="180"/>
      <c r="G221" s="180"/>
      <c r="H221" s="180"/>
      <c r="I221" s="180"/>
    </row>
  </sheetData>
  <mergeCells count="44">
    <mergeCell ref="A217:G217"/>
    <mergeCell ref="H217:I217"/>
    <mergeCell ref="E220:I220"/>
    <mergeCell ref="A221:D221"/>
    <mergeCell ref="E221:I221"/>
    <mergeCell ref="A1:B1"/>
    <mergeCell ref="F1:I1"/>
    <mergeCell ref="A215:G215"/>
    <mergeCell ref="H215:I215"/>
    <mergeCell ref="A216:G216"/>
    <mergeCell ref="H216:I216"/>
    <mergeCell ref="A19:B20"/>
    <mergeCell ref="A83:B84"/>
    <mergeCell ref="A95:B96"/>
    <mergeCell ref="A97:A98"/>
    <mergeCell ref="B97:B98"/>
    <mergeCell ref="A8:B8"/>
    <mergeCell ref="A213:D213"/>
    <mergeCell ref="A111:A112"/>
    <mergeCell ref="B111:B112"/>
    <mergeCell ref="A195:A196"/>
    <mergeCell ref="B195:B196"/>
    <mergeCell ref="A201:B202"/>
    <mergeCell ref="A207:B208"/>
    <mergeCell ref="A18:B18"/>
    <mergeCell ref="A2:B2"/>
    <mergeCell ref="A3:B3"/>
    <mergeCell ref="A4:B4"/>
    <mergeCell ref="A5:B5"/>
    <mergeCell ref="A7:I7"/>
    <mergeCell ref="A9:B9"/>
    <mergeCell ref="A10:B10"/>
    <mergeCell ref="A11:B11"/>
    <mergeCell ref="A13:I14"/>
    <mergeCell ref="E16:E17"/>
    <mergeCell ref="F16:F17"/>
    <mergeCell ref="G16:G17"/>
    <mergeCell ref="I16:I17"/>
    <mergeCell ref="A15:I15"/>
    <mergeCell ref="A16:B16"/>
    <mergeCell ref="C16:C17"/>
    <mergeCell ref="D16:D17"/>
    <mergeCell ref="H16:H17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N.Wichrowo Aleksandra Ferens</dc:creator>
  <cp:lastModifiedBy>N.Wichrowo Aleksandra Ferens</cp:lastModifiedBy>
  <dcterms:created xsi:type="dcterms:W3CDTF">2020-11-30T08:36:50Z</dcterms:created>
  <dcterms:modified xsi:type="dcterms:W3CDTF">2020-11-30T10:01:22Z</dcterms:modified>
</cp:coreProperties>
</file>