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4505" windowHeight="10500" tabRatio="762" activeTab="0"/>
  </bookViews>
  <sheets>
    <sheet name="kredyt 3 500 000 (2)" sheetId="1" r:id="rId1"/>
    <sheet name="Raport zgodności" sheetId="2" r:id="rId2"/>
  </sheets>
  <definedNames>
    <definedName name="aass" localSheetId="0">#REF!</definedName>
    <definedName name="aass">#REF!</definedName>
    <definedName name="cccccc" localSheetId="0">#REF!</definedName>
    <definedName name="cccccc">#REF!</definedName>
    <definedName name="eeee" localSheetId="0">#REF!</definedName>
    <definedName name="eeee">#REF!</definedName>
    <definedName name="ffffffff" localSheetId="0">#REF!</definedName>
    <definedName name="ffffffff">#REF!</definedName>
    <definedName name="iioio" localSheetId="0">#REF!</definedName>
    <definedName name="iioio">#REF!</definedName>
    <definedName name="ioioi" localSheetId="0">#REF!</definedName>
    <definedName name="ioioi">#REF!</definedName>
    <definedName name="ioiopp" localSheetId="0">#REF!</definedName>
    <definedName name="ioiopp">#REF!</definedName>
    <definedName name="mm">#REF!</definedName>
    <definedName name="mmmmmm" localSheetId="0">#REF!</definedName>
    <definedName name="mmmmmm">#REF!</definedName>
    <definedName name="nnnbvc" localSheetId="0">#REF!</definedName>
    <definedName name="nnnbvc">#REF!</definedName>
    <definedName name="nnnn" localSheetId="0">#REF!</definedName>
    <definedName name="nnnn">#REF!</definedName>
    <definedName name="nnnnnn" localSheetId="0">#REF!</definedName>
    <definedName name="nnnnnn">#REF!</definedName>
    <definedName name="_xlnm.Print_Area" localSheetId="0">'kredyt 3 500 000 (2)'!$A$6:$G$101</definedName>
    <definedName name="oooo" localSheetId="0">#REF!</definedName>
    <definedName name="oooo">#REF!</definedName>
    <definedName name="prod" localSheetId="0">#REF!</definedName>
    <definedName name="prod">#REF!</definedName>
    <definedName name="rrttr" localSheetId="0">#REF!</definedName>
    <definedName name="rrttr">#REF!</definedName>
    <definedName name="rtrtyu" localSheetId="0">#REF!</definedName>
    <definedName name="rtrtyu">#REF!</definedName>
    <definedName name="tttt" localSheetId="0">#REF!</definedName>
    <definedName name="tttt">#REF!</definedName>
    <definedName name="tttttttt" localSheetId="0">#REF!</definedName>
    <definedName name="tttttttt">#REF!</definedName>
    <definedName name="wer" localSheetId="0">#REF!</definedName>
    <definedName name="wer">#REF!</definedName>
    <definedName name="wewer" localSheetId="0">#REF!</definedName>
    <definedName name="wewer">#REF!</definedName>
    <definedName name="wwww" localSheetId="0">#REF!</definedName>
    <definedName name="wwww">#REF!</definedName>
    <definedName name="xxx" localSheetId="0">#REF!</definedName>
    <definedName name="xxx">#REF!</definedName>
    <definedName name="xxxfff" localSheetId="0">#REF!</definedName>
    <definedName name="xxxfff">#REF!</definedName>
    <definedName name="xxxx" localSheetId="0">#REF!</definedName>
    <definedName name="xxx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<sst xmlns="http://schemas.openxmlformats.org/spreadsheetml/2006/main" count="35" uniqueCount="19">
  <si>
    <t xml:space="preserve"> </t>
  </si>
  <si>
    <t>L.p.</t>
  </si>
  <si>
    <t>Saldo kredytu</t>
  </si>
  <si>
    <t>Płatność kredytu</t>
  </si>
  <si>
    <t>Oprocentowanie</t>
  </si>
  <si>
    <t>Rata</t>
  </si>
  <si>
    <t xml:space="preserve">Saldo na koniec </t>
  </si>
  <si>
    <t>Razem</t>
  </si>
  <si>
    <t>odsetki</t>
  </si>
  <si>
    <t>raty</t>
  </si>
  <si>
    <t>symulacja kredytu na rok 2009  7 450 736  do planu zamowien na miesiace.xls — raport zgodności</t>
  </si>
  <si>
    <t>Uruchom na: 2009-01-12 10:36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</si>
  <si>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</si>
  <si>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</si>
  <si>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</si>
  <si>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</si>
  <si>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Data</t>
  </si>
  <si>
    <t>Spłaty rat kapitału</t>
  </si>
  <si>
    <t>Załącznik nr 6 do SWZ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</si>
</sst>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?&quot;#,##0;\-&quot;?&quot;#,##0"/>
    <numFmt numFmtId="181" formatCode="&quot;?&quot;#,##0;[Red]\-&quot;?&quot;#,##0"/>
    <numFmt numFmtId="182" formatCode="&quot;?&quot;#,##0.00;\-&quot;?&quot;#,##0.00"/>
    <numFmt numFmtId="183" formatCode="&quot;?&quot;#,##0.00;[Red]\-&quot;?&quot;#,##0.00"/>
    <numFmt numFmtId="184" formatCode="_-&quot;?&quot;* #,##0_-;\-&quot;?&quot;* #,##0_-;_-&quot;?&quot;* &quot;-&quot;_-;_-@_-"/>
    <numFmt numFmtId="185" formatCode="_-&quot;?&quot;* #,##0.00_-;\-&quot;?&quot;* #,##0.00_-;_-&quot;?&quot;* &quot;-&quot;??_-;_-@_-"/>
    <numFmt numFmtId="186" formatCode="#,##0\ &quot;?.&quot;;\-#,##0\ &quot;?.&quot;"/>
    <numFmt numFmtId="187" formatCode="#,##0\ &quot;?.&quot;;[Red]\-#,##0\ &quot;?.&quot;"/>
    <numFmt numFmtId="188" formatCode="#,##0.00\ &quot;?.&quot;;\-#,##0.00\ &quot;?.&quot;"/>
    <numFmt numFmtId="189" formatCode="#,##0.00\ &quot;?.&quot;;[Red]\-#,##0.00\ &quot;?.&quot;"/>
    <numFmt numFmtId="190" formatCode="_-* #,##0\ &quot;?.&quot;_-;\-* #,##0\ &quot;?.&quot;_-;_-* &quot;-&quot;\ &quot;?.&quot;_-;_-@_-"/>
    <numFmt numFmtId="191" formatCode="_-* #,##0\ _?_._-;\-* #,##0\ _?_._-;_-* &quot;-&quot;\ _?_._-;_-@_-"/>
    <numFmt numFmtId="192" formatCode="_-* #,##0.00\ &quot;?.&quot;_-;\-* #,##0.00\ &quot;?.&quot;_-;_-* &quot;-&quot;??\ &quot;?.&quot;_-;_-@_-"/>
    <numFmt numFmtId="193" formatCode="_-* #,##0.00\ _?_._-;\-* #,##0.00\ _?_._-;_-* &quot;-&quot;??\ _?_._-;_-@_-"/>
    <numFmt numFmtId="194" formatCode="\$#,##0.00;[Red]\-\$#,##0.00"/>
    <numFmt numFmtId="195" formatCode="0.0%"/>
    <numFmt numFmtId="196" formatCode="0.000%"/>
    <numFmt numFmtId="197" formatCode="0.0000%"/>
    <numFmt numFmtId="198" formatCode="&quot;$&quot;#,##0.000_);\(&quot;$&quot;#,##0.000\)"/>
    <numFmt numFmtId="199" formatCode="0.0000000"/>
    <numFmt numFmtId="200" formatCode="0.00000000"/>
    <numFmt numFmtId="201" formatCode="#,##0.00\ _z_ł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"/>
    <numFmt numFmtId="206" formatCode="0.00000"/>
    <numFmt numFmtId="207" formatCode="0.0000"/>
    <numFmt numFmtId="208" formatCode="0.000"/>
    <numFmt numFmtId="209" formatCode="mmm\ yy"/>
    <numFmt numFmtId="210" formatCode="d/mm"/>
    <numFmt numFmtId="211" formatCode="mmmmm\.yy"/>
    <numFmt numFmtId="212" formatCode="#,##0.00_ ;\-#,##0.00\ "/>
    <numFmt numFmtId="213" formatCode="0.00_ ;\-0.00\ "/>
    <numFmt numFmtId="214" formatCode="#,##0.00;[Red]#,##0.00"/>
    <numFmt numFmtId="215" formatCode="#,##0.000\ _z_ł"/>
    <numFmt numFmtId="216" formatCode="#,##0.0\ _z_ł"/>
    <numFmt numFmtId="217" formatCode="#,##0\ _z_ł"/>
    <numFmt numFmtId="218" formatCode="mmm/yyyy"/>
    <numFmt numFmtId="219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0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4" fillId="0" borderId="0" xfId="0" applyFont="1" applyAlignment="1">
      <alignment/>
    </xf>
    <xf numFmtId="20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0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01" fontId="4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01" fontId="0" fillId="0" borderId="13" xfId="60" applyNumberFormat="1" applyFont="1" applyBorder="1" applyAlignment="1">
      <alignment/>
    </xf>
    <xf numFmtId="201" fontId="0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">
      <selection activeCell="F89" sqref="F89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7.125" style="0" customWidth="1"/>
    <col min="4" max="4" width="14.625" style="0" hidden="1" customWidth="1"/>
    <col min="5" max="5" width="15.375" style="0" hidden="1" customWidth="1"/>
    <col min="6" max="6" width="14.875" style="0" customWidth="1"/>
    <col min="7" max="7" width="14.75390625" style="0" customWidth="1"/>
    <col min="8" max="8" width="22.875" style="0" hidden="1" customWidth="1"/>
    <col min="9" max="9" width="19.875" style="0" customWidth="1"/>
    <col min="10" max="10" width="12.25390625" style="0" customWidth="1"/>
  </cols>
  <sheetData>
    <row r="1" spans="6:7" ht="12.75">
      <c r="F1" s="25" t="s">
        <v>18</v>
      </c>
      <c r="G1" s="25"/>
    </row>
    <row r="3" spans="1:7" ht="12.75">
      <c r="A3" s="26" t="s">
        <v>17</v>
      </c>
      <c r="B3" s="26"/>
      <c r="C3" s="26"/>
      <c r="D3" s="26"/>
      <c r="E3" s="26"/>
      <c r="F3" s="26"/>
      <c r="G3" s="26"/>
    </row>
    <row r="4" spans="1:7" ht="12.75">
      <c r="A4" s="26"/>
      <c r="B4" s="26"/>
      <c r="C4" s="26"/>
      <c r="D4" s="26"/>
      <c r="E4" s="26"/>
      <c r="F4" s="26"/>
      <c r="G4" s="26"/>
    </row>
    <row r="6" spans="1:7" ht="14.25" customHeight="1">
      <c r="A6" s="21" t="s">
        <v>1</v>
      </c>
      <c r="B6" s="21" t="s">
        <v>16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</row>
    <row r="7" spans="1:8" ht="12.75">
      <c r="A7" s="21">
        <f>1</f>
        <v>1</v>
      </c>
      <c r="B7" s="22">
        <v>45230</v>
      </c>
      <c r="C7" s="23">
        <f>3500000</f>
        <v>3500000</v>
      </c>
      <c r="D7" s="24" t="e">
        <f aca="true" t="shared" si="0" ref="D7:D50">F7+E7</f>
        <v>#REF!</v>
      </c>
      <c r="E7" s="24" t="e">
        <f>#REF!*C7*31</f>
        <v>#REF!</v>
      </c>
      <c r="F7" s="24">
        <v>0</v>
      </c>
      <c r="G7" s="23">
        <f aca="true" t="shared" si="1" ref="G7:G65">SUM($C7-$F7)</f>
        <v>3500000</v>
      </c>
      <c r="H7" s="15">
        <v>2023</v>
      </c>
    </row>
    <row r="8" spans="1:8" ht="12.75">
      <c r="A8" s="21">
        <f>1+A7</f>
        <v>2</v>
      </c>
      <c r="B8" s="22">
        <v>45260</v>
      </c>
      <c r="C8" s="23">
        <f>G7</f>
        <v>3500000</v>
      </c>
      <c r="D8" s="24" t="e">
        <f t="shared" si="0"/>
        <v>#REF!</v>
      </c>
      <c r="E8" s="24" t="e">
        <f>#REF!*C8*30</f>
        <v>#REF!</v>
      </c>
      <c r="F8" s="24">
        <v>0</v>
      </c>
      <c r="G8" s="23">
        <f t="shared" si="1"/>
        <v>3500000</v>
      </c>
      <c r="H8" s="17" t="e">
        <f>SUM(E7:E9)</f>
        <v>#REF!</v>
      </c>
    </row>
    <row r="9" spans="1:8" ht="12.75">
      <c r="A9" s="21">
        <f aca="true" t="shared" si="2" ref="A9:A67">1+A8</f>
        <v>3</v>
      </c>
      <c r="B9" s="22">
        <v>45291</v>
      </c>
      <c r="C9" s="23">
        <f aca="true" t="shared" si="3" ref="C9:C65">G8</f>
        <v>3500000</v>
      </c>
      <c r="D9" s="24" t="e">
        <f t="shared" si="0"/>
        <v>#REF!</v>
      </c>
      <c r="E9" s="24" t="e">
        <f>#REF!*C9*31</f>
        <v>#REF!</v>
      </c>
      <c r="F9" s="24">
        <v>0</v>
      </c>
      <c r="G9" s="23">
        <f t="shared" si="1"/>
        <v>3500000</v>
      </c>
      <c r="H9" s="16" t="s">
        <v>9</v>
      </c>
    </row>
    <row r="10" spans="1:8" ht="12.75">
      <c r="A10" s="21">
        <f t="shared" si="2"/>
        <v>4</v>
      </c>
      <c r="B10" s="22">
        <v>45322</v>
      </c>
      <c r="C10" s="23">
        <f t="shared" si="3"/>
        <v>3500000</v>
      </c>
      <c r="D10" s="24" t="e">
        <f t="shared" si="0"/>
        <v>#REF!</v>
      </c>
      <c r="E10" s="24" t="e">
        <f>#REF!*C10*31</f>
        <v>#REF!</v>
      </c>
      <c r="F10" s="24">
        <v>0</v>
      </c>
      <c r="G10" s="23">
        <f t="shared" si="1"/>
        <v>3500000</v>
      </c>
      <c r="H10" s="17">
        <f>SUM(F7:F9)</f>
        <v>0</v>
      </c>
    </row>
    <row r="11" spans="1:7" ht="12.75">
      <c r="A11" s="21">
        <f t="shared" si="2"/>
        <v>5</v>
      </c>
      <c r="B11" s="22">
        <v>45351</v>
      </c>
      <c r="C11" s="23">
        <f t="shared" si="3"/>
        <v>3500000</v>
      </c>
      <c r="D11" s="24" t="e">
        <f t="shared" si="0"/>
        <v>#REF!</v>
      </c>
      <c r="E11" s="24" t="e">
        <f>#REF!*C11*29</f>
        <v>#REF!</v>
      </c>
      <c r="F11" s="24">
        <v>0</v>
      </c>
      <c r="G11" s="23">
        <f t="shared" si="1"/>
        <v>3500000</v>
      </c>
    </row>
    <row r="12" spans="1:7" ht="12.75">
      <c r="A12" s="21">
        <f t="shared" si="2"/>
        <v>6</v>
      </c>
      <c r="B12" s="22">
        <v>45382</v>
      </c>
      <c r="C12" s="23">
        <f>G11</f>
        <v>3500000</v>
      </c>
      <c r="D12" s="24" t="e">
        <f t="shared" si="0"/>
        <v>#REF!</v>
      </c>
      <c r="E12" s="24" t="e">
        <f>#REF!*C12*31</f>
        <v>#REF!</v>
      </c>
      <c r="F12" s="24">
        <v>0</v>
      </c>
      <c r="G12" s="23">
        <f t="shared" si="1"/>
        <v>3500000</v>
      </c>
    </row>
    <row r="13" spans="1:8" ht="12.75">
      <c r="A13" s="21">
        <f t="shared" si="2"/>
        <v>7</v>
      </c>
      <c r="B13" s="22">
        <v>45412</v>
      </c>
      <c r="C13" s="23">
        <f t="shared" si="3"/>
        <v>3500000</v>
      </c>
      <c r="D13" s="24" t="e">
        <f t="shared" si="0"/>
        <v>#REF!</v>
      </c>
      <c r="E13" s="24" t="e">
        <f>#REF!*C13*30</f>
        <v>#REF!</v>
      </c>
      <c r="F13" s="24">
        <v>0</v>
      </c>
      <c r="G13" s="23">
        <f t="shared" si="1"/>
        <v>3500000</v>
      </c>
      <c r="H13" s="15">
        <v>2024</v>
      </c>
    </row>
    <row r="14" spans="1:8" ht="12.75">
      <c r="A14" s="21">
        <f t="shared" si="2"/>
        <v>8</v>
      </c>
      <c r="B14" s="22">
        <v>45443</v>
      </c>
      <c r="C14" s="23">
        <f t="shared" si="3"/>
        <v>3500000</v>
      </c>
      <c r="D14" s="24" t="e">
        <f t="shared" si="0"/>
        <v>#REF!</v>
      </c>
      <c r="E14" s="24" t="e">
        <f>#REF!*C14*31</f>
        <v>#REF!</v>
      </c>
      <c r="F14" s="24">
        <v>0</v>
      </c>
      <c r="G14" s="23">
        <f t="shared" si="1"/>
        <v>3500000</v>
      </c>
      <c r="H14" s="16" t="s">
        <v>8</v>
      </c>
    </row>
    <row r="15" spans="1:8" ht="12.75">
      <c r="A15" s="21">
        <f t="shared" si="2"/>
        <v>9</v>
      </c>
      <c r="B15" s="22">
        <v>45473</v>
      </c>
      <c r="C15" s="23">
        <f t="shared" si="3"/>
        <v>3500000</v>
      </c>
      <c r="D15" s="24" t="e">
        <f t="shared" si="0"/>
        <v>#REF!</v>
      </c>
      <c r="E15" s="24" t="e">
        <f>#REF!*C15*30</f>
        <v>#REF!</v>
      </c>
      <c r="F15" s="24">
        <v>0</v>
      </c>
      <c r="G15" s="23">
        <f t="shared" si="1"/>
        <v>3500000</v>
      </c>
      <c r="H15" s="17" t="e">
        <f>SUM(E10:E21)</f>
        <v>#REF!</v>
      </c>
    </row>
    <row r="16" spans="1:8" ht="12.75">
      <c r="A16" s="21">
        <f t="shared" si="2"/>
        <v>10</v>
      </c>
      <c r="B16" s="22">
        <v>45504</v>
      </c>
      <c r="C16" s="23">
        <f t="shared" si="3"/>
        <v>3500000</v>
      </c>
      <c r="D16" s="24" t="e">
        <f t="shared" si="0"/>
        <v>#REF!</v>
      </c>
      <c r="E16" s="24" t="e">
        <f>#REF!*C16*31</f>
        <v>#REF!</v>
      </c>
      <c r="F16" s="24">
        <v>10000</v>
      </c>
      <c r="G16" s="23">
        <f t="shared" si="1"/>
        <v>3490000</v>
      </c>
      <c r="H16" s="16" t="s">
        <v>9</v>
      </c>
    </row>
    <row r="17" spans="1:8" ht="12.75">
      <c r="A17" s="21">
        <f t="shared" si="2"/>
        <v>11</v>
      </c>
      <c r="B17" s="22">
        <v>45535</v>
      </c>
      <c r="C17" s="23">
        <f t="shared" si="3"/>
        <v>3490000</v>
      </c>
      <c r="D17" s="24" t="e">
        <f t="shared" si="0"/>
        <v>#REF!</v>
      </c>
      <c r="E17" s="24" t="e">
        <f>#REF!*C17*31</f>
        <v>#REF!</v>
      </c>
      <c r="F17" s="24">
        <v>0</v>
      </c>
      <c r="G17" s="23">
        <f t="shared" si="1"/>
        <v>3490000</v>
      </c>
      <c r="H17" s="17">
        <f>SUM(F10:F21)</f>
        <v>10000</v>
      </c>
    </row>
    <row r="18" spans="1:8" ht="12.75">
      <c r="A18" s="21">
        <f t="shared" si="2"/>
        <v>12</v>
      </c>
      <c r="B18" s="22">
        <v>45565</v>
      </c>
      <c r="C18" s="23">
        <f t="shared" si="3"/>
        <v>3490000</v>
      </c>
      <c r="D18" s="24" t="e">
        <f t="shared" si="0"/>
        <v>#REF!</v>
      </c>
      <c r="E18" s="24" t="e">
        <f>#REF!*C18*30</f>
        <v>#REF!</v>
      </c>
      <c r="F18" s="24">
        <v>0</v>
      </c>
      <c r="G18" s="23">
        <f t="shared" si="1"/>
        <v>3490000</v>
      </c>
      <c r="H18" s="16"/>
    </row>
    <row r="19" spans="1:7" ht="12.75">
      <c r="A19" s="21">
        <f t="shared" si="2"/>
        <v>13</v>
      </c>
      <c r="B19" s="22">
        <v>45596</v>
      </c>
      <c r="C19" s="23">
        <f t="shared" si="3"/>
        <v>3490000</v>
      </c>
      <c r="D19" s="24" t="e">
        <f t="shared" si="0"/>
        <v>#REF!</v>
      </c>
      <c r="E19" s="24" t="e">
        <f>#REF!*C19*31</f>
        <v>#REF!</v>
      </c>
      <c r="F19" s="24">
        <v>0</v>
      </c>
      <c r="G19" s="23">
        <f t="shared" si="1"/>
        <v>3490000</v>
      </c>
    </row>
    <row r="20" spans="1:7" ht="12.75">
      <c r="A20" s="21">
        <f t="shared" si="2"/>
        <v>14</v>
      </c>
      <c r="B20" s="22">
        <v>45626</v>
      </c>
      <c r="C20" s="23">
        <f t="shared" si="3"/>
        <v>3490000</v>
      </c>
      <c r="D20" s="24" t="e">
        <f t="shared" si="0"/>
        <v>#REF!</v>
      </c>
      <c r="E20" s="24" t="e">
        <f>#REF!*C20*30</f>
        <v>#REF!</v>
      </c>
      <c r="F20" s="24">
        <v>0</v>
      </c>
      <c r="G20" s="23">
        <f t="shared" si="1"/>
        <v>3490000</v>
      </c>
    </row>
    <row r="21" spans="1:8" ht="12.75">
      <c r="A21" s="21">
        <f t="shared" si="2"/>
        <v>15</v>
      </c>
      <c r="B21" s="22">
        <v>45657</v>
      </c>
      <c r="C21" s="23">
        <f t="shared" si="3"/>
        <v>3490000</v>
      </c>
      <c r="D21" s="24" t="e">
        <f t="shared" si="0"/>
        <v>#REF!</v>
      </c>
      <c r="E21" s="24" t="e">
        <f>#REF!*C21*31</f>
        <v>#REF!</v>
      </c>
      <c r="F21" s="24">
        <v>0</v>
      </c>
      <c r="G21" s="23">
        <f t="shared" si="1"/>
        <v>3490000</v>
      </c>
      <c r="H21" s="18">
        <v>2025</v>
      </c>
    </row>
    <row r="22" spans="1:8" ht="12.75">
      <c r="A22" s="21">
        <f t="shared" si="2"/>
        <v>16</v>
      </c>
      <c r="B22" s="22">
        <v>45688</v>
      </c>
      <c r="C22" s="23">
        <f t="shared" si="3"/>
        <v>3490000</v>
      </c>
      <c r="D22" s="24" t="e">
        <f t="shared" si="0"/>
        <v>#REF!</v>
      </c>
      <c r="E22" s="24" t="e">
        <f>#REF!*C22*31</f>
        <v>#REF!</v>
      </c>
      <c r="F22" s="24">
        <v>0</v>
      </c>
      <c r="G22" s="23">
        <f t="shared" si="1"/>
        <v>3490000</v>
      </c>
      <c r="H22" s="19" t="s">
        <v>8</v>
      </c>
    </row>
    <row r="23" spans="1:8" ht="12.75">
      <c r="A23" s="21">
        <f t="shared" si="2"/>
        <v>17</v>
      </c>
      <c r="B23" s="22">
        <v>45716</v>
      </c>
      <c r="C23" s="23">
        <f t="shared" si="3"/>
        <v>3490000</v>
      </c>
      <c r="D23" s="24" t="e">
        <f t="shared" si="0"/>
        <v>#REF!</v>
      </c>
      <c r="E23" s="24" t="e">
        <f>#REF!*C23*28</f>
        <v>#REF!</v>
      </c>
      <c r="F23" s="24">
        <v>0</v>
      </c>
      <c r="G23" s="23">
        <f t="shared" si="1"/>
        <v>3490000</v>
      </c>
      <c r="H23" s="19"/>
    </row>
    <row r="24" spans="1:8" ht="12.75">
      <c r="A24" s="21">
        <f t="shared" si="2"/>
        <v>18</v>
      </c>
      <c r="B24" s="22">
        <v>45747</v>
      </c>
      <c r="C24" s="23">
        <f t="shared" si="3"/>
        <v>3490000</v>
      </c>
      <c r="D24" s="24" t="e">
        <f t="shared" si="0"/>
        <v>#REF!</v>
      </c>
      <c r="E24" s="24" t="e">
        <f>#REF!*C24*31</f>
        <v>#REF!</v>
      </c>
      <c r="F24" s="24">
        <v>0</v>
      </c>
      <c r="G24" s="23">
        <f t="shared" si="1"/>
        <v>3490000</v>
      </c>
      <c r="H24" s="20" t="e">
        <f>SUM(E22:E33)</f>
        <v>#REF!</v>
      </c>
    </row>
    <row r="25" spans="1:8" ht="12.75">
      <c r="A25" s="21">
        <f t="shared" si="2"/>
        <v>19</v>
      </c>
      <c r="B25" s="22">
        <v>45777</v>
      </c>
      <c r="C25" s="23">
        <f t="shared" si="3"/>
        <v>3490000</v>
      </c>
      <c r="D25" s="24" t="e">
        <f t="shared" si="0"/>
        <v>#REF!</v>
      </c>
      <c r="E25" s="24" t="e">
        <f>#REF!*C25*30</f>
        <v>#REF!</v>
      </c>
      <c r="F25" s="24">
        <v>0</v>
      </c>
      <c r="G25" s="23">
        <f t="shared" si="1"/>
        <v>3490000</v>
      </c>
      <c r="H25" s="20" t="s">
        <v>9</v>
      </c>
    </row>
    <row r="26" spans="1:8" ht="12.75">
      <c r="A26" s="21">
        <f t="shared" si="2"/>
        <v>20</v>
      </c>
      <c r="B26" s="22">
        <v>45808</v>
      </c>
      <c r="C26" s="23">
        <f t="shared" si="3"/>
        <v>3490000</v>
      </c>
      <c r="D26" s="24" t="e">
        <f t="shared" si="0"/>
        <v>#REF!</v>
      </c>
      <c r="E26" s="24" t="e">
        <f>#REF!*C26*31</f>
        <v>#REF!</v>
      </c>
      <c r="F26" s="24">
        <v>0</v>
      </c>
      <c r="G26" s="23">
        <f t="shared" si="1"/>
        <v>3490000</v>
      </c>
      <c r="H26" s="20">
        <f>SUM(F22:F33)</f>
        <v>10000</v>
      </c>
    </row>
    <row r="27" spans="1:9" ht="12.75">
      <c r="A27" s="21">
        <f t="shared" si="2"/>
        <v>21</v>
      </c>
      <c r="B27" s="22">
        <v>45838</v>
      </c>
      <c r="C27" s="23">
        <f t="shared" si="3"/>
        <v>3490000</v>
      </c>
      <c r="D27" s="24" t="e">
        <f t="shared" si="0"/>
        <v>#REF!</v>
      </c>
      <c r="E27" s="24" t="e">
        <f>#REF!*C27*30</f>
        <v>#REF!</v>
      </c>
      <c r="F27" s="24">
        <v>0</v>
      </c>
      <c r="G27" s="23">
        <f t="shared" si="1"/>
        <v>3490000</v>
      </c>
      <c r="H27" s="20"/>
      <c r="I27" t="s">
        <v>0</v>
      </c>
    </row>
    <row r="28" spans="1:8" ht="12.75">
      <c r="A28" s="21">
        <f t="shared" si="2"/>
        <v>22</v>
      </c>
      <c r="B28" s="22">
        <v>45869</v>
      </c>
      <c r="C28" s="23">
        <f t="shared" si="3"/>
        <v>3490000</v>
      </c>
      <c r="D28" s="24" t="e">
        <f t="shared" si="0"/>
        <v>#REF!</v>
      </c>
      <c r="E28" s="24" t="e">
        <f>#REF!*C28*31</f>
        <v>#REF!</v>
      </c>
      <c r="F28" s="24">
        <v>0</v>
      </c>
      <c r="G28" s="23">
        <f t="shared" si="1"/>
        <v>3490000</v>
      </c>
      <c r="H28" s="1"/>
    </row>
    <row r="29" spans="1:8" ht="12.75">
      <c r="A29" s="21">
        <f t="shared" si="2"/>
        <v>23</v>
      </c>
      <c r="B29" s="22">
        <v>45900</v>
      </c>
      <c r="C29" s="23">
        <f>G28</f>
        <v>3490000</v>
      </c>
      <c r="D29" s="24" t="e">
        <f t="shared" si="0"/>
        <v>#REF!</v>
      </c>
      <c r="E29" s="24" t="e">
        <f>#REF!*C29*31</f>
        <v>#REF!</v>
      </c>
      <c r="F29" s="24">
        <v>0</v>
      </c>
      <c r="G29" s="23">
        <f t="shared" si="1"/>
        <v>3490000</v>
      </c>
      <c r="H29" s="1"/>
    </row>
    <row r="30" spans="1:8" ht="12.75">
      <c r="A30" s="21">
        <f t="shared" si="2"/>
        <v>24</v>
      </c>
      <c r="B30" s="22">
        <v>45930</v>
      </c>
      <c r="C30" s="23">
        <f t="shared" si="3"/>
        <v>3490000</v>
      </c>
      <c r="D30" s="24" t="e">
        <f t="shared" si="0"/>
        <v>#REF!</v>
      </c>
      <c r="E30" s="24" t="e">
        <f>#REF!*C30*30</f>
        <v>#REF!</v>
      </c>
      <c r="F30" s="24">
        <v>10000</v>
      </c>
      <c r="G30" s="23">
        <f t="shared" si="1"/>
        <v>3480000</v>
      </c>
      <c r="H30" s="1"/>
    </row>
    <row r="31" spans="1:8" ht="12.75">
      <c r="A31" s="21">
        <f t="shared" si="2"/>
        <v>25</v>
      </c>
      <c r="B31" s="22">
        <v>45961</v>
      </c>
      <c r="C31" s="23">
        <f t="shared" si="3"/>
        <v>3480000</v>
      </c>
      <c r="D31" s="24" t="e">
        <f t="shared" si="0"/>
        <v>#REF!</v>
      </c>
      <c r="E31" s="24" t="e">
        <f>#REF!*C31*31</f>
        <v>#REF!</v>
      </c>
      <c r="F31" s="24">
        <v>0</v>
      </c>
      <c r="G31" s="23">
        <f t="shared" si="1"/>
        <v>3480000</v>
      </c>
      <c r="H31" s="1"/>
    </row>
    <row r="32" spans="1:8" ht="12.75">
      <c r="A32" s="21">
        <f t="shared" si="2"/>
        <v>26</v>
      </c>
      <c r="B32" s="22">
        <v>45991</v>
      </c>
      <c r="C32" s="23">
        <f t="shared" si="3"/>
        <v>3480000</v>
      </c>
      <c r="D32" s="24" t="e">
        <f t="shared" si="0"/>
        <v>#REF!</v>
      </c>
      <c r="E32" s="24" t="e">
        <f>#REF!*C32*30</f>
        <v>#REF!</v>
      </c>
      <c r="F32" s="24">
        <v>0</v>
      </c>
      <c r="G32" s="23">
        <f t="shared" si="1"/>
        <v>3480000</v>
      </c>
      <c r="H32" s="1"/>
    </row>
    <row r="33" spans="1:8" ht="12.75">
      <c r="A33" s="21">
        <f t="shared" si="2"/>
        <v>27</v>
      </c>
      <c r="B33" s="22">
        <v>46022</v>
      </c>
      <c r="C33" s="23">
        <f t="shared" si="3"/>
        <v>3480000</v>
      </c>
      <c r="D33" s="24" t="e">
        <f t="shared" si="0"/>
        <v>#REF!</v>
      </c>
      <c r="E33" s="24" t="e">
        <f>#REF!*C33*31</f>
        <v>#REF!</v>
      </c>
      <c r="F33" s="24">
        <v>0</v>
      </c>
      <c r="G33" s="23">
        <f t="shared" si="1"/>
        <v>3480000</v>
      </c>
      <c r="H33" s="1"/>
    </row>
    <row r="34" spans="1:8" ht="12.75">
      <c r="A34" s="21">
        <f t="shared" si="2"/>
        <v>28</v>
      </c>
      <c r="B34" s="22">
        <v>46053</v>
      </c>
      <c r="C34" s="23">
        <f t="shared" si="3"/>
        <v>3480000</v>
      </c>
      <c r="D34" s="24" t="e">
        <f t="shared" si="0"/>
        <v>#REF!</v>
      </c>
      <c r="E34" s="24" t="e">
        <f>#REF!*C34*31</f>
        <v>#REF!</v>
      </c>
      <c r="F34" s="24">
        <v>0</v>
      </c>
      <c r="G34" s="23">
        <f t="shared" si="1"/>
        <v>3480000</v>
      </c>
      <c r="H34" s="15">
        <v>2026</v>
      </c>
    </row>
    <row r="35" spans="1:8" ht="12.75">
      <c r="A35" s="21">
        <f t="shared" si="2"/>
        <v>29</v>
      </c>
      <c r="B35" s="22">
        <v>46081</v>
      </c>
      <c r="C35" s="23">
        <f t="shared" si="3"/>
        <v>3480000</v>
      </c>
      <c r="D35" s="24" t="e">
        <f t="shared" si="0"/>
        <v>#REF!</v>
      </c>
      <c r="E35" s="24" t="e">
        <f>#REF!*C35*28</f>
        <v>#REF!</v>
      </c>
      <c r="F35" s="24">
        <v>0</v>
      </c>
      <c r="G35" s="23">
        <f t="shared" si="1"/>
        <v>3480000</v>
      </c>
      <c r="H35" s="16" t="s">
        <v>8</v>
      </c>
    </row>
    <row r="36" spans="1:8" ht="12.75">
      <c r="A36" s="21">
        <f t="shared" si="2"/>
        <v>30</v>
      </c>
      <c r="B36" s="22">
        <v>46112</v>
      </c>
      <c r="C36" s="23">
        <f t="shared" si="3"/>
        <v>3480000</v>
      </c>
      <c r="D36" s="24" t="e">
        <f t="shared" si="0"/>
        <v>#REF!</v>
      </c>
      <c r="E36" s="24" t="e">
        <f>#REF!*C36*31</f>
        <v>#REF!</v>
      </c>
      <c r="F36" s="24">
        <v>0</v>
      </c>
      <c r="G36" s="23">
        <f t="shared" si="1"/>
        <v>3480000</v>
      </c>
      <c r="H36" s="17" t="e">
        <f>SUM(E34:E45)</f>
        <v>#REF!</v>
      </c>
    </row>
    <row r="37" spans="1:8" ht="12.75">
      <c r="A37" s="21">
        <f t="shared" si="2"/>
        <v>31</v>
      </c>
      <c r="B37" s="22">
        <v>46142</v>
      </c>
      <c r="C37" s="23">
        <f t="shared" si="3"/>
        <v>3480000</v>
      </c>
      <c r="D37" s="24" t="e">
        <f t="shared" si="0"/>
        <v>#REF!</v>
      </c>
      <c r="E37" s="24" t="e">
        <f>#REF!*C37*30</f>
        <v>#REF!</v>
      </c>
      <c r="F37" s="24">
        <v>0</v>
      </c>
      <c r="G37" s="23">
        <f t="shared" si="1"/>
        <v>3480000</v>
      </c>
      <c r="H37" s="16"/>
    </row>
    <row r="38" spans="1:8" ht="12.75">
      <c r="A38" s="21">
        <f t="shared" si="2"/>
        <v>32</v>
      </c>
      <c r="B38" s="22">
        <v>46173</v>
      </c>
      <c r="C38" s="23">
        <f t="shared" si="3"/>
        <v>3480000</v>
      </c>
      <c r="D38" s="24" t="e">
        <f t="shared" si="0"/>
        <v>#REF!</v>
      </c>
      <c r="E38" s="24" t="e">
        <f>#REF!*C38*31</f>
        <v>#REF!</v>
      </c>
      <c r="F38" s="24">
        <v>0</v>
      </c>
      <c r="G38" s="23">
        <f t="shared" si="1"/>
        <v>3480000</v>
      </c>
      <c r="H38" s="16" t="s">
        <v>9</v>
      </c>
    </row>
    <row r="39" spans="1:8" ht="12.75">
      <c r="A39" s="21">
        <f t="shared" si="2"/>
        <v>33</v>
      </c>
      <c r="B39" s="22">
        <v>46203</v>
      </c>
      <c r="C39" s="23">
        <f t="shared" si="3"/>
        <v>3480000</v>
      </c>
      <c r="D39" s="24" t="e">
        <f t="shared" si="0"/>
        <v>#REF!</v>
      </c>
      <c r="E39" s="24" t="e">
        <f>#REF!*C39*30</f>
        <v>#REF!</v>
      </c>
      <c r="F39" s="24">
        <v>0</v>
      </c>
      <c r="G39" s="23">
        <f t="shared" si="1"/>
        <v>3480000</v>
      </c>
      <c r="H39" s="17">
        <f>SUM(F34:F45)</f>
        <v>10000</v>
      </c>
    </row>
    <row r="40" spans="1:8" ht="12.75">
      <c r="A40" s="21">
        <f t="shared" si="2"/>
        <v>34</v>
      </c>
      <c r="B40" s="22">
        <v>46234</v>
      </c>
      <c r="C40" s="23">
        <f>G39</f>
        <v>3480000</v>
      </c>
      <c r="D40" s="24" t="e">
        <f t="shared" si="0"/>
        <v>#REF!</v>
      </c>
      <c r="E40" s="24" t="e">
        <f>#REF!*C40*31</f>
        <v>#REF!</v>
      </c>
      <c r="F40" s="24">
        <v>10000</v>
      </c>
      <c r="G40" s="23">
        <f t="shared" si="1"/>
        <v>3470000</v>
      </c>
      <c r="H40" s="16"/>
    </row>
    <row r="41" spans="1:8" ht="12.75">
      <c r="A41" s="21">
        <f t="shared" si="2"/>
        <v>35</v>
      </c>
      <c r="B41" s="22">
        <v>46265</v>
      </c>
      <c r="C41" s="23">
        <f t="shared" si="3"/>
        <v>3470000</v>
      </c>
      <c r="D41" s="24" t="e">
        <f t="shared" si="0"/>
        <v>#REF!</v>
      </c>
      <c r="E41" s="24" t="e">
        <f>#REF!*C41*31</f>
        <v>#REF!</v>
      </c>
      <c r="F41" s="24">
        <v>0</v>
      </c>
      <c r="G41" s="23">
        <f t="shared" si="1"/>
        <v>3470000</v>
      </c>
      <c r="H41" s="13"/>
    </row>
    <row r="42" spans="1:8" ht="12.75">
      <c r="A42" s="21">
        <f t="shared" si="2"/>
        <v>36</v>
      </c>
      <c r="B42" s="22">
        <v>46295</v>
      </c>
      <c r="C42" s="23">
        <f t="shared" si="3"/>
        <v>3470000</v>
      </c>
      <c r="D42" s="24" t="e">
        <f t="shared" si="0"/>
        <v>#REF!</v>
      </c>
      <c r="E42" s="24" t="e">
        <f>#REF!*C42*30</f>
        <v>#REF!</v>
      </c>
      <c r="F42" s="24">
        <v>0</v>
      </c>
      <c r="G42" s="23">
        <f t="shared" si="1"/>
        <v>3470000</v>
      </c>
      <c r="H42" s="13"/>
    </row>
    <row r="43" spans="1:8" ht="12.75">
      <c r="A43" s="21">
        <f t="shared" si="2"/>
        <v>37</v>
      </c>
      <c r="B43" s="22">
        <v>46326</v>
      </c>
      <c r="C43" s="23">
        <f t="shared" si="3"/>
        <v>3470000</v>
      </c>
      <c r="D43" s="24" t="e">
        <f t="shared" si="0"/>
        <v>#REF!</v>
      </c>
      <c r="E43" s="24" t="e">
        <f>#REF!*C43*31</f>
        <v>#REF!</v>
      </c>
      <c r="F43" s="24">
        <v>0</v>
      </c>
      <c r="G43" s="23">
        <f t="shared" si="1"/>
        <v>3470000</v>
      </c>
      <c r="H43" s="13"/>
    </row>
    <row r="44" spans="1:8" ht="12.75">
      <c r="A44" s="21">
        <f t="shared" si="2"/>
        <v>38</v>
      </c>
      <c r="B44" s="22">
        <v>46356</v>
      </c>
      <c r="C44" s="23">
        <f t="shared" si="3"/>
        <v>3470000</v>
      </c>
      <c r="D44" s="24" t="e">
        <f t="shared" si="0"/>
        <v>#REF!</v>
      </c>
      <c r="E44" s="24" t="e">
        <f>#REF!*C44*30</f>
        <v>#REF!</v>
      </c>
      <c r="F44" s="24">
        <v>0</v>
      </c>
      <c r="G44" s="23">
        <f t="shared" si="1"/>
        <v>3470000</v>
      </c>
      <c r="H44" s="13"/>
    </row>
    <row r="45" spans="1:8" ht="12.75">
      <c r="A45" s="21">
        <f t="shared" si="2"/>
        <v>39</v>
      </c>
      <c r="B45" s="22">
        <v>46387</v>
      </c>
      <c r="C45" s="23">
        <f t="shared" si="3"/>
        <v>3470000</v>
      </c>
      <c r="D45" s="24" t="e">
        <f t="shared" si="0"/>
        <v>#REF!</v>
      </c>
      <c r="E45" s="24" t="e">
        <f>#REF!*C45*31</f>
        <v>#REF!</v>
      </c>
      <c r="F45" s="24">
        <v>0</v>
      </c>
      <c r="G45" s="23">
        <f t="shared" si="1"/>
        <v>3470000</v>
      </c>
      <c r="H45" s="13"/>
    </row>
    <row r="46" spans="1:8" ht="12.75">
      <c r="A46" s="21">
        <f t="shared" si="2"/>
        <v>40</v>
      </c>
      <c r="B46" s="22">
        <v>46418</v>
      </c>
      <c r="C46" s="23">
        <f t="shared" si="3"/>
        <v>3470000</v>
      </c>
      <c r="D46" s="24" t="e">
        <f t="shared" si="0"/>
        <v>#REF!</v>
      </c>
      <c r="E46" s="24" t="e">
        <f>#REF!*C46*31</f>
        <v>#REF!</v>
      </c>
      <c r="F46" s="24">
        <v>0</v>
      </c>
      <c r="G46" s="23">
        <f t="shared" si="1"/>
        <v>3470000</v>
      </c>
      <c r="H46" s="13"/>
    </row>
    <row r="47" spans="1:8" ht="12.75">
      <c r="A47" s="21">
        <f t="shared" si="2"/>
        <v>41</v>
      </c>
      <c r="B47" s="22">
        <v>46446</v>
      </c>
      <c r="C47" s="23">
        <f t="shared" si="3"/>
        <v>3470000</v>
      </c>
      <c r="D47" s="24" t="e">
        <f t="shared" si="0"/>
        <v>#REF!</v>
      </c>
      <c r="E47" s="24" t="e">
        <f>#REF!*C47*28</f>
        <v>#REF!</v>
      </c>
      <c r="F47" s="24">
        <v>0</v>
      </c>
      <c r="G47" s="23">
        <f t="shared" si="1"/>
        <v>3470000</v>
      </c>
      <c r="H47" s="19"/>
    </row>
    <row r="48" spans="1:8" ht="12.75">
      <c r="A48" s="21">
        <f t="shared" si="2"/>
        <v>42</v>
      </c>
      <c r="B48" s="22">
        <v>46477</v>
      </c>
      <c r="C48" s="23">
        <f t="shared" si="3"/>
        <v>3470000</v>
      </c>
      <c r="D48" s="24" t="e">
        <f t="shared" si="0"/>
        <v>#REF!</v>
      </c>
      <c r="E48" s="24" t="e">
        <f>#REF!*C48*31</f>
        <v>#REF!</v>
      </c>
      <c r="F48" s="24">
        <v>0</v>
      </c>
      <c r="G48" s="23">
        <f t="shared" si="1"/>
        <v>3470000</v>
      </c>
      <c r="H48" s="18">
        <v>2027</v>
      </c>
    </row>
    <row r="49" spans="1:8" ht="12.75">
      <c r="A49" s="21">
        <f t="shared" si="2"/>
        <v>43</v>
      </c>
      <c r="B49" s="22">
        <v>46507</v>
      </c>
      <c r="C49" s="23">
        <f t="shared" si="3"/>
        <v>3470000</v>
      </c>
      <c r="D49" s="24" t="e">
        <f t="shared" si="0"/>
        <v>#REF!</v>
      </c>
      <c r="E49" s="24" t="e">
        <f>#REF!*C49*30</f>
        <v>#REF!</v>
      </c>
      <c r="F49" s="24">
        <v>0</v>
      </c>
      <c r="G49" s="23">
        <f t="shared" si="1"/>
        <v>3470000</v>
      </c>
      <c r="H49" s="19" t="s">
        <v>8</v>
      </c>
    </row>
    <row r="50" spans="1:8" ht="12.75">
      <c r="A50" s="21">
        <f t="shared" si="2"/>
        <v>44</v>
      </c>
      <c r="B50" s="22">
        <v>46538</v>
      </c>
      <c r="C50" s="23">
        <f t="shared" si="3"/>
        <v>3470000</v>
      </c>
      <c r="D50" s="24" t="e">
        <f t="shared" si="0"/>
        <v>#REF!</v>
      </c>
      <c r="E50" s="24" t="e">
        <f>#REF!*C50*31</f>
        <v>#REF!</v>
      </c>
      <c r="F50" s="24">
        <v>0</v>
      </c>
      <c r="G50" s="23">
        <f t="shared" si="1"/>
        <v>3470000</v>
      </c>
      <c r="H50" s="20" t="e">
        <f>SUM(E46:E57)</f>
        <v>#REF!</v>
      </c>
    </row>
    <row r="51" spans="1:8" ht="12.75">
      <c r="A51" s="21">
        <f t="shared" si="2"/>
        <v>45</v>
      </c>
      <c r="B51" s="22">
        <v>46568</v>
      </c>
      <c r="C51" s="23">
        <f t="shared" si="3"/>
        <v>3470000</v>
      </c>
      <c r="D51" s="24" t="e">
        <f>F51+E51</f>
        <v>#REF!</v>
      </c>
      <c r="E51" s="24" t="e">
        <f>#REF!*C51*30</f>
        <v>#REF!</v>
      </c>
      <c r="F51" s="24">
        <v>0</v>
      </c>
      <c r="G51" s="23">
        <f t="shared" si="1"/>
        <v>3470000</v>
      </c>
      <c r="H51" s="20" t="s">
        <v>9</v>
      </c>
    </row>
    <row r="52" spans="1:8" ht="12.75">
      <c r="A52" s="21">
        <f t="shared" si="2"/>
        <v>46</v>
      </c>
      <c r="B52" s="22">
        <v>46599</v>
      </c>
      <c r="C52" s="23">
        <f t="shared" si="3"/>
        <v>3470000</v>
      </c>
      <c r="D52" s="24" t="e">
        <f>F52+E52</f>
        <v>#REF!</v>
      </c>
      <c r="E52" s="24" t="e">
        <f>#REF!*C52*31</f>
        <v>#REF!</v>
      </c>
      <c r="F52" s="24">
        <v>0</v>
      </c>
      <c r="G52" s="23">
        <f t="shared" si="1"/>
        <v>3470000</v>
      </c>
      <c r="H52" s="20">
        <f>SUM(F46:F57)</f>
        <v>100000</v>
      </c>
    </row>
    <row r="53" spans="1:8" ht="12.75">
      <c r="A53" s="21">
        <f t="shared" si="2"/>
        <v>47</v>
      </c>
      <c r="B53" s="22">
        <v>46630</v>
      </c>
      <c r="C53" s="23">
        <f>G52</f>
        <v>3470000</v>
      </c>
      <c r="D53" s="24" t="e">
        <f aca="true" t="shared" si="4" ref="D53:D61">F53+E53</f>
        <v>#REF!</v>
      </c>
      <c r="E53" s="24" t="e">
        <f>#REF!*C53*31</f>
        <v>#REF!</v>
      </c>
      <c r="F53" s="24">
        <v>100000</v>
      </c>
      <c r="G53" s="23">
        <f>SUM($C53-$F53)</f>
        <v>3370000</v>
      </c>
      <c r="H53" s="1"/>
    </row>
    <row r="54" spans="1:8" ht="12.75">
      <c r="A54" s="21">
        <f t="shared" si="2"/>
        <v>48</v>
      </c>
      <c r="B54" s="22">
        <v>46660</v>
      </c>
      <c r="C54" s="23">
        <f>G53</f>
        <v>3370000</v>
      </c>
      <c r="D54" s="24" t="e">
        <f t="shared" si="4"/>
        <v>#REF!</v>
      </c>
      <c r="E54" s="24" t="e">
        <f>#REF!*C54*30</f>
        <v>#REF!</v>
      </c>
      <c r="F54" s="24">
        <v>0</v>
      </c>
      <c r="G54" s="23">
        <f t="shared" si="1"/>
        <v>3370000</v>
      </c>
      <c r="H54" s="1"/>
    </row>
    <row r="55" spans="1:8" ht="12.75">
      <c r="A55" s="21">
        <f t="shared" si="2"/>
        <v>49</v>
      </c>
      <c r="B55" s="22">
        <v>46691</v>
      </c>
      <c r="C55" s="23">
        <f>G54</f>
        <v>3370000</v>
      </c>
      <c r="D55" s="24" t="e">
        <f t="shared" si="4"/>
        <v>#REF!</v>
      </c>
      <c r="E55" s="24" t="e">
        <f>#REF!*C55*31</f>
        <v>#REF!</v>
      </c>
      <c r="F55" s="24">
        <v>0</v>
      </c>
      <c r="G55" s="23">
        <f t="shared" si="1"/>
        <v>3370000</v>
      </c>
      <c r="H55" s="1"/>
    </row>
    <row r="56" spans="1:8" ht="12.75">
      <c r="A56" s="21">
        <f t="shared" si="2"/>
        <v>50</v>
      </c>
      <c r="B56" s="22">
        <v>46721</v>
      </c>
      <c r="C56" s="23">
        <f t="shared" si="3"/>
        <v>3370000</v>
      </c>
      <c r="D56" s="24" t="e">
        <f t="shared" si="4"/>
        <v>#REF!</v>
      </c>
      <c r="E56" s="24" t="e">
        <f>#REF!*C56*30</f>
        <v>#REF!</v>
      </c>
      <c r="F56" s="24">
        <v>0</v>
      </c>
      <c r="G56" s="23">
        <f t="shared" si="1"/>
        <v>3370000</v>
      </c>
      <c r="H56" s="1"/>
    </row>
    <row r="57" spans="1:8" ht="12.75">
      <c r="A57" s="21">
        <f t="shared" si="2"/>
        <v>51</v>
      </c>
      <c r="B57" s="22">
        <v>46752</v>
      </c>
      <c r="C57" s="23">
        <f t="shared" si="3"/>
        <v>3370000</v>
      </c>
      <c r="D57" s="24" t="e">
        <f t="shared" si="4"/>
        <v>#REF!</v>
      </c>
      <c r="E57" s="24" t="e">
        <f>#REF!*C57*31</f>
        <v>#REF!</v>
      </c>
      <c r="F57" s="24">
        <v>0</v>
      </c>
      <c r="G57" s="23">
        <f t="shared" si="1"/>
        <v>3370000</v>
      </c>
      <c r="H57" s="1"/>
    </row>
    <row r="58" spans="1:8" ht="12.75">
      <c r="A58" s="21">
        <f t="shared" si="2"/>
        <v>52</v>
      </c>
      <c r="B58" s="22">
        <v>46783</v>
      </c>
      <c r="C58" s="23">
        <f t="shared" si="3"/>
        <v>3370000</v>
      </c>
      <c r="D58" s="24" t="e">
        <f t="shared" si="4"/>
        <v>#REF!</v>
      </c>
      <c r="E58" s="24" t="e">
        <f>#REF!*C58*31</f>
        <v>#REF!</v>
      </c>
      <c r="F58" s="24">
        <v>0</v>
      </c>
      <c r="G58" s="23">
        <f t="shared" si="1"/>
        <v>3370000</v>
      </c>
      <c r="H58" s="1"/>
    </row>
    <row r="59" spans="1:8" ht="12.75">
      <c r="A59" s="21">
        <f t="shared" si="2"/>
        <v>53</v>
      </c>
      <c r="B59" s="22">
        <v>46812</v>
      </c>
      <c r="C59" s="23">
        <f t="shared" si="3"/>
        <v>3370000</v>
      </c>
      <c r="D59" s="24" t="e">
        <f t="shared" si="4"/>
        <v>#REF!</v>
      </c>
      <c r="E59" s="24" t="e">
        <f>#REF!*C59*29</f>
        <v>#REF!</v>
      </c>
      <c r="F59" s="24">
        <v>0</v>
      </c>
      <c r="G59" s="23">
        <f t="shared" si="1"/>
        <v>3370000</v>
      </c>
      <c r="H59" s="1"/>
    </row>
    <row r="60" spans="1:8" ht="12.75">
      <c r="A60" s="21">
        <f t="shared" si="2"/>
        <v>54</v>
      </c>
      <c r="B60" s="22">
        <v>46843</v>
      </c>
      <c r="C60" s="23">
        <f t="shared" si="3"/>
        <v>3370000</v>
      </c>
      <c r="D60" s="24" t="e">
        <f t="shared" si="4"/>
        <v>#REF!</v>
      </c>
      <c r="E60" s="24" t="e">
        <f>#REF!*C60*31</f>
        <v>#REF!</v>
      </c>
      <c r="F60" s="24">
        <v>0</v>
      </c>
      <c r="G60" s="23">
        <f t="shared" si="1"/>
        <v>3370000</v>
      </c>
      <c r="H60" s="15">
        <v>2028</v>
      </c>
    </row>
    <row r="61" spans="1:8" ht="12.75">
      <c r="A61" s="21">
        <f t="shared" si="2"/>
        <v>55</v>
      </c>
      <c r="B61" s="22">
        <v>46873</v>
      </c>
      <c r="C61" s="23">
        <f t="shared" si="3"/>
        <v>3370000</v>
      </c>
      <c r="D61" s="24" t="e">
        <f t="shared" si="4"/>
        <v>#REF!</v>
      </c>
      <c r="E61" s="24" t="e">
        <f>#REF!*C61*30</f>
        <v>#REF!</v>
      </c>
      <c r="F61" s="24">
        <v>0</v>
      </c>
      <c r="G61" s="23">
        <f t="shared" si="1"/>
        <v>3370000</v>
      </c>
      <c r="H61" s="16" t="s">
        <v>8</v>
      </c>
    </row>
    <row r="62" spans="1:8" ht="12.75">
      <c r="A62" s="21">
        <f t="shared" si="2"/>
        <v>56</v>
      </c>
      <c r="B62" s="22">
        <v>46904</v>
      </c>
      <c r="C62" s="23">
        <f t="shared" si="3"/>
        <v>3370000</v>
      </c>
      <c r="D62" s="24" t="e">
        <f>F62+E62</f>
        <v>#REF!</v>
      </c>
      <c r="E62" s="24" t="e">
        <f>#REF!*C62*31</f>
        <v>#REF!</v>
      </c>
      <c r="F62" s="24">
        <v>0</v>
      </c>
      <c r="G62" s="23">
        <f t="shared" si="1"/>
        <v>3370000</v>
      </c>
      <c r="H62" s="17" t="e">
        <f>SUM(E58:E69)</f>
        <v>#REF!</v>
      </c>
    </row>
    <row r="63" spans="1:8" ht="12.75">
      <c r="A63" s="21">
        <f t="shared" si="2"/>
        <v>57</v>
      </c>
      <c r="B63" s="22">
        <v>46934</v>
      </c>
      <c r="C63" s="23">
        <f t="shared" si="3"/>
        <v>3370000</v>
      </c>
      <c r="D63" s="24" t="e">
        <f aca="true" t="shared" si="5" ref="D63:D100">F63+E63</f>
        <v>#REF!</v>
      </c>
      <c r="E63" s="24" t="e">
        <f>#REF!*C63*30</f>
        <v>#REF!</v>
      </c>
      <c r="F63" s="24">
        <v>100000</v>
      </c>
      <c r="G63" s="23">
        <f>SUM($C63-$F63)</f>
        <v>3270000</v>
      </c>
      <c r="H63" s="17" t="s">
        <v>9</v>
      </c>
    </row>
    <row r="64" spans="1:8" ht="12.75">
      <c r="A64" s="21">
        <f t="shared" si="2"/>
        <v>58</v>
      </c>
      <c r="B64" s="22">
        <v>46965</v>
      </c>
      <c r="C64" s="23">
        <f t="shared" si="3"/>
        <v>3270000</v>
      </c>
      <c r="D64" s="24" t="e">
        <f t="shared" si="5"/>
        <v>#REF!</v>
      </c>
      <c r="E64" s="24" t="e">
        <f>#REF!*C64*31</f>
        <v>#REF!</v>
      </c>
      <c r="F64" s="24">
        <v>0</v>
      </c>
      <c r="G64" s="23">
        <f t="shared" si="1"/>
        <v>3270000</v>
      </c>
      <c r="H64" s="17">
        <f>SUM(F58:F69)</f>
        <v>100000</v>
      </c>
    </row>
    <row r="65" spans="1:8" ht="12.75">
      <c r="A65" s="21">
        <f t="shared" si="2"/>
        <v>59</v>
      </c>
      <c r="B65" s="22">
        <v>46996</v>
      </c>
      <c r="C65" s="23">
        <f t="shared" si="3"/>
        <v>3270000</v>
      </c>
      <c r="D65" s="24" t="e">
        <f t="shared" si="5"/>
        <v>#REF!</v>
      </c>
      <c r="E65" s="24" t="e">
        <f>#REF!*C65*31</f>
        <v>#REF!</v>
      </c>
      <c r="F65" s="24">
        <v>0</v>
      </c>
      <c r="G65" s="23">
        <f t="shared" si="1"/>
        <v>3270000</v>
      </c>
      <c r="H65" s="1"/>
    </row>
    <row r="66" spans="1:8" ht="12.75">
      <c r="A66" s="21">
        <f t="shared" si="2"/>
        <v>60</v>
      </c>
      <c r="B66" s="22">
        <v>47026</v>
      </c>
      <c r="C66" s="23">
        <f aca="true" t="shared" si="6" ref="C66:C82">G65</f>
        <v>3270000</v>
      </c>
      <c r="D66" s="24" t="e">
        <f t="shared" si="5"/>
        <v>#REF!</v>
      </c>
      <c r="E66" s="24" t="e">
        <f>#REF!*C66*30</f>
        <v>#REF!</v>
      </c>
      <c r="F66" s="24">
        <v>0</v>
      </c>
      <c r="G66" s="23">
        <f aca="true" t="shared" si="7" ref="G66:G100">SUM($C66-$F66)</f>
        <v>3270000</v>
      </c>
      <c r="H66" s="1"/>
    </row>
    <row r="67" spans="1:8" ht="12.75">
      <c r="A67" s="21">
        <f t="shared" si="2"/>
        <v>61</v>
      </c>
      <c r="B67" s="22">
        <v>47057</v>
      </c>
      <c r="C67" s="23">
        <f t="shared" si="6"/>
        <v>3270000</v>
      </c>
      <c r="D67" s="24" t="e">
        <f t="shared" si="5"/>
        <v>#REF!</v>
      </c>
      <c r="E67" s="24" t="e">
        <f>#REF!*C67*31</f>
        <v>#REF!</v>
      </c>
      <c r="F67" s="24">
        <v>0</v>
      </c>
      <c r="G67" s="23">
        <f t="shared" si="7"/>
        <v>3270000</v>
      </c>
      <c r="H67" s="1"/>
    </row>
    <row r="68" spans="1:8" ht="12.75">
      <c r="A68" s="21">
        <f aca="true" t="shared" si="8" ref="A68:A91">1+A67</f>
        <v>62</v>
      </c>
      <c r="B68" s="22">
        <v>47087</v>
      </c>
      <c r="C68" s="23">
        <f t="shared" si="6"/>
        <v>3270000</v>
      </c>
      <c r="D68" s="24" t="e">
        <f t="shared" si="5"/>
        <v>#REF!</v>
      </c>
      <c r="E68" s="24" t="e">
        <f>#REF!*C68*30</f>
        <v>#REF!</v>
      </c>
      <c r="F68" s="24">
        <v>0</v>
      </c>
      <c r="G68" s="23">
        <f t="shared" si="7"/>
        <v>3270000</v>
      </c>
      <c r="H68" s="1"/>
    </row>
    <row r="69" spans="1:8" ht="12.75">
      <c r="A69" s="21">
        <f>1+A63</f>
        <v>58</v>
      </c>
      <c r="B69" s="22">
        <v>47118</v>
      </c>
      <c r="C69" s="23">
        <f t="shared" si="6"/>
        <v>3270000</v>
      </c>
      <c r="D69" s="24" t="e">
        <f t="shared" si="5"/>
        <v>#REF!</v>
      </c>
      <c r="E69" s="24" t="e">
        <f>#REF!*C69*31</f>
        <v>#REF!</v>
      </c>
      <c r="F69" s="24">
        <v>0</v>
      </c>
      <c r="G69" s="23">
        <f t="shared" si="7"/>
        <v>3270000</v>
      </c>
      <c r="H69" s="1"/>
    </row>
    <row r="70" spans="1:8" ht="12.75">
      <c r="A70" s="21">
        <f t="shared" si="8"/>
        <v>59</v>
      </c>
      <c r="B70" s="22">
        <v>47149</v>
      </c>
      <c r="C70" s="23">
        <f t="shared" si="6"/>
        <v>3270000</v>
      </c>
      <c r="D70" s="24" t="e">
        <f t="shared" si="5"/>
        <v>#REF!</v>
      </c>
      <c r="E70" s="24" t="e">
        <f>#REF!*C70*31</f>
        <v>#REF!</v>
      </c>
      <c r="F70" s="24">
        <v>0</v>
      </c>
      <c r="G70" s="23">
        <f t="shared" si="7"/>
        <v>3270000</v>
      </c>
      <c r="H70" s="1"/>
    </row>
    <row r="71" spans="1:8" ht="12.75">
      <c r="A71" s="21">
        <f t="shared" si="8"/>
        <v>60</v>
      </c>
      <c r="B71" s="22">
        <v>47177</v>
      </c>
      <c r="C71" s="23">
        <f t="shared" si="6"/>
        <v>3270000</v>
      </c>
      <c r="D71" s="24" t="e">
        <f t="shared" si="5"/>
        <v>#REF!</v>
      </c>
      <c r="E71" s="24" t="e">
        <f>#REF!*C71*28</f>
        <v>#REF!</v>
      </c>
      <c r="F71" s="24">
        <v>200000</v>
      </c>
      <c r="G71" s="23">
        <f t="shared" si="7"/>
        <v>3070000</v>
      </c>
      <c r="H71" s="1"/>
    </row>
    <row r="72" spans="1:8" ht="12.75">
      <c r="A72" s="21">
        <f t="shared" si="8"/>
        <v>61</v>
      </c>
      <c r="B72" s="22">
        <v>47208</v>
      </c>
      <c r="C72" s="23">
        <f t="shared" si="6"/>
        <v>3070000</v>
      </c>
      <c r="D72" s="24" t="e">
        <f t="shared" si="5"/>
        <v>#REF!</v>
      </c>
      <c r="E72" s="24" t="e">
        <f>#REF!*C72*31</f>
        <v>#REF!</v>
      </c>
      <c r="F72" s="24">
        <v>0</v>
      </c>
      <c r="G72" s="23">
        <f t="shared" si="7"/>
        <v>3070000</v>
      </c>
      <c r="H72" s="18">
        <v>2029</v>
      </c>
    </row>
    <row r="73" spans="1:8" ht="12.75">
      <c r="A73" s="21">
        <f t="shared" si="8"/>
        <v>62</v>
      </c>
      <c r="B73" s="22">
        <v>47238</v>
      </c>
      <c r="C73" s="23">
        <f t="shared" si="6"/>
        <v>3070000</v>
      </c>
      <c r="D73" s="24" t="e">
        <f t="shared" si="5"/>
        <v>#REF!</v>
      </c>
      <c r="E73" s="24" t="e">
        <f>#REF!*C73*30</f>
        <v>#REF!</v>
      </c>
      <c r="F73" s="24">
        <v>0</v>
      </c>
      <c r="G73" s="23">
        <f t="shared" si="7"/>
        <v>3070000</v>
      </c>
      <c r="H73" s="19" t="s">
        <v>8</v>
      </c>
    </row>
    <row r="74" spans="1:8" ht="12.75">
      <c r="A74" s="21">
        <f t="shared" si="8"/>
        <v>63</v>
      </c>
      <c r="B74" s="22">
        <v>47269</v>
      </c>
      <c r="C74" s="23">
        <f t="shared" si="6"/>
        <v>3070000</v>
      </c>
      <c r="D74" s="24" t="e">
        <f t="shared" si="5"/>
        <v>#REF!</v>
      </c>
      <c r="E74" s="24" t="e">
        <f>#REF!*C74*31</f>
        <v>#REF!</v>
      </c>
      <c r="F74" s="24">
        <v>0</v>
      </c>
      <c r="G74" s="23">
        <f t="shared" si="7"/>
        <v>3070000</v>
      </c>
      <c r="H74" s="20" t="e">
        <f>SUM(E70:E81)</f>
        <v>#REF!</v>
      </c>
    </row>
    <row r="75" spans="1:8" ht="12.75">
      <c r="A75" s="21">
        <f t="shared" si="8"/>
        <v>64</v>
      </c>
      <c r="B75" s="22">
        <v>47299</v>
      </c>
      <c r="C75" s="23">
        <f t="shared" si="6"/>
        <v>3070000</v>
      </c>
      <c r="D75" s="24" t="e">
        <f t="shared" si="5"/>
        <v>#REF!</v>
      </c>
      <c r="E75" s="24" t="e">
        <f>#REF!*C75*30</f>
        <v>#REF!</v>
      </c>
      <c r="F75" s="24">
        <v>0</v>
      </c>
      <c r="G75" s="23">
        <f t="shared" si="7"/>
        <v>3070000</v>
      </c>
      <c r="H75" s="20" t="s">
        <v>9</v>
      </c>
    </row>
    <row r="76" spans="1:8" ht="12.75">
      <c r="A76" s="21">
        <f t="shared" si="8"/>
        <v>65</v>
      </c>
      <c r="B76" s="22">
        <v>47330</v>
      </c>
      <c r="C76" s="23">
        <f t="shared" si="6"/>
        <v>3070000</v>
      </c>
      <c r="D76" s="24" t="e">
        <f t="shared" si="5"/>
        <v>#REF!</v>
      </c>
      <c r="E76" s="24" t="e">
        <f>#REF!*C76*31</f>
        <v>#REF!</v>
      </c>
      <c r="F76" s="24">
        <v>0</v>
      </c>
      <c r="G76" s="23">
        <f t="shared" si="7"/>
        <v>3070000</v>
      </c>
      <c r="H76" s="20">
        <f>SUM(F70:F81)</f>
        <v>200000</v>
      </c>
    </row>
    <row r="77" spans="1:8" ht="12.75">
      <c r="A77" s="21">
        <f t="shared" si="8"/>
        <v>66</v>
      </c>
      <c r="B77" s="22">
        <v>47361</v>
      </c>
      <c r="C77" s="23">
        <f t="shared" si="6"/>
        <v>3070000</v>
      </c>
      <c r="D77" s="24" t="e">
        <f t="shared" si="5"/>
        <v>#REF!</v>
      </c>
      <c r="E77" s="24" t="e">
        <f>#REF!*C77*31</f>
        <v>#REF!</v>
      </c>
      <c r="F77" s="24">
        <v>0</v>
      </c>
      <c r="G77" s="23">
        <f t="shared" si="7"/>
        <v>3070000</v>
      </c>
      <c r="H77" s="20"/>
    </row>
    <row r="78" spans="1:8" ht="12.75">
      <c r="A78" s="21">
        <f t="shared" si="8"/>
        <v>67</v>
      </c>
      <c r="B78" s="22">
        <v>47391</v>
      </c>
      <c r="C78" s="23">
        <f t="shared" si="6"/>
        <v>3070000</v>
      </c>
      <c r="D78" s="24" t="e">
        <f t="shared" si="5"/>
        <v>#REF!</v>
      </c>
      <c r="E78" s="24" t="e">
        <f>#REF!*C78*30</f>
        <v>#REF!</v>
      </c>
      <c r="F78" s="24">
        <v>0</v>
      </c>
      <c r="G78" s="23">
        <f t="shared" si="7"/>
        <v>3070000</v>
      </c>
      <c r="H78" s="1"/>
    </row>
    <row r="79" spans="1:8" ht="12.75">
      <c r="A79" s="21">
        <f t="shared" si="8"/>
        <v>68</v>
      </c>
      <c r="B79" s="22">
        <v>47422</v>
      </c>
      <c r="C79" s="23">
        <f t="shared" si="6"/>
        <v>3070000</v>
      </c>
      <c r="D79" s="24" t="e">
        <f t="shared" si="5"/>
        <v>#REF!</v>
      </c>
      <c r="E79" s="24" t="e">
        <f>#REF!*C79*31</f>
        <v>#REF!</v>
      </c>
      <c r="F79" s="24">
        <v>0</v>
      </c>
      <c r="G79" s="23">
        <f t="shared" si="7"/>
        <v>3070000</v>
      </c>
      <c r="H79" s="1"/>
    </row>
    <row r="80" spans="1:8" ht="12.75">
      <c r="A80" s="21">
        <f t="shared" si="8"/>
        <v>69</v>
      </c>
      <c r="B80" s="22">
        <v>47452</v>
      </c>
      <c r="C80" s="23">
        <f t="shared" si="6"/>
        <v>3070000</v>
      </c>
      <c r="D80" s="24" t="e">
        <f t="shared" si="5"/>
        <v>#REF!</v>
      </c>
      <c r="E80" s="24" t="e">
        <f>#REF!*C80*30</f>
        <v>#REF!</v>
      </c>
      <c r="F80" s="24">
        <v>0</v>
      </c>
      <c r="G80" s="23">
        <f t="shared" si="7"/>
        <v>3070000</v>
      </c>
      <c r="H80" s="1"/>
    </row>
    <row r="81" spans="1:8" ht="12.75">
      <c r="A81" s="21">
        <f t="shared" si="8"/>
        <v>70</v>
      </c>
      <c r="B81" s="22">
        <v>47483</v>
      </c>
      <c r="C81" s="23">
        <f t="shared" si="6"/>
        <v>3070000</v>
      </c>
      <c r="D81" s="24" t="e">
        <f t="shared" si="5"/>
        <v>#REF!</v>
      </c>
      <c r="E81" s="24" t="e">
        <f>#REF!*C81*31</f>
        <v>#REF!</v>
      </c>
      <c r="F81" s="24">
        <v>0</v>
      </c>
      <c r="G81" s="23">
        <f t="shared" si="7"/>
        <v>3070000</v>
      </c>
      <c r="H81" s="1"/>
    </row>
    <row r="82" spans="1:8" ht="12.75">
      <c r="A82" s="21">
        <f t="shared" si="8"/>
        <v>71</v>
      </c>
      <c r="B82" s="22">
        <v>47514</v>
      </c>
      <c r="C82" s="23">
        <f t="shared" si="6"/>
        <v>3070000</v>
      </c>
      <c r="D82" s="24" t="e">
        <f t="shared" si="5"/>
        <v>#REF!</v>
      </c>
      <c r="E82" s="24" t="e">
        <f>#REF!*C82*31</f>
        <v>#REF!</v>
      </c>
      <c r="F82" s="24">
        <v>100000</v>
      </c>
      <c r="G82" s="23">
        <f t="shared" si="7"/>
        <v>2970000</v>
      </c>
      <c r="H82" s="1"/>
    </row>
    <row r="83" spans="1:8" ht="12.75">
      <c r="A83" s="21">
        <f t="shared" si="8"/>
        <v>72</v>
      </c>
      <c r="B83" s="22">
        <v>47542</v>
      </c>
      <c r="C83" s="23">
        <f aca="true" t="shared" si="9" ref="C83:C88">G82</f>
        <v>2970000</v>
      </c>
      <c r="D83" s="24" t="e">
        <f t="shared" si="5"/>
        <v>#REF!</v>
      </c>
      <c r="E83" s="24" t="e">
        <f>#REF!*C83*28</f>
        <v>#REF!</v>
      </c>
      <c r="F83" s="24">
        <v>100000</v>
      </c>
      <c r="G83" s="23">
        <f t="shared" si="7"/>
        <v>2870000</v>
      </c>
      <c r="H83" s="1"/>
    </row>
    <row r="84" spans="1:8" ht="12.75">
      <c r="A84" s="21">
        <f t="shared" si="8"/>
        <v>73</v>
      </c>
      <c r="B84" s="22">
        <v>47573</v>
      </c>
      <c r="C84" s="23">
        <f t="shared" si="9"/>
        <v>2870000</v>
      </c>
      <c r="D84" s="24" t="e">
        <f t="shared" si="5"/>
        <v>#REF!</v>
      </c>
      <c r="E84" s="24" t="e">
        <f>#REF!*C84*31</f>
        <v>#REF!</v>
      </c>
      <c r="F84" s="24">
        <v>100000</v>
      </c>
      <c r="G84" s="23">
        <f t="shared" si="7"/>
        <v>2770000</v>
      </c>
      <c r="H84" s="15">
        <v>2030</v>
      </c>
    </row>
    <row r="85" spans="1:8" ht="12.75">
      <c r="A85" s="21">
        <f t="shared" si="8"/>
        <v>74</v>
      </c>
      <c r="B85" s="22">
        <v>47603</v>
      </c>
      <c r="C85" s="23">
        <f t="shared" si="9"/>
        <v>2770000</v>
      </c>
      <c r="D85" s="24" t="e">
        <f t="shared" si="5"/>
        <v>#REF!</v>
      </c>
      <c r="E85" s="24" t="e">
        <f>#REF!*C85*30</f>
        <v>#REF!</v>
      </c>
      <c r="F85" s="24">
        <v>100000</v>
      </c>
      <c r="G85" s="23">
        <f t="shared" si="7"/>
        <v>2670000</v>
      </c>
      <c r="H85" s="16" t="s">
        <v>8</v>
      </c>
    </row>
    <row r="86" spans="1:8" ht="12.75">
      <c r="A86" s="21">
        <f t="shared" si="8"/>
        <v>75</v>
      </c>
      <c r="B86" s="22">
        <v>47634</v>
      </c>
      <c r="C86" s="23">
        <f t="shared" si="9"/>
        <v>2670000</v>
      </c>
      <c r="D86" s="24" t="e">
        <f t="shared" si="5"/>
        <v>#REF!</v>
      </c>
      <c r="E86" s="24" t="e">
        <f>#REF!*C86*31</f>
        <v>#REF!</v>
      </c>
      <c r="F86" s="24">
        <v>100000</v>
      </c>
      <c r="G86" s="23">
        <f t="shared" si="7"/>
        <v>2570000</v>
      </c>
      <c r="H86" s="17" t="e">
        <f>SUM(E82:E93)</f>
        <v>#REF!</v>
      </c>
    </row>
    <row r="87" spans="1:8" ht="12.75">
      <c r="A87" s="21">
        <f t="shared" si="8"/>
        <v>76</v>
      </c>
      <c r="B87" s="22">
        <v>47664</v>
      </c>
      <c r="C87" s="23">
        <f t="shared" si="9"/>
        <v>2570000</v>
      </c>
      <c r="D87" s="24" t="e">
        <f t="shared" si="5"/>
        <v>#REF!</v>
      </c>
      <c r="E87" s="24" t="e">
        <f>#REF!*C87*30</f>
        <v>#REF!</v>
      </c>
      <c r="F87" s="24">
        <v>100000</v>
      </c>
      <c r="G87" s="23">
        <f t="shared" si="7"/>
        <v>2470000</v>
      </c>
      <c r="H87" s="17" t="s">
        <v>9</v>
      </c>
    </row>
    <row r="88" spans="1:8" ht="12.75">
      <c r="A88" s="21">
        <f t="shared" si="8"/>
        <v>77</v>
      </c>
      <c r="B88" s="22">
        <v>47695</v>
      </c>
      <c r="C88" s="23">
        <f t="shared" si="9"/>
        <v>2470000</v>
      </c>
      <c r="D88" s="24" t="e">
        <f t="shared" si="5"/>
        <v>#REF!</v>
      </c>
      <c r="E88" s="24" t="e">
        <f>#REF!*C88*31</f>
        <v>#REF!</v>
      </c>
      <c r="F88" s="24">
        <v>100000</v>
      </c>
      <c r="G88" s="23">
        <f t="shared" si="7"/>
        <v>2370000</v>
      </c>
      <c r="H88" s="17">
        <f>SUM(F82:F93)</f>
        <v>1000000</v>
      </c>
    </row>
    <row r="89" spans="1:8" ht="12.75">
      <c r="A89" s="21">
        <f t="shared" si="8"/>
        <v>78</v>
      </c>
      <c r="B89" s="22">
        <v>47726</v>
      </c>
      <c r="C89" s="23">
        <f>G88</f>
        <v>2370000</v>
      </c>
      <c r="D89" s="24" t="e">
        <f t="shared" si="5"/>
        <v>#REF!</v>
      </c>
      <c r="E89" s="24" t="e">
        <f>#REF!*C89*31</f>
        <v>#REF!</v>
      </c>
      <c r="F89" s="24">
        <v>100000</v>
      </c>
      <c r="G89" s="23">
        <f t="shared" si="7"/>
        <v>2270000</v>
      </c>
      <c r="H89" s="1"/>
    </row>
    <row r="90" spans="1:8" ht="12.75">
      <c r="A90" s="21">
        <f t="shared" si="8"/>
        <v>79</v>
      </c>
      <c r="B90" s="22">
        <v>47756</v>
      </c>
      <c r="C90" s="23">
        <f>G89</f>
        <v>2270000</v>
      </c>
      <c r="D90" s="24" t="e">
        <f t="shared" si="5"/>
        <v>#REF!</v>
      </c>
      <c r="E90" s="24" t="e">
        <f>#REF!*C90*30</f>
        <v>#REF!</v>
      </c>
      <c r="F90" s="24">
        <v>100000</v>
      </c>
      <c r="G90" s="23">
        <f t="shared" si="7"/>
        <v>2170000</v>
      </c>
      <c r="H90" s="1"/>
    </row>
    <row r="91" spans="1:8" ht="12.75">
      <c r="A91" s="21">
        <f t="shared" si="8"/>
        <v>80</v>
      </c>
      <c r="B91" s="22">
        <v>47787</v>
      </c>
      <c r="C91" s="23">
        <f>G90</f>
        <v>2170000</v>
      </c>
      <c r="D91" s="24" t="e">
        <f t="shared" si="5"/>
        <v>#REF!</v>
      </c>
      <c r="E91" s="24" t="e">
        <f>#REF!*C91*31</f>
        <v>#REF!</v>
      </c>
      <c r="F91" s="24">
        <v>100000</v>
      </c>
      <c r="G91" s="23">
        <f t="shared" si="7"/>
        <v>2070000</v>
      </c>
      <c r="H91" s="1"/>
    </row>
    <row r="92" spans="1:8" ht="12.75">
      <c r="A92" s="21">
        <f>1+A87</f>
        <v>77</v>
      </c>
      <c r="B92" s="22">
        <v>47817</v>
      </c>
      <c r="C92" s="23">
        <f>G91</f>
        <v>2070000</v>
      </c>
      <c r="D92" s="24" t="e">
        <f t="shared" si="5"/>
        <v>#REF!</v>
      </c>
      <c r="E92" s="24" t="e">
        <f>#REF!*C92*30</f>
        <v>#REF!</v>
      </c>
      <c r="F92" s="24">
        <v>0</v>
      </c>
      <c r="G92" s="23">
        <f t="shared" si="7"/>
        <v>2070000</v>
      </c>
      <c r="H92" s="1"/>
    </row>
    <row r="93" spans="1:8" ht="12.75">
      <c r="A93" s="21">
        <f aca="true" t="shared" si="10" ref="A93:A100">1+A88</f>
        <v>78</v>
      </c>
      <c r="B93" s="22">
        <v>47848</v>
      </c>
      <c r="C93" s="23">
        <f aca="true" t="shared" si="11" ref="C93:C100">G92</f>
        <v>2070000</v>
      </c>
      <c r="D93" s="24" t="e">
        <f t="shared" si="5"/>
        <v>#REF!</v>
      </c>
      <c r="E93" s="24" t="e">
        <f>#REF!*C93*31</f>
        <v>#REF!</v>
      </c>
      <c r="F93" s="24">
        <v>0</v>
      </c>
      <c r="G93" s="23">
        <f t="shared" si="7"/>
        <v>2070000</v>
      </c>
      <c r="H93" s="1"/>
    </row>
    <row r="94" spans="1:8" ht="12.75">
      <c r="A94" s="21">
        <f t="shared" si="10"/>
        <v>79</v>
      </c>
      <c r="B94" s="22">
        <v>47879</v>
      </c>
      <c r="C94" s="23">
        <f>G93</f>
        <v>2070000</v>
      </c>
      <c r="D94" s="24" t="e">
        <f t="shared" si="5"/>
        <v>#REF!</v>
      </c>
      <c r="E94" s="24" t="e">
        <f>#REF!*C94*31</f>
        <v>#REF!</v>
      </c>
      <c r="F94" s="24">
        <v>270000</v>
      </c>
      <c r="G94" s="23">
        <f>SUM($C94-$F94)</f>
        <v>1800000</v>
      </c>
      <c r="H94" s="1"/>
    </row>
    <row r="95" spans="1:8" ht="12.75">
      <c r="A95" s="21">
        <f t="shared" si="10"/>
        <v>80</v>
      </c>
      <c r="B95" s="22">
        <v>47907</v>
      </c>
      <c r="C95" s="23">
        <f t="shared" si="11"/>
        <v>1800000</v>
      </c>
      <c r="D95" s="24" t="e">
        <f t="shared" si="5"/>
        <v>#REF!</v>
      </c>
      <c r="E95" s="24" t="e">
        <f>#REF!*C95*28</f>
        <v>#REF!</v>
      </c>
      <c r="F95" s="24">
        <v>300000</v>
      </c>
      <c r="G95" s="23">
        <f>SUM($C95-$F95)</f>
        <v>1500000</v>
      </c>
      <c r="H95" s="15">
        <v>2030</v>
      </c>
    </row>
    <row r="96" spans="1:8" ht="12.75">
      <c r="A96" s="21">
        <f t="shared" si="10"/>
        <v>81</v>
      </c>
      <c r="B96" s="22">
        <v>47938</v>
      </c>
      <c r="C96" s="23">
        <f t="shared" si="11"/>
        <v>1500000</v>
      </c>
      <c r="D96" s="24" t="e">
        <f t="shared" si="5"/>
        <v>#REF!</v>
      </c>
      <c r="E96" s="24" t="e">
        <f>#REF!*C96*31</f>
        <v>#REF!</v>
      </c>
      <c r="F96" s="24">
        <v>300000</v>
      </c>
      <c r="G96" s="23">
        <f t="shared" si="7"/>
        <v>1200000</v>
      </c>
      <c r="H96" s="16" t="s">
        <v>8</v>
      </c>
    </row>
    <row r="97" spans="1:8" ht="12.75">
      <c r="A97" s="21">
        <f t="shared" si="10"/>
        <v>78</v>
      </c>
      <c r="B97" s="22">
        <v>47968</v>
      </c>
      <c r="C97" s="23">
        <f t="shared" si="11"/>
        <v>1200000</v>
      </c>
      <c r="D97" s="24" t="e">
        <f t="shared" si="5"/>
        <v>#REF!</v>
      </c>
      <c r="E97" s="24" t="e">
        <f>#REF!*C97*30</f>
        <v>#REF!</v>
      </c>
      <c r="F97" s="24">
        <v>300000</v>
      </c>
      <c r="G97" s="23">
        <f t="shared" si="7"/>
        <v>900000</v>
      </c>
      <c r="H97" s="17" t="e">
        <f>SUM(E94:E100)</f>
        <v>#REF!</v>
      </c>
    </row>
    <row r="98" spans="1:8" ht="12.75">
      <c r="A98" s="21">
        <f t="shared" si="10"/>
        <v>79</v>
      </c>
      <c r="B98" s="22">
        <v>47999</v>
      </c>
      <c r="C98" s="23">
        <f t="shared" si="11"/>
        <v>900000</v>
      </c>
      <c r="D98" s="24" t="e">
        <f t="shared" si="5"/>
        <v>#REF!</v>
      </c>
      <c r="E98" s="24" t="e">
        <f>#REF!*C98*31</f>
        <v>#REF!</v>
      </c>
      <c r="F98" s="24">
        <v>300000</v>
      </c>
      <c r="G98" s="23">
        <f t="shared" si="7"/>
        <v>600000</v>
      </c>
      <c r="H98" s="17" t="s">
        <v>9</v>
      </c>
    </row>
    <row r="99" spans="1:8" ht="12.75">
      <c r="A99" s="21">
        <f t="shared" si="10"/>
        <v>80</v>
      </c>
      <c r="B99" s="22">
        <v>48029</v>
      </c>
      <c r="C99" s="23">
        <f t="shared" si="11"/>
        <v>600000</v>
      </c>
      <c r="D99" s="24" t="e">
        <f t="shared" si="5"/>
        <v>#REF!</v>
      </c>
      <c r="E99" s="24" t="e">
        <f>#REF!*C99*30</f>
        <v>#REF!</v>
      </c>
      <c r="F99" s="24">
        <v>300000</v>
      </c>
      <c r="G99" s="23">
        <f t="shared" si="7"/>
        <v>300000</v>
      </c>
      <c r="H99" s="17">
        <f>SUM(F94:F100)</f>
        <v>2070000</v>
      </c>
    </row>
    <row r="100" spans="1:8" ht="12.75">
      <c r="A100" s="21">
        <f t="shared" si="10"/>
        <v>81</v>
      </c>
      <c r="B100" s="22">
        <v>48060</v>
      </c>
      <c r="C100" s="23">
        <f t="shared" si="11"/>
        <v>300000</v>
      </c>
      <c r="D100" s="24" t="e">
        <f t="shared" si="5"/>
        <v>#REF!</v>
      </c>
      <c r="E100" s="24" t="e">
        <f>#REF!*C100*31</f>
        <v>#REF!</v>
      </c>
      <c r="F100" s="24">
        <v>300000</v>
      </c>
      <c r="G100" s="23">
        <f t="shared" si="7"/>
        <v>0</v>
      </c>
      <c r="H100" s="1"/>
    </row>
    <row r="101" spans="1:9" ht="12.75">
      <c r="A101" s="21" t="s">
        <v>7</v>
      </c>
      <c r="B101" s="22"/>
      <c r="C101" s="23" t="s">
        <v>0</v>
      </c>
      <c r="D101" s="24" t="e">
        <f>SUM(D7:D100)</f>
        <v>#REF!</v>
      </c>
      <c r="E101" s="24" t="e">
        <f>SUM(E7:E100)</f>
        <v>#REF!</v>
      </c>
      <c r="F101" s="24">
        <f>SUM(F7:F100)</f>
        <v>3500000</v>
      </c>
      <c r="G101" s="24">
        <v>0</v>
      </c>
      <c r="H101" s="14">
        <f>SUM(H39,H26,H17,H52,H64,H76,H88+H99)</f>
        <v>3500000</v>
      </c>
      <c r="I101" s="1"/>
    </row>
  </sheetData>
  <sheetProtection/>
  <mergeCells count="2">
    <mergeCell ref="A3:G4"/>
    <mergeCell ref="F1:G1"/>
  </mergeCells>
  <printOptions/>
  <pageMargins left="0.1968503937007874" right="0.35433070866141736" top="0.03937007874015748" bottom="0.15748031496062992" header="0.07874015748031496" footer="0.1574803149606299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" t="s">
        <v>10</v>
      </c>
      <c r="C1" s="3"/>
      <c r="D1" s="8"/>
      <c r="E1" s="8"/>
    </row>
    <row r="2" spans="2:5" ht="12.75">
      <c r="B2" s="2" t="s">
        <v>11</v>
      </c>
      <c r="C2" s="3"/>
      <c r="D2" s="8"/>
      <c r="E2" s="8"/>
    </row>
    <row r="3" spans="2:5" ht="12.75">
      <c r="B3" s="4"/>
      <c r="C3" s="4"/>
      <c r="D3" s="9"/>
      <c r="E3" s="9"/>
    </row>
    <row r="4" spans="2:5" ht="51">
      <c r="B4" s="5" t="s">
        <v>12</v>
      </c>
      <c r="C4" s="4"/>
      <c r="D4" s="9"/>
      <c r="E4" s="9"/>
    </row>
    <row r="5" spans="2:5" ht="12.75">
      <c r="B5" s="4"/>
      <c r="C5" s="4"/>
      <c r="D5" s="9"/>
      <c r="E5" s="9"/>
    </row>
    <row r="6" spans="2:5" ht="25.5">
      <c r="B6" s="2" t="s">
        <v>13</v>
      </c>
      <c r="C6" s="3"/>
      <c r="D6" s="8"/>
      <c r="E6" s="10" t="s">
        <v>14</v>
      </c>
    </row>
    <row r="7" spans="2:5" ht="13.5" thickBot="1">
      <c r="B7" s="4"/>
      <c r="C7" s="4"/>
      <c r="D7" s="9"/>
      <c r="E7" s="9"/>
    </row>
    <row r="8" spans="2:5" ht="39" thickBot="1">
      <c r="B8" s="6" t="s">
        <v>15</v>
      </c>
      <c r="C8" s="7"/>
      <c r="D8" s="11"/>
      <c r="E8" s="12">
        <v>22</v>
      </c>
    </row>
    <row r="9" spans="2:5" ht="12.75">
      <c r="B9" s="4"/>
      <c r="C9" s="4"/>
      <c r="D9" s="9"/>
      <c r="E9" s="9"/>
    </row>
    <row r="10" spans="2:5" ht="12.75">
      <c r="B10" s="4"/>
      <c r="C10" s="4"/>
      <c r="D10" s="9"/>
      <c r="E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arosiek</dc:creator>
  <cp:keywords/>
  <dc:description/>
  <cp:lastModifiedBy>hdanek</cp:lastModifiedBy>
  <cp:lastPrinted>2023-05-16T07:13:46Z</cp:lastPrinted>
  <dcterms:created xsi:type="dcterms:W3CDTF">2001-02-08T14:49:09Z</dcterms:created>
  <dcterms:modified xsi:type="dcterms:W3CDTF">2023-05-16T07:14:09Z</dcterms:modified>
  <cp:category/>
  <cp:version/>
  <cp:contentType/>
  <cp:contentStatus/>
</cp:coreProperties>
</file>