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10" windowHeight="7515" tabRatio="702" activeTab="0"/>
  </bookViews>
  <sheets>
    <sheet name="ul. KRĘTA" sheetId="1" r:id="rId1"/>
  </sheets>
  <definedNames>
    <definedName name="dane">#REF!</definedName>
    <definedName name="kurs">4.2735</definedName>
    <definedName name="_xlnm.Print_Area" localSheetId="0">'ul. KRĘTA'!$A$1:$G$66</definedName>
    <definedName name="_xlnm.Print_Titles" localSheetId="0">'ul. KRĘTA'!$7:$9</definedName>
  </definedNames>
  <calcPr fullCalcOnLoad="1"/>
</workbook>
</file>

<file path=xl/sharedStrings.xml><?xml version="1.0" encoding="utf-8"?>
<sst xmlns="http://schemas.openxmlformats.org/spreadsheetml/2006/main" count="214" uniqueCount="100">
  <si>
    <t>Wyszczególnienie elementów rozliczeniowych</t>
  </si>
  <si>
    <t>Ilość</t>
  </si>
  <si>
    <t>Wartość</t>
  </si>
  <si>
    <t>ryczałt</t>
  </si>
  <si>
    <t>m</t>
  </si>
  <si>
    <t>D.01.00.00.</t>
  </si>
  <si>
    <t>ROBOTY PRZYGOTOWAWCZE</t>
  </si>
  <si>
    <t>D.01.01.01.</t>
  </si>
  <si>
    <t>Odtworzenie trasy i punktów wysokościowych</t>
  </si>
  <si>
    <t>x</t>
  </si>
  <si>
    <t>D.01.02.04.</t>
  </si>
  <si>
    <t>D.05.00.00.</t>
  </si>
  <si>
    <t>NAWIERZCHNIE</t>
  </si>
  <si>
    <t>Rozbiórki elementów dróg i ulic:</t>
  </si>
  <si>
    <t>szt.</t>
  </si>
  <si>
    <t>Nr</t>
  </si>
  <si>
    <t>Jednostka</t>
  </si>
  <si>
    <t>Lp.</t>
  </si>
  <si>
    <t>- wykonanie geodezyjnej dokumentacji powykonawczej obiektu</t>
  </si>
  <si>
    <t>D.07.00.00.</t>
  </si>
  <si>
    <t>URZĄDZENIA BEZPIECZEŃSTWA RUCHU</t>
  </si>
  <si>
    <t>Cena</t>
  </si>
  <si>
    <t>Specyfikacji</t>
  </si>
  <si>
    <t>jednostkowa</t>
  </si>
  <si>
    <t>Technicznej</t>
  </si>
  <si>
    <t>zł*)</t>
  </si>
  <si>
    <t>D.04.01.01.</t>
  </si>
  <si>
    <t>Koryto wraz z profilowaniem i zagęszczeniem podłoża</t>
  </si>
  <si>
    <t>D.08.00.00</t>
  </si>
  <si>
    <t>ELEMENTY ULIC</t>
  </si>
  <si>
    <t>D.08.01.01.</t>
  </si>
  <si>
    <t>Krawężniki betonowe</t>
  </si>
  <si>
    <t>D.04.00.00.</t>
  </si>
  <si>
    <t>PODBUDOWY</t>
  </si>
  <si>
    <t>D.05.03.23.</t>
  </si>
  <si>
    <t>Nawierzchnia z kostki brukowej betonowej</t>
  </si>
  <si>
    <t>D.07.02.01.</t>
  </si>
  <si>
    <t>Oznakowanie pionowe</t>
  </si>
  <si>
    <t xml:space="preserve">• montaż oznakowania </t>
  </si>
  <si>
    <t>D.04.05.01.</t>
  </si>
  <si>
    <t>- roboty pomiarowe dla potrzeb budowy drogi w terenie równinnym</t>
  </si>
  <si>
    <t xml:space="preserve">ROBOTY DROGOWE </t>
  </si>
  <si>
    <t>D.10.00.00</t>
  </si>
  <si>
    <t>INNE ROBOTY</t>
  </si>
  <si>
    <t>Numery stron</t>
  </si>
  <si>
    <t>L.P. SST</t>
  </si>
  <si>
    <t>Numer SST</t>
  </si>
  <si>
    <t>D.03.02.01a</t>
  </si>
  <si>
    <t>KOSZTORYS OFERTOWY</t>
  </si>
  <si>
    <t>km</t>
  </si>
  <si>
    <t>- wykonanie podbudowy pomocniczej z gruntu stabilizowane cementem o Rm=1.5MPa grubości 10 cm (mieszanka z betoniarki)</t>
  </si>
  <si>
    <t>- wykonanie podbudowy pomocniczej z gruntu stabilizowane cementem o Rm=5MPa grubości 13 cm (mieszanka z betoniarki)</t>
  </si>
  <si>
    <t>D.04.06.01.</t>
  </si>
  <si>
    <t>Podbudowa z chudego betonu</t>
  </si>
  <si>
    <r>
      <t>m</t>
    </r>
    <r>
      <rPr>
        <vertAlign val="superscript"/>
        <sz val="10"/>
        <rFont val="Calibri Light"/>
        <family val="2"/>
      </rPr>
      <t>2</t>
    </r>
  </si>
  <si>
    <r>
      <t xml:space="preserve">Podbudowa i ulepszone podłoże z mieszanki związanej cementem </t>
    </r>
    <r>
      <rPr>
        <sz val="9"/>
        <rFont val="Calibri Light"/>
        <family val="2"/>
      </rPr>
      <t>[gruntu lub kruszywa stabilizowanego cementem]</t>
    </r>
  </si>
  <si>
    <r>
      <t>m</t>
    </r>
    <r>
      <rPr>
        <vertAlign val="superscript"/>
        <sz val="10"/>
        <rFont val="Calibri Light"/>
        <family val="2"/>
      </rPr>
      <t>2</t>
    </r>
  </si>
  <si>
    <t>- słupki pionowe znaków drogowych z rur stalowych  o średnicy 60 mm</t>
  </si>
  <si>
    <t>- Regulacja wysokości studzienek telekomunikacyjnych</t>
  </si>
  <si>
    <t>- Regulacja wysokości studzienek kanalizacji deszczowej</t>
  </si>
  <si>
    <t>- Regulacja wysokości studzienek kanalizacji sanitarnej</t>
  </si>
  <si>
    <t>- Regulacja wysokości zaworów sieci wodociągowej</t>
  </si>
  <si>
    <t>- Regulacja wysokości zaworów sieci gazowej</t>
  </si>
  <si>
    <t xml:space="preserve">kwota netto </t>
  </si>
  <si>
    <t>podatek VAT  23%</t>
  </si>
  <si>
    <t>kwota brutto</t>
  </si>
  <si>
    <t>PRZEBUDOWA ULICY KRĘTEJ</t>
  </si>
  <si>
    <t xml:space="preserve">- rozbiórka istniejącej nawierzchni zjazdów i chodników z płyt betonowych chodnikowych, kostki brukowej, wraz z wywozem materiału z robiórki na składowisko Wykonawcy </t>
  </si>
  <si>
    <t xml:space="preserve">- rozebranie iatniejącego obrzeża chodnikowego 8x25 wraz z wywozem materiału z rozbiórki na składowisko Wykonawcy </t>
  </si>
  <si>
    <t xml:space="preserve">- rozebranie iatniejącego krawężnika betonowego 15x30 wraz z wywozem materiału z rozbiórki na składowisko Wykonawcy </t>
  </si>
  <si>
    <t>- wykonanie podbudowy pomocniczej z gruntu stabilizowane cementem o Rm=5MPa grubości 16 cm (mieszanka z betoniarki)</t>
  </si>
  <si>
    <t>D.07.01.01.</t>
  </si>
  <si>
    <t>- wykonanie oznakowania poziomego, grubowarstwowego chemoutwardzalnego koloru białego</t>
  </si>
  <si>
    <t>D.06.00.00.</t>
  </si>
  <si>
    <t>ROBOTY WYKOŃCZENIOWE</t>
  </si>
  <si>
    <t>D.06.03.01.</t>
  </si>
  <si>
    <t>Ścinanie i uzupełnienie poboczy</t>
  </si>
  <si>
    <t>- Uzupełnienie humusem grubosci 10cm i plantowanie pasów zieleni</t>
  </si>
  <si>
    <t>D.05.03.05.</t>
  </si>
  <si>
    <t>- wykonanie warstwy wiążączej z betonu asfaltowego jak dla KR3 - AC16W gr.4cm</t>
  </si>
  <si>
    <t>- wykonanie warstwy ścieralna z betonu asfaltowego    jak dla KR3 - AC11S gr.4cm</t>
  </si>
  <si>
    <t xml:space="preserve">Oczyszczenie i skropienie warstw konstrukcynych </t>
  </si>
  <si>
    <t>- wykonanie podbudowy zasadniczej grubości 10 cm z chudego betonu cementowego</t>
  </si>
  <si>
    <t>- wykonanie podbudowy zasadniczej grubości 16 cm z chudego betonu cementowego</t>
  </si>
  <si>
    <t>D.04.03.01.</t>
  </si>
  <si>
    <t>D.04.04.02.</t>
  </si>
  <si>
    <t xml:space="preserve">Podbudowa z kruszywa łamanego stabilizowanego mechanicznie </t>
  </si>
  <si>
    <t>D.04.08.05.</t>
  </si>
  <si>
    <t xml:space="preserve">Wyrównanie podbudowy  z kruszywa łamanego stabilizowanego mechanicznie </t>
  </si>
  <si>
    <t>- wykonanie podbudowy zasadniczej z kruszywa łamanego 0/31.5 stabilizowanego mechaniczne gr. warstwy 10 cm</t>
  </si>
  <si>
    <t>- wyrównanie  podbudowy zasadniczej z kruszywa łamanego stabilizowanego mechaniczne, kliniec 0/11.2  gr. warstwy 4cm</t>
  </si>
  <si>
    <t>Nawierzchnie z betonu asfaltowego</t>
  </si>
  <si>
    <t>Naz.</t>
  </si>
  <si>
    <t>- Oczyszczenie mechaniczne wartw konstrukcyjnych niebitumicznych</t>
  </si>
  <si>
    <t>- Skropienie emulsją asfaltową warstw konstrukcyjnych niebitumicznych</t>
  </si>
  <si>
    <t>- Oczyszczenie mechaniczne wartw konstrukcyjnych bitumicznych</t>
  </si>
  <si>
    <t>- Skropienie emulsją asfaltową warstw konstrukcyjnych bitumicznych</t>
  </si>
  <si>
    <t xml:space="preserve">- przymocowanie tarcz znaków drogowych odblaskowych znaki grupa S folia I lub II Generacji </t>
  </si>
  <si>
    <t>- wykonanie nawierzchni wraz ze ściekiem z kostki szarej (fazowanej typ HOLLAND) z betonu wibroprasowanego grubości 8 cm na podsypce cementowo-piaskowej 1:4 grubości 3 cm</t>
  </si>
  <si>
    <t xml:space="preserve">KOSZTORYS OFERTOWY </t>
  </si>
</sst>
</file>

<file path=xl/styles.xml><?xml version="1.0" encoding="utf-8"?>
<styleSheet xmlns="http://schemas.openxmlformats.org/spreadsheetml/2006/main">
  <numFmts count="6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"/>
    <numFmt numFmtId="165" formatCode="0.0"/>
    <numFmt numFmtId="166" formatCode="#,##0.0"/>
    <numFmt numFmtId="167" formatCode="d.00.00.00\."/>
    <numFmt numFmtId="168" formatCode="00\.00\.00\."/>
    <numFmt numFmtId="169" formatCode="#,##0.000"/>
    <numFmt numFmtId="170" formatCode="#,##0_ ;[Red]\-#,##0\ "/>
    <numFmt numFmtId="171" formatCode="#,##0.00_ ;[Red]\-#,##0.00\ "/>
    <numFmt numFmtId="172" formatCode="#,##0&quot; F&quot;_);[Red]\(#,##0&quot; F&quot;\)"/>
    <numFmt numFmtId="173" formatCode="#,##0.00&quot; F&quot;_);[Red]\(#,##0.00&quot; F&quot;\)"/>
    <numFmt numFmtId="174" formatCode="0.000"/>
    <numFmt numFmtId="175" formatCode="0\.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0.000000"/>
    <numFmt numFmtId="180" formatCode="#,##0.0000"/>
    <numFmt numFmtId="181" formatCode="0.00000"/>
    <numFmt numFmtId="182" formatCode="0.0000"/>
    <numFmt numFmtId="183" formatCode="#,##0.00000"/>
    <numFmt numFmtId="184" formatCode="#,##0.000000"/>
    <numFmt numFmtId="185" formatCode="#,##0.0000000"/>
    <numFmt numFmtId="186" formatCode="#,##0.00000000"/>
    <numFmt numFmtId="187" formatCode="_-* #,##0\ _Z_ł_-;\-* #,##0\ _Z_ł_-;_-* &quot;-&quot;\ _Z_ł_-;_-@_-"/>
    <numFmt numFmtId="188" formatCode="_-* #,##0.00\ _Z_ł_-;\-* #,##0.00\ _Z_ł_-;_-* &quot;-&quot;??\ _Z_ł_-;_-@_-"/>
    <numFmt numFmtId="189" formatCode="00\-000"/>
    <numFmt numFmtId="190" formatCode="[$€-2]\ #,##0.00_);[Red]\([$€-2]\ #,##0.00\)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* #,##0_-;\-* #,##0_-;_-* &quot;-&quot;_-;_-@_-"/>
    <numFmt numFmtId="197" formatCode="_-&quot;£&quot;* #,##0.00_-;\-&quot;£&quot;* #,##0.00_-;_-&quot;£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&quot; zł&quot;#,##0.00_);\(&quot; zł&quot;#,##0.00\)"/>
    <numFmt numFmtId="208" formatCode="_-* #,##0\ _z_ł_-;\-* #,##0\ _z_ł_-;_-* &quot;-&quot;??\ _z_ł_-;_-@_-"/>
    <numFmt numFmtId="209" formatCode="0.00;[Red]0.00"/>
    <numFmt numFmtId="210" formatCode="#,##0.00;[Red]#,##0.00"/>
    <numFmt numFmtId="211" formatCode="0.00000000"/>
    <numFmt numFmtId="212" formatCode="0.0000000"/>
    <numFmt numFmtId="213" formatCode="0.000;[Red]0.000"/>
    <numFmt numFmtId="214" formatCode="0.0;[Red]0.0"/>
    <numFmt numFmtId="215" formatCode="0;[Red]0"/>
    <numFmt numFmtId="216" formatCode="#,##0;&quot;-&quot;#,##0"/>
    <numFmt numFmtId="217" formatCode="#,##0;[Red]&quot;-&quot;#,##0"/>
    <numFmt numFmtId="218" formatCode="#,##0.00;&quot;-&quot;#,##0.00"/>
    <numFmt numFmtId="219" formatCode="#,##0.00;[Red]&quot;-&quot;#,##0.00"/>
    <numFmt numFmtId="220" formatCode="0&quot; *&quot;"/>
    <numFmt numFmtId="221" formatCode="#,##0;[Red]#,##0"/>
    <numFmt numFmtId="222" formatCode="#,##0.0;[Red]#,##0.0"/>
    <numFmt numFmtId="223" formatCode="#,##0.00\ &quot;zł&quot;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Pl Courier New"/>
      <family val="0"/>
    </font>
    <font>
      <sz val="10"/>
      <name val="Calibri Light"/>
      <family val="2"/>
    </font>
    <font>
      <sz val="8"/>
      <name val="Calibri Light"/>
      <family val="2"/>
    </font>
    <font>
      <i/>
      <sz val="10"/>
      <name val="Calibri Light"/>
      <family val="2"/>
    </font>
    <font>
      <b/>
      <i/>
      <sz val="10"/>
      <name val="Calibri Light"/>
      <family val="2"/>
    </font>
    <font>
      <vertAlign val="superscript"/>
      <sz val="10"/>
      <name val="Calibri Light"/>
      <family val="2"/>
    </font>
    <font>
      <sz val="9"/>
      <name val="Calibri Light"/>
      <family val="2"/>
    </font>
    <font>
      <u val="single"/>
      <sz val="10"/>
      <name val="Calibri Light"/>
      <family val="2"/>
    </font>
    <font>
      <sz val="12"/>
      <name val="Calibri Light"/>
      <family val="2"/>
    </font>
    <font>
      <sz val="4"/>
      <name val="Calibri Light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0"/>
      <name val="Calibri Light"/>
      <family val="2"/>
    </font>
    <font>
      <sz val="10"/>
      <color indexed="10"/>
      <name val="Calibri Light"/>
      <family val="2"/>
    </font>
    <font>
      <i/>
      <sz val="4"/>
      <color indexed="10"/>
      <name val="Calibri Light"/>
      <family val="2"/>
    </font>
    <font>
      <sz val="4"/>
      <color indexed="10"/>
      <name val="Calibri Light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FF0000"/>
      <name val="Calibri Light"/>
      <family val="2"/>
    </font>
    <font>
      <sz val="10"/>
      <color rgb="FFFF0000"/>
      <name val="Calibri Light"/>
      <family val="2"/>
    </font>
    <font>
      <i/>
      <sz val="4"/>
      <color rgb="FFFF0000"/>
      <name val="Calibri Light"/>
      <family val="2"/>
    </font>
    <font>
      <sz val="4"/>
      <color rgb="FFFF00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6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7" fillId="0" borderId="0" xfId="0" applyFont="1" applyFill="1" applyAlignment="1">
      <alignment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" fontId="9" fillId="0" borderId="12" xfId="64" applyNumberFormat="1" applyFont="1" applyFill="1" applyBorder="1" applyAlignment="1">
      <alignment horizontal="center"/>
      <protection/>
    </xf>
    <xf numFmtId="0" fontId="56" fillId="0" borderId="13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4" fontId="9" fillId="0" borderId="12" xfId="67" applyNumberFormat="1" applyFont="1" applyFill="1" applyBorder="1" applyAlignment="1">
      <alignment horizontal="center"/>
      <protection/>
    </xf>
    <xf numFmtId="0" fontId="56" fillId="0" borderId="12" xfId="0" applyFont="1" applyFill="1" applyBorder="1" applyAlignment="1">
      <alignment horizontal="center"/>
    </xf>
    <xf numFmtId="165" fontId="57" fillId="0" borderId="0" xfId="0" applyNumberFormat="1" applyFont="1" applyFill="1" applyAlignment="1">
      <alignment/>
    </xf>
    <xf numFmtId="0" fontId="57" fillId="0" borderId="12" xfId="0" applyFont="1" applyFill="1" applyBorder="1" applyAlignment="1">
      <alignment horizontal="center"/>
    </xf>
    <xf numFmtId="165" fontId="57" fillId="0" borderId="0" xfId="0" applyNumberFormat="1" applyFont="1" applyFill="1" applyBorder="1" applyAlignment="1">
      <alignment horizontal="left" vertical="center" wrapText="1"/>
    </xf>
    <xf numFmtId="165" fontId="57" fillId="0" borderId="0" xfId="0" applyNumberFormat="1" applyFont="1" applyFill="1" applyBorder="1" applyAlignment="1">
      <alignment horizontal="center" vertical="center" wrapText="1"/>
    </xf>
    <xf numFmtId="0" fontId="56" fillId="0" borderId="0" xfId="66" applyFont="1" applyFill="1" applyBorder="1" applyAlignment="1">
      <alignment horizontal="center" wrapText="1"/>
      <protection/>
    </xf>
    <xf numFmtId="4" fontId="9" fillId="0" borderId="12" xfId="64" applyNumberFormat="1" applyFont="1" applyFill="1" applyBorder="1" applyAlignment="1">
      <alignment horizontal="center" vertical="center"/>
      <protection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1" fontId="56" fillId="0" borderId="0" xfId="0" applyNumberFormat="1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horizontal="right"/>
    </xf>
    <xf numFmtId="0" fontId="57" fillId="0" borderId="0" xfId="0" applyFont="1" applyFill="1" applyBorder="1" applyAlignment="1">
      <alignment horizontal="right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3" fontId="57" fillId="0" borderId="0" xfId="0" applyNumberFormat="1" applyFont="1" applyFill="1" applyBorder="1" applyAlignment="1">
      <alignment vertical="center" wrapText="1"/>
    </xf>
    <xf numFmtId="2" fontId="57" fillId="0" borderId="0" xfId="0" applyNumberFormat="1" applyFont="1" applyFill="1" applyAlignment="1">
      <alignment/>
    </xf>
    <xf numFmtId="3" fontId="57" fillId="0" borderId="12" xfId="0" applyNumberFormat="1" applyFont="1" applyFill="1" applyBorder="1" applyAlignment="1">
      <alignment vertical="center" wrapText="1"/>
    </xf>
    <xf numFmtId="4" fontId="5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vertical="top" wrapText="1"/>
    </xf>
    <xf numFmtId="0" fontId="16" fillId="0" borderId="14" xfId="0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67" fontId="9" fillId="0" borderId="14" xfId="0" applyNumberFormat="1" applyFont="1" applyFill="1" applyBorder="1" applyAlignment="1">
      <alignment horizontal="left" vertical="top"/>
    </xf>
    <xf numFmtId="167" fontId="9" fillId="0" borderId="0" xfId="0" applyNumberFormat="1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166" fontId="17" fillId="0" borderId="0" xfId="0" applyNumberFormat="1" applyFont="1" applyFill="1" applyBorder="1" applyAlignment="1" applyProtection="1">
      <alignment horizontal="center" vertical="top"/>
      <protection locked="0"/>
    </xf>
    <xf numFmtId="4" fontId="17" fillId="0" borderId="0" xfId="0" applyNumberFormat="1" applyFont="1" applyFill="1" applyBorder="1" applyAlignment="1" applyProtection="1">
      <alignment horizontal="center" vertical="top"/>
      <protection locked="0"/>
    </xf>
    <xf numFmtId="4" fontId="17" fillId="0" borderId="16" xfId="0" applyNumberFormat="1" applyFont="1" applyFill="1" applyBorder="1" applyAlignment="1" applyProtection="1">
      <alignment horizontal="center" vertical="top"/>
      <protection locked="0"/>
    </xf>
    <xf numFmtId="4" fontId="9" fillId="0" borderId="17" xfId="0" applyNumberFormat="1" applyFont="1" applyFill="1" applyBorder="1" applyAlignment="1">
      <alignment horizontal="center" wrapText="1"/>
    </xf>
    <xf numFmtId="4" fontId="10" fillId="0" borderId="18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>
      <alignment horizontal="center" wrapText="1"/>
    </xf>
    <xf numFmtId="0" fontId="56" fillId="0" borderId="20" xfId="0" applyFont="1" applyFill="1" applyBorder="1" applyAlignment="1">
      <alignment horizontal="center" wrapText="1"/>
    </xf>
    <xf numFmtId="0" fontId="56" fillId="0" borderId="21" xfId="0" applyFont="1" applyFill="1" applyBorder="1" applyAlignment="1">
      <alignment horizontal="center" wrapText="1"/>
    </xf>
    <xf numFmtId="0" fontId="56" fillId="34" borderId="13" xfId="0" applyFont="1" applyFill="1" applyBorder="1" applyAlignment="1">
      <alignment horizontal="center" wrapText="1"/>
    </xf>
    <xf numFmtId="167" fontId="56" fillId="34" borderId="13" xfId="0" applyNumberFormat="1" applyFont="1" applyFill="1" applyBorder="1" applyAlignment="1">
      <alignment horizontal="center" wrapText="1"/>
    </xf>
    <xf numFmtId="167" fontId="56" fillId="34" borderId="12" xfId="0" applyNumberFormat="1" applyFont="1" applyFill="1" applyBorder="1" applyAlignment="1">
      <alignment horizontal="center" wrapText="1"/>
    </xf>
    <xf numFmtId="1" fontId="56" fillId="0" borderId="12" xfId="0" applyNumberFormat="1" applyFont="1" applyFill="1" applyBorder="1" applyAlignment="1">
      <alignment horizontal="center" wrapText="1"/>
    </xf>
    <xf numFmtId="167" fontId="56" fillId="34" borderId="0" xfId="0" applyNumberFormat="1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right" vertical="top" wrapText="1"/>
    </xf>
    <xf numFmtId="4" fontId="11" fillId="0" borderId="13" xfId="66" applyNumberFormat="1" applyFont="1" applyFill="1" applyBorder="1" applyAlignment="1">
      <alignment horizontal="right" wrapText="1"/>
      <protection/>
    </xf>
    <xf numFmtId="4" fontId="11" fillId="0" borderId="12" xfId="66" applyNumberFormat="1" applyFont="1" applyFill="1" applyBorder="1" applyAlignment="1" applyProtection="1">
      <alignment horizontal="right"/>
      <protection locked="0"/>
    </xf>
    <xf numFmtId="4" fontId="11" fillId="0" borderId="22" xfId="66" applyNumberFormat="1" applyFont="1" applyFill="1" applyBorder="1" applyAlignment="1" applyProtection="1">
      <alignment horizontal="right"/>
      <protection locked="0"/>
    </xf>
    <xf numFmtId="2" fontId="11" fillId="0" borderId="12" xfId="66" applyNumberFormat="1" applyFont="1" applyFill="1" applyBorder="1" applyAlignment="1" applyProtection="1">
      <alignment horizontal="right" wrapText="1"/>
      <protection locked="0"/>
    </xf>
    <xf numFmtId="4" fontId="11" fillId="0" borderId="12" xfId="66" applyNumberFormat="1" applyFont="1" applyFill="1" applyBorder="1" applyAlignment="1" applyProtection="1">
      <alignment horizontal="right" wrapText="1"/>
      <protection locked="0"/>
    </xf>
    <xf numFmtId="167" fontId="56" fillId="34" borderId="12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 applyProtection="1">
      <alignment horizontal="centerContinuous" wrapText="1"/>
      <protection/>
    </xf>
    <xf numFmtId="0" fontId="9" fillId="0" borderId="18" xfId="0" applyFont="1" applyFill="1" applyBorder="1" applyAlignment="1" applyProtection="1">
      <alignment horizontal="centerContinuous" wrapText="1"/>
      <protection/>
    </xf>
    <xf numFmtId="0" fontId="9" fillId="0" borderId="19" xfId="0" applyFont="1" applyFill="1" applyBorder="1" applyAlignment="1" applyProtection="1">
      <alignment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wrapText="1"/>
      <protection/>
    </xf>
    <xf numFmtId="0" fontId="9" fillId="0" borderId="12" xfId="66" applyFont="1" applyFill="1" applyBorder="1" applyAlignment="1" applyProtection="1" quotePrefix="1">
      <alignment wrapText="1"/>
      <protection/>
    </xf>
    <xf numFmtId="0" fontId="9" fillId="0" borderId="12" xfId="66" applyFont="1" applyFill="1" applyBorder="1" applyAlignment="1" applyProtection="1" quotePrefix="1">
      <alignment horizontal="left" wrapText="1"/>
      <protection/>
    </xf>
    <xf numFmtId="0" fontId="9" fillId="0" borderId="12" xfId="0" applyFont="1" applyFill="1" applyBorder="1" applyAlignment="1" applyProtection="1" quotePrefix="1">
      <alignment horizontal="left" wrapText="1"/>
      <protection/>
    </xf>
    <xf numFmtId="165" fontId="9" fillId="0" borderId="12" xfId="0" applyNumberFormat="1" applyFont="1" applyFill="1" applyBorder="1" applyAlignment="1" applyProtection="1">
      <alignment horizontal="left" wrapText="1"/>
      <protection/>
    </xf>
    <xf numFmtId="165" fontId="9" fillId="0" borderId="12" xfId="63" applyNumberFormat="1" applyFont="1" applyFill="1" applyBorder="1" applyAlignment="1" applyProtection="1">
      <alignment wrapText="1"/>
      <protection/>
    </xf>
    <xf numFmtId="1" fontId="9" fillId="0" borderId="12" xfId="63" applyNumberFormat="1" applyFont="1" applyFill="1" applyBorder="1" applyAlignment="1" applyProtection="1" quotePrefix="1">
      <alignment wrapText="1"/>
      <protection/>
    </xf>
    <xf numFmtId="0" fontId="9" fillId="0" borderId="12" xfId="0" applyFont="1" applyFill="1" applyBorder="1" applyAlignment="1" applyProtection="1" quotePrefix="1">
      <alignment wrapText="1"/>
      <protection/>
    </xf>
    <xf numFmtId="0" fontId="9" fillId="0" borderId="12" xfId="0" applyFont="1" applyFill="1" applyBorder="1" applyAlignment="1" applyProtection="1">
      <alignment horizontal="left" wrapText="1"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9" fillId="0" borderId="12" xfId="0" applyFont="1" applyFill="1" applyBorder="1" applyAlignment="1" applyProtection="1" quotePrefix="1">
      <alignment horizontal="left" wrapText="1" inden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 quotePrefix="1">
      <alignment horizontal="left" vertical="center" wrapText="1"/>
      <protection/>
    </xf>
    <xf numFmtId="0" fontId="15" fillId="0" borderId="12" xfId="0" applyFont="1" applyFill="1" applyBorder="1" applyAlignment="1" applyProtection="1" quotePrefix="1">
      <alignment horizontal="left" wrapText="1"/>
      <protection/>
    </xf>
    <xf numFmtId="0" fontId="9" fillId="0" borderId="22" xfId="0" applyFont="1" applyFill="1" applyBorder="1" applyAlignment="1" applyProtection="1" quotePrefix="1">
      <alignment horizontal="left" wrapText="1"/>
      <protection/>
    </xf>
    <xf numFmtId="0" fontId="9" fillId="0" borderId="17" xfId="0" applyFont="1" applyFill="1" applyBorder="1" applyAlignment="1" applyProtection="1">
      <alignment horizontal="center" wrapText="1"/>
      <protection/>
    </xf>
    <xf numFmtId="0" fontId="9" fillId="0" borderId="18" xfId="0" applyFont="1" applyFill="1" applyBorder="1" applyAlignment="1" applyProtection="1">
      <alignment horizontal="center" wrapText="1"/>
      <protection/>
    </xf>
    <xf numFmtId="0" fontId="9" fillId="0" borderId="19" xfId="0" applyFont="1" applyFill="1" applyBorder="1" applyAlignment="1" applyProtection="1">
      <alignment horizont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167" fontId="9" fillId="0" borderId="12" xfId="0" applyNumberFormat="1" applyFont="1" applyFill="1" applyBorder="1" applyAlignment="1" applyProtection="1">
      <alignment horizontal="center" vertical="top"/>
      <protection/>
    </xf>
    <xf numFmtId="167" fontId="9" fillId="0" borderId="12" xfId="66" applyNumberFormat="1" applyFont="1" applyFill="1" applyBorder="1" applyAlignment="1" applyProtection="1">
      <alignment horizontal="center" vertical="top"/>
      <protection/>
    </xf>
    <xf numFmtId="0" fontId="9" fillId="0" borderId="12" xfId="66" applyFont="1" applyFill="1" applyBorder="1" applyAlignment="1" applyProtection="1">
      <alignment horizontal="center" vertical="top" wrapText="1"/>
      <protection/>
    </xf>
    <xf numFmtId="1" fontId="9" fillId="0" borderId="24" xfId="0" applyNumberFormat="1" applyFont="1" applyFill="1" applyBorder="1" applyAlignment="1" applyProtection="1">
      <alignment horizontal="center" vertical="center"/>
      <protection/>
    </xf>
    <xf numFmtId="165" fontId="9" fillId="0" borderId="12" xfId="0" applyNumberFormat="1" applyFont="1" applyFill="1" applyBorder="1" applyAlignment="1" applyProtection="1" quotePrefix="1">
      <alignment horizontal="center" vertical="top" wrapText="1"/>
      <protection/>
    </xf>
    <xf numFmtId="165" fontId="9" fillId="0" borderId="12" xfId="63" applyNumberFormat="1" applyFont="1" applyFill="1" applyBorder="1" applyAlignment="1" applyProtection="1">
      <alignment horizontal="center" vertical="top"/>
      <protection/>
    </xf>
    <xf numFmtId="167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 quotePrefix="1">
      <alignment horizontal="center" vertical="top"/>
      <protection/>
    </xf>
    <xf numFmtId="0" fontId="9" fillId="0" borderId="12" xfId="0" applyFont="1" applyFill="1" applyBorder="1" applyAlignment="1" applyProtection="1" quotePrefix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top"/>
      <protection/>
    </xf>
    <xf numFmtId="167" fontId="9" fillId="0" borderId="22" xfId="0" applyNumberFormat="1" applyFont="1" applyFill="1" applyBorder="1" applyAlignment="1" applyProtection="1">
      <alignment horizontal="left" vertical="top"/>
      <protection/>
    </xf>
    <xf numFmtId="0" fontId="10" fillId="0" borderId="25" xfId="0" applyFont="1" applyFill="1" applyBorder="1" applyAlignment="1" applyProtection="1">
      <alignment horizontal="center" wrapText="1"/>
      <protection/>
    </xf>
    <xf numFmtId="0" fontId="9" fillId="0" borderId="12" xfId="64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0" fillId="0" borderId="12" xfId="66" applyFont="1" applyFill="1" applyBorder="1" applyAlignment="1" applyProtection="1">
      <alignment horizontal="center"/>
      <protection/>
    </xf>
    <xf numFmtId="165" fontId="9" fillId="0" borderId="12" xfId="0" applyNumberFormat="1" applyFont="1" applyFill="1" applyBorder="1" applyAlignment="1" applyProtection="1">
      <alignment horizontal="center"/>
      <protection/>
    </xf>
    <xf numFmtId="165" fontId="9" fillId="0" borderId="12" xfId="64" applyNumberFormat="1" applyFont="1" applyFill="1" applyBorder="1" applyAlignment="1" applyProtection="1">
      <alignment horizontal="center"/>
      <protection/>
    </xf>
    <xf numFmtId="165" fontId="9" fillId="0" borderId="12" xfId="64" applyNumberFormat="1" applyFont="1" applyFill="1" applyBorder="1" applyAlignment="1" applyProtection="1">
      <alignment horizontal="center" vertical="center"/>
      <protection/>
    </xf>
    <xf numFmtId="0" fontId="9" fillId="0" borderId="12" xfId="64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4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4" fontId="9" fillId="0" borderId="25" xfId="0" applyNumberFormat="1" applyFont="1" applyFill="1" applyBorder="1" applyAlignment="1" applyProtection="1">
      <alignment horizontal="center" wrapText="1"/>
      <protection/>
    </xf>
    <xf numFmtId="4" fontId="9" fillId="0" borderId="19" xfId="0" applyNumberFormat="1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64" applyNumberFormat="1" applyFont="1" applyFill="1" applyBorder="1" applyAlignment="1" applyProtection="1">
      <alignment horizontal="center"/>
      <protection/>
    </xf>
    <xf numFmtId="182" fontId="11" fillId="0" borderId="12" xfId="66" applyNumberFormat="1" applyFont="1" applyFill="1" applyBorder="1" applyAlignment="1" applyProtection="1">
      <alignment horizontal="right"/>
      <protection/>
    </xf>
    <xf numFmtId="1" fontId="11" fillId="0" borderId="12" xfId="66" applyNumberFormat="1" applyFont="1" applyFill="1" applyBorder="1" applyAlignment="1" applyProtection="1">
      <alignment horizontal="right" wrapText="1"/>
      <protection/>
    </xf>
    <xf numFmtId="2" fontId="11" fillId="0" borderId="12" xfId="66" applyNumberFormat="1" applyFont="1" applyFill="1" applyBorder="1" applyAlignment="1" applyProtection="1">
      <alignment horizontal="right" wrapText="1"/>
      <protection/>
    </xf>
    <xf numFmtId="4" fontId="11" fillId="0" borderId="12" xfId="66" applyNumberFormat="1" applyFont="1" applyFill="1" applyBorder="1" applyAlignment="1" applyProtection="1">
      <alignment horizontal="right"/>
      <protection/>
    </xf>
    <xf numFmtId="4" fontId="9" fillId="0" borderId="12" xfId="64" applyNumberFormat="1" applyFont="1" applyFill="1" applyBorder="1" applyAlignment="1" applyProtection="1">
      <alignment horizontal="center" vertical="center"/>
      <protection/>
    </xf>
    <xf numFmtId="4" fontId="9" fillId="0" borderId="12" xfId="67" applyNumberFormat="1" applyFont="1" applyFill="1" applyBorder="1" applyAlignment="1" applyProtection="1">
      <alignment horizontal="center"/>
      <protection/>
    </xf>
    <xf numFmtId="3" fontId="11" fillId="0" borderId="12" xfId="66" applyNumberFormat="1" applyFont="1" applyFill="1" applyBorder="1" applyAlignment="1" applyProtection="1">
      <alignment horizontal="right"/>
      <protection/>
    </xf>
    <xf numFmtId="3" fontId="11" fillId="0" borderId="22" xfId="66" applyNumberFormat="1" applyFont="1" applyFill="1" applyBorder="1" applyAlignment="1" applyProtection="1">
      <alignment horizontal="right"/>
      <protection/>
    </xf>
    <xf numFmtId="4" fontId="9" fillId="0" borderId="26" xfId="0" applyNumberFormat="1" applyFont="1" applyFill="1" applyBorder="1" applyAlignment="1" applyProtection="1">
      <alignment horizont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4" fontId="9" fillId="0" borderId="28" xfId="0" applyNumberFormat="1" applyFont="1" applyFill="1" applyBorder="1" applyAlignment="1" applyProtection="1">
      <alignment horizontal="center" vertical="center"/>
      <protection/>
    </xf>
    <xf numFmtId="4" fontId="9" fillId="0" borderId="28" xfId="64" applyNumberFormat="1" applyFont="1" applyFill="1" applyBorder="1" applyAlignment="1" applyProtection="1">
      <alignment horizontal="center"/>
      <protection/>
    </xf>
    <xf numFmtId="4" fontId="11" fillId="0" borderId="28" xfId="66" applyNumberFormat="1" applyFont="1" applyFill="1" applyBorder="1" applyAlignment="1" applyProtection="1">
      <alignment horizontal="right"/>
      <protection/>
    </xf>
    <xf numFmtId="4" fontId="9" fillId="0" borderId="28" xfId="64" applyNumberFormat="1" applyFont="1" applyFill="1" applyBorder="1" applyAlignment="1" applyProtection="1">
      <alignment horizontal="center" vertical="center"/>
      <protection/>
    </xf>
    <xf numFmtId="4" fontId="9" fillId="0" borderId="28" xfId="0" applyNumberFormat="1" applyFont="1" applyFill="1" applyBorder="1" applyAlignment="1" applyProtection="1">
      <alignment horizont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4" fontId="9" fillId="0" borderId="28" xfId="67" applyNumberFormat="1" applyFont="1" applyFill="1" applyBorder="1" applyAlignment="1" applyProtection="1">
      <alignment horizontal="center"/>
      <protection/>
    </xf>
    <xf numFmtId="4" fontId="11" fillId="0" borderId="29" xfId="66" applyNumberFormat="1" applyFont="1" applyFill="1" applyBorder="1" applyAlignment="1" applyProtection="1">
      <alignment horizontal="right"/>
      <protection/>
    </xf>
    <xf numFmtId="166" fontId="17" fillId="0" borderId="0" xfId="0" applyNumberFormat="1" applyFont="1" applyFill="1" applyBorder="1" applyAlignment="1" applyProtection="1">
      <alignment horizontal="center" vertical="top"/>
      <protection/>
    </xf>
    <xf numFmtId="4" fontId="17" fillId="0" borderId="0" xfId="0" applyNumberFormat="1" applyFont="1" applyFill="1" applyBorder="1" applyAlignment="1" applyProtection="1">
      <alignment horizontal="center" vertical="top"/>
      <protection/>
    </xf>
    <xf numFmtId="4" fontId="17" fillId="0" borderId="16" xfId="0" applyNumberFormat="1" applyFont="1" applyFill="1" applyBorder="1" applyAlignment="1" applyProtection="1">
      <alignment horizontal="center" vertical="top"/>
      <protection/>
    </xf>
    <xf numFmtId="166" fontId="17" fillId="0" borderId="30" xfId="0" applyNumberFormat="1" applyFont="1" applyFill="1" applyBorder="1" applyAlignment="1" applyProtection="1">
      <alignment horizontal="center" vertical="center"/>
      <protection/>
    </xf>
    <xf numFmtId="166" fontId="17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4" xfId="66" applyNumberFormat="1" applyFont="1" applyFill="1" applyBorder="1" applyAlignment="1" applyProtection="1">
      <alignment horizontal="center" vertical="center"/>
      <protection/>
    </xf>
    <xf numFmtId="1" fontId="9" fillId="0" borderId="24" xfId="66" applyNumberFormat="1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1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1" fontId="9" fillId="0" borderId="24" xfId="0" applyNumberFormat="1" applyFont="1" applyFill="1" applyBorder="1" applyAlignment="1" applyProtection="1" quotePrefix="1">
      <alignment horizontal="center" vertical="center" wrapText="1"/>
      <protection/>
    </xf>
    <xf numFmtId="1" fontId="9" fillId="0" borderId="32" xfId="0" applyNumberFormat="1" applyFont="1" applyFill="1" applyBorder="1" applyAlignment="1" applyProtection="1">
      <alignment horizontal="center" vertical="center" wrapText="1"/>
      <protection/>
    </xf>
    <xf numFmtId="1" fontId="9" fillId="0" borderId="31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16" fillId="0" borderId="34" xfId="0" applyNumberFormat="1" applyFont="1" applyFill="1" applyBorder="1" applyAlignment="1" applyProtection="1">
      <alignment horizontal="center" vertical="center" wrapText="1"/>
      <protection/>
    </xf>
    <xf numFmtId="166" fontId="16" fillId="0" borderId="35" xfId="0" applyNumberFormat="1" applyFont="1" applyFill="1" applyBorder="1" applyAlignment="1" applyProtection="1">
      <alignment horizontal="center" vertical="center" wrapText="1"/>
      <protection/>
    </xf>
    <xf numFmtId="166" fontId="16" fillId="0" borderId="36" xfId="0" applyNumberFormat="1" applyFont="1" applyFill="1" applyBorder="1" applyAlignment="1" applyProtection="1">
      <alignment horizontal="center" vertical="center" wrapText="1"/>
      <protection/>
    </xf>
    <xf numFmtId="166" fontId="16" fillId="0" borderId="31" xfId="0" applyNumberFormat="1" applyFont="1" applyFill="1" applyBorder="1" applyAlignment="1" applyProtection="1">
      <alignment horizontal="center" vertical="center" wrapText="1"/>
      <protection/>
    </xf>
    <xf numFmtId="166" fontId="16" fillId="0" borderId="14" xfId="0" applyNumberFormat="1" applyFont="1" applyFill="1" applyBorder="1" applyAlignment="1" applyProtection="1">
      <alignment horizontal="center" vertical="center" wrapText="1"/>
      <protection/>
    </xf>
    <xf numFmtId="166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65" applyNumberFormat="1" applyFont="1" applyFill="1" applyBorder="1" applyAlignment="1" applyProtection="1">
      <alignment horizontal="center"/>
      <protection/>
    </xf>
    <xf numFmtId="164" fontId="16" fillId="0" borderId="0" xfId="65" applyNumberFormat="1" applyFont="1" applyFill="1" applyBorder="1" applyAlignment="1" applyProtection="1">
      <alignment horizontal="center"/>
      <protection/>
    </xf>
    <xf numFmtId="164" fontId="16" fillId="0" borderId="16" xfId="65" applyNumberFormat="1" applyFont="1" applyFill="1" applyBorder="1" applyAlignment="1" applyProtection="1">
      <alignment horizontal="center"/>
      <protection/>
    </xf>
    <xf numFmtId="166" fontId="16" fillId="0" borderId="30" xfId="0" applyNumberFormat="1" applyFont="1" applyFill="1" applyBorder="1" applyAlignment="1" applyProtection="1">
      <alignment horizontal="center" vertical="top"/>
      <protection/>
    </xf>
    <xf numFmtId="166" fontId="16" fillId="0" borderId="0" xfId="0" applyNumberFormat="1" applyFont="1" applyFill="1" applyBorder="1" applyAlignment="1" applyProtection="1">
      <alignment horizontal="center" vertical="top"/>
      <protection/>
    </xf>
    <xf numFmtId="166" fontId="16" fillId="0" borderId="16" xfId="0" applyNumberFormat="1" applyFont="1" applyFill="1" applyBorder="1" applyAlignment="1" applyProtection="1">
      <alignment horizontal="center" vertical="top"/>
      <protection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 applyProtection="1">
      <alignment horizontal="center" vertical="center" wrapText="1"/>
      <protection/>
    </xf>
    <xf numFmtId="4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57" fillId="0" borderId="21" xfId="0" applyFont="1" applyFill="1" applyBorder="1" applyAlignment="1">
      <alignment horizontal="center"/>
    </xf>
    <xf numFmtId="0" fontId="57" fillId="0" borderId="42" xfId="0" applyFont="1" applyFill="1" applyBorder="1" applyAlignment="1">
      <alignment horizontal="center"/>
    </xf>
    <xf numFmtId="167" fontId="56" fillId="34" borderId="12" xfId="0" applyNumberFormat="1" applyFont="1" applyFill="1" applyBorder="1" applyAlignment="1">
      <alignment horizontal="center" wrapText="1"/>
    </xf>
    <xf numFmtId="223" fontId="11" fillId="0" borderId="43" xfId="66" applyNumberFormat="1" applyFont="1" applyFill="1" applyBorder="1" applyAlignment="1">
      <alignment horizontal="right"/>
      <protection/>
    </xf>
    <xf numFmtId="223" fontId="11" fillId="0" borderId="44" xfId="66" applyNumberFormat="1" applyFont="1" applyFill="1" applyBorder="1" applyAlignment="1">
      <alignment horizontal="right"/>
      <protection/>
    </xf>
    <xf numFmtId="223" fontId="12" fillId="0" borderId="15" xfId="66" applyNumberFormat="1" applyFont="1" applyFill="1" applyBorder="1" applyAlignment="1">
      <alignment horizontal="right"/>
      <protection/>
    </xf>
    <xf numFmtId="223" fontId="12" fillId="0" borderId="45" xfId="66" applyNumberFormat="1" applyFont="1" applyFill="1" applyBorder="1" applyAlignment="1">
      <alignment horizontal="right"/>
      <protection/>
    </xf>
    <xf numFmtId="223" fontId="11" fillId="0" borderId="46" xfId="66" applyNumberFormat="1" applyFont="1" applyFill="1" applyBorder="1" applyAlignment="1">
      <alignment horizontal="right"/>
      <protection/>
    </xf>
    <xf numFmtId="223" fontId="11" fillId="0" borderId="47" xfId="66" applyNumberFormat="1" applyFont="1" applyFill="1" applyBorder="1" applyAlignment="1">
      <alignment horizontal="right"/>
      <protection/>
    </xf>
  </cellXfs>
  <cellStyles count="67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laroux" xfId="41"/>
    <cellStyle name="Comma_laroux" xfId="42"/>
    <cellStyle name="Currency [0]_laroux" xfId="43"/>
    <cellStyle name="Currency_laroux" xfId="44"/>
    <cellStyle name="Dane wejściowe" xfId="45"/>
    <cellStyle name="Dane wyjściowe" xfId="46"/>
    <cellStyle name="Dobre" xfId="47"/>
    <cellStyle name="Comma" xfId="48"/>
    <cellStyle name="Comma [0]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ne" xfId="58"/>
    <cellStyle name="Normal_Komorniki-Głuchowo" xfId="59"/>
    <cellStyle name="normální_laroux" xfId="60"/>
    <cellStyle name="Normalny 2" xfId="61"/>
    <cellStyle name="Normalny 3" xfId="62"/>
    <cellStyle name="Normalny_Arkusz1 (2)" xfId="63"/>
    <cellStyle name="Normalny_SL_KOSZT_Lew0" xfId="64"/>
    <cellStyle name="Normalny_TER_choszcz_wa" xfId="65"/>
    <cellStyle name="Normalny_TER_Milsko_droga" xfId="66"/>
    <cellStyle name="Normalny_TER_NTomyśl_09.10" xfId="67"/>
    <cellStyle name="Obliczenia" xfId="68"/>
    <cellStyle name="Followed Hyperlink" xfId="69"/>
    <cellStyle name="Opis" xfId="70"/>
    <cellStyle name="Percent" xfId="71"/>
    <cellStyle name="Styl 1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showGridLines="0" showZeros="0" tabSelected="1" view="pageBreakPreview" zoomScale="190" zoomScaleSheetLayoutView="190" zoomScalePageLayoutView="0" workbookViewId="0" topLeftCell="A2">
      <selection activeCell="E56" sqref="E56"/>
    </sheetView>
  </sheetViews>
  <sheetFormatPr defaultColWidth="9.00390625" defaultRowHeight="12.75"/>
  <cols>
    <col min="1" max="1" width="4.25390625" style="153" customWidth="1"/>
    <col min="2" max="2" width="10.75390625" style="42" customWidth="1"/>
    <col min="3" max="3" width="44.25390625" style="42" customWidth="1"/>
    <col min="4" max="4" width="4.00390625" style="42" customWidth="1"/>
    <col min="5" max="5" width="10.75390625" style="44" customWidth="1"/>
    <col min="6" max="7" width="10.75390625" style="43" customWidth="1"/>
    <col min="8" max="8" width="12.75390625" style="1" customWidth="1"/>
    <col min="9" max="10" width="12.75390625" style="1" hidden="1" customWidth="1"/>
    <col min="11" max="11" width="11.125" style="2" hidden="1" customWidth="1"/>
    <col min="12" max="12" width="10.25390625" style="3" hidden="1" customWidth="1"/>
    <col min="13" max="16384" width="9.125" style="3" customWidth="1"/>
  </cols>
  <sheetData>
    <row r="1" spans="1:7" ht="39" customHeight="1" hidden="1" thickBot="1" thickTop="1">
      <c r="A1" s="154" t="s">
        <v>48</v>
      </c>
      <c r="B1" s="155"/>
      <c r="C1" s="155"/>
      <c r="D1" s="155"/>
      <c r="E1" s="155"/>
      <c r="F1" s="155"/>
      <c r="G1" s="156"/>
    </row>
    <row r="2" spans="1:7" ht="27" customHeight="1" thickTop="1">
      <c r="A2" s="157" t="s">
        <v>99</v>
      </c>
      <c r="B2" s="158"/>
      <c r="C2" s="158"/>
      <c r="D2" s="158"/>
      <c r="E2" s="158"/>
      <c r="F2" s="158"/>
      <c r="G2" s="159"/>
    </row>
    <row r="3" spans="1:7" ht="15.75">
      <c r="A3" s="160" t="s">
        <v>66</v>
      </c>
      <c r="B3" s="161"/>
      <c r="C3" s="161"/>
      <c r="D3" s="161"/>
      <c r="E3" s="161"/>
      <c r="F3" s="161"/>
      <c r="G3" s="162"/>
    </row>
    <row r="4" spans="1:11" s="6" customFormat="1" ht="6.75">
      <c r="A4" s="137"/>
      <c r="B4" s="134"/>
      <c r="C4" s="134"/>
      <c r="D4" s="134"/>
      <c r="E4" s="135"/>
      <c r="F4" s="135"/>
      <c r="G4" s="136"/>
      <c r="H4" s="4"/>
      <c r="I4" s="4"/>
      <c r="J4" s="4"/>
      <c r="K4" s="5"/>
    </row>
    <row r="5" spans="1:7" ht="15.75">
      <c r="A5" s="163" t="s">
        <v>41</v>
      </c>
      <c r="B5" s="164"/>
      <c r="C5" s="164"/>
      <c r="D5" s="164"/>
      <c r="E5" s="164"/>
      <c r="F5" s="164"/>
      <c r="G5" s="165"/>
    </row>
    <row r="6" spans="1:11" s="6" customFormat="1" ht="7.5" thickBot="1">
      <c r="A6" s="138"/>
      <c r="B6" s="45"/>
      <c r="C6" s="45"/>
      <c r="D6" s="45"/>
      <c r="E6" s="46"/>
      <c r="F6" s="46"/>
      <c r="G6" s="47"/>
      <c r="H6" s="4"/>
      <c r="I6" s="4"/>
      <c r="J6" s="4"/>
      <c r="K6" s="5"/>
    </row>
    <row r="7" spans="1:10" s="7" customFormat="1" ht="13.5" customHeight="1" thickTop="1">
      <c r="A7" s="139"/>
      <c r="B7" s="85" t="s">
        <v>15</v>
      </c>
      <c r="C7" s="65"/>
      <c r="D7" s="166" t="s">
        <v>16</v>
      </c>
      <c r="E7" s="167"/>
      <c r="F7" s="48" t="s">
        <v>21</v>
      </c>
      <c r="G7" s="168" t="s">
        <v>2</v>
      </c>
      <c r="H7" s="1"/>
      <c r="I7" s="1"/>
      <c r="J7" s="1"/>
    </row>
    <row r="8" spans="1:10" s="7" customFormat="1" ht="12.75" customHeight="1">
      <c r="A8" s="140" t="s">
        <v>17</v>
      </c>
      <c r="B8" s="86" t="s">
        <v>22</v>
      </c>
      <c r="C8" s="66" t="s">
        <v>0</v>
      </c>
      <c r="D8" s="101" t="s">
        <v>92</v>
      </c>
      <c r="E8" s="112" t="s">
        <v>1</v>
      </c>
      <c r="F8" s="49" t="s">
        <v>23</v>
      </c>
      <c r="G8" s="169"/>
      <c r="H8" s="1"/>
      <c r="I8" s="1"/>
      <c r="J8" s="1"/>
    </row>
    <row r="9" spans="1:10" s="7" customFormat="1" ht="13.5" customHeight="1" thickBot="1">
      <c r="A9" s="140"/>
      <c r="B9" s="87" t="s">
        <v>24</v>
      </c>
      <c r="C9" s="67"/>
      <c r="D9" s="87"/>
      <c r="E9" s="113"/>
      <c r="F9" s="50" t="s">
        <v>25</v>
      </c>
      <c r="G9" s="124" t="s">
        <v>25</v>
      </c>
      <c r="H9" s="1"/>
      <c r="I9" s="1"/>
      <c r="J9" s="1"/>
    </row>
    <row r="10" spans="1:7" ht="14.25" thickBot="1" thickTop="1">
      <c r="A10" s="88">
        <v>1</v>
      </c>
      <c r="B10" s="68">
        <v>2</v>
      </c>
      <c r="C10" s="68">
        <v>3</v>
      </c>
      <c r="D10" s="68">
        <v>4</v>
      </c>
      <c r="E10" s="114">
        <v>5</v>
      </c>
      <c r="F10" s="8">
        <v>6</v>
      </c>
      <c r="G10" s="125">
        <v>7</v>
      </c>
    </row>
    <row r="11" spans="1:12" ht="13.5" thickBot="1">
      <c r="A11" s="141"/>
      <c r="B11" s="89" t="s">
        <v>5</v>
      </c>
      <c r="C11" s="69" t="s">
        <v>6</v>
      </c>
      <c r="D11" s="102" t="s">
        <v>9</v>
      </c>
      <c r="E11" s="115" t="s">
        <v>9</v>
      </c>
      <c r="F11" s="9" t="s">
        <v>9</v>
      </c>
      <c r="G11" s="126" t="s">
        <v>9</v>
      </c>
      <c r="I11" s="51" t="s">
        <v>45</v>
      </c>
      <c r="J11" s="52" t="s">
        <v>46</v>
      </c>
      <c r="K11" s="170" t="s">
        <v>44</v>
      </c>
      <c r="L11" s="171"/>
    </row>
    <row r="12" spans="1:12" ht="12.75">
      <c r="A12" s="141"/>
      <c r="B12" s="89" t="s">
        <v>7</v>
      </c>
      <c r="C12" s="69" t="s">
        <v>8</v>
      </c>
      <c r="D12" s="103" t="s">
        <v>9</v>
      </c>
      <c r="E12" s="110" t="s">
        <v>9</v>
      </c>
      <c r="F12" s="11" t="s">
        <v>9</v>
      </c>
      <c r="G12" s="127" t="s">
        <v>9</v>
      </c>
      <c r="I12" s="53">
        <v>1</v>
      </c>
      <c r="J12" s="54" t="str">
        <f>B12</f>
        <v>D.01.01.01.</v>
      </c>
      <c r="K12" s="12">
        <v>1</v>
      </c>
      <c r="L12" s="13">
        <v>11</v>
      </c>
    </row>
    <row r="13" spans="1:12" ht="25.5">
      <c r="A13" s="142">
        <v>1</v>
      </c>
      <c r="B13" s="90"/>
      <c r="C13" s="70" t="s">
        <v>40</v>
      </c>
      <c r="D13" s="104" t="s">
        <v>49</v>
      </c>
      <c r="E13" s="116">
        <v>0.1955</v>
      </c>
      <c r="F13" s="60"/>
      <c r="G13" s="128">
        <f>E13*F13</f>
        <v>0</v>
      </c>
      <c r="I13" s="172">
        <f>B13</f>
        <v>0</v>
      </c>
      <c r="J13" s="172"/>
      <c r="K13" s="172"/>
      <c r="L13" s="172"/>
    </row>
    <row r="14" spans="1:12" ht="26.25" customHeight="1">
      <c r="A14" s="143">
        <f>1+A13</f>
        <v>2</v>
      </c>
      <c r="B14" s="91"/>
      <c r="C14" s="71" t="s">
        <v>18</v>
      </c>
      <c r="D14" s="104" t="s">
        <v>3</v>
      </c>
      <c r="E14" s="117">
        <v>1</v>
      </c>
      <c r="F14" s="63"/>
      <c r="G14" s="128">
        <f>E14*F14</f>
        <v>0</v>
      </c>
      <c r="I14" s="172"/>
      <c r="J14" s="172"/>
      <c r="K14" s="172"/>
      <c r="L14" s="172"/>
    </row>
    <row r="15" spans="1:12" ht="12.75">
      <c r="A15" s="141"/>
      <c r="B15" s="89" t="s">
        <v>10</v>
      </c>
      <c r="C15" s="69" t="s">
        <v>13</v>
      </c>
      <c r="D15" s="103" t="s">
        <v>9</v>
      </c>
      <c r="E15" s="110" t="s">
        <v>9</v>
      </c>
      <c r="F15" s="11" t="s">
        <v>9</v>
      </c>
      <c r="G15" s="127" t="s">
        <v>9</v>
      </c>
      <c r="I15" s="53"/>
      <c r="J15" s="54"/>
      <c r="K15" s="12"/>
      <c r="L15" s="13"/>
    </row>
    <row r="16" spans="1:12" ht="63.75" customHeight="1">
      <c r="A16" s="92">
        <f>A14+1</f>
        <v>3</v>
      </c>
      <c r="B16" s="70"/>
      <c r="C16" s="72" t="s">
        <v>67</v>
      </c>
      <c r="D16" s="104" t="s">
        <v>56</v>
      </c>
      <c r="E16" s="118">
        <v>526</v>
      </c>
      <c r="F16" s="62"/>
      <c r="G16" s="128">
        <f>E16*F16</f>
        <v>0</v>
      </c>
      <c r="I16" s="55"/>
      <c r="J16" s="55"/>
      <c r="K16" s="55"/>
      <c r="L16" s="55"/>
    </row>
    <row r="17" spans="1:12" ht="44.25" customHeight="1">
      <c r="A17" s="92">
        <f>1+A16</f>
        <v>4</v>
      </c>
      <c r="B17" s="70"/>
      <c r="C17" s="72" t="s">
        <v>68</v>
      </c>
      <c r="D17" s="104" t="s">
        <v>4</v>
      </c>
      <c r="E17" s="118">
        <v>200</v>
      </c>
      <c r="F17" s="60"/>
      <c r="G17" s="128">
        <f>E17*F17</f>
        <v>0</v>
      </c>
      <c r="I17" s="55"/>
      <c r="J17" s="55"/>
      <c r="K17" s="55"/>
      <c r="L17" s="55"/>
    </row>
    <row r="18" spans="1:12" ht="42.75" customHeight="1">
      <c r="A18" s="92">
        <f>1+A17</f>
        <v>5</v>
      </c>
      <c r="B18" s="70"/>
      <c r="C18" s="72" t="s">
        <v>69</v>
      </c>
      <c r="D18" s="104" t="s">
        <v>4</v>
      </c>
      <c r="E18" s="118">
        <v>400</v>
      </c>
      <c r="F18" s="60"/>
      <c r="G18" s="128">
        <f>E18*F18</f>
        <v>0</v>
      </c>
      <c r="I18" s="55"/>
      <c r="J18" s="55"/>
      <c r="K18" s="55"/>
      <c r="L18" s="55"/>
    </row>
    <row r="19" spans="1:12" s="16" customFormat="1" ht="14.25" customHeight="1">
      <c r="A19" s="92"/>
      <c r="B19" s="93" t="s">
        <v>32</v>
      </c>
      <c r="C19" s="73" t="s">
        <v>33</v>
      </c>
      <c r="D19" s="105" t="s">
        <v>9</v>
      </c>
      <c r="E19" s="110" t="s">
        <v>9</v>
      </c>
      <c r="F19" s="14" t="s">
        <v>9</v>
      </c>
      <c r="G19" s="126" t="s">
        <v>9</v>
      </c>
      <c r="H19" s="1"/>
      <c r="I19" s="56" t="e">
        <f>#REF!+1</f>
        <v>#REF!</v>
      </c>
      <c r="J19" s="55" t="s">
        <v>47</v>
      </c>
      <c r="K19" s="15">
        <v>61</v>
      </c>
      <c r="L19" s="15">
        <v>67</v>
      </c>
    </row>
    <row r="20" spans="1:14" s="19" customFormat="1" ht="13.5" customHeight="1">
      <c r="A20" s="92"/>
      <c r="B20" s="94" t="s">
        <v>26</v>
      </c>
      <c r="C20" s="74" t="s">
        <v>27</v>
      </c>
      <c r="D20" s="106" t="s">
        <v>9</v>
      </c>
      <c r="E20" s="110" t="s">
        <v>9</v>
      </c>
      <c r="F20" s="11" t="s">
        <v>9</v>
      </c>
      <c r="G20" s="126" t="s">
        <v>9</v>
      </c>
      <c r="H20" s="1"/>
      <c r="I20" s="56" t="e">
        <f>I19+1</f>
        <v>#REF!</v>
      </c>
      <c r="J20" s="55" t="str">
        <f>B20</f>
        <v>D.04.01.01.</v>
      </c>
      <c r="K20" s="15">
        <f>L19+1</f>
        <v>68</v>
      </c>
      <c r="L20" s="17">
        <v>75</v>
      </c>
      <c r="M20" s="18"/>
      <c r="N20" s="18"/>
    </row>
    <row r="21" spans="1:14" s="19" customFormat="1" ht="57" customHeight="1">
      <c r="A21" s="92">
        <f>A18+1</f>
        <v>6</v>
      </c>
      <c r="B21" s="94"/>
      <c r="C21" s="75" t="str">
        <f>"- wykonanie koryta pod warstwy konstrukcyjne nawierzchni chodników, zjazdów, wraz z krawężnikami i opornikami; średniej głębokości 45 cm wraz z wywozem na składowisko Wykonawcy; objętość = "&amp;0.45*E21&amp;" m^3"</f>
        <v>- wykonanie koryta pod warstwy konstrukcyjne nawierzchni chodników, zjazdów, wraz z krawężnikami i opornikami; średniej głębokości 45 cm wraz z wywozem na składowisko Wykonawcy; objętość = 337.5 m^3</v>
      </c>
      <c r="D21" s="105" t="s">
        <v>54</v>
      </c>
      <c r="E21" s="119">
        <v>750</v>
      </c>
      <c r="F21" s="60"/>
      <c r="G21" s="128">
        <f>E21*F21</f>
        <v>0</v>
      </c>
      <c r="H21" s="20"/>
      <c r="I21" s="172">
        <f>B21</f>
        <v>0</v>
      </c>
      <c r="J21" s="172"/>
      <c r="K21" s="172"/>
      <c r="L21" s="172"/>
      <c r="M21" s="18"/>
      <c r="N21" s="18"/>
    </row>
    <row r="22" spans="1:14" s="19" customFormat="1" ht="13.5" customHeight="1">
      <c r="A22" s="92"/>
      <c r="B22" s="94" t="s">
        <v>84</v>
      </c>
      <c r="C22" s="74" t="s">
        <v>81</v>
      </c>
      <c r="D22" s="106" t="s">
        <v>9</v>
      </c>
      <c r="E22" s="110" t="s">
        <v>9</v>
      </c>
      <c r="F22" s="11" t="s">
        <v>9</v>
      </c>
      <c r="G22" s="126" t="s">
        <v>9</v>
      </c>
      <c r="H22" s="20"/>
      <c r="I22" s="55"/>
      <c r="J22" s="55"/>
      <c r="K22" s="55"/>
      <c r="L22" s="55"/>
      <c r="M22" s="18"/>
      <c r="N22" s="18"/>
    </row>
    <row r="23" spans="1:14" s="19" customFormat="1" ht="24.75" customHeight="1">
      <c r="A23" s="92">
        <f>A21+1</f>
        <v>7</v>
      </c>
      <c r="B23" s="94"/>
      <c r="C23" s="72" t="s">
        <v>93</v>
      </c>
      <c r="D23" s="105" t="s">
        <v>54</v>
      </c>
      <c r="E23" s="119">
        <v>113</v>
      </c>
      <c r="F23" s="60"/>
      <c r="G23" s="128">
        <f>E23*F23</f>
        <v>0</v>
      </c>
      <c r="H23" s="20"/>
      <c r="I23" s="64"/>
      <c r="J23" s="64"/>
      <c r="K23" s="64"/>
      <c r="L23" s="64"/>
      <c r="M23" s="18"/>
      <c r="N23" s="18"/>
    </row>
    <row r="24" spans="1:14" s="19" customFormat="1" ht="24.75" customHeight="1">
      <c r="A24" s="92">
        <f>A23+1</f>
        <v>8</v>
      </c>
      <c r="B24" s="94"/>
      <c r="C24" s="72" t="s">
        <v>94</v>
      </c>
      <c r="D24" s="105" t="s">
        <v>54</v>
      </c>
      <c r="E24" s="119">
        <v>113</v>
      </c>
      <c r="F24" s="60"/>
      <c r="G24" s="128">
        <f>E24*F24</f>
        <v>0</v>
      </c>
      <c r="H24" s="20"/>
      <c r="I24" s="64"/>
      <c r="J24" s="64"/>
      <c r="K24" s="64"/>
      <c r="L24" s="64"/>
      <c r="M24" s="18"/>
      <c r="N24" s="18"/>
    </row>
    <row r="25" spans="1:14" s="19" customFormat="1" ht="24.75" customHeight="1">
      <c r="A25" s="92">
        <f>A24+1</f>
        <v>9</v>
      </c>
      <c r="B25" s="94"/>
      <c r="C25" s="72" t="s">
        <v>95</v>
      </c>
      <c r="D25" s="105" t="s">
        <v>54</v>
      </c>
      <c r="E25" s="119">
        <v>113</v>
      </c>
      <c r="F25" s="60"/>
      <c r="G25" s="128">
        <f>E25*F25</f>
        <v>0</v>
      </c>
      <c r="H25" s="20"/>
      <c r="I25" s="55"/>
      <c r="J25" s="55"/>
      <c r="K25" s="55"/>
      <c r="L25" s="55"/>
      <c r="M25" s="18"/>
      <c r="N25" s="18"/>
    </row>
    <row r="26" spans="1:14" s="19" customFormat="1" ht="24.75" customHeight="1">
      <c r="A26" s="92">
        <f>A25+1</f>
        <v>10</v>
      </c>
      <c r="B26" s="94"/>
      <c r="C26" s="72" t="s">
        <v>96</v>
      </c>
      <c r="D26" s="105" t="s">
        <v>54</v>
      </c>
      <c r="E26" s="119">
        <v>113</v>
      </c>
      <c r="F26" s="60"/>
      <c r="G26" s="128">
        <f>E26*F26</f>
        <v>0</v>
      </c>
      <c r="H26" s="20"/>
      <c r="I26" s="55"/>
      <c r="J26" s="55"/>
      <c r="K26" s="55"/>
      <c r="L26" s="55"/>
      <c r="M26" s="18"/>
      <c r="N26" s="18"/>
    </row>
    <row r="27" spans="1:14" s="19" customFormat="1" ht="30.75" customHeight="1">
      <c r="A27" s="92"/>
      <c r="B27" s="94" t="s">
        <v>85</v>
      </c>
      <c r="C27" s="74" t="s">
        <v>86</v>
      </c>
      <c r="D27" s="107" t="s">
        <v>9</v>
      </c>
      <c r="E27" s="110" t="s">
        <v>9</v>
      </c>
      <c r="F27" s="21" t="s">
        <v>9</v>
      </c>
      <c r="G27" s="126" t="s">
        <v>9</v>
      </c>
      <c r="H27" s="20"/>
      <c r="I27" s="55"/>
      <c r="J27" s="55"/>
      <c r="K27" s="55"/>
      <c r="L27" s="55"/>
      <c r="M27" s="18"/>
      <c r="N27" s="18"/>
    </row>
    <row r="28" spans="1:14" s="19" customFormat="1" ht="43.5" customHeight="1">
      <c r="A28" s="92">
        <f>A26+1</f>
        <v>11</v>
      </c>
      <c r="B28" s="94"/>
      <c r="C28" s="72" t="s">
        <v>89</v>
      </c>
      <c r="D28" s="105" t="s">
        <v>54</v>
      </c>
      <c r="E28" s="119">
        <v>113</v>
      </c>
      <c r="F28" s="60"/>
      <c r="G28" s="128">
        <f>E28*F28</f>
        <v>0</v>
      </c>
      <c r="H28" s="20"/>
      <c r="I28" s="55"/>
      <c r="J28" s="55"/>
      <c r="K28" s="55"/>
      <c r="L28" s="55"/>
      <c r="M28" s="18"/>
      <c r="N28" s="18"/>
    </row>
    <row r="29" spans="1:12" s="22" customFormat="1" ht="37.5">
      <c r="A29" s="92"/>
      <c r="B29" s="95" t="s">
        <v>39</v>
      </c>
      <c r="C29" s="75" t="s">
        <v>55</v>
      </c>
      <c r="D29" s="108" t="s">
        <v>9</v>
      </c>
      <c r="E29" s="120" t="s">
        <v>9</v>
      </c>
      <c r="F29" s="21" t="s">
        <v>9</v>
      </c>
      <c r="G29" s="129" t="s">
        <v>9</v>
      </c>
      <c r="H29" s="1"/>
      <c r="I29" s="56" t="e">
        <f>#REF!+1</f>
        <v>#REF!</v>
      </c>
      <c r="J29" s="55" t="str">
        <f>B29</f>
        <v>D.04.05.01.</v>
      </c>
      <c r="K29" s="15" t="e">
        <f>#REF!+1</f>
        <v>#REF!</v>
      </c>
      <c r="L29" s="17">
        <v>135</v>
      </c>
    </row>
    <row r="30" spans="1:12" s="22" customFormat="1" ht="38.25">
      <c r="A30" s="92">
        <f>A28+1</f>
        <v>12</v>
      </c>
      <c r="B30" s="95"/>
      <c r="C30" s="76" t="s">
        <v>50</v>
      </c>
      <c r="D30" s="109" t="s">
        <v>56</v>
      </c>
      <c r="E30" s="119">
        <v>550</v>
      </c>
      <c r="F30" s="60"/>
      <c r="G30" s="128">
        <f>E30*F30</f>
        <v>0</v>
      </c>
      <c r="H30" s="1"/>
      <c r="I30" s="56"/>
      <c r="J30" s="55"/>
      <c r="K30" s="15"/>
      <c r="L30" s="17"/>
    </row>
    <row r="31" spans="1:12" s="22" customFormat="1" ht="38.25">
      <c r="A31" s="92">
        <f>A30+1</f>
        <v>13</v>
      </c>
      <c r="B31" s="95"/>
      <c r="C31" s="76" t="s">
        <v>51</v>
      </c>
      <c r="D31" s="109" t="s">
        <v>56</v>
      </c>
      <c r="E31" s="119">
        <v>550</v>
      </c>
      <c r="F31" s="60"/>
      <c r="G31" s="128">
        <f>E31*F31</f>
        <v>0</v>
      </c>
      <c r="H31" s="1"/>
      <c r="I31" s="56"/>
      <c r="J31" s="55"/>
      <c r="K31" s="15"/>
      <c r="L31" s="17"/>
    </row>
    <row r="32" spans="1:13" s="22" customFormat="1" ht="37.5" customHeight="1">
      <c r="A32" s="92">
        <f>A31+1</f>
        <v>14</v>
      </c>
      <c r="B32" s="89"/>
      <c r="C32" s="76" t="s">
        <v>70</v>
      </c>
      <c r="D32" s="109" t="s">
        <v>56</v>
      </c>
      <c r="E32" s="119">
        <v>113</v>
      </c>
      <c r="F32" s="60"/>
      <c r="G32" s="128">
        <f>E32*F32</f>
        <v>0</v>
      </c>
      <c r="H32" s="1"/>
      <c r="I32" s="172">
        <f>B32</f>
        <v>0</v>
      </c>
      <c r="J32" s="172"/>
      <c r="K32" s="172"/>
      <c r="L32" s="172"/>
      <c r="M32" s="23"/>
    </row>
    <row r="33" spans="1:15" s="22" customFormat="1" ht="12.75">
      <c r="A33" s="92"/>
      <c r="B33" s="89" t="s">
        <v>52</v>
      </c>
      <c r="C33" s="72" t="s">
        <v>53</v>
      </c>
      <c r="D33" s="108" t="s">
        <v>9</v>
      </c>
      <c r="E33" s="120" t="s">
        <v>9</v>
      </c>
      <c r="F33" s="21" t="s">
        <v>9</v>
      </c>
      <c r="G33" s="129" t="s">
        <v>9</v>
      </c>
      <c r="H33" s="24"/>
      <c r="I33" s="56" t="e">
        <f>I29+1</f>
        <v>#REF!</v>
      </c>
      <c r="J33" s="55" t="str">
        <f>B33</f>
        <v>D.04.06.01.</v>
      </c>
      <c r="K33" s="15">
        <f>L29+1</f>
        <v>136</v>
      </c>
      <c r="L33" s="17">
        <v>156</v>
      </c>
      <c r="M33" s="25"/>
      <c r="N33" s="25"/>
      <c r="O33" s="26"/>
    </row>
    <row r="34" spans="1:15" s="22" customFormat="1" ht="25.5">
      <c r="A34" s="92">
        <f>A32+1</f>
        <v>15</v>
      </c>
      <c r="B34" s="89"/>
      <c r="C34" s="72" t="s">
        <v>82</v>
      </c>
      <c r="D34" s="109" t="s">
        <v>56</v>
      </c>
      <c r="E34" s="119">
        <v>113</v>
      </c>
      <c r="F34" s="60"/>
      <c r="G34" s="128">
        <f>E34*F34</f>
        <v>0</v>
      </c>
      <c r="H34" s="24"/>
      <c r="I34" s="56"/>
      <c r="J34" s="55"/>
      <c r="K34" s="15"/>
      <c r="L34" s="17"/>
      <c r="M34" s="25"/>
      <c r="N34" s="25"/>
      <c r="O34" s="26"/>
    </row>
    <row r="35" spans="1:15" s="22" customFormat="1" ht="25.5">
      <c r="A35" s="92">
        <f>A34+1</f>
        <v>16</v>
      </c>
      <c r="B35" s="89"/>
      <c r="C35" s="72" t="s">
        <v>83</v>
      </c>
      <c r="D35" s="109" t="s">
        <v>56</v>
      </c>
      <c r="E35" s="119">
        <v>550</v>
      </c>
      <c r="F35" s="60"/>
      <c r="G35" s="128">
        <f>E35*F35</f>
        <v>0</v>
      </c>
      <c r="H35" s="24"/>
      <c r="I35" s="172">
        <f>B35</f>
        <v>0</v>
      </c>
      <c r="J35" s="172"/>
      <c r="K35" s="172"/>
      <c r="L35" s="172"/>
      <c r="M35" s="23"/>
      <c r="N35" s="25"/>
      <c r="O35" s="27"/>
    </row>
    <row r="36" spans="1:15" s="22" customFormat="1" ht="25.5">
      <c r="A36" s="92"/>
      <c r="B36" s="89" t="s">
        <v>87</v>
      </c>
      <c r="C36" s="77" t="s">
        <v>88</v>
      </c>
      <c r="D36" s="108" t="s">
        <v>9</v>
      </c>
      <c r="E36" s="120" t="s">
        <v>9</v>
      </c>
      <c r="F36" s="21" t="s">
        <v>9</v>
      </c>
      <c r="G36" s="129" t="s">
        <v>9</v>
      </c>
      <c r="H36" s="24"/>
      <c r="I36" s="172"/>
      <c r="J36" s="172"/>
      <c r="K36" s="172"/>
      <c r="L36" s="172"/>
      <c r="M36" s="23"/>
      <c r="N36" s="25"/>
      <c r="O36" s="27"/>
    </row>
    <row r="37" spans="1:15" s="22" customFormat="1" ht="38.25">
      <c r="A37" s="92">
        <f>A35+1</f>
        <v>17</v>
      </c>
      <c r="B37" s="89"/>
      <c r="C37" s="72" t="s">
        <v>90</v>
      </c>
      <c r="D37" s="109" t="s">
        <v>56</v>
      </c>
      <c r="E37" s="119">
        <v>113</v>
      </c>
      <c r="F37" s="60"/>
      <c r="G37" s="128">
        <f>E37*F37</f>
        <v>0</v>
      </c>
      <c r="H37" s="24"/>
      <c r="I37" s="172"/>
      <c r="J37" s="172"/>
      <c r="K37" s="172"/>
      <c r="L37" s="172"/>
      <c r="M37" s="23"/>
      <c r="N37" s="25"/>
      <c r="O37" s="27"/>
    </row>
    <row r="38" spans="1:12" s="22" customFormat="1" ht="13.5" customHeight="1">
      <c r="A38" s="141"/>
      <c r="B38" s="96" t="s">
        <v>11</v>
      </c>
      <c r="C38" s="78" t="s">
        <v>12</v>
      </c>
      <c r="D38" s="102" t="s">
        <v>9</v>
      </c>
      <c r="E38" s="120" t="s">
        <v>9</v>
      </c>
      <c r="F38" s="14" t="s">
        <v>9</v>
      </c>
      <c r="G38" s="129" t="s">
        <v>9</v>
      </c>
      <c r="H38" s="1"/>
      <c r="I38" s="172"/>
      <c r="J38" s="172"/>
      <c r="K38" s="172"/>
      <c r="L38" s="172"/>
    </row>
    <row r="39" spans="1:12" s="22" customFormat="1" ht="13.5" customHeight="1">
      <c r="A39" s="141"/>
      <c r="B39" s="89" t="s">
        <v>78</v>
      </c>
      <c r="C39" s="79" t="s">
        <v>91</v>
      </c>
      <c r="D39" s="103" t="s">
        <v>9</v>
      </c>
      <c r="E39" s="110" t="s">
        <v>9</v>
      </c>
      <c r="F39" s="9" t="s">
        <v>9</v>
      </c>
      <c r="G39" s="130" t="s">
        <v>9</v>
      </c>
      <c r="H39" s="1"/>
      <c r="I39" s="55"/>
      <c r="J39" s="55"/>
      <c r="K39" s="55"/>
      <c r="L39" s="55"/>
    </row>
    <row r="40" spans="1:12" s="22" customFormat="1" ht="30" customHeight="1">
      <c r="A40" s="92">
        <f>A37+1</f>
        <v>18</v>
      </c>
      <c r="B40" s="96"/>
      <c r="C40" s="80" t="s">
        <v>79</v>
      </c>
      <c r="D40" s="109" t="s">
        <v>56</v>
      </c>
      <c r="E40" s="119">
        <v>113</v>
      </c>
      <c r="F40" s="60"/>
      <c r="G40" s="128">
        <f>E40*F40</f>
        <v>0</v>
      </c>
      <c r="H40" s="1"/>
      <c r="I40" s="55"/>
      <c r="J40" s="55"/>
      <c r="K40" s="55"/>
      <c r="L40" s="55"/>
    </row>
    <row r="41" spans="1:12" s="22" customFormat="1" ht="30" customHeight="1">
      <c r="A41" s="92">
        <f>A40+1</f>
        <v>19</v>
      </c>
      <c r="B41" s="96"/>
      <c r="C41" s="80" t="s">
        <v>80</v>
      </c>
      <c r="D41" s="109" t="s">
        <v>56</v>
      </c>
      <c r="E41" s="119">
        <v>113</v>
      </c>
      <c r="F41" s="60"/>
      <c r="G41" s="128">
        <f>E41*F41</f>
        <v>0</v>
      </c>
      <c r="H41" s="1"/>
      <c r="I41" s="55"/>
      <c r="J41" s="55"/>
      <c r="K41" s="55"/>
      <c r="L41" s="55"/>
    </row>
    <row r="42" spans="1:16" s="22" customFormat="1" ht="12.75">
      <c r="A42" s="141"/>
      <c r="B42" s="89" t="s">
        <v>34</v>
      </c>
      <c r="C42" s="79" t="s">
        <v>35</v>
      </c>
      <c r="D42" s="103" t="s">
        <v>9</v>
      </c>
      <c r="E42" s="110" t="s">
        <v>9</v>
      </c>
      <c r="F42" s="9" t="s">
        <v>9</v>
      </c>
      <c r="G42" s="130" t="s">
        <v>9</v>
      </c>
      <c r="H42" s="1"/>
      <c r="I42" s="56" t="e">
        <f>#REF!+1</f>
        <v>#REF!</v>
      </c>
      <c r="J42" s="55" t="str">
        <f>B42</f>
        <v>D.05.03.23.</v>
      </c>
      <c r="K42" s="15" t="e">
        <f>#REF!+1</f>
        <v>#REF!</v>
      </c>
      <c r="L42" s="17">
        <v>0</v>
      </c>
      <c r="M42" s="28"/>
      <c r="N42" s="29"/>
      <c r="O42" s="29"/>
      <c r="P42" s="29"/>
    </row>
    <row r="43" spans="1:16" s="22" customFormat="1" ht="54" customHeight="1">
      <c r="A43" s="92">
        <f>A41+1</f>
        <v>20</v>
      </c>
      <c r="B43" s="89"/>
      <c r="C43" s="76" t="s">
        <v>98</v>
      </c>
      <c r="D43" s="109" t="s">
        <v>56</v>
      </c>
      <c r="E43" s="119">
        <v>550</v>
      </c>
      <c r="F43" s="60"/>
      <c r="G43" s="128">
        <f>E43*F43</f>
        <v>0</v>
      </c>
      <c r="H43" s="1"/>
      <c r="I43" s="172">
        <f>B43</f>
        <v>0</v>
      </c>
      <c r="J43" s="172"/>
      <c r="K43" s="172"/>
      <c r="L43" s="172"/>
      <c r="M43" s="28"/>
      <c r="N43" s="29"/>
      <c r="O43" s="29"/>
      <c r="P43" s="29"/>
    </row>
    <row r="44" spans="1:16" s="22" customFormat="1" ht="15" customHeight="1">
      <c r="A44" s="144"/>
      <c r="B44" s="97" t="s">
        <v>73</v>
      </c>
      <c r="C44" s="81" t="s">
        <v>74</v>
      </c>
      <c r="D44" s="103" t="s">
        <v>9</v>
      </c>
      <c r="E44" s="103" t="s">
        <v>9</v>
      </c>
      <c r="F44" s="10" t="s">
        <v>9</v>
      </c>
      <c r="G44" s="131" t="s">
        <v>9</v>
      </c>
      <c r="H44" s="1"/>
      <c r="I44" s="55"/>
      <c r="J44" s="55"/>
      <c r="K44" s="55"/>
      <c r="L44" s="55"/>
      <c r="M44" s="28"/>
      <c r="N44" s="29"/>
      <c r="O44" s="29"/>
      <c r="P44" s="29"/>
    </row>
    <row r="45" spans="1:16" s="22" customFormat="1" ht="15" customHeight="1">
      <c r="A45" s="92"/>
      <c r="B45" s="97" t="s">
        <v>75</v>
      </c>
      <c r="C45" s="82" t="s">
        <v>76</v>
      </c>
      <c r="D45" s="109" t="s">
        <v>9</v>
      </c>
      <c r="E45" s="121" t="s">
        <v>9</v>
      </c>
      <c r="F45" s="14" t="s">
        <v>9</v>
      </c>
      <c r="G45" s="130" t="s">
        <v>9</v>
      </c>
      <c r="H45" s="1"/>
      <c r="I45" s="55"/>
      <c r="J45" s="55"/>
      <c r="K45" s="55"/>
      <c r="L45" s="55"/>
      <c r="M45" s="28"/>
      <c r="N45" s="29"/>
      <c r="O45" s="29"/>
      <c r="P45" s="29"/>
    </row>
    <row r="46" spans="1:16" s="22" customFormat="1" ht="30" customHeight="1">
      <c r="A46" s="92">
        <f>A43+1</f>
        <v>21</v>
      </c>
      <c r="B46" s="89"/>
      <c r="C46" s="80" t="s">
        <v>77</v>
      </c>
      <c r="D46" s="109" t="s">
        <v>56</v>
      </c>
      <c r="E46" s="119">
        <v>110</v>
      </c>
      <c r="F46" s="60"/>
      <c r="G46" s="128">
        <f>E46*F46</f>
        <v>0</v>
      </c>
      <c r="H46" s="1"/>
      <c r="I46" s="55"/>
      <c r="J46" s="55"/>
      <c r="K46" s="55"/>
      <c r="L46" s="55"/>
      <c r="M46" s="28"/>
      <c r="N46" s="29"/>
      <c r="O46" s="29"/>
      <c r="P46" s="29"/>
    </row>
    <row r="47" spans="1:12" s="29" customFormat="1" ht="15.75" customHeight="1">
      <c r="A47" s="144"/>
      <c r="B47" s="97" t="s">
        <v>19</v>
      </c>
      <c r="C47" s="81" t="s">
        <v>20</v>
      </c>
      <c r="D47" s="109" t="s">
        <v>9</v>
      </c>
      <c r="E47" s="121" t="s">
        <v>9</v>
      </c>
      <c r="F47" s="14" t="s">
        <v>9</v>
      </c>
      <c r="G47" s="130" t="s">
        <v>9</v>
      </c>
      <c r="H47" s="1"/>
      <c r="I47" s="172"/>
      <c r="J47" s="172"/>
      <c r="K47" s="172"/>
      <c r="L47" s="172"/>
    </row>
    <row r="48" spans="1:12" s="29" customFormat="1" ht="15.75" customHeight="1">
      <c r="A48" s="144"/>
      <c r="B48" s="97" t="s">
        <v>71</v>
      </c>
      <c r="C48" s="82" t="s">
        <v>37</v>
      </c>
      <c r="D48" s="109" t="s">
        <v>9</v>
      </c>
      <c r="E48" s="121" t="s">
        <v>9</v>
      </c>
      <c r="F48" s="14" t="s">
        <v>9</v>
      </c>
      <c r="G48" s="130" t="s">
        <v>9</v>
      </c>
      <c r="H48" s="1"/>
      <c r="I48" s="55"/>
      <c r="J48" s="55"/>
      <c r="K48" s="55"/>
      <c r="L48" s="55"/>
    </row>
    <row r="49" spans="1:12" s="29" customFormat="1" ht="45" customHeight="1">
      <c r="A49" s="145">
        <f>A46+1</f>
        <v>22</v>
      </c>
      <c r="B49" s="97"/>
      <c r="C49" s="80" t="s">
        <v>72</v>
      </c>
      <c r="D49" s="109" t="s">
        <v>56</v>
      </c>
      <c r="E49" s="119">
        <v>26</v>
      </c>
      <c r="F49" s="60"/>
      <c r="G49" s="128">
        <f>E49*F49</f>
        <v>0</v>
      </c>
      <c r="H49" s="1"/>
      <c r="I49" s="55"/>
      <c r="J49" s="55"/>
      <c r="K49" s="55"/>
      <c r="L49" s="55"/>
    </row>
    <row r="50" spans="1:14" s="22" customFormat="1" ht="12.75">
      <c r="A50" s="146"/>
      <c r="B50" s="97" t="s">
        <v>36</v>
      </c>
      <c r="C50" s="82" t="s">
        <v>37</v>
      </c>
      <c r="D50" s="103" t="s">
        <v>9</v>
      </c>
      <c r="E50" s="110" t="s">
        <v>9</v>
      </c>
      <c r="F50" s="9" t="s">
        <v>9</v>
      </c>
      <c r="G50" s="126" t="s">
        <v>9</v>
      </c>
      <c r="H50" s="1"/>
      <c r="I50" s="56" t="e">
        <f>#REF!+1</f>
        <v>#REF!</v>
      </c>
      <c r="J50" s="55" t="str">
        <f>B50</f>
        <v>D.07.02.01.</v>
      </c>
      <c r="K50" s="15" t="e">
        <f>#REF!+1</f>
        <v>#REF!</v>
      </c>
      <c r="L50" s="32"/>
      <c r="M50" s="30"/>
      <c r="N50" s="31"/>
    </row>
    <row r="51" spans="1:14" s="22" customFormat="1" ht="12.75">
      <c r="A51" s="146"/>
      <c r="B51" s="97"/>
      <c r="C51" s="83" t="s">
        <v>38</v>
      </c>
      <c r="D51" s="110" t="s">
        <v>9</v>
      </c>
      <c r="E51" s="110" t="s">
        <v>9</v>
      </c>
      <c r="F51" s="9" t="s">
        <v>9</v>
      </c>
      <c r="G51" s="126" t="s">
        <v>9</v>
      </c>
      <c r="H51" s="1"/>
      <c r="I51" s="172"/>
      <c r="J51" s="172"/>
      <c r="K51" s="172"/>
      <c r="L51" s="172"/>
      <c r="M51" s="30"/>
      <c r="N51" s="31"/>
    </row>
    <row r="52" spans="1:14" s="22" customFormat="1" ht="29.25" customHeight="1">
      <c r="A52" s="145">
        <f>A49+1</f>
        <v>23</v>
      </c>
      <c r="B52" s="97"/>
      <c r="C52" s="80" t="s">
        <v>57</v>
      </c>
      <c r="D52" s="109" t="s">
        <v>14</v>
      </c>
      <c r="E52" s="122">
        <v>10</v>
      </c>
      <c r="F52" s="60"/>
      <c r="G52" s="128">
        <f>E52*F52</f>
        <v>0</v>
      </c>
      <c r="H52" s="1"/>
      <c r="I52" s="172"/>
      <c r="J52" s="172"/>
      <c r="K52" s="172"/>
      <c r="L52" s="172"/>
      <c r="M52" s="30"/>
      <c r="N52" s="31"/>
    </row>
    <row r="53" spans="1:14" s="22" customFormat="1" ht="26.25" customHeight="1">
      <c r="A53" s="145">
        <f>A52+1</f>
        <v>24</v>
      </c>
      <c r="B53" s="97"/>
      <c r="C53" s="80" t="s">
        <v>97</v>
      </c>
      <c r="D53" s="109" t="s">
        <v>14</v>
      </c>
      <c r="E53" s="122">
        <v>13</v>
      </c>
      <c r="F53" s="60"/>
      <c r="G53" s="128">
        <f>E53*F53</f>
        <v>0</v>
      </c>
      <c r="H53" s="1"/>
      <c r="I53" s="172"/>
      <c r="J53" s="172"/>
      <c r="K53" s="172"/>
      <c r="L53" s="172"/>
      <c r="M53" s="30"/>
      <c r="N53" s="31"/>
    </row>
    <row r="54" spans="1:12" s="29" customFormat="1" ht="15" customHeight="1">
      <c r="A54" s="144"/>
      <c r="B54" s="98" t="s">
        <v>28</v>
      </c>
      <c r="C54" s="81" t="s">
        <v>29</v>
      </c>
      <c r="D54" s="109" t="s">
        <v>9</v>
      </c>
      <c r="E54" s="121" t="s">
        <v>9</v>
      </c>
      <c r="F54" s="14" t="s">
        <v>9</v>
      </c>
      <c r="G54" s="132" t="s">
        <v>9</v>
      </c>
      <c r="H54" s="1"/>
      <c r="I54" s="172"/>
      <c r="J54" s="172"/>
      <c r="K54" s="172"/>
      <c r="L54" s="172"/>
    </row>
    <row r="55" spans="1:12" s="29" customFormat="1" ht="12.75">
      <c r="A55" s="147"/>
      <c r="B55" s="89" t="s">
        <v>30</v>
      </c>
      <c r="C55" s="72" t="s">
        <v>31</v>
      </c>
      <c r="D55" s="109" t="s">
        <v>9</v>
      </c>
      <c r="E55" s="121" t="s">
        <v>9</v>
      </c>
      <c r="F55" s="14" t="s">
        <v>9</v>
      </c>
      <c r="G55" s="132" t="s">
        <v>9</v>
      </c>
      <c r="H55" s="1"/>
      <c r="I55" s="56" t="e">
        <f>#REF!+1</f>
        <v>#REF!</v>
      </c>
      <c r="J55" s="55" t="str">
        <f>B55</f>
        <v>D.08.01.01.</v>
      </c>
      <c r="K55" s="15" t="e">
        <f>#REF!+1</f>
        <v>#REF!</v>
      </c>
      <c r="L55" s="17">
        <v>0</v>
      </c>
    </row>
    <row r="56" spans="1:12" s="29" customFormat="1" ht="51">
      <c r="A56" s="92">
        <f>A53+1</f>
        <v>25</v>
      </c>
      <c r="B56" s="89"/>
      <c r="C56" s="72" t="str">
        <f>"- ustawienie krawężników betonowych 15×22 cm  na podsypce cementowo-piaskowej 1:4 oraz ławie betonowej z oporem (C12/15)                                                       objętość betonu = "&amp;0.0525*E56&amp;" m^3"</f>
        <v>- ustawienie krawężników betonowych 15×22 cm  na podsypce cementowo-piaskowej 1:4 oraz ławie betonowej z oporem (C12/15)                                                       objętość betonu = 20.475 m^3</v>
      </c>
      <c r="D56" s="109" t="s">
        <v>4</v>
      </c>
      <c r="E56" s="119">
        <v>390</v>
      </c>
      <c r="F56" s="60">
        <v>0</v>
      </c>
      <c r="G56" s="128">
        <f>E56*F56</f>
        <v>0</v>
      </c>
      <c r="H56" s="1"/>
      <c r="I56" s="56"/>
      <c r="J56" s="55"/>
      <c r="K56" s="15"/>
      <c r="L56" s="17"/>
    </row>
    <row r="57" spans="1:12" s="29" customFormat="1" ht="47.25" customHeight="1">
      <c r="A57" s="92">
        <f>A56+1</f>
        <v>26</v>
      </c>
      <c r="B57" s="99"/>
      <c r="C57" s="72" t="str">
        <f>"- ustawienie obrzeży betonowych 8x30cm  na podsypce cementowo-piaskowej 1:4 oraz ławie betonowej z oporem (C12/15) objętość betonu = "&amp;0.03*E57&amp;" m^3"</f>
        <v>- ustawienie obrzeży betonowych 8x30cm  na podsypce cementowo-piaskowej 1:4 oraz ławie betonowej z oporem (C12/15) objętość betonu = 3.3 m^3</v>
      </c>
      <c r="D57" s="109" t="s">
        <v>4</v>
      </c>
      <c r="E57" s="119">
        <v>110</v>
      </c>
      <c r="F57" s="60">
        <v>0</v>
      </c>
      <c r="G57" s="128">
        <f>E57*F57</f>
        <v>0</v>
      </c>
      <c r="H57" s="1"/>
      <c r="I57" s="172"/>
      <c r="J57" s="172"/>
      <c r="K57" s="172"/>
      <c r="L57" s="172"/>
    </row>
    <row r="58" spans="1:23" ht="12.75">
      <c r="A58" s="144"/>
      <c r="B58" s="98" t="s">
        <v>42</v>
      </c>
      <c r="C58" s="81" t="s">
        <v>43</v>
      </c>
      <c r="D58" s="109" t="s">
        <v>9</v>
      </c>
      <c r="E58" s="121" t="s">
        <v>9</v>
      </c>
      <c r="F58" s="14" t="s">
        <v>9</v>
      </c>
      <c r="G58" s="132" t="s">
        <v>9</v>
      </c>
      <c r="I58" s="56" t="e">
        <f>#REF!+1</f>
        <v>#REF!</v>
      </c>
      <c r="J58" s="55" t="str">
        <f>B58</f>
        <v>D.10.00.00</v>
      </c>
      <c r="K58" s="15" t="e">
        <f>#REF!+1</f>
        <v>#REF!</v>
      </c>
      <c r="L58" s="17"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ht="19.5" customHeight="1">
      <c r="A59" s="92">
        <f>A57+1</f>
        <v>27</v>
      </c>
      <c r="B59" s="89"/>
      <c r="C59" s="72" t="s">
        <v>58</v>
      </c>
      <c r="D59" s="109" t="s">
        <v>14</v>
      </c>
      <c r="E59" s="122">
        <v>3</v>
      </c>
      <c r="F59" s="60">
        <v>0</v>
      </c>
      <c r="G59" s="128">
        <f>E59*F59</f>
        <v>0</v>
      </c>
      <c r="I59" s="172">
        <f>B59</f>
        <v>0</v>
      </c>
      <c r="J59" s="172"/>
      <c r="K59" s="172"/>
      <c r="L59" s="17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1:23" ht="19.5" customHeight="1">
      <c r="A60" s="145">
        <f>1+A59</f>
        <v>28</v>
      </c>
      <c r="B60" s="89"/>
      <c r="C60" s="72" t="s">
        <v>61</v>
      </c>
      <c r="D60" s="109" t="s">
        <v>14</v>
      </c>
      <c r="E60" s="122">
        <v>4</v>
      </c>
      <c r="F60" s="60">
        <v>0</v>
      </c>
      <c r="G60" s="128">
        <f>E60*F60</f>
        <v>0</v>
      </c>
      <c r="I60" s="172"/>
      <c r="J60" s="172"/>
      <c r="K60" s="172"/>
      <c r="L60" s="17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1:23" ht="19.5" customHeight="1">
      <c r="A61" s="148">
        <f>A60+1</f>
        <v>29</v>
      </c>
      <c r="B61" s="89"/>
      <c r="C61" s="72" t="s">
        <v>62</v>
      </c>
      <c r="D61" s="109" t="s">
        <v>14</v>
      </c>
      <c r="E61" s="122">
        <v>2</v>
      </c>
      <c r="F61" s="60">
        <v>0</v>
      </c>
      <c r="G61" s="128">
        <f>E61*F61</f>
        <v>0</v>
      </c>
      <c r="I61" s="172"/>
      <c r="J61" s="172"/>
      <c r="K61" s="172"/>
      <c r="L61" s="17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ht="19.5" customHeight="1">
      <c r="A62" s="148">
        <f>A61+1</f>
        <v>30</v>
      </c>
      <c r="B62" s="89"/>
      <c r="C62" s="72" t="s">
        <v>59</v>
      </c>
      <c r="D62" s="109" t="s">
        <v>14</v>
      </c>
      <c r="E62" s="122">
        <v>2</v>
      </c>
      <c r="F62" s="60">
        <v>0</v>
      </c>
      <c r="G62" s="128">
        <f>E62*F62</f>
        <v>0</v>
      </c>
      <c r="I62" s="172"/>
      <c r="J62" s="172"/>
      <c r="K62" s="172"/>
      <c r="L62" s="17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 spans="1:23" ht="19.5" customHeight="1" thickBot="1">
      <c r="A63" s="149">
        <f>A62+1</f>
        <v>31</v>
      </c>
      <c r="B63" s="100"/>
      <c r="C63" s="84" t="s">
        <v>60</v>
      </c>
      <c r="D63" s="111" t="s">
        <v>14</v>
      </c>
      <c r="E63" s="123">
        <v>4</v>
      </c>
      <c r="F63" s="61">
        <v>0</v>
      </c>
      <c r="G63" s="133">
        <f>E63*F63</f>
        <v>0</v>
      </c>
      <c r="I63" s="172"/>
      <c r="J63" s="172"/>
      <c r="K63" s="172"/>
      <c r="L63" s="17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 spans="1:23" ht="19.5" customHeight="1" thickTop="1">
      <c r="A64" s="150"/>
      <c r="B64" s="39"/>
      <c r="C64" s="36" t="s">
        <v>63</v>
      </c>
      <c r="D64" s="37"/>
      <c r="E64" s="177">
        <f>SUM(G11:G63)</f>
        <v>0</v>
      </c>
      <c r="F64" s="177"/>
      <c r="G64" s="178"/>
      <c r="I64" s="57"/>
      <c r="J64" s="57"/>
      <c r="K64" s="57"/>
      <c r="L64" s="57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 spans="1:23" ht="19.5" customHeight="1">
      <c r="A65" s="151"/>
      <c r="B65" s="40"/>
      <c r="C65" s="35" t="s">
        <v>64</v>
      </c>
      <c r="D65" s="34"/>
      <c r="E65" s="173">
        <f>E64*0.23</f>
        <v>0</v>
      </c>
      <c r="F65" s="173"/>
      <c r="G65" s="174"/>
      <c r="I65" s="57"/>
      <c r="J65" s="57"/>
      <c r="K65" s="57"/>
      <c r="L65" s="57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1:10" s="29" customFormat="1" ht="19.5" customHeight="1" thickBot="1">
      <c r="A66" s="152"/>
      <c r="B66" s="41"/>
      <c r="C66" s="58" t="s">
        <v>65</v>
      </c>
      <c r="D66" s="38"/>
      <c r="E66" s="175">
        <f>E64+E65</f>
        <v>0</v>
      </c>
      <c r="F66" s="175"/>
      <c r="G66" s="176"/>
      <c r="H66" s="1"/>
      <c r="I66" s="1"/>
      <c r="J66" s="1"/>
    </row>
    <row r="67" spans="5:7" ht="13.5" thickTop="1">
      <c r="E67" s="43"/>
      <c r="G67" s="59"/>
    </row>
    <row r="68" ht="12.75">
      <c r="E68" s="43"/>
    </row>
    <row r="69" ht="12.75">
      <c r="E69" s="43"/>
    </row>
    <row r="70" ht="12.75">
      <c r="E70" s="43"/>
    </row>
    <row r="71" spans="5:12" ht="12.75">
      <c r="E71" s="43"/>
      <c r="L71" s="33"/>
    </row>
    <row r="72" ht="12.75">
      <c r="E72" s="43"/>
    </row>
    <row r="73" spans="1:23" s="33" customFormat="1" ht="12.75">
      <c r="A73" s="153"/>
      <c r="B73" s="42"/>
      <c r="C73" s="42"/>
      <c r="D73" s="42"/>
      <c r="E73" s="43"/>
      <c r="F73" s="43"/>
      <c r="G73" s="43"/>
      <c r="H73" s="1"/>
      <c r="I73" s="1"/>
      <c r="J73" s="1"/>
      <c r="K73" s="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s="33" customFormat="1" ht="12.75">
      <c r="A74" s="153"/>
      <c r="B74" s="42"/>
      <c r="C74" s="42"/>
      <c r="D74" s="42"/>
      <c r="E74" s="43"/>
      <c r="F74" s="43"/>
      <c r="G74" s="43"/>
      <c r="H74" s="1"/>
      <c r="I74" s="1"/>
      <c r="J74" s="1"/>
      <c r="K74" s="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s="33" customFormat="1" ht="12.75">
      <c r="A75" s="153"/>
      <c r="B75" s="42"/>
      <c r="C75" s="42"/>
      <c r="D75" s="42"/>
      <c r="E75" s="43"/>
      <c r="F75" s="43"/>
      <c r="G75" s="43"/>
      <c r="H75" s="1"/>
      <c r="I75" s="1"/>
      <c r="J75" s="1"/>
      <c r="K75" s="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s="33" customFormat="1" ht="12.75">
      <c r="A76" s="153"/>
      <c r="B76" s="42"/>
      <c r="C76" s="42"/>
      <c r="D76" s="42"/>
      <c r="E76" s="43"/>
      <c r="F76" s="43"/>
      <c r="G76" s="43"/>
      <c r="H76" s="1"/>
      <c r="I76" s="1"/>
      <c r="J76" s="1"/>
      <c r="K76" s="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</sheetData>
  <sheetProtection password="984D" sheet="1"/>
  <mergeCells count="20">
    <mergeCell ref="E65:G65"/>
    <mergeCell ref="E66:G66"/>
    <mergeCell ref="I47:L47"/>
    <mergeCell ref="I51:L53"/>
    <mergeCell ref="I54:L54"/>
    <mergeCell ref="I57:L57"/>
    <mergeCell ref="I59:L63"/>
    <mergeCell ref="E64:G64"/>
    <mergeCell ref="K11:L11"/>
    <mergeCell ref="I13:L14"/>
    <mergeCell ref="I21:L21"/>
    <mergeCell ref="I32:L32"/>
    <mergeCell ref="I35:L38"/>
    <mergeCell ref="I43:L43"/>
    <mergeCell ref="A1:G1"/>
    <mergeCell ref="A2:G2"/>
    <mergeCell ref="A3:G3"/>
    <mergeCell ref="A5:G5"/>
    <mergeCell ref="D7:E7"/>
    <mergeCell ref="G7:G8"/>
  </mergeCells>
  <printOptions/>
  <pageMargins left="0.6692913385826772" right="0.1968503937007874" top="0.7874015748031497" bottom="0.7874015748031497" header="0.5905511811023623" footer="0.5511811023622047"/>
  <pageSetup horizontalDpi="300" verticalDpi="300" orientation="portrait" paperSize="9" r:id="rId1"/>
  <headerFooter alignWithMargins="0">
    <oddFooter>&amp;L&amp;8&amp;A&amp;C&amp;8- &amp;P -&amp;R&amp;8Miłosław</oddFooter>
  </headerFooter>
  <rowBreaks count="1" manualBreakCount="1"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Ślepy kosztorys</dc:title>
  <dc:subject>Olimpia-Skarszew</dc:subject>
  <dc:creator>Robert Palicki</dc:creator>
  <cp:keywords/>
  <dc:description/>
  <cp:lastModifiedBy>Włodzimierz Hałas</cp:lastModifiedBy>
  <cp:lastPrinted>2022-05-16T07:58:12Z</cp:lastPrinted>
  <dcterms:created xsi:type="dcterms:W3CDTF">1997-03-14T22:29:30Z</dcterms:created>
  <dcterms:modified xsi:type="dcterms:W3CDTF">2022-07-12T11:30:15Z</dcterms:modified>
  <cp:category/>
  <cp:version/>
  <cp:contentType/>
  <cp:contentStatus/>
</cp:coreProperties>
</file>