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80" windowWidth="17820" windowHeight="11580" activeTab="7"/>
  </bookViews>
  <sheets>
    <sheet name="N Rozbiórki" sheetId="1" r:id="rId1"/>
    <sheet name="N Ks" sheetId="2" r:id="rId2"/>
    <sheet name="N W" sheetId="3" r:id="rId3"/>
    <sheet name="N Odtworzenie" sheetId="4" r:id="rId4"/>
    <sheet name="K Rozbiórki" sheetId="5" r:id="rId5"/>
    <sheet name="K W" sheetId="6" r:id="rId6"/>
    <sheet name="K Odtworzenie" sheetId="7" r:id="rId7"/>
    <sheet name="Razem" sheetId="8" r:id="rId8"/>
  </sheets>
  <definedNames>
    <definedName name="_xlnm.Print_Area" localSheetId="6">'K Odtworzenie'!$A$1:$G$22</definedName>
    <definedName name="_xlnm.Print_Area" localSheetId="4">'K Rozbiórki'!$A$1:$G$22</definedName>
    <definedName name="_xlnm.Print_Area" localSheetId="5">'K W'!$A$1:$G$29</definedName>
    <definedName name="_xlnm.Print_Area" localSheetId="1">'N Ks'!$A$1:$G$20</definedName>
    <definedName name="_xlnm.Print_Area" localSheetId="3">'N Odtworzenie'!$A$1:$G$34</definedName>
    <definedName name="_xlnm.Print_Area" localSheetId="0">'N Rozbiórki'!$A$1:$G$37</definedName>
    <definedName name="_xlnm.Print_Area" localSheetId="2">'N W'!$A$1:$G$39</definedName>
    <definedName name="_xlnm.Print_Area" localSheetId="7">'Razem'!$A$1:$G$22</definedName>
    <definedName name="_xlnm.Print_Titles" localSheetId="6">'K Odtworzenie'!$3:$4</definedName>
    <definedName name="_xlnm.Print_Titles" localSheetId="4">'K Rozbiórki'!$3:$4</definedName>
    <definedName name="_xlnm.Print_Titles" localSheetId="5">'K W'!$3:$4</definedName>
    <definedName name="_xlnm.Print_Titles" localSheetId="1">'N Ks'!$3:$4</definedName>
    <definedName name="_xlnm.Print_Titles" localSheetId="3">'N Odtworzenie'!$3:$4</definedName>
    <definedName name="_xlnm.Print_Titles" localSheetId="0">'N Rozbiórki'!$3:$4</definedName>
    <definedName name="_xlnm.Print_Titles" localSheetId="2">'N W'!$3:$4</definedName>
    <definedName name="_xlnm.Print_Titles" localSheetId="7">'Razem'!$3:$3</definedName>
  </definedNames>
  <calcPr fullCalcOnLoad="1"/>
</workbook>
</file>

<file path=xl/sharedStrings.xml><?xml version="1.0" encoding="utf-8"?>
<sst xmlns="http://schemas.openxmlformats.org/spreadsheetml/2006/main" count="437" uniqueCount="125">
  <si>
    <t>Lp</t>
  </si>
  <si>
    <t>Nr Specyfikacji</t>
  </si>
  <si>
    <t>Opis</t>
  </si>
  <si>
    <t>Jedn</t>
  </si>
  <si>
    <t>Ilość</t>
  </si>
  <si>
    <t>m2</t>
  </si>
  <si>
    <t>m</t>
  </si>
  <si>
    <t>kpl</t>
  </si>
  <si>
    <t>Cena jedn. w PLN</t>
  </si>
  <si>
    <t>Wartość pozycji w PLN</t>
  </si>
  <si>
    <t>ST-01</t>
  </si>
  <si>
    <t>Rozebranie krawężników betonowych wraz z ławami, załadunek, odwóz utylizacja materiału z rozbiórki.</t>
  </si>
  <si>
    <t>ST-02</t>
  </si>
  <si>
    <t>RAZEM</t>
  </si>
  <si>
    <t>Mechaniczne rozebranie nawierzchni asfaltobetonowej, cięcie nawierzchni, odwóz materiałów z rozbiórki, utylizacja.</t>
  </si>
  <si>
    <t>Mechaniczne rozebranie podbudowy asfaltobetonowej, cięcie nawierzchni, odwóz materiałów z rozbiórki, utylizacja.</t>
  </si>
  <si>
    <t>Rozebranie obrzeży betonowych, załadunek, odwóz utylizacja materiału z rozbiórki.</t>
  </si>
  <si>
    <t>Ułożenie krawężników betonowych 15x30cm na ławie betonowej</t>
  </si>
  <si>
    <t>ST-03</t>
  </si>
  <si>
    <t>Wartość bez VAT [PLN]</t>
  </si>
  <si>
    <t>Mechaniczne rozebranie podbudowy kamiennej stabilizowanej mechanicznie, odwóz materiałów z rozbiórki, utylizacja.</t>
  </si>
  <si>
    <t>Rozebranie nawierzchni z kostki betonowej gr. 8cm na podsypce cementowo-piaskowej, odwóz materiałów z rozbiórki, utylizacja</t>
  </si>
  <si>
    <t>Kanał z rur PVC Lite WK SN8 d= 200mm</t>
  </si>
  <si>
    <t>Kanał z rur PVC Lite WK SN8 d= 160mm</t>
  </si>
  <si>
    <t>Studzienki betonowe Dn 1000mm</t>
  </si>
  <si>
    <t>Wykonanie podbudowy z kruszywa kamiennego stabilizowanego mechanicznie wraz ze skropieniem emulsją asfaltową</t>
  </si>
  <si>
    <t>Wykonainie podbudowy zasadniczej z betonu asfaltowego</t>
  </si>
  <si>
    <t>Wykonanie warstwy wiążącej z betonu asfaltowego</t>
  </si>
  <si>
    <t>(podbudowa z betonu asfaltowego gr. 7cm)</t>
  </si>
  <si>
    <t>(podbudowa z kruszywa kamiennego gr. 20cm)</t>
  </si>
  <si>
    <t>(podbudowa z kruszywa kamiennego gr. 15cm)</t>
  </si>
  <si>
    <t>Wykonanie warstwy ścieralnej z betonu asfaltowego</t>
  </si>
  <si>
    <t>Wykonanie nawierzchni z kostki betonowej gr. 8cm na podsypce cementowo-piaskowej gr. 3 cm</t>
  </si>
  <si>
    <t>Ułożenie obrzeży betonowych 8x30cm na ławie betonowej</t>
  </si>
  <si>
    <t>`</t>
  </si>
  <si>
    <t>(podbudowa z kruszywa kamiennego gr. 25cm)</t>
  </si>
  <si>
    <t>UWAGA :</t>
  </si>
  <si>
    <t>- koszt utrzymania zaplecza budowy</t>
  </si>
  <si>
    <t>- koszt wykonania dokumentacji wykonawcy</t>
  </si>
  <si>
    <t>- koszt wykonania dokumentacji powykonawczej</t>
  </si>
  <si>
    <t>- koszt badań, prób i.t.p</t>
  </si>
  <si>
    <t>W cenie jednostkowej należy uwzględnić koszty ogólne miedzy innymi:</t>
  </si>
  <si>
    <t>Frezowanie nawierzchni asfaltobetonowej, odwóz materiałów z rozbiórki, utylizacja.</t>
  </si>
  <si>
    <t>Wykonanie koryta, odwóz materiałów z rozbiórki, utylizacja.</t>
  </si>
  <si>
    <t xml:space="preserve"> (gr. 15cm)</t>
  </si>
  <si>
    <t xml:space="preserve"> (gr. 25cm)</t>
  </si>
  <si>
    <t>Roboty ziemne w zakresie zdjęcia humusu gr. 10cm</t>
  </si>
  <si>
    <t>Studzienki tworzywowe Dn 600mm</t>
  </si>
  <si>
    <t>(roboty geodezyjne, roboty ziemne z odwozem nadmiaru ziemi na wysypisko, szalowanie wykopów,ewentualne odwodnienia, podłoża, montaż studni, włazu, zasypka z zagęszczeniem, ewentualna wymiana gruntu w ulicach, próby szczelnośći)</t>
  </si>
  <si>
    <t>(pomiary geodezyjne, przekopy kontrolne,roboty ziemne z odwozem nadmiaru ziemi na wysypisko, szalowanie wykopów, ewentualne odwodnienia, podłoża, montaż rur, kształtek, rur ochronnych, obsypka, ewentualna wymiana gruntu w ulicach, próby szczelności)</t>
  </si>
  <si>
    <t>Studzienki tworzywowe Dn 400mm</t>
  </si>
  <si>
    <t>Wodociąg z rur PE Sdr11 Dz 125mm</t>
  </si>
  <si>
    <t>(pomiary geodezyjne, przekopy kontrolne,roboty ziemne z odwozem nadmiaru ziemi na wysypisko, szalowanie wykopów, ewentualne odwodnienia, podłoża, montaż rur, kształtek, rur ochronnych, bloki oporowe, obsypka, ocieplenie żużlem, oznakowanie taśmą, ewentualna wymiana gruntu w ulicach, zasypka, próby, dezynfekcja, badania, płukanie, utylizacja nadmiaru materiału)</t>
  </si>
  <si>
    <t>Zasuwa Dn 100mm</t>
  </si>
  <si>
    <t>(montaż kompletnej armatury, oznakowanie tabliczką na budynku lub słupku)</t>
  </si>
  <si>
    <t>(montaż kompletnej armatury z zasuwą Dn80mm, obsypanie żwirem, oznakowanie tabliczką na budynku lub słupku)</t>
  </si>
  <si>
    <t>(pomiary geodezyjne, przekopy kontrolne,roboty ziemne z odwozem nadmiaru ziemi na wysypisko, szalowanie wykopów, ewentualne odwodnienia, podłoża, montaż rur, trójników siodłowych, rur ochronnych, obsypka, oznakowanie taśmą, ewentualna wymiana gruntu w ulicach, zasypka, próby, dezynfekcja, badania, płukanie, utylizacja nadmiaru materiału, przejścia przez ścianę budynku w rurach ochronnych)</t>
  </si>
  <si>
    <t>Zasuwa Dn 32mm ze złączem ISO</t>
  </si>
  <si>
    <t>(montaż kompletnego zestawu wodomierzowego z kształtkami, zaworami, zaworem antyskażeniowym) - bez kosztu zakupu wodomierza</t>
  </si>
  <si>
    <t>(przekucie przez ścianę, założenie rury ochronnej, zamontowanie przejścia szczelnego, połączenie z istniejacą instalacją, zamurowanie otworów)</t>
  </si>
  <si>
    <t>Przejście przez ścianę budynku rurą PE Dz 40mm i połączenie z istniejacą instalacją wodociagową</t>
  </si>
  <si>
    <t>Roboty ziemne w zakresie rozścielenia humusu gr. 10cm z obsianiem</t>
  </si>
  <si>
    <t>Wykonanie wzmocnienia podłoża po wykopie z kruszywa kamiennego stabilizowanego mechanicznie</t>
  </si>
  <si>
    <t>(kruszywo kamienne gr. 20cm)</t>
  </si>
  <si>
    <t>(kruszywo kamienne gr. 25cm)</t>
  </si>
  <si>
    <t>(kruszywo kamienne gr. 15cm)</t>
  </si>
  <si>
    <t>PRZEDMIAR ROBÓT
ROBOTY ROZBIÓRKOWE</t>
  </si>
  <si>
    <t>PRZEDMIAR ROBÓT
KANALIZACJA SANITARNA</t>
  </si>
  <si>
    <t>PRZEDMIAR ROBÓT
WODOCIĄG</t>
  </si>
  <si>
    <t>PRZEDMIAR ROBÓT
ROBOTY ODTWORZENIOWE</t>
  </si>
  <si>
    <t>- koszt zajęcia pasa drogowego</t>
  </si>
  <si>
    <t>- koszt organizacji ruchu</t>
  </si>
  <si>
    <t>\</t>
  </si>
  <si>
    <t>Odgałęzienia kanalizacji -trójnik PCV Dn200/160mm</t>
  </si>
  <si>
    <t>Włączenie do istniejącej studni kanałem Dn200mm</t>
  </si>
  <si>
    <t>(pomiary geodezyjne, przekopy kontrolne,roboty ziemne z odwozem nadmiaru ziemi na wysypisko, szalowanie wykopów, ewentualne odwodnienia, podłoża, montaż trójnika, kształtek, rur ochronnych, obsypka, ewentualna wymiana gruntu w ulicach, próby szczelności)</t>
  </si>
  <si>
    <t>(pomiary geodezyjne, przekopy kontrolne,roboty ziemne z odwozem nadmiaru ziemi na wysypisko, szalowanie wykopów, ewentualne odwodnienia, podłoża, wykonanie otworu w studni, montaż przejścia szczelnego, wyprofilowanie kinety, obsypka, ewentualna wymiana gruntu w ulicach, próby szczelności)</t>
  </si>
  <si>
    <t>Wodociąg z rur PE100RC Sdr11 Dz 125mm - przewiert</t>
  </si>
  <si>
    <t>Zasuwa Dn 150mm</t>
  </si>
  <si>
    <t>Hydrant nadziemny Dn 80mm</t>
  </si>
  <si>
    <t>Wodociąg z rur PE100RC Sdr11 Dz 90mm</t>
  </si>
  <si>
    <t>Wodociąg z rur PE100RC Sdr11 Dz 90mm - przewiert</t>
  </si>
  <si>
    <t>Wodociąg z rur PE100RC Sdr11 Dz 50mm</t>
  </si>
  <si>
    <t>Wodociąg z rur PE100RC Sdr11 Dz 40mm</t>
  </si>
  <si>
    <t>Zasuwa Dn 40mm ze złączem ISO</t>
  </si>
  <si>
    <t>Zasuwa Dn 80mm</t>
  </si>
  <si>
    <t>Zestaw wodomierzowy Dn 25mm</t>
  </si>
  <si>
    <t>Zestaw wodomierzowy Dn 40mm</t>
  </si>
  <si>
    <t>Przejście przez ścianę budynku rurą PE Dz 90mm i połączenie z istniejacą instalacją wodociagową</t>
  </si>
  <si>
    <t>Przejście przez ścianę budynku rurą PE Dz 50mm i połączenie z istniejacą instalacją wodociagową</t>
  </si>
  <si>
    <t>ul. Nankera</t>
  </si>
  <si>
    <t>ul. Nankera - sieć</t>
  </si>
  <si>
    <t>ul. Nankera - przyłącza</t>
  </si>
  <si>
    <t>(warstwa ścieralna z betonu asfaltowego gr. 4cm)</t>
  </si>
  <si>
    <t>(warstwa wiążąca z betonu asfaltowego gr. 5cm)</t>
  </si>
  <si>
    <t>Rozebranie nawierzchni z płyt betonowych typu krata gr. 8cm na podsypce cementowo-piaskowej, odwóz materiałów z rozbiórki, utylizacja</t>
  </si>
  <si>
    <t xml:space="preserve"> (gr. 20cm)</t>
  </si>
  <si>
    <t>Wycinka drzewa</t>
  </si>
  <si>
    <t>szt</t>
  </si>
  <si>
    <t>odwóz wraz z utylizacją</t>
  </si>
  <si>
    <t>Wykonanie nawierzchni z płyt betonowych typu krata gr. 8cm na podsypce cementowo-piaskowej gr. 3 cm</t>
  </si>
  <si>
    <t>Nasadzenia drzew - klon pospolity</t>
  </si>
  <si>
    <t>ul. Krupy</t>
  </si>
  <si>
    <t>ul. Krupy - sieć</t>
  </si>
  <si>
    <t>Wodociąg z rur PE Sdr11 Dz 110mm</t>
  </si>
  <si>
    <t>Hydrant podziemny Dn 80mm - z przeniesienia</t>
  </si>
  <si>
    <t>ul. Krupy - przyłącza</t>
  </si>
  <si>
    <t>Przedmiar robót ul. Nankera - Roboty Rozbiórkowe</t>
  </si>
  <si>
    <t>Przedmiar robót ul. Nankera - Kanalizacja sanitarna</t>
  </si>
  <si>
    <t>Przedmiar robót ul. Nankera - Wodociąg</t>
  </si>
  <si>
    <t>Przedmiar robót ul. Nankera - Roboty odtworzeniowe</t>
  </si>
  <si>
    <t>Przedmiar robót ul. Krupy - Roboty Rozbiórkowe</t>
  </si>
  <si>
    <t>Przedmiar robót ul. Krupy - Wodociąg</t>
  </si>
  <si>
    <t>Przedmiar robót ul. Krupy - Roboty odtworzeniowe</t>
  </si>
  <si>
    <t xml:space="preserve">PRZEDMIAR ROBÓT </t>
  </si>
  <si>
    <t>odwóz gruzu wraz z utylizacją</t>
  </si>
  <si>
    <t xml:space="preserve"> załadunek, odwóz utylizacja materiału z rozbiórki.</t>
  </si>
  <si>
    <t>Odtworzenie schodów wraz z murkiem oporowym w rejonie budynku nr 15</t>
  </si>
  <si>
    <t>Odtworzenie schodów w rejonie budynku nr 11</t>
  </si>
  <si>
    <t>Rozbiórka istniejących schodów w rejonie budynku nr 11</t>
  </si>
  <si>
    <t>Rozbiórka istniejących schodów wraz z murkiem oporowym w rejonie budynku nr 15</t>
  </si>
  <si>
    <t xml:space="preserve">„Budowa sieci wodociągowej i kanalizacji sanitarnej  w rejonie 
ulicy Nankera 194 i Krupy w rejonie budynków 9-15
w Piekarach Śląskich”
</t>
  </si>
  <si>
    <t>ST-04</t>
  </si>
  <si>
    <t>„Budowa sieci wodociągowej i kanalizacji sanitarnej  w rejonie 
ulicy Nankera 194 i Krupy w rejonie budynków 9-15
w Piekarach Śląskich”</t>
  </si>
  <si>
    <t>- wszelkie inne koszty wymienione w umowie, SWZ, OPZ oraz ST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</si>
</sst>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"/>
    <numFmt numFmtId="167" formatCode="_-* #,##0.00\ _z_ł_-;\-* #,##0.00\ _z_ł_-;_-* \-??\ _z_ł_-;_-@_-"/>
    <numFmt numFmtId="168" formatCode="0.0"/>
    <numFmt numFmtId="169" formatCode="#,##0.000"/>
    <numFmt numFmtId="170" formatCode="[$-415]d\ mmmm\ yyyy"/>
    <numFmt numFmtId="171" formatCode="#,##0.0000"/>
    <numFmt numFmtId="172" formatCode="0.000"/>
  </numFmts>
  <fonts count="47">
    <font>
      <sz val="10"/>
      <name val="Arial"/>
      <family val="0"/>
    </font>
    <font>
      <b/>
      <sz val="10"/>
      <name val="Arial CE"/>
      <family val="2"/>
    </font>
    <font>
      <b/>
      <sz val="8"/>
      <name val="Arial CE"/>
      <family val="2"/>
    </font>
    <font>
      <sz val="10"/>
      <name val="Arial CE"/>
      <family val="2"/>
    </font>
    <font>
      <sz val="10"/>
      <color indexed="23"/>
      <name val="Arial"/>
      <family val="2"/>
    </font>
    <font>
      <sz val="10"/>
      <color indexed="23"/>
      <name val="Arial CE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63"/>
      <name val="Arial"/>
      <family val="2"/>
    </font>
    <font>
      <sz val="10"/>
      <color indexed="63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 tint="0.24998000264167786"/>
      <name val="Arial"/>
      <family val="2"/>
    </font>
    <font>
      <sz val="10"/>
      <color theme="1" tint="0.24998000264167786"/>
      <name val="Arial CE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7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28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6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22">
    <xf numFmtId="0" fontId="0" fillId="0" borderId="0" xfId="0" applyAlignment="1">
      <alignment/>
    </xf>
    <xf numFmtId="0" fontId="3" fillId="0" borderId="10" xfId="0" applyFont="1" applyBorder="1" applyAlignment="1" applyProtection="1">
      <alignment horizontal="right" vertical="top" wrapText="1"/>
      <protection/>
    </xf>
    <xf numFmtId="0" fontId="3" fillId="0" borderId="11" xfId="0" applyFont="1" applyBorder="1" applyAlignment="1" applyProtection="1">
      <alignment horizontal="center" vertical="top" wrapText="1"/>
      <protection/>
    </xf>
    <xf numFmtId="0" fontId="3" fillId="0" borderId="12" xfId="0" applyFont="1" applyBorder="1" applyAlignment="1" applyProtection="1">
      <alignment horizontal="center" vertical="top" wrapText="1"/>
      <protection/>
    </xf>
    <xf numFmtId="0" fontId="3" fillId="0" borderId="13" xfId="0" applyFont="1" applyBorder="1" applyAlignment="1" applyProtection="1">
      <alignment horizontal="center" vertical="top" wrapText="1"/>
      <protection/>
    </xf>
    <xf numFmtId="4" fontId="3" fillId="0" borderId="13" xfId="0" applyNumberFormat="1" applyFont="1" applyBorder="1" applyAlignment="1" applyProtection="1">
      <alignment horizontal="center" vertical="top" wrapText="1"/>
      <protection/>
    </xf>
    <xf numFmtId="0" fontId="3" fillId="0" borderId="14" xfId="0" applyFont="1" applyFill="1" applyBorder="1" applyAlignment="1" applyProtection="1">
      <alignment horizontal="right" vertical="top" wrapText="1"/>
      <protection/>
    </xf>
    <xf numFmtId="4" fontId="1" fillId="0" borderId="15" xfId="0" applyNumberFormat="1" applyFont="1" applyFill="1" applyBorder="1" applyAlignment="1" applyProtection="1">
      <alignment horizontal="right" vertical="top" wrapText="1"/>
      <protection locked="0"/>
    </xf>
    <xf numFmtId="4" fontId="1" fillId="0" borderId="16" xfId="0" applyNumberFormat="1" applyFont="1" applyFill="1" applyBorder="1" applyAlignment="1" applyProtection="1">
      <alignment horizontal="right" vertical="top" wrapText="1"/>
      <protection/>
    </xf>
    <xf numFmtId="166" fontId="3" fillId="0" borderId="13" xfId="0" applyNumberFormat="1" applyFont="1" applyBorder="1" applyAlignment="1" applyProtection="1">
      <alignment horizontal="right" vertical="top" wrapText="1"/>
      <protection/>
    </xf>
    <xf numFmtId="0" fontId="3" fillId="0" borderId="10" xfId="0" applyFont="1" applyFill="1" applyBorder="1" applyAlignment="1" applyProtection="1">
      <alignment horizontal="right" vertical="top" wrapText="1"/>
      <protection/>
    </xf>
    <xf numFmtId="4" fontId="3" fillId="0" borderId="13" xfId="0" applyNumberFormat="1" applyFont="1" applyFill="1" applyBorder="1" applyAlignment="1" applyProtection="1">
      <alignment horizontal="center" vertical="top" wrapText="1"/>
      <protection/>
    </xf>
    <xf numFmtId="4" fontId="1" fillId="0" borderId="13" xfId="0" applyNumberFormat="1" applyFont="1" applyFill="1" applyBorder="1" applyAlignment="1" applyProtection="1">
      <alignment horizontal="right" vertical="top" wrapText="1"/>
      <protection locked="0"/>
    </xf>
    <xf numFmtId="4" fontId="1" fillId="0" borderId="17" xfId="0" applyNumberFormat="1" applyFont="1" applyFill="1" applyBorder="1" applyAlignment="1" applyProtection="1">
      <alignment horizontal="right" vertical="top" wrapText="1"/>
      <protection/>
    </xf>
    <xf numFmtId="0" fontId="3" fillId="0" borderId="18" xfId="0" applyFont="1" applyFill="1" applyBorder="1" applyAlignment="1" applyProtection="1">
      <alignment horizontal="right" vertical="top" wrapText="1"/>
      <protection/>
    </xf>
    <xf numFmtId="4" fontId="1" fillId="0" borderId="12" xfId="0" applyNumberFormat="1" applyFont="1" applyFill="1" applyBorder="1" applyAlignment="1" applyProtection="1">
      <alignment horizontal="right" vertical="top" wrapText="1"/>
      <protection locked="0"/>
    </xf>
    <xf numFmtId="4" fontId="1" fillId="0" borderId="19" xfId="0" applyNumberFormat="1" applyFont="1" applyFill="1" applyBorder="1" applyAlignment="1" applyProtection="1">
      <alignment horizontal="right" vertical="top" wrapText="1"/>
      <protection/>
    </xf>
    <xf numFmtId="0" fontId="3" fillId="0" borderId="20" xfId="0" applyFont="1" applyBorder="1" applyAlignment="1" applyProtection="1">
      <alignment horizontal="right" vertical="top" wrapText="1"/>
      <protection/>
    </xf>
    <xf numFmtId="4" fontId="3" fillId="0" borderId="11" xfId="0" applyNumberFormat="1" applyFont="1" applyBorder="1" applyAlignment="1" applyProtection="1">
      <alignment horizontal="center" vertical="top" wrapText="1"/>
      <protection/>
    </xf>
    <xf numFmtId="4" fontId="1" fillId="0" borderId="11" xfId="0" applyNumberFormat="1" applyFont="1" applyBorder="1" applyAlignment="1" applyProtection="1">
      <alignment horizontal="right" vertical="top" wrapText="1"/>
      <protection locked="0"/>
    </xf>
    <xf numFmtId="4" fontId="1" fillId="0" borderId="21" xfId="0" applyNumberFormat="1" applyFont="1" applyBorder="1" applyAlignment="1" applyProtection="1">
      <alignment horizontal="right" vertical="top" wrapText="1"/>
      <protection/>
    </xf>
    <xf numFmtId="0" fontId="3" fillId="0" borderId="15" xfId="0" applyFont="1" applyBorder="1" applyAlignment="1" applyProtection="1">
      <alignment horizontal="center" vertical="top" wrapText="1"/>
      <protection/>
    </xf>
    <xf numFmtId="3" fontId="3" fillId="0" borderId="13" xfId="0" applyNumberFormat="1" applyFont="1" applyBorder="1" applyAlignment="1" applyProtection="1">
      <alignment horizontal="right" vertical="top" wrapText="1"/>
      <protection/>
    </xf>
    <xf numFmtId="0" fontId="0" fillId="0" borderId="15" xfId="54" applyFont="1" applyFill="1" applyBorder="1" applyAlignment="1">
      <alignment horizontal="left" vertical="top" wrapText="1"/>
      <protection/>
    </xf>
    <xf numFmtId="0" fontId="0" fillId="0" borderId="22" xfId="0" applyFont="1" applyFill="1" applyBorder="1" applyAlignment="1">
      <alignment horizontal="left" vertical="top" wrapText="1"/>
    </xf>
    <xf numFmtId="166" fontId="3" fillId="0" borderId="11" xfId="0" applyNumberFormat="1" applyFont="1" applyBorder="1" applyAlignment="1" applyProtection="1">
      <alignment horizontal="right" vertical="top" wrapText="1"/>
      <protection/>
    </xf>
    <xf numFmtId="0" fontId="3" fillId="0" borderId="13" xfId="52" applyFont="1" applyFill="1" applyBorder="1" applyAlignment="1" applyProtection="1">
      <alignment horizontal="left" vertical="top" wrapText="1"/>
      <protection/>
    </xf>
    <xf numFmtId="3" fontId="3" fillId="0" borderId="11" xfId="0" applyNumberFormat="1" applyFont="1" applyBorder="1" applyAlignment="1" applyProtection="1">
      <alignment horizontal="right" vertical="top" wrapText="1"/>
      <protection/>
    </xf>
    <xf numFmtId="4" fontId="5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23" xfId="0" applyFont="1" applyFill="1" applyBorder="1" applyAlignment="1">
      <alignment horizontal="left" vertical="center" wrapText="1"/>
    </xf>
    <xf numFmtId="4" fontId="3" fillId="0" borderId="15" xfId="0" applyNumberFormat="1" applyFont="1" applyFill="1" applyBorder="1" applyAlignment="1" applyProtection="1">
      <alignment horizontal="center" vertical="top" wrapText="1"/>
      <protection/>
    </xf>
    <xf numFmtId="2" fontId="3" fillId="0" borderId="15" xfId="0" applyNumberFormat="1" applyFont="1" applyFill="1" applyBorder="1" applyAlignment="1" applyProtection="1">
      <alignment horizontal="right" vertical="top" wrapText="1"/>
      <protection/>
    </xf>
    <xf numFmtId="0" fontId="3" fillId="0" borderId="12" xfId="0" applyFont="1" applyFill="1" applyBorder="1" applyAlignment="1" applyProtection="1">
      <alignment horizontal="left" vertical="top" wrapText="1"/>
      <protection/>
    </xf>
    <xf numFmtId="4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12" xfId="54" applyFont="1" applyFill="1" applyBorder="1" applyAlignment="1">
      <alignment horizontal="center" vertical="top" wrapText="1"/>
      <protection/>
    </xf>
    <xf numFmtId="4" fontId="3" fillId="0" borderId="12" xfId="0" applyNumberFormat="1" applyFont="1" applyFill="1" applyBorder="1" applyAlignment="1" applyProtection="1">
      <alignment horizontal="right" vertical="top" wrapText="1"/>
      <protection/>
    </xf>
    <xf numFmtId="4" fontId="4" fillId="0" borderId="12" xfId="54" applyNumberFormat="1" applyFont="1" applyFill="1" applyBorder="1" applyAlignment="1">
      <alignment vertical="center" wrapText="1"/>
      <protection/>
    </xf>
    <xf numFmtId="0" fontId="3" fillId="0" borderId="13" xfId="0" applyFont="1" applyFill="1" applyBorder="1" applyAlignment="1" applyProtection="1">
      <alignment horizontal="left" vertical="top" wrapText="1"/>
      <protection/>
    </xf>
    <xf numFmtId="4" fontId="3" fillId="0" borderId="13" xfId="0" applyNumberFormat="1" applyFont="1" applyFill="1" applyBorder="1" applyAlignment="1" applyProtection="1">
      <alignment horizontal="right" vertical="top" wrapText="1"/>
      <protection/>
    </xf>
    <xf numFmtId="0" fontId="3" fillId="0" borderId="20" xfId="0" applyFont="1" applyFill="1" applyBorder="1" applyAlignment="1" applyProtection="1">
      <alignment horizontal="right" vertical="top" wrapText="1"/>
      <protection/>
    </xf>
    <xf numFmtId="0" fontId="0" fillId="0" borderId="11" xfId="54" applyFont="1" applyFill="1" applyBorder="1" applyAlignment="1">
      <alignment horizontal="center" vertical="top" wrapText="1"/>
      <protection/>
    </xf>
    <xf numFmtId="4" fontId="5" fillId="0" borderId="11" xfId="0" applyNumberFormat="1" applyFont="1" applyFill="1" applyBorder="1" applyAlignment="1" applyProtection="1">
      <alignment horizontal="center" vertical="top" wrapText="1"/>
      <protection/>
    </xf>
    <xf numFmtId="4" fontId="4" fillId="0" borderId="11" xfId="54" applyNumberFormat="1" applyFont="1" applyFill="1" applyBorder="1" applyAlignment="1">
      <alignment vertical="center" wrapText="1"/>
      <protection/>
    </xf>
    <xf numFmtId="4" fontId="1" fillId="0" borderId="11" xfId="0" applyNumberFormat="1" applyFont="1" applyFill="1" applyBorder="1" applyAlignment="1" applyProtection="1">
      <alignment horizontal="right" vertical="top" wrapText="1"/>
      <protection locked="0"/>
    </xf>
    <xf numFmtId="4" fontId="1" fillId="0" borderId="21" xfId="0" applyNumberFormat="1" applyFont="1" applyFill="1" applyBorder="1" applyAlignment="1" applyProtection="1">
      <alignment horizontal="right" vertical="top" wrapText="1"/>
      <protection/>
    </xf>
    <xf numFmtId="0" fontId="0" fillId="0" borderId="23" xfId="0" applyFont="1" applyFill="1" applyBorder="1" applyAlignment="1">
      <alignment horizontal="left" vertical="top" wrapText="1"/>
    </xf>
    <xf numFmtId="4" fontId="3" fillId="0" borderId="15" xfId="0" applyNumberFormat="1" applyFont="1" applyBorder="1" applyAlignment="1" applyProtection="1">
      <alignment horizontal="center" vertical="top" wrapText="1"/>
      <protection/>
    </xf>
    <xf numFmtId="4" fontId="0" fillId="0" borderId="0" xfId="0" applyNumberFormat="1" applyAlignment="1">
      <alignment/>
    </xf>
    <xf numFmtId="0" fontId="2" fillId="32" borderId="24" xfId="0" applyNumberFormat="1" applyFont="1" applyFill="1" applyBorder="1" applyAlignment="1" applyProtection="1">
      <alignment horizontal="center" vertical="center" wrapText="1"/>
      <protection/>
    </xf>
    <xf numFmtId="4" fontId="2" fillId="32" borderId="24" xfId="0" applyNumberFormat="1" applyFont="1" applyFill="1" applyBorder="1" applyAlignment="1" applyProtection="1">
      <alignment horizontal="center" vertical="center" wrapText="1"/>
      <protection/>
    </xf>
    <xf numFmtId="4" fontId="1" fillId="0" borderId="13" xfId="0" applyNumberFormat="1" applyFont="1" applyBorder="1" applyAlignment="1" applyProtection="1">
      <alignment horizontal="right" vertical="top" wrapText="1"/>
      <protection locked="0"/>
    </xf>
    <xf numFmtId="0" fontId="0" fillId="0" borderId="0" xfId="0" applyFont="1" applyFill="1" applyBorder="1" applyAlignment="1">
      <alignment horizontal="left" vertical="top" wrapText="1"/>
    </xf>
    <xf numFmtId="2" fontId="3" fillId="0" borderId="13" xfId="0" applyNumberFormat="1" applyFont="1" applyFill="1" applyBorder="1" applyAlignment="1" applyProtection="1">
      <alignment horizontal="right" vertical="top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32" borderId="2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 applyProtection="1">
      <alignment horizontal="center" vertical="top" wrapText="1"/>
      <protection/>
    </xf>
    <xf numFmtId="0" fontId="3" fillId="0" borderId="11" xfId="0" applyFont="1" applyFill="1" applyBorder="1" applyAlignment="1" applyProtection="1">
      <alignment horizontal="center" vertical="top" wrapText="1"/>
      <protection/>
    </xf>
    <xf numFmtId="4" fontId="3" fillId="0" borderId="11" xfId="0" applyNumberFormat="1" applyFont="1" applyFill="1" applyBorder="1" applyAlignment="1" applyProtection="1">
      <alignment horizontal="center" vertical="top" wrapText="1"/>
      <protection/>
    </xf>
    <xf numFmtId="166" fontId="3" fillId="0" borderId="11" xfId="0" applyNumberFormat="1" applyFont="1" applyFill="1" applyBorder="1" applyAlignment="1" applyProtection="1">
      <alignment horizontal="right" vertical="top" wrapText="1"/>
      <protection/>
    </xf>
    <xf numFmtId="0" fontId="0" fillId="0" borderId="26" xfId="0" applyFont="1" applyFill="1" applyBorder="1" applyAlignment="1">
      <alignment horizontal="left" vertical="center" wrapText="1"/>
    </xf>
    <xf numFmtId="0" fontId="0" fillId="0" borderId="11" xfId="54" applyFont="1" applyFill="1" applyBorder="1" applyAlignment="1">
      <alignment horizontal="left" vertical="center" wrapText="1"/>
      <protection/>
    </xf>
    <xf numFmtId="0" fontId="0" fillId="0" borderId="12" xfId="54" applyFont="1" applyFill="1" applyBorder="1" applyAlignment="1">
      <alignment horizontal="left" vertical="center" wrapText="1"/>
      <protection/>
    </xf>
    <xf numFmtId="0" fontId="9" fillId="0" borderId="27" xfId="0" applyFont="1" applyFill="1" applyBorder="1" applyAlignment="1">
      <alignment horizontal="left" vertical="top" wrapText="1"/>
    </xf>
    <xf numFmtId="3" fontId="3" fillId="0" borderId="13" xfId="0" applyNumberFormat="1" applyFont="1" applyFill="1" applyBorder="1" applyAlignment="1" applyProtection="1">
      <alignment horizontal="right" vertical="top" wrapText="1"/>
      <protection/>
    </xf>
    <xf numFmtId="0" fontId="3" fillId="0" borderId="13" xfId="0" applyFont="1" applyFill="1" applyBorder="1" applyAlignment="1" applyProtection="1">
      <alignment horizontal="center" vertical="top" wrapText="1"/>
      <protection/>
    </xf>
    <xf numFmtId="0" fontId="7" fillId="32" borderId="28" xfId="0" applyFont="1" applyFill="1" applyBorder="1" applyAlignment="1">
      <alignment vertical="center" wrapText="1"/>
    </xf>
    <xf numFmtId="0" fontId="7" fillId="32" borderId="25" xfId="0" applyFont="1" applyFill="1" applyBorder="1" applyAlignment="1">
      <alignment vertical="center" wrapText="1"/>
    </xf>
    <xf numFmtId="0" fontId="7" fillId="32" borderId="29" xfId="0" applyFont="1" applyFill="1" applyBorder="1" applyAlignment="1">
      <alignment vertical="center" wrapText="1"/>
    </xf>
    <xf numFmtId="0" fontId="7" fillId="0" borderId="0" xfId="0" applyFont="1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15" xfId="0" applyFont="1" applyFill="1" applyBorder="1" applyAlignment="1">
      <alignment horizontal="left" vertical="top" wrapText="1"/>
    </xf>
    <xf numFmtId="0" fontId="3" fillId="0" borderId="13" xfId="53" applyFont="1" applyFill="1" applyBorder="1" applyAlignment="1" applyProtection="1">
      <alignment horizontal="left" vertical="top" wrapText="1"/>
      <protection/>
    </xf>
    <xf numFmtId="0" fontId="10" fillId="0" borderId="11" xfId="53" applyFont="1" applyFill="1" applyBorder="1" applyAlignment="1" applyProtection="1">
      <alignment horizontal="left" vertical="top" wrapText="1"/>
      <protection/>
    </xf>
    <xf numFmtId="0" fontId="45" fillId="0" borderId="27" xfId="0" applyFont="1" applyFill="1" applyBorder="1" applyAlignment="1">
      <alignment horizontal="left" vertical="top" wrapText="1"/>
    </xf>
    <xf numFmtId="0" fontId="46" fillId="0" borderId="11" xfId="53" applyFont="1" applyFill="1" applyBorder="1" applyAlignment="1" applyProtection="1">
      <alignment horizontal="left" vertical="top" wrapText="1"/>
      <protection/>
    </xf>
    <xf numFmtId="0" fontId="0" fillId="0" borderId="30" xfId="0" applyFont="1" applyFill="1" applyBorder="1" applyAlignment="1">
      <alignment horizontal="left" vertical="top" wrapText="1"/>
    </xf>
    <xf numFmtId="4" fontId="3" fillId="0" borderId="30" xfId="0" applyNumberFormat="1" applyFont="1" applyFill="1" applyBorder="1" applyAlignment="1" applyProtection="1">
      <alignment horizontal="center" vertical="top" wrapText="1"/>
      <protection/>
    </xf>
    <xf numFmtId="4" fontId="1" fillId="0" borderId="31" xfId="0" applyNumberFormat="1" applyFont="1" applyFill="1" applyBorder="1" applyAlignment="1" applyProtection="1">
      <alignment horizontal="right" vertical="top" wrapText="1"/>
      <protection/>
    </xf>
    <xf numFmtId="0" fontId="3" fillId="0" borderId="15" xfId="0" applyFont="1" applyFill="1" applyBorder="1" applyAlignment="1" applyProtection="1">
      <alignment horizontal="center" vertical="top" wrapText="1"/>
      <protection/>
    </xf>
    <xf numFmtId="49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/>
    </xf>
    <xf numFmtId="0" fontId="3" fillId="0" borderId="18" xfId="0" applyFont="1" applyBorder="1" applyAlignment="1" applyProtection="1">
      <alignment horizontal="right" vertical="top" wrapText="1"/>
      <protection/>
    </xf>
    <xf numFmtId="4" fontId="3" fillId="0" borderId="12" xfId="0" applyNumberFormat="1" applyFont="1" applyBorder="1" applyAlignment="1" applyProtection="1">
      <alignment horizontal="center" vertical="top" wrapText="1"/>
      <protection/>
    </xf>
    <xf numFmtId="4" fontId="1" fillId="0" borderId="19" xfId="0" applyNumberFormat="1" applyFont="1" applyBorder="1" applyAlignment="1" applyProtection="1">
      <alignment horizontal="right" vertical="top" wrapText="1"/>
      <protection/>
    </xf>
    <xf numFmtId="0" fontId="46" fillId="0" borderId="12" xfId="53" applyFont="1" applyFill="1" applyBorder="1" applyAlignment="1" applyProtection="1">
      <alignment horizontal="left" vertical="top" wrapText="1"/>
      <protection/>
    </xf>
    <xf numFmtId="3" fontId="3" fillId="0" borderId="12" xfId="0" applyNumberFormat="1" applyFont="1" applyBorder="1" applyAlignment="1" applyProtection="1">
      <alignment horizontal="right" vertical="top" wrapText="1"/>
      <protection/>
    </xf>
    <xf numFmtId="0" fontId="3" fillId="0" borderId="32" xfId="0" applyFont="1" applyBorder="1" applyAlignment="1" applyProtection="1">
      <alignment horizontal="right" vertical="top" wrapText="1"/>
      <protection/>
    </xf>
    <xf numFmtId="0" fontId="3" fillId="0" borderId="33" xfId="0" applyFont="1" applyBorder="1" applyAlignment="1" applyProtection="1">
      <alignment horizontal="center" vertical="top" wrapText="1"/>
      <protection/>
    </xf>
    <xf numFmtId="0" fontId="0" fillId="0" borderId="34" xfId="0" applyFont="1" applyFill="1" applyBorder="1" applyAlignment="1">
      <alignment horizontal="left" vertical="top" wrapText="1"/>
    </xf>
    <xf numFmtId="4" fontId="3" fillId="0" borderId="33" xfId="0" applyNumberFormat="1" applyFont="1" applyBorder="1" applyAlignment="1" applyProtection="1">
      <alignment horizontal="center" vertical="top" wrapText="1"/>
      <protection/>
    </xf>
    <xf numFmtId="166" fontId="3" fillId="0" borderId="33" xfId="0" applyNumberFormat="1" applyFont="1" applyBorder="1" applyAlignment="1" applyProtection="1">
      <alignment horizontal="right" vertical="top" wrapText="1"/>
      <protection/>
    </xf>
    <xf numFmtId="4" fontId="1" fillId="0" borderId="33" xfId="0" applyNumberFormat="1" applyFont="1" applyFill="1" applyBorder="1" applyAlignment="1" applyProtection="1">
      <alignment horizontal="right" vertical="top" wrapText="1"/>
      <protection locked="0"/>
    </xf>
    <xf numFmtId="4" fontId="1" fillId="0" borderId="35" xfId="0" applyNumberFormat="1" applyFont="1" applyFill="1" applyBorder="1" applyAlignment="1" applyProtection="1">
      <alignment horizontal="right" vertical="top" wrapText="1"/>
      <protection/>
    </xf>
    <xf numFmtId="2" fontId="3" fillId="0" borderId="11" xfId="0" applyNumberFormat="1" applyFont="1" applyFill="1" applyBorder="1" applyAlignment="1" applyProtection="1">
      <alignment horizontal="right" vertical="top" wrapText="1"/>
      <protection/>
    </xf>
    <xf numFmtId="166" fontId="3" fillId="0" borderId="12" xfId="0" applyNumberFormat="1" applyFont="1" applyBorder="1" applyAlignment="1" applyProtection="1">
      <alignment horizontal="right" vertical="top" wrapText="1"/>
      <protection/>
    </xf>
    <xf numFmtId="0" fontId="0" fillId="0" borderId="36" xfId="0" applyFont="1" applyFill="1" applyBorder="1" applyAlignment="1">
      <alignment horizontal="left" vertical="top" wrapText="1"/>
    </xf>
    <xf numFmtId="0" fontId="45" fillId="0" borderId="26" xfId="0" applyFont="1" applyFill="1" applyBorder="1" applyAlignment="1">
      <alignment horizontal="left" vertical="top" wrapText="1"/>
    </xf>
    <xf numFmtId="0" fontId="45" fillId="0" borderId="11" xfId="0" applyFont="1" applyFill="1" applyBorder="1" applyAlignment="1">
      <alignment horizontal="left" vertical="top" wrapText="1"/>
    </xf>
    <xf numFmtId="0" fontId="0" fillId="0" borderId="37" xfId="0" applyFont="1" applyFill="1" applyBorder="1" applyAlignment="1">
      <alignment horizontal="left" vertical="top" wrapText="1"/>
    </xf>
    <xf numFmtId="4" fontId="3" fillId="0" borderId="37" xfId="0" applyNumberFormat="1" applyFont="1" applyFill="1" applyBorder="1" applyAlignment="1" applyProtection="1">
      <alignment horizontal="center" vertical="top" wrapText="1"/>
      <protection/>
    </xf>
    <xf numFmtId="2" fontId="3" fillId="0" borderId="12" xfId="0" applyNumberFormat="1" applyFont="1" applyFill="1" applyBorder="1" applyAlignment="1" applyProtection="1">
      <alignment horizontal="right" vertical="top" wrapText="1"/>
      <protection/>
    </xf>
    <xf numFmtId="4" fontId="1" fillId="0" borderId="38" xfId="0" applyNumberFormat="1" applyFont="1" applyFill="1" applyBorder="1" applyAlignment="1" applyProtection="1">
      <alignment horizontal="right" vertical="top" wrapText="1"/>
      <protection/>
    </xf>
    <xf numFmtId="0" fontId="3" fillId="0" borderId="12" xfId="53" applyFont="1" applyFill="1" applyBorder="1" applyAlignment="1" applyProtection="1">
      <alignment horizontal="left" vertical="top" wrapText="1"/>
      <protection/>
    </xf>
    <xf numFmtId="3" fontId="4" fillId="0" borderId="11" xfId="54" applyNumberFormat="1" applyFont="1" applyFill="1" applyBorder="1" applyAlignment="1">
      <alignment vertical="center" wrapText="1"/>
      <protection/>
    </xf>
    <xf numFmtId="0" fontId="6" fillId="0" borderId="28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32" borderId="28" xfId="0" applyFont="1" applyFill="1" applyBorder="1" applyAlignment="1">
      <alignment horizontal="center" vertical="center" wrapText="1"/>
    </xf>
    <xf numFmtId="0" fontId="6" fillId="32" borderId="25" xfId="0" applyFont="1" applyFill="1" applyBorder="1" applyAlignment="1">
      <alignment horizontal="center" vertical="center" wrapText="1"/>
    </xf>
    <xf numFmtId="0" fontId="6" fillId="32" borderId="29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 applyProtection="1">
      <alignment horizontal="right" vertical="center" wrapText="1"/>
      <protection/>
    </xf>
    <xf numFmtId="0" fontId="1" fillId="0" borderId="25" xfId="0" applyFont="1" applyFill="1" applyBorder="1" applyAlignment="1" applyProtection="1">
      <alignment horizontal="right" vertical="center" wrapText="1"/>
      <protection/>
    </xf>
    <xf numFmtId="0" fontId="1" fillId="0" borderId="29" xfId="0" applyFont="1" applyFill="1" applyBorder="1" applyAlignment="1" applyProtection="1">
      <alignment horizontal="right" vertical="center" wrapText="1"/>
      <protection/>
    </xf>
    <xf numFmtId="4" fontId="1" fillId="0" borderId="24" xfId="0" applyNumberFormat="1" applyFont="1" applyFill="1" applyBorder="1" applyAlignment="1" applyProtection="1">
      <alignment horizontal="right" vertical="center" wrapText="1"/>
      <protection/>
    </xf>
    <xf numFmtId="0" fontId="3" fillId="0" borderId="15" xfId="0" applyFont="1" applyBorder="1" applyAlignment="1" applyProtection="1">
      <alignment horizontal="left" vertical="center" wrapText="1"/>
      <protection/>
    </xf>
    <xf numFmtId="4" fontId="1" fillId="0" borderId="39" xfId="0" applyNumberFormat="1" applyFont="1" applyFill="1" applyBorder="1" applyAlignment="1" applyProtection="1">
      <alignment horizontal="right" vertical="top" wrapText="1"/>
      <protection/>
    </xf>
    <xf numFmtId="4" fontId="1" fillId="0" borderId="40" xfId="0" applyNumberFormat="1" applyFont="1" applyFill="1" applyBorder="1" applyAlignment="1" applyProtection="1">
      <alignment horizontal="right" vertical="top" wrapText="1"/>
      <protection/>
    </xf>
    <xf numFmtId="0" fontId="1" fillId="0" borderId="24" xfId="0" applyFont="1" applyFill="1" applyBorder="1" applyAlignment="1" applyProtection="1">
      <alignment horizontal="right" vertical="center" wrapText="1"/>
      <protection/>
    </xf>
    <xf numFmtId="0" fontId="2" fillId="32" borderId="24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Alignment="1" quotePrefix="1">
      <alignment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2 2" xfId="53"/>
    <cellStyle name="Normalny 3" xfId="54"/>
    <cellStyle name="Obliczenia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view="pageBreakPreview" zoomScaleSheetLayoutView="100" zoomScalePageLayoutView="0" workbookViewId="0" topLeftCell="A28">
      <selection activeCell="A2" sqref="A2:G2"/>
    </sheetView>
  </sheetViews>
  <sheetFormatPr defaultColWidth="9.140625" defaultRowHeight="12.75"/>
  <cols>
    <col min="1" max="1" width="4.00390625" style="0" bestFit="1" customWidth="1"/>
    <col min="2" max="2" width="8.57421875" style="0" customWidth="1"/>
    <col min="3" max="3" width="42.8515625" style="0" customWidth="1"/>
    <col min="4" max="4" width="4.57421875" style="0" customWidth="1"/>
    <col min="6" max="6" width="9.7109375" style="0" customWidth="1"/>
    <col min="7" max="7" width="11.421875" style="0" customWidth="1"/>
    <col min="8" max="8" width="10.57421875" style="0" customWidth="1"/>
  </cols>
  <sheetData>
    <row r="1" spans="1:7" ht="48" customHeight="1" thickBot="1">
      <c r="A1" s="106" t="s">
        <v>123</v>
      </c>
      <c r="B1" s="107"/>
      <c r="C1" s="107"/>
      <c r="D1" s="107"/>
      <c r="E1" s="107"/>
      <c r="F1" s="107"/>
      <c r="G1" s="108"/>
    </row>
    <row r="2" spans="1:7" ht="30" customHeight="1" thickBot="1">
      <c r="A2" s="109" t="s">
        <v>66</v>
      </c>
      <c r="B2" s="110"/>
      <c r="C2" s="110"/>
      <c r="D2" s="110"/>
      <c r="E2" s="110"/>
      <c r="F2" s="110"/>
      <c r="G2" s="111"/>
    </row>
    <row r="3" spans="1:7" ht="30.75" thickBot="1">
      <c r="A3" s="48" t="s">
        <v>0</v>
      </c>
      <c r="B3" s="48" t="s">
        <v>1</v>
      </c>
      <c r="C3" s="48" t="s">
        <v>2</v>
      </c>
      <c r="D3" s="48" t="s">
        <v>3</v>
      </c>
      <c r="E3" s="48" t="s">
        <v>4</v>
      </c>
      <c r="F3" s="49" t="s">
        <v>8</v>
      </c>
      <c r="G3" s="49" t="s">
        <v>9</v>
      </c>
    </row>
    <row r="4" spans="1:7" ht="13.5" thickBot="1">
      <c r="A4" s="48">
        <v>1</v>
      </c>
      <c r="B4" s="48">
        <v>3</v>
      </c>
      <c r="C4" s="48">
        <v>4</v>
      </c>
      <c r="D4" s="48">
        <v>5</v>
      </c>
      <c r="E4" s="48">
        <v>6</v>
      </c>
      <c r="F4" s="48">
        <v>7</v>
      </c>
      <c r="G4" s="48">
        <v>8</v>
      </c>
    </row>
    <row r="5" spans="1:7" ht="24" customHeight="1" thickBot="1">
      <c r="A5" s="65"/>
      <c r="B5" s="66"/>
      <c r="C5" s="54" t="s">
        <v>90</v>
      </c>
      <c r="D5" s="66"/>
      <c r="E5" s="66"/>
      <c r="F5" s="66"/>
      <c r="G5" s="67"/>
    </row>
    <row r="6" spans="1:7" ht="26.25">
      <c r="A6" s="14">
        <v>1</v>
      </c>
      <c r="B6" s="55" t="s">
        <v>10</v>
      </c>
      <c r="C6" s="32" t="s">
        <v>42</v>
      </c>
      <c r="D6" s="33" t="s">
        <v>5</v>
      </c>
      <c r="E6" s="35">
        <f>31.5+475</f>
        <v>506.5</v>
      </c>
      <c r="F6" s="15"/>
      <c r="G6" s="16">
        <f>ROUND(E6*F6,2)</f>
        <v>0</v>
      </c>
    </row>
    <row r="7" spans="1:7" ht="12.75" customHeight="1">
      <c r="A7" s="39"/>
      <c r="B7" s="40"/>
      <c r="C7" s="60" t="s">
        <v>93</v>
      </c>
      <c r="D7" s="41"/>
      <c r="E7" s="42"/>
      <c r="F7" s="43"/>
      <c r="G7" s="44"/>
    </row>
    <row r="8" spans="1:7" ht="39">
      <c r="A8" s="10">
        <v>2</v>
      </c>
      <c r="B8" s="64" t="s">
        <v>10</v>
      </c>
      <c r="C8" s="37" t="s">
        <v>14</v>
      </c>
      <c r="D8" s="11" t="s">
        <v>5</v>
      </c>
      <c r="E8" s="38">
        <v>396</v>
      </c>
      <c r="F8" s="12"/>
      <c r="G8" s="13">
        <f>ROUND(E8*F8,2)</f>
        <v>0</v>
      </c>
    </row>
    <row r="9" spans="1:7" ht="12.75" customHeight="1">
      <c r="A9" s="39"/>
      <c r="B9" s="40"/>
      <c r="C9" s="60" t="s">
        <v>93</v>
      </c>
      <c r="D9" s="41"/>
      <c r="E9" s="42"/>
      <c r="F9" s="43"/>
      <c r="G9" s="44"/>
    </row>
    <row r="10" spans="1:7" ht="39">
      <c r="A10" s="10">
        <v>3</v>
      </c>
      <c r="B10" s="64" t="s">
        <v>10</v>
      </c>
      <c r="C10" s="37" t="s">
        <v>14</v>
      </c>
      <c r="D10" s="11" t="s">
        <v>5</v>
      </c>
      <c r="E10" s="38">
        <f>10.84+392.09</f>
        <v>402.92999999999995</v>
      </c>
      <c r="F10" s="12"/>
      <c r="G10" s="13">
        <f>ROUND(E10*F10,2)</f>
        <v>0</v>
      </c>
    </row>
    <row r="11" spans="1:7" ht="12.75" customHeight="1">
      <c r="A11" s="39"/>
      <c r="B11" s="40"/>
      <c r="C11" s="61" t="s">
        <v>94</v>
      </c>
      <c r="D11" s="41"/>
      <c r="E11" s="42"/>
      <c r="F11" s="43"/>
      <c r="G11" s="44"/>
    </row>
    <row r="12" spans="1:7" ht="39">
      <c r="A12" s="10">
        <v>4</v>
      </c>
      <c r="B12" s="64" t="s">
        <v>10</v>
      </c>
      <c r="C12" s="37" t="s">
        <v>15</v>
      </c>
      <c r="D12" s="11" t="s">
        <v>5</v>
      </c>
      <c r="E12" s="38">
        <f>7.74</f>
        <v>7.74</v>
      </c>
      <c r="F12" s="12"/>
      <c r="G12" s="13">
        <f>ROUND(E12*F12,2)</f>
        <v>0</v>
      </c>
    </row>
    <row r="13" spans="1:7" ht="12.75" customHeight="1">
      <c r="A13" s="39"/>
      <c r="B13" s="40"/>
      <c r="C13" s="60" t="s">
        <v>28</v>
      </c>
      <c r="D13" s="41"/>
      <c r="E13" s="42"/>
      <c r="F13" s="43"/>
      <c r="G13" s="44"/>
    </row>
    <row r="14" spans="1:7" ht="39">
      <c r="A14" s="10">
        <v>5</v>
      </c>
      <c r="B14" s="64" t="s">
        <v>10</v>
      </c>
      <c r="C14" s="29" t="s">
        <v>21</v>
      </c>
      <c r="D14" s="11" t="s">
        <v>5</v>
      </c>
      <c r="E14" s="52">
        <f>102+188</f>
        <v>290</v>
      </c>
      <c r="F14" s="12"/>
      <c r="G14" s="8">
        <f>ROUND(E14*F14,2)</f>
        <v>0</v>
      </c>
    </row>
    <row r="15" spans="1:7" ht="39">
      <c r="A15" s="10">
        <v>6</v>
      </c>
      <c r="B15" s="64" t="s">
        <v>10</v>
      </c>
      <c r="C15" s="29" t="s">
        <v>95</v>
      </c>
      <c r="D15" s="11" t="s">
        <v>5</v>
      </c>
      <c r="E15" s="52">
        <v>9</v>
      </c>
      <c r="F15" s="12"/>
      <c r="G15" s="8">
        <f>ROUND(E15*F15,2)</f>
        <v>0</v>
      </c>
    </row>
    <row r="16" spans="1:7" ht="39">
      <c r="A16" s="10">
        <v>7</v>
      </c>
      <c r="B16" s="64" t="s">
        <v>10</v>
      </c>
      <c r="C16" s="37" t="s">
        <v>20</v>
      </c>
      <c r="D16" s="11" t="s">
        <v>5</v>
      </c>
      <c r="E16" s="38">
        <f>102+9</f>
        <v>111</v>
      </c>
      <c r="F16" s="12"/>
      <c r="G16" s="13">
        <f>ROUND(E16*F16,2)</f>
        <v>0</v>
      </c>
    </row>
    <row r="17" spans="1:7" ht="12.75" customHeight="1">
      <c r="A17" s="39"/>
      <c r="B17" s="40"/>
      <c r="C17" s="59" t="s">
        <v>35</v>
      </c>
      <c r="D17" s="41"/>
      <c r="E17" s="42"/>
      <c r="F17" s="43"/>
      <c r="G17" s="44"/>
    </row>
    <row r="18" spans="1:7" ht="39">
      <c r="A18" s="10">
        <v>8</v>
      </c>
      <c r="B18" s="64" t="s">
        <v>10</v>
      </c>
      <c r="C18" s="37" t="s">
        <v>20</v>
      </c>
      <c r="D18" s="11" t="s">
        <v>5</v>
      </c>
      <c r="E18" s="38">
        <f>6.45+326.48</f>
        <v>332.93</v>
      </c>
      <c r="F18" s="12"/>
      <c r="G18" s="13">
        <f>ROUND(E18*F18,2)</f>
        <v>0</v>
      </c>
    </row>
    <row r="19" spans="1:7" ht="12.75" customHeight="1">
      <c r="A19" s="39"/>
      <c r="B19" s="40"/>
      <c r="C19" s="59" t="s">
        <v>29</v>
      </c>
      <c r="D19" s="41"/>
      <c r="E19" s="42"/>
      <c r="F19" s="43"/>
      <c r="G19" s="44"/>
    </row>
    <row r="20" spans="1:7" ht="39">
      <c r="A20" s="10">
        <v>9</v>
      </c>
      <c r="B20" s="64" t="s">
        <v>10</v>
      </c>
      <c r="C20" s="37" t="s">
        <v>20</v>
      </c>
      <c r="D20" s="11" t="s">
        <v>5</v>
      </c>
      <c r="E20" s="38">
        <v>188</v>
      </c>
      <c r="F20" s="12"/>
      <c r="G20" s="13">
        <f>ROUND(E20*F20,2)</f>
        <v>0</v>
      </c>
    </row>
    <row r="21" spans="1:7" ht="12.75" customHeight="1">
      <c r="A21" s="39"/>
      <c r="B21" s="40"/>
      <c r="C21" s="59" t="s">
        <v>30</v>
      </c>
      <c r="D21" s="41"/>
      <c r="E21" s="42"/>
      <c r="F21" s="43"/>
      <c r="G21" s="44"/>
    </row>
    <row r="22" spans="1:7" ht="26.25">
      <c r="A22" s="10">
        <v>10</v>
      </c>
      <c r="B22" s="64" t="s">
        <v>10</v>
      </c>
      <c r="C22" s="37" t="s">
        <v>43</v>
      </c>
      <c r="D22" s="11" t="s">
        <v>5</v>
      </c>
      <c r="E22" s="38">
        <f>5.16+260.87</f>
        <v>266.03000000000003</v>
      </c>
      <c r="F22" s="12"/>
      <c r="G22" s="13">
        <f>ROUND(E22*F22,2)</f>
        <v>0</v>
      </c>
    </row>
    <row r="23" spans="1:7" ht="12.75" customHeight="1">
      <c r="A23" s="39"/>
      <c r="B23" s="40"/>
      <c r="C23" s="59" t="s">
        <v>45</v>
      </c>
      <c r="D23" s="41"/>
      <c r="E23" s="42"/>
      <c r="F23" s="43"/>
      <c r="G23" s="44"/>
    </row>
    <row r="24" spans="1:7" ht="26.25">
      <c r="A24" s="10">
        <v>11</v>
      </c>
      <c r="B24" s="64" t="s">
        <v>10</v>
      </c>
      <c r="C24" s="37" t="s">
        <v>43</v>
      </c>
      <c r="D24" s="11" t="s">
        <v>5</v>
      </c>
      <c r="E24" s="38">
        <f>62.71+6.74</f>
        <v>69.45</v>
      </c>
      <c r="F24" s="12"/>
      <c r="G24" s="13">
        <f>ROUND(E24*F24,2)</f>
        <v>0</v>
      </c>
    </row>
    <row r="25" spans="1:7" ht="12.75" customHeight="1">
      <c r="A25" s="39"/>
      <c r="B25" s="40"/>
      <c r="C25" s="59" t="s">
        <v>96</v>
      </c>
      <c r="D25" s="41"/>
      <c r="E25" s="42"/>
      <c r="F25" s="43"/>
      <c r="G25" s="44"/>
    </row>
    <row r="26" spans="1:7" ht="26.25">
      <c r="A26" s="10">
        <v>12</v>
      </c>
      <c r="B26" s="64" t="s">
        <v>10</v>
      </c>
      <c r="C26" s="37" t="s">
        <v>43</v>
      </c>
      <c r="D26" s="11" t="s">
        <v>5</v>
      </c>
      <c r="E26" s="38">
        <v>120.78</v>
      </c>
      <c r="F26" s="12"/>
      <c r="G26" s="13">
        <f>ROUND(E26*F26,2)</f>
        <v>0</v>
      </c>
    </row>
    <row r="27" spans="1:7" ht="12.75" customHeight="1">
      <c r="A27" s="39"/>
      <c r="B27" s="40"/>
      <c r="C27" s="59" t="s">
        <v>44</v>
      </c>
      <c r="D27" s="41"/>
      <c r="E27" s="42"/>
      <c r="F27" s="43"/>
      <c r="G27" s="44"/>
    </row>
    <row r="28" spans="1:8" ht="39">
      <c r="A28" s="6">
        <v>13</v>
      </c>
      <c r="B28" s="80" t="s">
        <v>10</v>
      </c>
      <c r="C28" s="23" t="s">
        <v>11</v>
      </c>
      <c r="D28" s="30" t="s">
        <v>6</v>
      </c>
      <c r="E28" s="31">
        <v>312</v>
      </c>
      <c r="F28" s="7"/>
      <c r="G28" s="8">
        <f>ROUND(E28*F28,2)</f>
        <v>0</v>
      </c>
      <c r="H28" s="47"/>
    </row>
    <row r="29" spans="1:8" ht="26.25">
      <c r="A29" s="6">
        <v>14</v>
      </c>
      <c r="B29" s="80" t="s">
        <v>10</v>
      </c>
      <c r="C29" s="23" t="s">
        <v>16</v>
      </c>
      <c r="D29" s="30" t="s">
        <v>6</v>
      </c>
      <c r="E29" s="31">
        <v>123.8</v>
      </c>
      <c r="F29" s="7"/>
      <c r="G29" s="8">
        <f>ROUND(E29*F29,2)</f>
        <v>0</v>
      </c>
      <c r="H29" s="47"/>
    </row>
    <row r="30" spans="1:7" ht="26.25">
      <c r="A30" s="10">
        <v>15</v>
      </c>
      <c r="B30" s="64" t="s">
        <v>10</v>
      </c>
      <c r="C30" s="72" t="s">
        <v>46</v>
      </c>
      <c r="D30" s="11" t="s">
        <v>5</v>
      </c>
      <c r="E30" s="52">
        <v>251</v>
      </c>
      <c r="F30" s="12"/>
      <c r="G30" s="13">
        <f>ROUND(E30*F30,2)</f>
        <v>0</v>
      </c>
    </row>
    <row r="31" spans="1:7" ht="26.25">
      <c r="A31" s="10">
        <v>16</v>
      </c>
      <c r="B31" s="64" t="s">
        <v>10</v>
      </c>
      <c r="C31" s="37" t="s">
        <v>119</v>
      </c>
      <c r="D31" s="11" t="s">
        <v>7</v>
      </c>
      <c r="E31" s="63">
        <v>1</v>
      </c>
      <c r="F31" s="12"/>
      <c r="G31" s="13">
        <f>ROUND(E31*F31,2)</f>
        <v>0</v>
      </c>
    </row>
    <row r="32" spans="1:7" ht="12.75" customHeight="1">
      <c r="A32" s="39"/>
      <c r="B32" s="40"/>
      <c r="C32" s="59" t="s">
        <v>116</v>
      </c>
      <c r="D32" s="41"/>
      <c r="E32" s="105"/>
      <c r="F32" s="43"/>
      <c r="G32" s="44"/>
    </row>
    <row r="33" spans="1:7" ht="26.25">
      <c r="A33" s="10">
        <v>17</v>
      </c>
      <c r="B33" s="64" t="s">
        <v>10</v>
      </c>
      <c r="C33" s="37" t="s">
        <v>120</v>
      </c>
      <c r="D33" s="11" t="s">
        <v>7</v>
      </c>
      <c r="E33" s="63">
        <v>1</v>
      </c>
      <c r="F33" s="12"/>
      <c r="G33" s="13">
        <f>ROUND(E33*F33,2)</f>
        <v>0</v>
      </c>
    </row>
    <row r="34" spans="1:7" ht="12.75" customHeight="1">
      <c r="A34" s="39"/>
      <c r="B34" s="40"/>
      <c r="C34" s="59" t="s">
        <v>116</v>
      </c>
      <c r="D34" s="41"/>
      <c r="E34" s="105"/>
      <c r="F34" s="43"/>
      <c r="G34" s="44"/>
    </row>
    <row r="35" spans="1:7" ht="12.75">
      <c r="A35" s="10">
        <v>18</v>
      </c>
      <c r="B35" s="64" t="s">
        <v>10</v>
      </c>
      <c r="C35" s="37" t="s">
        <v>97</v>
      </c>
      <c r="D35" s="11" t="s">
        <v>98</v>
      </c>
      <c r="E35" s="63">
        <v>4</v>
      </c>
      <c r="F35" s="12"/>
      <c r="G35" s="13">
        <f>ROUND(E35*F35,2)</f>
        <v>0</v>
      </c>
    </row>
    <row r="36" spans="1:7" ht="12.75" customHeight="1" thickBot="1">
      <c r="A36" s="39"/>
      <c r="B36" s="40"/>
      <c r="C36" s="59" t="s">
        <v>99</v>
      </c>
      <c r="D36" s="41"/>
      <c r="E36" s="105"/>
      <c r="F36" s="43"/>
      <c r="G36" s="44"/>
    </row>
    <row r="37" spans="1:7" ht="25.5" customHeight="1" thickBot="1">
      <c r="A37" s="112" t="s">
        <v>13</v>
      </c>
      <c r="B37" s="113"/>
      <c r="C37" s="113"/>
      <c r="D37" s="113"/>
      <c r="E37" s="114"/>
      <c r="F37" s="115">
        <f>SUM(G6:G36)</f>
        <v>0</v>
      </c>
      <c r="G37" s="115"/>
    </row>
    <row r="39" ht="12.75">
      <c r="C39" s="51"/>
    </row>
  </sheetData>
  <sheetProtection/>
  <mergeCells count="4">
    <mergeCell ref="A1:G1"/>
    <mergeCell ref="A2:G2"/>
    <mergeCell ref="A37:E37"/>
    <mergeCell ref="F37:G37"/>
  </mergeCells>
  <printOptions/>
  <pageMargins left="0.984251968503937" right="0.3937007874015748" top="0.6299212598425197" bottom="0.8267716535433072" header="0.1968503937007874" footer="0.3937007874015748"/>
  <pageSetup firstPageNumber="1" useFirstPageNumber="1" orientation="portrait" paperSize="9" scale="90" r:id="rId1"/>
  <headerFooter>
    <oddHeader>&amp;L&amp;"Arial,Kursywa"&amp;9Przedmiar robót</oddHeader>
  </headerFooter>
  <rowBreaks count="1" manualBreakCount="1">
    <brk id="3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view="pageBreakPreview" zoomScaleSheetLayoutView="100" zoomScalePageLayoutView="0" workbookViewId="0" topLeftCell="A13">
      <selection activeCell="A2" sqref="A2:G2"/>
    </sheetView>
  </sheetViews>
  <sheetFormatPr defaultColWidth="9.140625" defaultRowHeight="12.75"/>
  <cols>
    <col min="1" max="1" width="4.00390625" style="0" bestFit="1" customWidth="1"/>
    <col min="2" max="2" width="8.57421875" style="0" customWidth="1"/>
    <col min="3" max="3" width="42.8515625" style="0" customWidth="1"/>
    <col min="4" max="4" width="4.57421875" style="0" customWidth="1"/>
    <col min="6" max="6" width="9.7109375" style="0" customWidth="1"/>
    <col min="7" max="7" width="11.421875" style="0" customWidth="1"/>
    <col min="8" max="8" width="10.57421875" style="0" customWidth="1"/>
  </cols>
  <sheetData>
    <row r="1" spans="1:7" ht="48" customHeight="1" thickBot="1">
      <c r="A1" s="106" t="s">
        <v>123</v>
      </c>
      <c r="B1" s="107"/>
      <c r="C1" s="107"/>
      <c r="D1" s="107"/>
      <c r="E1" s="107"/>
      <c r="F1" s="107"/>
      <c r="G1" s="108"/>
    </row>
    <row r="2" spans="1:7" ht="30" customHeight="1" thickBot="1">
      <c r="A2" s="109" t="s">
        <v>67</v>
      </c>
      <c r="B2" s="110"/>
      <c r="C2" s="110"/>
      <c r="D2" s="110"/>
      <c r="E2" s="110"/>
      <c r="F2" s="110"/>
      <c r="G2" s="111"/>
    </row>
    <row r="3" spans="1:7" ht="30.75" thickBot="1">
      <c r="A3" s="48" t="s">
        <v>0</v>
      </c>
      <c r="B3" s="48" t="s">
        <v>1</v>
      </c>
      <c r="C3" s="48" t="s">
        <v>2</v>
      </c>
      <c r="D3" s="48" t="s">
        <v>3</v>
      </c>
      <c r="E3" s="48" t="s">
        <v>4</v>
      </c>
      <c r="F3" s="49" t="s">
        <v>8</v>
      </c>
      <c r="G3" s="49" t="s">
        <v>9</v>
      </c>
    </row>
    <row r="4" spans="1:7" ht="13.5" thickBot="1">
      <c r="A4" s="48">
        <v>1</v>
      </c>
      <c r="B4" s="48">
        <v>3</v>
      </c>
      <c r="C4" s="48">
        <v>4</v>
      </c>
      <c r="D4" s="48">
        <v>5</v>
      </c>
      <c r="E4" s="48">
        <v>6</v>
      </c>
      <c r="F4" s="48">
        <v>7</v>
      </c>
      <c r="G4" s="48">
        <v>8</v>
      </c>
    </row>
    <row r="5" spans="1:7" ht="24" customHeight="1" thickBot="1">
      <c r="A5" s="65"/>
      <c r="B5" s="66"/>
      <c r="C5" s="54" t="s">
        <v>91</v>
      </c>
      <c r="D5" s="66"/>
      <c r="E5" s="66"/>
      <c r="F5" s="66"/>
      <c r="G5" s="67"/>
    </row>
    <row r="6" spans="1:7" ht="18.75" customHeight="1">
      <c r="A6" s="1">
        <v>1</v>
      </c>
      <c r="B6" s="3" t="s">
        <v>18</v>
      </c>
      <c r="C6" s="24" t="s">
        <v>22</v>
      </c>
      <c r="D6" s="5" t="s">
        <v>6</v>
      </c>
      <c r="E6" s="9">
        <v>302.2</v>
      </c>
      <c r="F6" s="50"/>
      <c r="G6" s="16">
        <f>ROUND(E6*F6,2)</f>
        <v>0</v>
      </c>
    </row>
    <row r="7" spans="1:7" ht="80.25" customHeight="1">
      <c r="A7" s="17"/>
      <c r="B7" s="2"/>
      <c r="C7" s="62" t="s">
        <v>49</v>
      </c>
      <c r="D7" s="18"/>
      <c r="E7" s="25"/>
      <c r="F7" s="19"/>
      <c r="G7" s="20"/>
    </row>
    <row r="8" spans="1:7" ht="18" customHeight="1">
      <c r="A8" s="1">
        <v>2</v>
      </c>
      <c r="B8" s="3" t="s">
        <v>18</v>
      </c>
      <c r="C8" s="24" t="s">
        <v>23</v>
      </c>
      <c r="D8" s="5" t="s">
        <v>6</v>
      </c>
      <c r="E8" s="9">
        <v>72.1</v>
      </c>
      <c r="F8" s="50"/>
      <c r="G8" s="16">
        <f>ROUND(E8*F8,2)</f>
        <v>0</v>
      </c>
    </row>
    <row r="9" spans="1:7" ht="80.25" customHeight="1">
      <c r="A9" s="17"/>
      <c r="B9" s="2"/>
      <c r="C9" s="62" t="s">
        <v>49</v>
      </c>
      <c r="D9" s="18"/>
      <c r="E9" s="25"/>
      <c r="F9" s="19"/>
      <c r="G9" s="20"/>
    </row>
    <row r="10" spans="1:7" ht="15" customHeight="1">
      <c r="A10" s="1">
        <v>3</v>
      </c>
      <c r="B10" s="3" t="s">
        <v>18</v>
      </c>
      <c r="C10" s="26" t="s">
        <v>24</v>
      </c>
      <c r="D10" s="5" t="s">
        <v>7</v>
      </c>
      <c r="E10" s="22">
        <v>17</v>
      </c>
      <c r="F10" s="50"/>
      <c r="G10" s="16">
        <f>ROUND(E10*F10,2)</f>
        <v>0</v>
      </c>
    </row>
    <row r="11" spans="1:7" ht="79.5" customHeight="1">
      <c r="A11" s="17"/>
      <c r="B11" s="2"/>
      <c r="C11" s="74" t="s">
        <v>48</v>
      </c>
      <c r="D11" s="18"/>
      <c r="E11" s="27"/>
      <c r="F11" s="19"/>
      <c r="G11" s="20"/>
    </row>
    <row r="12" spans="1:7" ht="17.25" customHeight="1">
      <c r="A12" s="1">
        <v>4</v>
      </c>
      <c r="B12" s="3" t="s">
        <v>18</v>
      </c>
      <c r="C12" s="73" t="s">
        <v>47</v>
      </c>
      <c r="D12" s="5" t="s">
        <v>7</v>
      </c>
      <c r="E12" s="22">
        <v>7</v>
      </c>
      <c r="F12" s="50"/>
      <c r="G12" s="16">
        <f>ROUND(E12*F12,2)</f>
        <v>0</v>
      </c>
    </row>
    <row r="13" spans="1:7" ht="78.75">
      <c r="A13" s="17"/>
      <c r="B13" s="2"/>
      <c r="C13" s="74" t="s">
        <v>48</v>
      </c>
      <c r="D13" s="18"/>
      <c r="E13" s="27"/>
      <c r="F13" s="19"/>
      <c r="G13" s="20"/>
    </row>
    <row r="14" spans="1:7" ht="18.75" customHeight="1">
      <c r="A14" s="1">
        <v>5</v>
      </c>
      <c r="B14" s="3" t="s">
        <v>18</v>
      </c>
      <c r="C14" s="73" t="s">
        <v>50</v>
      </c>
      <c r="D14" s="5" t="s">
        <v>7</v>
      </c>
      <c r="E14" s="22">
        <v>19</v>
      </c>
      <c r="F14" s="50"/>
      <c r="G14" s="16">
        <f>ROUND(E14*F14,2)</f>
        <v>0</v>
      </c>
    </row>
    <row r="15" spans="1:7" ht="81.75" customHeight="1">
      <c r="A15" s="17"/>
      <c r="B15" s="2"/>
      <c r="C15" s="74" t="s">
        <v>48</v>
      </c>
      <c r="D15" s="18"/>
      <c r="E15" s="27"/>
      <c r="F15" s="19"/>
      <c r="G15" s="20"/>
    </row>
    <row r="16" spans="1:7" ht="30" customHeight="1">
      <c r="A16" s="10">
        <v>6</v>
      </c>
      <c r="B16" s="55" t="s">
        <v>18</v>
      </c>
      <c r="C16" s="73" t="s">
        <v>73</v>
      </c>
      <c r="D16" s="11" t="s">
        <v>7</v>
      </c>
      <c r="E16" s="63">
        <v>5</v>
      </c>
      <c r="F16" s="12"/>
      <c r="G16" s="16">
        <f>ROUND(E16*F16,2)</f>
        <v>0</v>
      </c>
    </row>
    <row r="17" spans="1:7" ht="78.75">
      <c r="A17" s="39"/>
      <c r="B17" s="56"/>
      <c r="C17" s="62" t="s">
        <v>75</v>
      </c>
      <c r="D17" s="57"/>
      <c r="E17" s="58"/>
      <c r="F17" s="43"/>
      <c r="G17" s="44"/>
    </row>
    <row r="18" spans="1:7" ht="30" customHeight="1">
      <c r="A18" s="10">
        <v>7</v>
      </c>
      <c r="B18" s="55" t="s">
        <v>18</v>
      </c>
      <c r="C18" s="73" t="s">
        <v>74</v>
      </c>
      <c r="D18" s="11" t="s">
        <v>7</v>
      </c>
      <c r="E18" s="63">
        <v>1</v>
      </c>
      <c r="F18" s="12"/>
      <c r="G18" s="16">
        <f>ROUND(E18*F18,2)</f>
        <v>0</v>
      </c>
    </row>
    <row r="19" spans="1:7" ht="93.75" customHeight="1" thickBot="1">
      <c r="A19" s="39"/>
      <c r="B19" s="56"/>
      <c r="C19" s="62" t="s">
        <v>76</v>
      </c>
      <c r="D19" s="57"/>
      <c r="E19" s="58"/>
      <c r="F19" s="43"/>
      <c r="G19" s="44"/>
    </row>
    <row r="20" spans="1:7" ht="25.5" customHeight="1" thickBot="1">
      <c r="A20" s="112" t="s">
        <v>13</v>
      </c>
      <c r="B20" s="113"/>
      <c r="C20" s="113"/>
      <c r="D20" s="113"/>
      <c r="E20" s="114"/>
      <c r="F20" s="115">
        <f>SUM(G6:G19)</f>
        <v>0</v>
      </c>
      <c r="G20" s="115"/>
    </row>
  </sheetData>
  <sheetProtection/>
  <mergeCells count="4">
    <mergeCell ref="A1:G1"/>
    <mergeCell ref="A2:G2"/>
    <mergeCell ref="A20:E20"/>
    <mergeCell ref="F20:G20"/>
  </mergeCells>
  <printOptions/>
  <pageMargins left="0.984251968503937" right="0.3937007874015748" top="0.6299212598425197" bottom="0.8267716535433072" header="0.1968503937007874" footer="0.3937007874015748"/>
  <pageSetup firstPageNumber="1" useFirstPageNumber="1" orientation="portrait" paperSize="9" scale="79" r:id="rId1"/>
  <headerFooter>
    <oddHeader>&amp;L&amp;"Arial,Kursywa"&amp;9Przedmiar robót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39"/>
  <sheetViews>
    <sheetView view="pageBreakPreview" zoomScaleSheetLayoutView="100" zoomScalePageLayoutView="0" workbookViewId="0" topLeftCell="A24">
      <selection activeCell="A2" sqref="A2:G2"/>
    </sheetView>
  </sheetViews>
  <sheetFormatPr defaultColWidth="9.140625" defaultRowHeight="12.75"/>
  <cols>
    <col min="1" max="1" width="4.00390625" style="0" bestFit="1" customWidth="1"/>
    <col min="2" max="2" width="8.57421875" style="0" customWidth="1"/>
    <col min="3" max="3" width="42.8515625" style="0" customWidth="1"/>
    <col min="4" max="4" width="4.57421875" style="0" customWidth="1"/>
    <col min="6" max="6" width="9.7109375" style="0" customWidth="1"/>
    <col min="7" max="7" width="11.421875" style="0" customWidth="1"/>
    <col min="8" max="8" width="10.57421875" style="0" customWidth="1"/>
  </cols>
  <sheetData>
    <row r="1" spans="1:7" ht="48" customHeight="1" thickBot="1">
      <c r="A1" s="106" t="s">
        <v>123</v>
      </c>
      <c r="B1" s="107"/>
      <c r="C1" s="107"/>
      <c r="D1" s="107"/>
      <c r="E1" s="107"/>
      <c r="F1" s="107"/>
      <c r="G1" s="108"/>
    </row>
    <row r="2" spans="1:7" ht="30" customHeight="1" thickBot="1">
      <c r="A2" s="109" t="s">
        <v>68</v>
      </c>
      <c r="B2" s="110"/>
      <c r="C2" s="110"/>
      <c r="D2" s="110"/>
      <c r="E2" s="110"/>
      <c r="F2" s="110"/>
      <c r="G2" s="111"/>
    </row>
    <row r="3" spans="1:7" ht="30.75" thickBot="1">
      <c r="A3" s="48" t="s">
        <v>0</v>
      </c>
      <c r="B3" s="48" t="s">
        <v>1</v>
      </c>
      <c r="C3" s="48" t="s">
        <v>2</v>
      </c>
      <c r="D3" s="48" t="s">
        <v>3</v>
      </c>
      <c r="E3" s="48" t="s">
        <v>4</v>
      </c>
      <c r="F3" s="49" t="s">
        <v>8</v>
      </c>
      <c r="G3" s="49" t="s">
        <v>9</v>
      </c>
    </row>
    <row r="4" spans="1:7" ht="13.5" thickBot="1">
      <c r="A4" s="48">
        <v>1</v>
      </c>
      <c r="B4" s="48">
        <v>3</v>
      </c>
      <c r="C4" s="48">
        <v>4</v>
      </c>
      <c r="D4" s="48">
        <v>5</v>
      </c>
      <c r="E4" s="48">
        <v>6</v>
      </c>
      <c r="F4" s="48">
        <v>7</v>
      </c>
      <c r="G4" s="48">
        <v>8</v>
      </c>
    </row>
    <row r="5" spans="1:7" ht="24" customHeight="1" thickBot="1">
      <c r="A5" s="65"/>
      <c r="B5" s="66"/>
      <c r="C5" s="54" t="s">
        <v>91</v>
      </c>
      <c r="D5" s="66"/>
      <c r="E5" s="66"/>
      <c r="F5" s="66"/>
      <c r="G5" s="67"/>
    </row>
    <row r="6" spans="1:7" ht="12.75">
      <c r="A6" s="1">
        <v>1</v>
      </c>
      <c r="B6" s="3" t="s">
        <v>12</v>
      </c>
      <c r="C6" s="24" t="s">
        <v>51</v>
      </c>
      <c r="D6" s="5" t="s">
        <v>6</v>
      </c>
      <c r="E6" s="9">
        <v>27</v>
      </c>
      <c r="F6" s="12"/>
      <c r="G6" s="16">
        <f>ROUND(E6*F6,2)</f>
        <v>0</v>
      </c>
    </row>
    <row r="7" spans="1:7" ht="103.5" customHeight="1">
      <c r="A7" s="17"/>
      <c r="B7" s="2"/>
      <c r="C7" s="75" t="s">
        <v>52</v>
      </c>
      <c r="D7" s="18"/>
      <c r="E7" s="25"/>
      <c r="F7" s="43"/>
      <c r="G7" s="20"/>
    </row>
    <row r="8" spans="1:7" ht="26.25">
      <c r="A8" s="1">
        <v>2</v>
      </c>
      <c r="B8" s="3" t="s">
        <v>12</v>
      </c>
      <c r="C8" s="24" t="s">
        <v>77</v>
      </c>
      <c r="D8" s="5" t="s">
        <v>6</v>
      </c>
      <c r="E8" s="9">
        <v>131</v>
      </c>
      <c r="F8" s="12"/>
      <c r="G8" s="16">
        <f>ROUND(E8*F8,2)</f>
        <v>0</v>
      </c>
    </row>
    <row r="9" spans="1:7" ht="103.5" customHeight="1">
      <c r="A9" s="17"/>
      <c r="B9" s="2"/>
      <c r="C9" s="75" t="s">
        <v>52</v>
      </c>
      <c r="D9" s="18"/>
      <c r="E9" s="25"/>
      <c r="F9" s="43"/>
      <c r="G9" s="20"/>
    </row>
    <row r="10" spans="1:7" ht="13.5" customHeight="1">
      <c r="A10" s="1">
        <v>3</v>
      </c>
      <c r="B10" s="3" t="s">
        <v>12</v>
      </c>
      <c r="C10" s="73" t="s">
        <v>78</v>
      </c>
      <c r="D10" s="5" t="s">
        <v>7</v>
      </c>
      <c r="E10" s="22">
        <v>1</v>
      </c>
      <c r="F10" s="12"/>
      <c r="G10" s="16">
        <f>ROUND(E10*F10,2)</f>
        <v>0</v>
      </c>
    </row>
    <row r="11" spans="1:7" ht="26.25">
      <c r="A11" s="17"/>
      <c r="B11" s="2"/>
      <c r="C11" s="76" t="s">
        <v>54</v>
      </c>
      <c r="D11" s="18"/>
      <c r="E11" s="27"/>
      <c r="F11" s="43"/>
      <c r="G11" s="20"/>
    </row>
    <row r="12" spans="1:8" ht="12.75">
      <c r="A12" s="1">
        <v>4</v>
      </c>
      <c r="B12" s="3" t="s">
        <v>12</v>
      </c>
      <c r="C12" s="73" t="s">
        <v>79</v>
      </c>
      <c r="D12" s="5" t="s">
        <v>7</v>
      </c>
      <c r="E12" s="22">
        <v>1</v>
      </c>
      <c r="F12" s="12"/>
      <c r="G12" s="16">
        <f>ROUND(E12*F12,2)</f>
        <v>0</v>
      </c>
      <c r="H12" s="47"/>
    </row>
    <row r="13" spans="1:7" ht="39.75" thickBot="1">
      <c r="A13" s="83"/>
      <c r="B13" s="3"/>
      <c r="C13" s="86" t="s">
        <v>55</v>
      </c>
      <c r="D13" s="84"/>
      <c r="E13" s="87"/>
      <c r="F13" s="15"/>
      <c r="G13" s="85"/>
    </row>
    <row r="14" spans="1:7" ht="24" customHeight="1" thickBot="1">
      <c r="A14" s="65"/>
      <c r="B14" s="66"/>
      <c r="C14" s="54" t="s">
        <v>92</v>
      </c>
      <c r="D14" s="66"/>
      <c r="E14" s="66"/>
      <c r="F14" s="66"/>
      <c r="G14" s="67"/>
    </row>
    <row r="15" spans="1:7" ht="12.75">
      <c r="A15" s="88">
        <v>5</v>
      </c>
      <c r="B15" s="89" t="s">
        <v>12</v>
      </c>
      <c r="C15" s="90" t="s">
        <v>80</v>
      </c>
      <c r="D15" s="91" t="s">
        <v>6</v>
      </c>
      <c r="E15" s="92">
        <v>81.1</v>
      </c>
      <c r="F15" s="93"/>
      <c r="G15" s="94">
        <f>ROUND(E15*F15,2)</f>
        <v>0</v>
      </c>
    </row>
    <row r="16" spans="1:7" ht="118.5">
      <c r="A16" s="17"/>
      <c r="B16" s="2"/>
      <c r="C16" s="98" t="s">
        <v>56</v>
      </c>
      <c r="D16" s="18"/>
      <c r="E16" s="25"/>
      <c r="F16" s="43"/>
      <c r="G16" s="20"/>
    </row>
    <row r="17" spans="1:7" ht="26.25">
      <c r="A17" s="83">
        <v>6</v>
      </c>
      <c r="B17" s="3" t="s">
        <v>12</v>
      </c>
      <c r="C17" s="97" t="s">
        <v>81</v>
      </c>
      <c r="D17" s="84" t="s">
        <v>6</v>
      </c>
      <c r="E17" s="96">
        <v>19.1</v>
      </c>
      <c r="F17" s="15"/>
      <c r="G17" s="16">
        <f>ROUND(E17*F17,2)</f>
        <v>0</v>
      </c>
    </row>
    <row r="18" spans="1:7" ht="118.5">
      <c r="A18" s="17"/>
      <c r="B18" s="2"/>
      <c r="C18" s="98" t="s">
        <v>56</v>
      </c>
      <c r="D18" s="18"/>
      <c r="E18" s="25"/>
      <c r="F18" s="43"/>
      <c r="G18" s="20"/>
    </row>
    <row r="19" spans="1:7" ht="12.75">
      <c r="A19" s="83">
        <v>7</v>
      </c>
      <c r="B19" s="3" t="s">
        <v>12</v>
      </c>
      <c r="C19" s="97" t="s">
        <v>82</v>
      </c>
      <c r="D19" s="84" t="s">
        <v>6</v>
      </c>
      <c r="E19" s="96">
        <v>29.7</v>
      </c>
      <c r="F19" s="15"/>
      <c r="G19" s="16">
        <f>ROUND(E19*F19,2)</f>
        <v>0</v>
      </c>
    </row>
    <row r="20" spans="1:7" ht="118.5">
      <c r="A20" s="17"/>
      <c r="B20" s="2"/>
      <c r="C20" s="99" t="s">
        <v>56</v>
      </c>
      <c r="D20" s="18"/>
      <c r="E20" s="25"/>
      <c r="F20" s="43"/>
      <c r="G20" s="20"/>
    </row>
    <row r="21" spans="1:7" ht="12.75">
      <c r="A21" s="1">
        <v>8</v>
      </c>
      <c r="B21" s="3" t="s">
        <v>12</v>
      </c>
      <c r="C21" s="97" t="s">
        <v>83</v>
      </c>
      <c r="D21" s="5" t="s">
        <v>6</v>
      </c>
      <c r="E21" s="9">
        <v>24.6</v>
      </c>
      <c r="F21" s="12"/>
      <c r="G21" s="16">
        <f>ROUND(E21*F21,2)</f>
        <v>0</v>
      </c>
    </row>
    <row r="22" spans="1:7" ht="118.5">
      <c r="A22" s="17"/>
      <c r="B22" s="2"/>
      <c r="C22" s="75" t="s">
        <v>56</v>
      </c>
      <c r="D22" s="18"/>
      <c r="E22" s="25"/>
      <c r="F22" s="43"/>
      <c r="G22" s="20"/>
    </row>
    <row r="23" spans="1:7" ht="13.5" customHeight="1">
      <c r="A23" s="1">
        <v>9</v>
      </c>
      <c r="B23" s="3" t="s">
        <v>12</v>
      </c>
      <c r="C23" s="73" t="s">
        <v>85</v>
      </c>
      <c r="D23" s="5" t="s">
        <v>7</v>
      </c>
      <c r="E23" s="22">
        <v>3</v>
      </c>
      <c r="F23" s="12"/>
      <c r="G23" s="16">
        <f>ROUND(E23*F23,2)</f>
        <v>0</v>
      </c>
    </row>
    <row r="24" spans="1:7" ht="26.25">
      <c r="A24" s="17"/>
      <c r="B24" s="2"/>
      <c r="C24" s="76" t="s">
        <v>54</v>
      </c>
      <c r="D24" s="18"/>
      <c r="E24" s="27"/>
      <c r="F24" s="43"/>
      <c r="G24" s="20"/>
    </row>
    <row r="25" spans="1:7" ht="12.75" customHeight="1">
      <c r="A25" s="1">
        <v>10</v>
      </c>
      <c r="B25" s="3" t="s">
        <v>12</v>
      </c>
      <c r="C25" s="73" t="s">
        <v>84</v>
      </c>
      <c r="D25" s="5" t="s">
        <v>7</v>
      </c>
      <c r="E25" s="22">
        <v>1</v>
      </c>
      <c r="F25" s="12"/>
      <c r="G25" s="16">
        <f>ROUND(E25*F25,2)</f>
        <v>0</v>
      </c>
    </row>
    <row r="26" spans="1:7" ht="26.25">
      <c r="A26" s="17"/>
      <c r="B26" s="2"/>
      <c r="C26" s="76" t="s">
        <v>54</v>
      </c>
      <c r="D26" s="18"/>
      <c r="E26" s="27"/>
      <c r="F26" s="43"/>
      <c r="G26" s="20"/>
    </row>
    <row r="27" spans="1:7" ht="12.75" customHeight="1">
      <c r="A27" s="1">
        <v>11</v>
      </c>
      <c r="B27" s="3" t="s">
        <v>12</v>
      </c>
      <c r="C27" s="73" t="s">
        <v>57</v>
      </c>
      <c r="D27" s="5" t="s">
        <v>7</v>
      </c>
      <c r="E27" s="22">
        <v>2</v>
      </c>
      <c r="F27" s="12"/>
      <c r="G27" s="16">
        <f>ROUND(E27*F27,2)</f>
        <v>0</v>
      </c>
    </row>
    <row r="28" spans="1:7" ht="26.25">
      <c r="A28" s="17"/>
      <c r="B28" s="2"/>
      <c r="C28" s="76" t="s">
        <v>54</v>
      </c>
      <c r="D28" s="18"/>
      <c r="E28" s="27"/>
      <c r="F28" s="43"/>
      <c r="G28" s="20"/>
    </row>
    <row r="29" spans="1:7" ht="12.75" customHeight="1">
      <c r="A29" s="1">
        <v>12</v>
      </c>
      <c r="B29" s="3" t="s">
        <v>12</v>
      </c>
      <c r="C29" s="24" t="s">
        <v>87</v>
      </c>
      <c r="D29" s="5" t="s">
        <v>7</v>
      </c>
      <c r="E29" s="22">
        <v>3</v>
      </c>
      <c r="F29" s="12"/>
      <c r="G29" s="16">
        <f>ROUND(E29*F29,2)</f>
        <v>0</v>
      </c>
    </row>
    <row r="30" spans="1:7" ht="52.5">
      <c r="A30" s="17"/>
      <c r="B30" s="2"/>
      <c r="C30" s="75" t="s">
        <v>58</v>
      </c>
      <c r="D30" s="18"/>
      <c r="E30" s="25"/>
      <c r="F30" s="43"/>
      <c r="G30" s="20"/>
    </row>
    <row r="31" spans="1:7" ht="12.75" customHeight="1">
      <c r="A31" s="1">
        <v>13</v>
      </c>
      <c r="B31" s="3" t="s">
        <v>12</v>
      </c>
      <c r="C31" s="24" t="s">
        <v>86</v>
      </c>
      <c r="D31" s="5" t="s">
        <v>7</v>
      </c>
      <c r="E31" s="22">
        <v>3</v>
      </c>
      <c r="F31" s="12"/>
      <c r="G31" s="16">
        <f>ROUND(E31*F31,2)</f>
        <v>0</v>
      </c>
    </row>
    <row r="32" spans="1:7" ht="52.5">
      <c r="A32" s="17"/>
      <c r="B32" s="2"/>
      <c r="C32" s="75" t="s">
        <v>58</v>
      </c>
      <c r="D32" s="18"/>
      <c r="E32" s="25"/>
      <c r="F32" s="43"/>
      <c r="G32" s="20"/>
    </row>
    <row r="33" spans="1:8" ht="25.5" customHeight="1">
      <c r="A33" s="1">
        <v>14</v>
      </c>
      <c r="B33" s="3" t="s">
        <v>12</v>
      </c>
      <c r="C33" s="24" t="s">
        <v>88</v>
      </c>
      <c r="D33" s="5" t="s">
        <v>7</v>
      </c>
      <c r="E33" s="22">
        <v>3</v>
      </c>
      <c r="F33" s="12"/>
      <c r="G33" s="16">
        <f>ROUND(E33*F33,2)</f>
        <v>0</v>
      </c>
      <c r="H33" s="47"/>
    </row>
    <row r="34" spans="1:7" ht="38.25" customHeight="1">
      <c r="A34" s="17"/>
      <c r="B34" s="2"/>
      <c r="C34" s="75" t="s">
        <v>59</v>
      </c>
      <c r="D34" s="18"/>
      <c r="E34" s="25"/>
      <c r="F34" s="19"/>
      <c r="G34" s="20"/>
    </row>
    <row r="35" spans="1:8" ht="25.5" customHeight="1">
      <c r="A35" s="1">
        <v>15</v>
      </c>
      <c r="B35" s="3" t="s">
        <v>12</v>
      </c>
      <c r="C35" s="24" t="s">
        <v>89</v>
      </c>
      <c r="D35" s="5" t="s">
        <v>7</v>
      </c>
      <c r="E35" s="22">
        <v>1</v>
      </c>
      <c r="F35" s="12"/>
      <c r="G35" s="16">
        <f>ROUND(E35*F35,2)</f>
        <v>0</v>
      </c>
      <c r="H35" s="47"/>
    </row>
    <row r="36" spans="1:7" ht="38.25" customHeight="1">
      <c r="A36" s="17"/>
      <c r="B36" s="2"/>
      <c r="C36" s="75" t="s">
        <v>59</v>
      </c>
      <c r="D36" s="18"/>
      <c r="E36" s="25"/>
      <c r="F36" s="19"/>
      <c r="G36" s="20"/>
    </row>
    <row r="37" spans="1:8" ht="25.5" customHeight="1">
      <c r="A37" s="1">
        <v>16</v>
      </c>
      <c r="B37" s="3" t="s">
        <v>12</v>
      </c>
      <c r="C37" s="24" t="s">
        <v>60</v>
      </c>
      <c r="D37" s="5" t="s">
        <v>7</v>
      </c>
      <c r="E37" s="22">
        <v>2</v>
      </c>
      <c r="F37" s="12"/>
      <c r="G37" s="16">
        <f>ROUND(E37*F37,2)</f>
        <v>0</v>
      </c>
      <c r="H37" s="47"/>
    </row>
    <row r="38" spans="1:7" ht="38.25" customHeight="1" thickBot="1">
      <c r="A38" s="17"/>
      <c r="B38" s="2"/>
      <c r="C38" s="75" t="s">
        <v>59</v>
      </c>
      <c r="D38" s="18"/>
      <c r="E38" s="25"/>
      <c r="F38" s="19"/>
      <c r="G38" s="20"/>
    </row>
    <row r="39" spans="1:7" ht="25.5" customHeight="1" thickBot="1">
      <c r="A39" s="112" t="s">
        <v>13</v>
      </c>
      <c r="B39" s="113"/>
      <c r="C39" s="113"/>
      <c r="D39" s="113"/>
      <c r="E39" s="114"/>
      <c r="F39" s="115">
        <f>SUM(G6:G38)</f>
        <v>0</v>
      </c>
      <c r="G39" s="115"/>
    </row>
  </sheetData>
  <sheetProtection/>
  <mergeCells count="4">
    <mergeCell ref="A1:G1"/>
    <mergeCell ref="A2:G2"/>
    <mergeCell ref="A39:E39"/>
    <mergeCell ref="F39:G39"/>
  </mergeCells>
  <printOptions/>
  <pageMargins left="0.984251968503937" right="0.3937007874015748" top="0.6299212598425197" bottom="0.8267716535433072" header="0.1968503937007874" footer="0.3937007874015748"/>
  <pageSetup firstPageNumber="1" useFirstPageNumber="1" orientation="portrait" paperSize="9" scale="90" r:id="rId1"/>
  <headerFooter alignWithMargins="0">
    <oddHeader>&amp;L&amp;"Arial,Kursywa"&amp;9Przedmiar robót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34"/>
  <sheetViews>
    <sheetView view="pageBreakPreview" zoomScaleSheetLayoutView="100" zoomScalePageLayoutView="0" workbookViewId="0" topLeftCell="A17">
      <selection activeCell="A2" sqref="A2:G2"/>
    </sheetView>
  </sheetViews>
  <sheetFormatPr defaultColWidth="9.140625" defaultRowHeight="12.75"/>
  <cols>
    <col min="1" max="1" width="4.00390625" style="0" bestFit="1" customWidth="1"/>
    <col min="2" max="2" width="8.57421875" style="0" customWidth="1"/>
    <col min="3" max="3" width="42.8515625" style="0" customWidth="1"/>
    <col min="4" max="4" width="4.57421875" style="0" customWidth="1"/>
    <col min="6" max="6" width="9.7109375" style="0" customWidth="1"/>
    <col min="7" max="7" width="11.421875" style="0" customWidth="1"/>
    <col min="8" max="8" width="10.57421875" style="0" customWidth="1"/>
  </cols>
  <sheetData>
    <row r="1" spans="1:7" ht="61.5" customHeight="1" thickBot="1">
      <c r="A1" s="106" t="s">
        <v>123</v>
      </c>
      <c r="B1" s="107"/>
      <c r="C1" s="107"/>
      <c r="D1" s="107"/>
      <c r="E1" s="107"/>
      <c r="F1" s="107"/>
      <c r="G1" s="108"/>
    </row>
    <row r="2" spans="1:7" ht="30" customHeight="1" thickBot="1">
      <c r="A2" s="109" t="s">
        <v>69</v>
      </c>
      <c r="B2" s="110"/>
      <c r="C2" s="110"/>
      <c r="D2" s="110"/>
      <c r="E2" s="110"/>
      <c r="F2" s="110"/>
      <c r="G2" s="111"/>
    </row>
    <row r="3" spans="1:7" ht="30.75" thickBot="1">
      <c r="A3" s="48" t="s">
        <v>0</v>
      </c>
      <c r="B3" s="48" t="s">
        <v>1</v>
      </c>
      <c r="C3" s="48" t="s">
        <v>2</v>
      </c>
      <c r="D3" s="48" t="s">
        <v>3</v>
      </c>
      <c r="E3" s="48" t="s">
        <v>4</v>
      </c>
      <c r="F3" s="49" t="s">
        <v>8</v>
      </c>
      <c r="G3" s="49" t="s">
        <v>9</v>
      </c>
    </row>
    <row r="4" spans="1:7" ht="13.5" thickBot="1">
      <c r="A4" s="48">
        <v>1</v>
      </c>
      <c r="B4" s="48">
        <v>3</v>
      </c>
      <c r="C4" s="48">
        <v>4</v>
      </c>
      <c r="D4" s="48">
        <v>5</v>
      </c>
      <c r="E4" s="48">
        <v>6</v>
      </c>
      <c r="F4" s="48">
        <v>7</v>
      </c>
      <c r="G4" s="48">
        <v>8</v>
      </c>
    </row>
    <row r="5" spans="1:7" ht="15.75" customHeight="1" thickBot="1">
      <c r="A5" s="65"/>
      <c r="B5" s="66"/>
      <c r="C5" s="54" t="s">
        <v>90</v>
      </c>
      <c r="D5" s="66"/>
      <c r="E5" s="66"/>
      <c r="F5" s="66"/>
      <c r="G5" s="67"/>
    </row>
    <row r="6" spans="1:7" ht="26.25">
      <c r="A6" s="1">
        <v>1</v>
      </c>
      <c r="B6" s="4" t="s">
        <v>122</v>
      </c>
      <c r="C6" s="45" t="s">
        <v>31</v>
      </c>
      <c r="D6" s="5" t="s">
        <v>5</v>
      </c>
      <c r="E6" s="38">
        <v>902.5</v>
      </c>
      <c r="F6" s="12"/>
      <c r="G6" s="13">
        <f>ROUND(E6*F6,2)</f>
        <v>0</v>
      </c>
    </row>
    <row r="7" spans="1:7" ht="12.75">
      <c r="A7" s="14"/>
      <c r="B7" s="40"/>
      <c r="C7" s="61" t="s">
        <v>93</v>
      </c>
      <c r="D7" s="41"/>
      <c r="E7" s="42"/>
      <c r="F7" s="43"/>
      <c r="G7" s="44"/>
    </row>
    <row r="8" spans="1:7" ht="30" customHeight="1">
      <c r="A8" s="1">
        <v>2</v>
      </c>
      <c r="B8" s="4" t="s">
        <v>122</v>
      </c>
      <c r="C8" s="45" t="s">
        <v>27</v>
      </c>
      <c r="D8" s="5" t="s">
        <v>5</v>
      </c>
      <c r="E8" s="38">
        <v>402.92999999999995</v>
      </c>
      <c r="F8" s="12"/>
      <c r="G8" s="13">
        <f>ROUND(E8*F8,2)</f>
        <v>0</v>
      </c>
    </row>
    <row r="9" spans="1:7" ht="12.75">
      <c r="A9" s="14"/>
      <c r="B9" s="40"/>
      <c r="C9" s="61" t="s">
        <v>94</v>
      </c>
      <c r="D9" s="41"/>
      <c r="E9" s="36"/>
      <c r="F9" s="43"/>
      <c r="G9" s="44"/>
    </row>
    <row r="10" spans="1:7" ht="27.75" customHeight="1">
      <c r="A10" s="1">
        <v>3</v>
      </c>
      <c r="B10" s="4" t="s">
        <v>122</v>
      </c>
      <c r="C10" s="45" t="s">
        <v>26</v>
      </c>
      <c r="D10" s="5" t="s">
        <v>5</v>
      </c>
      <c r="E10" s="38">
        <v>7.74</v>
      </c>
      <c r="F10" s="12"/>
      <c r="G10" s="13">
        <f>ROUND(E10*F10,2)</f>
        <v>0</v>
      </c>
    </row>
    <row r="11" spans="1:7" ht="12.75">
      <c r="A11" s="14"/>
      <c r="B11" s="40"/>
      <c r="C11" s="60" t="s">
        <v>28</v>
      </c>
      <c r="D11" s="28"/>
      <c r="E11" s="42"/>
      <c r="F11" s="43"/>
      <c r="G11" s="44"/>
    </row>
    <row r="12" spans="1:7" ht="30" customHeight="1">
      <c r="A12" s="1">
        <v>4</v>
      </c>
      <c r="B12" s="4" t="s">
        <v>122</v>
      </c>
      <c r="C12" s="45" t="s">
        <v>32</v>
      </c>
      <c r="D12" s="5" t="s">
        <v>5</v>
      </c>
      <c r="E12" s="52">
        <v>290</v>
      </c>
      <c r="F12" s="7"/>
      <c r="G12" s="8">
        <f>ROUND(E12*F12,2)</f>
        <v>0</v>
      </c>
    </row>
    <row r="13" spans="1:7" ht="41.25" customHeight="1">
      <c r="A13" s="1">
        <v>5</v>
      </c>
      <c r="B13" s="4" t="s">
        <v>122</v>
      </c>
      <c r="C13" s="45" t="s">
        <v>100</v>
      </c>
      <c r="D13" s="5" t="s">
        <v>5</v>
      </c>
      <c r="E13" s="52">
        <v>9</v>
      </c>
      <c r="F13" s="7"/>
      <c r="G13" s="8">
        <f>ROUND(E13*F13,2)</f>
        <v>0</v>
      </c>
    </row>
    <row r="14" spans="1:7" ht="41.25" customHeight="1">
      <c r="A14" s="1">
        <v>6</v>
      </c>
      <c r="B14" s="4" t="s">
        <v>122</v>
      </c>
      <c r="C14" s="24" t="s">
        <v>25</v>
      </c>
      <c r="D14" s="5" t="s">
        <v>5</v>
      </c>
      <c r="E14" s="38">
        <v>111</v>
      </c>
      <c r="F14" s="12"/>
      <c r="G14" s="13">
        <f>ROUND(E14*F14,2)</f>
        <v>0</v>
      </c>
    </row>
    <row r="15" spans="1:7" ht="12.75">
      <c r="A15" s="14"/>
      <c r="B15" s="34"/>
      <c r="C15" s="59" t="s">
        <v>64</v>
      </c>
      <c r="D15" s="28"/>
      <c r="E15" s="42"/>
      <c r="F15" s="15"/>
      <c r="G15" s="16"/>
    </row>
    <row r="16" spans="1:7" ht="41.25" customHeight="1">
      <c r="A16" s="1">
        <v>7</v>
      </c>
      <c r="B16" s="4" t="s">
        <v>122</v>
      </c>
      <c r="C16" s="24" t="s">
        <v>25</v>
      </c>
      <c r="D16" s="5" t="s">
        <v>5</v>
      </c>
      <c r="E16" s="38">
        <v>332.93</v>
      </c>
      <c r="F16" s="12"/>
      <c r="G16" s="13">
        <f>ROUND(E16*F16,2)</f>
        <v>0</v>
      </c>
    </row>
    <row r="17" spans="1:7" ht="12.75">
      <c r="A17" s="14"/>
      <c r="B17" s="34"/>
      <c r="C17" s="59" t="s">
        <v>63</v>
      </c>
      <c r="D17" s="28"/>
      <c r="E17" s="42"/>
      <c r="F17" s="15"/>
      <c r="G17" s="16"/>
    </row>
    <row r="18" spans="1:7" ht="41.25" customHeight="1">
      <c r="A18" s="1">
        <v>8</v>
      </c>
      <c r="B18" s="4" t="s">
        <v>122</v>
      </c>
      <c r="C18" s="24" t="s">
        <v>25</v>
      </c>
      <c r="D18" s="5" t="s">
        <v>5</v>
      </c>
      <c r="E18" s="38">
        <v>188</v>
      </c>
      <c r="F18" s="12"/>
      <c r="G18" s="13">
        <f>ROUND(E18*F18,2)</f>
        <v>0</v>
      </c>
    </row>
    <row r="19" spans="1:7" ht="12.75">
      <c r="A19" s="14"/>
      <c r="B19" s="34"/>
      <c r="C19" s="59" t="s">
        <v>65</v>
      </c>
      <c r="D19" s="28"/>
      <c r="E19" s="42"/>
      <c r="F19" s="15"/>
      <c r="G19" s="16"/>
    </row>
    <row r="20" spans="1:7" ht="41.25" customHeight="1">
      <c r="A20" s="1">
        <v>9</v>
      </c>
      <c r="B20" s="4" t="s">
        <v>122</v>
      </c>
      <c r="C20" s="24" t="s">
        <v>62</v>
      </c>
      <c r="D20" s="5" t="s">
        <v>5</v>
      </c>
      <c r="E20" s="38">
        <v>266.03000000000003</v>
      </c>
      <c r="F20" s="12"/>
      <c r="G20" s="13">
        <f>ROUND(E20*F20,2)</f>
        <v>0</v>
      </c>
    </row>
    <row r="21" spans="1:7" ht="12.75">
      <c r="A21" s="14"/>
      <c r="B21" s="34"/>
      <c r="C21" s="59" t="s">
        <v>64</v>
      </c>
      <c r="D21" s="28"/>
      <c r="E21" s="42"/>
      <c r="F21" s="15"/>
      <c r="G21" s="16"/>
    </row>
    <row r="22" spans="1:7" ht="41.25" customHeight="1">
      <c r="A22" s="1">
        <v>10</v>
      </c>
      <c r="B22" s="4" t="s">
        <v>122</v>
      </c>
      <c r="C22" s="24" t="s">
        <v>62</v>
      </c>
      <c r="D22" s="5" t="s">
        <v>5</v>
      </c>
      <c r="E22" s="38">
        <v>69.45</v>
      </c>
      <c r="F22" s="12"/>
      <c r="G22" s="13">
        <f>ROUND(E22*F22,2)</f>
        <v>0</v>
      </c>
    </row>
    <row r="23" spans="1:7" ht="12.75">
      <c r="A23" s="14"/>
      <c r="B23" s="34"/>
      <c r="C23" s="59" t="s">
        <v>63</v>
      </c>
      <c r="D23" s="28"/>
      <c r="E23" s="42"/>
      <c r="F23" s="15"/>
      <c r="G23" s="16"/>
    </row>
    <row r="24" spans="1:7" ht="41.25" customHeight="1">
      <c r="A24" s="1">
        <v>11</v>
      </c>
      <c r="B24" s="4" t="s">
        <v>122</v>
      </c>
      <c r="C24" s="24" t="s">
        <v>62</v>
      </c>
      <c r="D24" s="5" t="s">
        <v>5</v>
      </c>
      <c r="E24" s="52">
        <v>120.78</v>
      </c>
      <c r="F24" s="12"/>
      <c r="G24" s="13">
        <f>ROUND(E24*F24,2)</f>
        <v>0</v>
      </c>
    </row>
    <row r="25" spans="1:7" ht="12.75">
      <c r="A25" s="14"/>
      <c r="B25" s="34"/>
      <c r="C25" s="59" t="s">
        <v>65</v>
      </c>
      <c r="D25" s="28"/>
      <c r="E25" s="95"/>
      <c r="F25" s="15"/>
      <c r="G25" s="16"/>
    </row>
    <row r="26" spans="1:7" ht="26.25">
      <c r="A26" s="1">
        <v>12</v>
      </c>
      <c r="B26" s="21" t="s">
        <v>122</v>
      </c>
      <c r="C26" s="23" t="s">
        <v>17</v>
      </c>
      <c r="D26" s="46" t="s">
        <v>6</v>
      </c>
      <c r="E26" s="38">
        <v>312</v>
      </c>
      <c r="F26" s="12"/>
      <c r="G26" s="8">
        <f>ROUND(E26*F26,2)</f>
        <v>0</v>
      </c>
    </row>
    <row r="27" spans="1:7" ht="26.25">
      <c r="A27" s="1">
        <v>13</v>
      </c>
      <c r="B27" s="21" t="s">
        <v>122</v>
      </c>
      <c r="C27" s="23" t="s">
        <v>33</v>
      </c>
      <c r="D27" s="46" t="s">
        <v>6</v>
      </c>
      <c r="E27" s="31">
        <v>123.8</v>
      </c>
      <c r="F27" s="12"/>
      <c r="G27" s="8">
        <f>ROUND(E27*F27,2)</f>
        <v>0</v>
      </c>
    </row>
    <row r="28" spans="1:7" ht="26.25">
      <c r="A28" s="10">
        <v>14</v>
      </c>
      <c r="B28" s="64" t="s">
        <v>122</v>
      </c>
      <c r="C28" s="72" t="s">
        <v>61</v>
      </c>
      <c r="D28" s="30" t="s">
        <v>5</v>
      </c>
      <c r="E28" s="31">
        <v>251</v>
      </c>
      <c r="F28" s="7"/>
      <c r="G28" s="8">
        <f>ROUND(E28*F28,2)</f>
        <v>0</v>
      </c>
    </row>
    <row r="29" spans="1:7" ht="12.75">
      <c r="A29" s="10">
        <v>15</v>
      </c>
      <c r="B29" s="64" t="s">
        <v>10</v>
      </c>
      <c r="C29" s="37" t="s">
        <v>118</v>
      </c>
      <c r="D29" s="11" t="s">
        <v>7</v>
      </c>
      <c r="E29" s="63">
        <v>1</v>
      </c>
      <c r="F29" s="12"/>
      <c r="G29" s="13">
        <f>ROUND(E29*F29,2)</f>
        <v>0</v>
      </c>
    </row>
    <row r="30" spans="1:7" ht="12.75" customHeight="1">
      <c r="A30" s="39"/>
      <c r="B30" s="40"/>
      <c r="C30" s="59" t="s">
        <v>115</v>
      </c>
      <c r="D30" s="41"/>
      <c r="E30" s="105"/>
      <c r="F30" s="43"/>
      <c r="G30" s="44"/>
    </row>
    <row r="31" spans="1:7" ht="26.25">
      <c r="A31" s="10">
        <v>16</v>
      </c>
      <c r="B31" s="64" t="s">
        <v>10</v>
      </c>
      <c r="C31" s="37" t="s">
        <v>117</v>
      </c>
      <c r="D31" s="11" t="s">
        <v>7</v>
      </c>
      <c r="E31" s="63">
        <v>1</v>
      </c>
      <c r="F31" s="12"/>
      <c r="G31" s="13">
        <f>ROUND(E31*F31,2)</f>
        <v>0</v>
      </c>
    </row>
    <row r="32" spans="1:7" ht="12.75" customHeight="1">
      <c r="A32" s="39"/>
      <c r="B32" s="40"/>
      <c r="C32" s="59" t="s">
        <v>115</v>
      </c>
      <c r="D32" s="41"/>
      <c r="E32" s="105"/>
      <c r="F32" s="43"/>
      <c r="G32" s="44"/>
    </row>
    <row r="33" spans="1:7" ht="13.5" thickBot="1">
      <c r="A33" s="10">
        <v>17</v>
      </c>
      <c r="B33" s="64" t="s">
        <v>10</v>
      </c>
      <c r="C33" s="100" t="s">
        <v>101</v>
      </c>
      <c r="D33" s="101" t="s">
        <v>98</v>
      </c>
      <c r="E33" s="102">
        <v>4</v>
      </c>
      <c r="F33" s="15"/>
      <c r="G33" s="103">
        <f>ROUND(E33*F33,2)</f>
        <v>0</v>
      </c>
    </row>
    <row r="34" spans="1:7" ht="25.5" customHeight="1" thickBot="1">
      <c r="A34" s="112" t="s">
        <v>34</v>
      </c>
      <c r="B34" s="113"/>
      <c r="C34" s="113"/>
      <c r="D34" s="113"/>
      <c r="E34" s="114"/>
      <c r="F34" s="115">
        <f>SUM(G6:G33)</f>
        <v>0</v>
      </c>
      <c r="G34" s="115"/>
    </row>
  </sheetData>
  <sheetProtection/>
  <mergeCells count="4">
    <mergeCell ref="A1:G1"/>
    <mergeCell ref="A2:G2"/>
    <mergeCell ref="A34:E34"/>
    <mergeCell ref="F34:G34"/>
  </mergeCells>
  <printOptions/>
  <pageMargins left="0.984251968503937" right="0.3937007874015748" top="0.6299212598425197" bottom="0.8267716535433072" header="0.1968503937007874" footer="0.3937007874015748"/>
  <pageSetup firstPageNumber="1" useFirstPageNumber="1" orientation="portrait" paperSize="9" scale="90" r:id="rId1"/>
  <headerFooter>
    <oddHeader>&amp;L&amp;"Arial,Kursywa"&amp;9Przedmiar robót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24"/>
  <sheetViews>
    <sheetView view="pageBreakPreview" zoomScaleSheetLayoutView="100" zoomScalePageLayoutView="0" workbookViewId="0" topLeftCell="A2">
      <selection activeCell="J13" sqref="J13"/>
    </sheetView>
  </sheetViews>
  <sheetFormatPr defaultColWidth="9.140625" defaultRowHeight="12.75"/>
  <cols>
    <col min="1" max="1" width="4.00390625" style="0" bestFit="1" customWidth="1"/>
    <col min="2" max="2" width="8.57421875" style="0" customWidth="1"/>
    <col min="3" max="3" width="42.8515625" style="0" customWidth="1"/>
    <col min="4" max="4" width="4.57421875" style="0" customWidth="1"/>
    <col min="6" max="6" width="9.7109375" style="0" customWidth="1"/>
    <col min="7" max="7" width="11.421875" style="0" customWidth="1"/>
    <col min="8" max="8" width="10.57421875" style="0" customWidth="1"/>
  </cols>
  <sheetData>
    <row r="1" spans="1:7" ht="62.25" customHeight="1" thickBot="1">
      <c r="A1" s="106" t="s">
        <v>121</v>
      </c>
      <c r="B1" s="107"/>
      <c r="C1" s="107"/>
      <c r="D1" s="107"/>
      <c r="E1" s="107"/>
      <c r="F1" s="107"/>
      <c r="G1" s="108"/>
    </row>
    <row r="2" spans="1:7" ht="30" customHeight="1" thickBot="1">
      <c r="A2" s="109" t="s">
        <v>66</v>
      </c>
      <c r="B2" s="110"/>
      <c r="C2" s="110"/>
      <c r="D2" s="110"/>
      <c r="E2" s="110"/>
      <c r="F2" s="110"/>
      <c r="G2" s="111"/>
    </row>
    <row r="3" spans="1:7" ht="30.75" thickBot="1">
      <c r="A3" s="48" t="s">
        <v>0</v>
      </c>
      <c r="B3" s="48" t="s">
        <v>1</v>
      </c>
      <c r="C3" s="48" t="s">
        <v>2</v>
      </c>
      <c r="D3" s="48" t="s">
        <v>3</v>
      </c>
      <c r="E3" s="48" t="s">
        <v>4</v>
      </c>
      <c r="F3" s="49" t="s">
        <v>8</v>
      </c>
      <c r="G3" s="49" t="s">
        <v>9</v>
      </c>
    </row>
    <row r="4" spans="1:7" ht="13.5" thickBot="1">
      <c r="A4" s="48">
        <v>1</v>
      </c>
      <c r="B4" s="48">
        <v>3</v>
      </c>
      <c r="C4" s="48">
        <v>4</v>
      </c>
      <c r="D4" s="48">
        <v>5</v>
      </c>
      <c r="E4" s="48">
        <v>6</v>
      </c>
      <c r="F4" s="48">
        <v>7</v>
      </c>
      <c r="G4" s="48">
        <v>8</v>
      </c>
    </row>
    <row r="5" spans="1:7" ht="24" customHeight="1" thickBot="1">
      <c r="A5" s="65"/>
      <c r="B5" s="66"/>
      <c r="C5" s="54" t="s">
        <v>102</v>
      </c>
      <c r="D5" s="66"/>
      <c r="E5" s="66"/>
      <c r="F5" s="66"/>
      <c r="G5" s="67"/>
    </row>
    <row r="6" spans="1:7" ht="39">
      <c r="A6" s="10">
        <v>1</v>
      </c>
      <c r="B6" s="64" t="s">
        <v>10</v>
      </c>
      <c r="C6" s="37" t="s">
        <v>14</v>
      </c>
      <c r="D6" s="11" t="s">
        <v>5</v>
      </c>
      <c r="E6" s="38">
        <v>102</v>
      </c>
      <c r="F6" s="12"/>
      <c r="G6" s="13">
        <f>ROUND(E6*F6,2)</f>
        <v>0</v>
      </c>
    </row>
    <row r="7" spans="1:7" ht="12.75" customHeight="1">
      <c r="A7" s="14"/>
      <c r="B7" s="40"/>
      <c r="C7" s="60" t="s">
        <v>93</v>
      </c>
      <c r="D7" s="41"/>
      <c r="E7" s="42"/>
      <c r="F7" s="15"/>
      <c r="G7" s="16"/>
    </row>
    <row r="8" spans="1:7" ht="39">
      <c r="A8" s="10">
        <v>2</v>
      </c>
      <c r="B8" s="64" t="s">
        <v>10</v>
      </c>
      <c r="C8" s="37" t="s">
        <v>14</v>
      </c>
      <c r="D8" s="11" t="s">
        <v>5</v>
      </c>
      <c r="E8" s="38">
        <v>82.62</v>
      </c>
      <c r="F8" s="12"/>
      <c r="G8" s="13">
        <f>ROUND(E8*F8,2)</f>
        <v>0</v>
      </c>
    </row>
    <row r="9" spans="1:7" ht="12.75" customHeight="1">
      <c r="A9" s="39"/>
      <c r="B9" s="40"/>
      <c r="C9" s="61" t="s">
        <v>94</v>
      </c>
      <c r="D9" s="41"/>
      <c r="E9" s="42"/>
      <c r="F9" s="43"/>
      <c r="G9" s="44"/>
    </row>
    <row r="10" spans="1:7" ht="39">
      <c r="A10" s="1">
        <v>3</v>
      </c>
      <c r="B10" s="64" t="s">
        <v>10</v>
      </c>
      <c r="C10" s="29" t="s">
        <v>21</v>
      </c>
      <c r="D10" s="11" t="s">
        <v>5</v>
      </c>
      <c r="E10" s="52">
        <v>38</v>
      </c>
      <c r="F10" s="12"/>
      <c r="G10" s="8">
        <f>ROUND(E10*F10,2)</f>
        <v>0</v>
      </c>
    </row>
    <row r="11" spans="1:7" ht="39">
      <c r="A11" s="10">
        <v>4</v>
      </c>
      <c r="B11" s="4" t="s">
        <v>10</v>
      </c>
      <c r="C11" s="37" t="s">
        <v>20</v>
      </c>
      <c r="D11" s="11" t="s">
        <v>5</v>
      </c>
      <c r="E11" s="38">
        <f>68.04</f>
        <v>68.04</v>
      </c>
      <c r="F11" s="12"/>
      <c r="G11" s="13">
        <f>ROUND(E11*F11,2)</f>
        <v>0</v>
      </c>
    </row>
    <row r="12" spans="1:7" ht="12.75" customHeight="1">
      <c r="A12" s="39"/>
      <c r="B12" s="40"/>
      <c r="C12" s="59" t="s">
        <v>29</v>
      </c>
      <c r="D12" s="41"/>
      <c r="E12" s="42"/>
      <c r="F12" s="43"/>
      <c r="G12" s="44"/>
    </row>
    <row r="13" spans="1:7" ht="39">
      <c r="A13" s="10">
        <v>5</v>
      </c>
      <c r="B13" s="4" t="s">
        <v>10</v>
      </c>
      <c r="C13" s="37" t="s">
        <v>20</v>
      </c>
      <c r="D13" s="11" t="s">
        <v>5</v>
      </c>
      <c r="E13" s="38">
        <v>38</v>
      </c>
      <c r="F13" s="12"/>
      <c r="G13" s="13">
        <f>ROUND(E13*F13,2)</f>
        <v>0</v>
      </c>
    </row>
    <row r="14" spans="1:7" ht="21" customHeight="1">
      <c r="A14" s="39"/>
      <c r="B14" s="40"/>
      <c r="C14" s="59" t="s">
        <v>30</v>
      </c>
      <c r="D14" s="41"/>
      <c r="E14" s="42"/>
      <c r="F14" s="43"/>
      <c r="G14" s="44"/>
    </row>
    <row r="15" spans="1:7" ht="26.25">
      <c r="A15" s="10">
        <v>6</v>
      </c>
      <c r="B15" s="4" t="s">
        <v>10</v>
      </c>
      <c r="C15" s="37" t="s">
        <v>43</v>
      </c>
      <c r="D15" s="11" t="s">
        <v>5</v>
      </c>
      <c r="E15" s="38">
        <v>53.46</v>
      </c>
      <c r="F15" s="12"/>
      <c r="G15" s="13">
        <f>ROUND(E15*F15,2)</f>
        <v>0</v>
      </c>
    </row>
    <row r="16" spans="1:7" ht="12.75" customHeight="1">
      <c r="A16" s="39"/>
      <c r="B16" s="40"/>
      <c r="C16" s="59" t="s">
        <v>45</v>
      </c>
      <c r="D16" s="41"/>
      <c r="E16" s="42"/>
      <c r="F16" s="43"/>
      <c r="G16" s="44"/>
    </row>
    <row r="17" spans="1:8" ht="26.25">
      <c r="A17" s="10">
        <v>7</v>
      </c>
      <c r="B17" s="4" t="s">
        <v>10</v>
      </c>
      <c r="C17" s="37" t="s">
        <v>43</v>
      </c>
      <c r="D17" s="11" t="s">
        <v>5</v>
      </c>
      <c r="E17" s="38">
        <v>38</v>
      </c>
      <c r="F17" s="12"/>
      <c r="G17" s="13">
        <f>ROUND(E17*F17,2)</f>
        <v>0</v>
      </c>
      <c r="H17" s="71"/>
    </row>
    <row r="18" spans="1:7" ht="12.75" customHeight="1">
      <c r="A18" s="39"/>
      <c r="B18" s="40"/>
      <c r="C18" s="59" t="s">
        <v>44</v>
      </c>
      <c r="D18" s="41"/>
      <c r="E18" s="42"/>
      <c r="F18" s="43"/>
      <c r="G18" s="44"/>
    </row>
    <row r="19" spans="1:8" ht="39">
      <c r="A19" s="6">
        <v>8</v>
      </c>
      <c r="B19" s="21" t="s">
        <v>10</v>
      </c>
      <c r="C19" s="23" t="s">
        <v>11</v>
      </c>
      <c r="D19" s="30" t="s">
        <v>6</v>
      </c>
      <c r="E19" s="31">
        <v>2</v>
      </c>
      <c r="F19" s="7"/>
      <c r="G19" s="8">
        <f>ROUND(E19*F19,2)</f>
        <v>0</v>
      </c>
      <c r="H19" s="47"/>
    </row>
    <row r="20" spans="1:8" ht="26.25">
      <c r="A20" s="6">
        <v>9</v>
      </c>
      <c r="B20" s="21" t="s">
        <v>10</v>
      </c>
      <c r="C20" s="23" t="s">
        <v>16</v>
      </c>
      <c r="D20" s="30" t="s">
        <v>6</v>
      </c>
      <c r="E20" s="31">
        <v>10.5</v>
      </c>
      <c r="F20" s="7"/>
      <c r="G20" s="8">
        <f>ROUND(E20*F20,2)</f>
        <v>0</v>
      </c>
      <c r="H20" s="47"/>
    </row>
    <row r="21" spans="1:7" ht="27" thickBot="1">
      <c r="A21" s="10">
        <v>10</v>
      </c>
      <c r="B21" s="64" t="s">
        <v>10</v>
      </c>
      <c r="C21" s="72" t="s">
        <v>46</v>
      </c>
      <c r="D21" s="11" t="s">
        <v>5</v>
      </c>
      <c r="E21" s="52">
        <v>12</v>
      </c>
      <c r="F21" s="12"/>
      <c r="G21" s="13">
        <f>ROUND(E21*F21,2)</f>
        <v>0</v>
      </c>
    </row>
    <row r="22" spans="1:7" ht="25.5" customHeight="1" thickBot="1">
      <c r="A22" s="112" t="s">
        <v>13</v>
      </c>
      <c r="B22" s="113"/>
      <c r="C22" s="113"/>
      <c r="D22" s="113"/>
      <c r="E22" s="114"/>
      <c r="F22" s="115">
        <f>SUM(G5:G21)</f>
        <v>0</v>
      </c>
      <c r="G22" s="115"/>
    </row>
    <row r="24" ht="12.75">
      <c r="C24" s="51"/>
    </row>
  </sheetData>
  <sheetProtection/>
  <mergeCells count="4">
    <mergeCell ref="A1:G1"/>
    <mergeCell ref="A2:G2"/>
    <mergeCell ref="A22:E22"/>
    <mergeCell ref="F22:G22"/>
  </mergeCells>
  <printOptions/>
  <pageMargins left="0.984251968503937" right="0.3937007874015748" top="0.6299212598425197" bottom="0.8267716535433072" header="0.1968503937007874" footer="0.3937007874015748"/>
  <pageSetup firstPageNumber="1" useFirstPageNumber="1" orientation="portrait" paperSize="9" scale="90" r:id="rId1"/>
  <headerFooter>
    <oddHeader>&amp;L&amp;"Arial,Kursywa"&amp;9Przedmiar robót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29"/>
  <sheetViews>
    <sheetView view="pageBreakPreview" zoomScaleSheetLayoutView="100" zoomScalePageLayoutView="0" workbookViewId="0" topLeftCell="A15">
      <selection activeCell="A25" sqref="A25:G29"/>
    </sheetView>
  </sheetViews>
  <sheetFormatPr defaultColWidth="9.140625" defaultRowHeight="12.75"/>
  <cols>
    <col min="1" max="1" width="4.00390625" style="0" bestFit="1" customWidth="1"/>
    <col min="2" max="2" width="8.57421875" style="0" customWidth="1"/>
    <col min="3" max="3" width="42.8515625" style="0" customWidth="1"/>
    <col min="4" max="4" width="4.57421875" style="0" customWidth="1"/>
    <col min="6" max="6" width="9.7109375" style="0" customWidth="1"/>
    <col min="7" max="7" width="11.421875" style="0" customWidth="1"/>
    <col min="8" max="8" width="10.57421875" style="0" customWidth="1"/>
  </cols>
  <sheetData>
    <row r="1" spans="1:7" ht="68.25" customHeight="1" thickBot="1">
      <c r="A1" s="106" t="s">
        <v>121</v>
      </c>
      <c r="B1" s="107"/>
      <c r="C1" s="107"/>
      <c r="D1" s="107"/>
      <c r="E1" s="107"/>
      <c r="F1" s="107"/>
      <c r="G1" s="108"/>
    </row>
    <row r="2" spans="1:7" ht="30" customHeight="1" thickBot="1">
      <c r="A2" s="109" t="s">
        <v>68</v>
      </c>
      <c r="B2" s="110"/>
      <c r="C2" s="110"/>
      <c r="D2" s="110"/>
      <c r="E2" s="110"/>
      <c r="F2" s="110"/>
      <c r="G2" s="111"/>
    </row>
    <row r="3" spans="1:7" ht="30.75" thickBot="1">
      <c r="A3" s="48" t="s">
        <v>0</v>
      </c>
      <c r="B3" s="48" t="s">
        <v>1</v>
      </c>
      <c r="C3" s="48" t="s">
        <v>2</v>
      </c>
      <c r="D3" s="48" t="s">
        <v>3</v>
      </c>
      <c r="E3" s="48" t="s">
        <v>4</v>
      </c>
      <c r="F3" s="49" t="s">
        <v>8</v>
      </c>
      <c r="G3" s="49" t="s">
        <v>9</v>
      </c>
    </row>
    <row r="4" spans="1:7" ht="13.5" thickBot="1">
      <c r="A4" s="48">
        <v>1</v>
      </c>
      <c r="B4" s="48">
        <v>3</v>
      </c>
      <c r="C4" s="48">
        <v>4</v>
      </c>
      <c r="D4" s="48">
        <v>5</v>
      </c>
      <c r="E4" s="48">
        <v>6</v>
      </c>
      <c r="F4" s="48">
        <v>7</v>
      </c>
      <c r="G4" s="48">
        <v>8</v>
      </c>
    </row>
    <row r="5" spans="1:7" ht="24" customHeight="1" thickBot="1">
      <c r="A5" s="65"/>
      <c r="B5" s="66"/>
      <c r="C5" s="54" t="s">
        <v>103</v>
      </c>
      <c r="D5" s="66"/>
      <c r="E5" s="66"/>
      <c r="F5" s="66"/>
      <c r="G5" s="67"/>
    </row>
    <row r="6" spans="1:7" ht="26.25">
      <c r="A6" s="1">
        <v>1</v>
      </c>
      <c r="B6" s="3" t="s">
        <v>12</v>
      </c>
      <c r="C6" s="24" t="s">
        <v>77</v>
      </c>
      <c r="D6" s="5" t="s">
        <v>6</v>
      </c>
      <c r="E6" s="9">
        <v>171.8</v>
      </c>
      <c r="F6" s="12"/>
      <c r="G6" s="16">
        <f>ROUND(E6*F6,2)</f>
        <v>0</v>
      </c>
    </row>
    <row r="7" spans="1:7" ht="105">
      <c r="A7" s="17"/>
      <c r="B7" s="2"/>
      <c r="C7" s="75" t="s">
        <v>52</v>
      </c>
      <c r="D7" s="18"/>
      <c r="E7" s="25"/>
      <c r="F7" s="43"/>
      <c r="G7" s="20"/>
    </row>
    <row r="8" spans="1:7" ht="12.75" customHeight="1">
      <c r="A8" s="1">
        <v>2</v>
      </c>
      <c r="B8" s="3" t="s">
        <v>12</v>
      </c>
      <c r="C8" s="24" t="s">
        <v>104</v>
      </c>
      <c r="D8" s="5" t="s">
        <v>6</v>
      </c>
      <c r="E8" s="9">
        <v>1.7</v>
      </c>
      <c r="F8" s="12"/>
      <c r="G8" s="16">
        <f>ROUND(E8*F8,2)</f>
        <v>0</v>
      </c>
    </row>
    <row r="9" spans="1:7" ht="105">
      <c r="A9" s="17"/>
      <c r="B9" s="2"/>
      <c r="C9" s="75" t="s">
        <v>52</v>
      </c>
      <c r="D9" s="18"/>
      <c r="E9" s="25"/>
      <c r="F9" s="43"/>
      <c r="G9" s="20"/>
    </row>
    <row r="10" spans="1:7" ht="12.75" customHeight="1">
      <c r="A10" s="1">
        <v>3</v>
      </c>
      <c r="B10" s="3" t="s">
        <v>12</v>
      </c>
      <c r="C10" s="73" t="s">
        <v>53</v>
      </c>
      <c r="D10" s="5" t="s">
        <v>7</v>
      </c>
      <c r="E10" s="22">
        <v>3</v>
      </c>
      <c r="F10" s="12"/>
      <c r="G10" s="16">
        <f>ROUND(E10*F10,2)</f>
        <v>0</v>
      </c>
    </row>
    <row r="11" spans="1:7" ht="28.5" customHeight="1">
      <c r="A11" s="17"/>
      <c r="B11" s="2"/>
      <c r="C11" s="76" t="s">
        <v>54</v>
      </c>
      <c r="D11" s="18"/>
      <c r="E11" s="27"/>
      <c r="F11" s="43"/>
      <c r="G11" s="20"/>
    </row>
    <row r="12" spans="1:8" ht="25.5" customHeight="1">
      <c r="A12" s="1">
        <v>4</v>
      </c>
      <c r="B12" s="3" t="s">
        <v>12</v>
      </c>
      <c r="C12" s="73" t="s">
        <v>79</v>
      </c>
      <c r="D12" s="5" t="s">
        <v>7</v>
      </c>
      <c r="E12" s="22">
        <v>1</v>
      </c>
      <c r="F12" s="12"/>
      <c r="G12" s="16">
        <f>ROUND(E12*F12,2)</f>
        <v>0</v>
      </c>
      <c r="H12" s="47"/>
    </row>
    <row r="13" spans="1:8" ht="39">
      <c r="A13" s="17"/>
      <c r="B13" s="2"/>
      <c r="C13" s="76" t="s">
        <v>55</v>
      </c>
      <c r="D13" s="18"/>
      <c r="E13" s="27"/>
      <c r="F13" s="43"/>
      <c r="G13" s="20"/>
      <c r="H13" s="47"/>
    </row>
    <row r="14" spans="1:8" ht="19.5" customHeight="1">
      <c r="A14" s="83">
        <v>5</v>
      </c>
      <c r="B14" s="3" t="s">
        <v>12</v>
      </c>
      <c r="C14" s="104" t="s">
        <v>105</v>
      </c>
      <c r="D14" s="84" t="s">
        <v>7</v>
      </c>
      <c r="E14" s="87">
        <v>1</v>
      </c>
      <c r="F14" s="15"/>
      <c r="G14" s="16">
        <f>ROUND(E14*F14,2)</f>
        <v>0</v>
      </c>
      <c r="H14" s="47"/>
    </row>
    <row r="15" spans="1:8" ht="39.75" thickBot="1">
      <c r="A15" s="83"/>
      <c r="B15" s="3"/>
      <c r="C15" s="86" t="s">
        <v>55</v>
      </c>
      <c r="D15" s="84"/>
      <c r="E15" s="87"/>
      <c r="F15" s="15"/>
      <c r="G15" s="85"/>
      <c r="H15" s="47"/>
    </row>
    <row r="16" spans="1:8" ht="25.5" customHeight="1" thickBot="1">
      <c r="A16" s="65"/>
      <c r="B16" s="66"/>
      <c r="C16" s="54" t="s">
        <v>106</v>
      </c>
      <c r="D16" s="66"/>
      <c r="E16" s="66"/>
      <c r="F16" s="66"/>
      <c r="G16" s="67"/>
      <c r="H16" s="47"/>
    </row>
    <row r="17" spans="1:8" ht="25.5" customHeight="1">
      <c r="A17" s="83">
        <v>6</v>
      </c>
      <c r="B17" s="3" t="s">
        <v>12</v>
      </c>
      <c r="C17" s="97" t="s">
        <v>82</v>
      </c>
      <c r="D17" s="84" t="s">
        <v>6</v>
      </c>
      <c r="E17" s="96">
        <v>15.3</v>
      </c>
      <c r="F17" s="15"/>
      <c r="G17" s="16">
        <f>ROUND(E17*F17,2)</f>
        <v>0</v>
      </c>
      <c r="H17" s="47"/>
    </row>
    <row r="18" spans="1:8" ht="25.5" customHeight="1">
      <c r="A18" s="17"/>
      <c r="B18" s="2"/>
      <c r="C18" s="99" t="s">
        <v>56</v>
      </c>
      <c r="D18" s="18"/>
      <c r="E18" s="25"/>
      <c r="F18" s="43"/>
      <c r="G18" s="20"/>
      <c r="H18" s="47"/>
    </row>
    <row r="19" spans="1:8" ht="25.5" customHeight="1">
      <c r="A19" s="1">
        <v>7</v>
      </c>
      <c r="B19" s="3" t="s">
        <v>12</v>
      </c>
      <c r="C19" s="97" t="s">
        <v>83</v>
      </c>
      <c r="D19" s="5" t="s">
        <v>6</v>
      </c>
      <c r="E19" s="9">
        <v>19.8</v>
      </c>
      <c r="F19" s="12"/>
      <c r="G19" s="16">
        <f>ROUND(E19*F19,2)</f>
        <v>0</v>
      </c>
      <c r="H19" s="47"/>
    </row>
    <row r="20" spans="1:8" ht="25.5" customHeight="1">
      <c r="A20" s="17"/>
      <c r="B20" s="2"/>
      <c r="C20" s="75" t="s">
        <v>56</v>
      </c>
      <c r="D20" s="18"/>
      <c r="E20" s="25"/>
      <c r="F20" s="43"/>
      <c r="G20" s="20"/>
      <c r="H20" s="47"/>
    </row>
    <row r="21" spans="1:8" ht="25.5" customHeight="1">
      <c r="A21" s="1">
        <v>8</v>
      </c>
      <c r="B21" s="3" t="s">
        <v>12</v>
      </c>
      <c r="C21" s="73" t="s">
        <v>84</v>
      </c>
      <c r="D21" s="5" t="s">
        <v>7</v>
      </c>
      <c r="E21" s="22">
        <v>3</v>
      </c>
      <c r="F21" s="12"/>
      <c r="G21" s="16">
        <f>ROUND(E21*F21,2)</f>
        <v>0</v>
      </c>
      <c r="H21" s="47"/>
    </row>
    <row r="22" spans="1:8" ht="25.5" customHeight="1">
      <c r="A22" s="17"/>
      <c r="B22" s="2"/>
      <c r="C22" s="76" t="s">
        <v>54</v>
      </c>
      <c r="D22" s="18"/>
      <c r="E22" s="27"/>
      <c r="F22" s="43"/>
      <c r="G22" s="20"/>
      <c r="H22" s="47"/>
    </row>
    <row r="23" spans="1:8" ht="25.5" customHeight="1">
      <c r="A23" s="1">
        <v>9</v>
      </c>
      <c r="B23" s="3" t="s">
        <v>12</v>
      </c>
      <c r="C23" s="73" t="s">
        <v>57</v>
      </c>
      <c r="D23" s="5" t="s">
        <v>7</v>
      </c>
      <c r="E23" s="22">
        <v>1</v>
      </c>
      <c r="F23" s="12"/>
      <c r="G23" s="16">
        <f>ROUND(E23*F23,2)</f>
        <v>0</v>
      </c>
      <c r="H23" s="47"/>
    </row>
    <row r="24" spans="1:8" ht="25.5" customHeight="1">
      <c r="A24" s="17"/>
      <c r="B24" s="2"/>
      <c r="C24" s="76" t="s">
        <v>54</v>
      </c>
      <c r="D24" s="18"/>
      <c r="E24" s="27"/>
      <c r="F24" s="43"/>
      <c r="G24" s="20"/>
      <c r="H24" s="47"/>
    </row>
    <row r="25" spans="1:8" ht="25.5" customHeight="1">
      <c r="A25" s="1">
        <v>10</v>
      </c>
      <c r="B25" s="3" t="s">
        <v>12</v>
      </c>
      <c r="C25" s="24" t="s">
        <v>89</v>
      </c>
      <c r="D25" s="5" t="s">
        <v>7</v>
      </c>
      <c r="E25" s="22">
        <v>1</v>
      </c>
      <c r="F25" s="12"/>
      <c r="G25" s="16">
        <f>ROUND(E25*F25,2)</f>
        <v>0</v>
      </c>
      <c r="H25" s="47"/>
    </row>
    <row r="26" spans="1:8" ht="43.5" customHeight="1">
      <c r="A26" s="17"/>
      <c r="B26" s="2"/>
      <c r="C26" s="75" t="s">
        <v>59</v>
      </c>
      <c r="D26" s="18"/>
      <c r="E26" s="25"/>
      <c r="F26" s="19"/>
      <c r="G26" s="20"/>
      <c r="H26" s="47"/>
    </row>
    <row r="27" spans="1:8" ht="25.5" customHeight="1">
      <c r="A27" s="1">
        <v>11</v>
      </c>
      <c r="B27" s="3" t="s">
        <v>12</v>
      </c>
      <c r="C27" s="24" t="s">
        <v>60</v>
      </c>
      <c r="D27" s="5" t="s">
        <v>7</v>
      </c>
      <c r="E27" s="22">
        <v>1</v>
      </c>
      <c r="F27" s="12"/>
      <c r="G27" s="16">
        <f>ROUND(E27*F27,2)</f>
        <v>0</v>
      </c>
      <c r="H27" s="47"/>
    </row>
    <row r="28" spans="1:8" ht="49.5" customHeight="1" thickBot="1">
      <c r="A28" s="17"/>
      <c r="B28" s="2"/>
      <c r="C28" s="75" t="s">
        <v>59</v>
      </c>
      <c r="D28" s="18"/>
      <c r="E28" s="25"/>
      <c r="F28" s="19"/>
      <c r="G28" s="20"/>
      <c r="H28" s="47"/>
    </row>
    <row r="29" spans="1:7" ht="25.5" customHeight="1" thickBot="1">
      <c r="A29" s="112" t="s">
        <v>13</v>
      </c>
      <c r="B29" s="113"/>
      <c r="C29" s="113"/>
      <c r="D29" s="113"/>
      <c r="E29" s="114"/>
      <c r="F29" s="115">
        <f>SUM(G5:G28)</f>
        <v>0</v>
      </c>
      <c r="G29" s="115"/>
    </row>
  </sheetData>
  <sheetProtection/>
  <mergeCells count="4">
    <mergeCell ref="A1:G1"/>
    <mergeCell ref="A2:G2"/>
    <mergeCell ref="A29:E29"/>
    <mergeCell ref="F29:G29"/>
  </mergeCells>
  <printOptions/>
  <pageMargins left="0.984251968503937" right="0.3937007874015748" top="0.6299212598425197" bottom="0.8267716535433072" header="0.1968503937007874" footer="0.3937007874015748"/>
  <pageSetup firstPageNumber="1" useFirstPageNumber="1" orientation="portrait" paperSize="9" scale="90" r:id="rId1"/>
  <headerFooter alignWithMargins="0">
    <oddHeader>&amp;L&amp;"Arial,Kursywa"&amp;9Przedmiar robót</oddHeader>
  </headerFooter>
  <rowBreaks count="1" manualBreakCount="1">
    <brk id="24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G22"/>
  <sheetViews>
    <sheetView view="pageBreakPreview" zoomScaleSheetLayoutView="100" zoomScalePageLayoutView="0" workbookViewId="0" topLeftCell="A1">
      <selection activeCell="N24" sqref="N24:N25"/>
    </sheetView>
  </sheetViews>
  <sheetFormatPr defaultColWidth="9.140625" defaultRowHeight="12.75"/>
  <cols>
    <col min="1" max="1" width="4.00390625" style="0" bestFit="1" customWidth="1"/>
    <col min="2" max="2" width="8.57421875" style="0" customWidth="1"/>
    <col min="3" max="3" width="42.8515625" style="0" customWidth="1"/>
    <col min="4" max="4" width="4.57421875" style="0" customWidth="1"/>
    <col min="6" max="6" width="9.7109375" style="0" customWidth="1"/>
    <col min="7" max="7" width="11.421875" style="0" customWidth="1"/>
    <col min="8" max="8" width="10.57421875" style="0" customWidth="1"/>
  </cols>
  <sheetData>
    <row r="1" spans="1:7" ht="70.5" customHeight="1" thickBot="1">
      <c r="A1" s="106" t="s">
        <v>121</v>
      </c>
      <c r="B1" s="107"/>
      <c r="C1" s="107"/>
      <c r="D1" s="107"/>
      <c r="E1" s="107"/>
      <c r="F1" s="107"/>
      <c r="G1" s="108"/>
    </row>
    <row r="2" spans="1:7" ht="30" customHeight="1" thickBot="1">
      <c r="A2" s="109" t="s">
        <v>69</v>
      </c>
      <c r="B2" s="110"/>
      <c r="C2" s="110"/>
      <c r="D2" s="110"/>
      <c r="E2" s="110"/>
      <c r="F2" s="110"/>
      <c r="G2" s="111"/>
    </row>
    <row r="3" spans="1:7" ht="30.75" thickBot="1">
      <c r="A3" s="48" t="s">
        <v>0</v>
      </c>
      <c r="B3" s="48" t="s">
        <v>1</v>
      </c>
      <c r="C3" s="48" t="s">
        <v>2</v>
      </c>
      <c r="D3" s="48" t="s">
        <v>3</v>
      </c>
      <c r="E3" s="48" t="s">
        <v>4</v>
      </c>
      <c r="F3" s="49" t="s">
        <v>8</v>
      </c>
      <c r="G3" s="49" t="s">
        <v>9</v>
      </c>
    </row>
    <row r="4" spans="1:7" ht="13.5" thickBot="1">
      <c r="A4" s="48">
        <v>1</v>
      </c>
      <c r="B4" s="48">
        <v>3</v>
      </c>
      <c r="C4" s="48">
        <v>4</v>
      </c>
      <c r="D4" s="48">
        <v>5</v>
      </c>
      <c r="E4" s="48">
        <v>6</v>
      </c>
      <c r="F4" s="48">
        <v>7</v>
      </c>
      <c r="G4" s="48">
        <v>8</v>
      </c>
    </row>
    <row r="5" spans="1:7" ht="24" customHeight="1" thickBot="1">
      <c r="A5" s="65"/>
      <c r="B5" s="66"/>
      <c r="C5" s="54" t="s">
        <v>102</v>
      </c>
      <c r="D5" s="66"/>
      <c r="E5" s="66"/>
      <c r="F5" s="66"/>
      <c r="G5" s="67"/>
    </row>
    <row r="6" spans="1:7" ht="30" customHeight="1">
      <c r="A6" s="1">
        <v>1</v>
      </c>
      <c r="B6" s="4" t="s">
        <v>122</v>
      </c>
      <c r="C6" s="45" t="s">
        <v>31</v>
      </c>
      <c r="D6" s="5" t="s">
        <v>5</v>
      </c>
      <c r="E6" s="38">
        <v>102</v>
      </c>
      <c r="F6" s="12"/>
      <c r="G6" s="13">
        <f>ROUND(E6*F6,2)</f>
        <v>0</v>
      </c>
    </row>
    <row r="7" spans="1:7" ht="12.75">
      <c r="A7" s="14"/>
      <c r="B7" s="40"/>
      <c r="C7" s="61" t="s">
        <v>93</v>
      </c>
      <c r="D7" s="41"/>
      <c r="E7" s="42"/>
      <c r="F7" s="43"/>
      <c r="G7" s="44"/>
    </row>
    <row r="8" spans="1:7" ht="30" customHeight="1">
      <c r="A8" s="1">
        <v>2</v>
      </c>
      <c r="B8" s="4" t="s">
        <v>122</v>
      </c>
      <c r="C8" s="45" t="s">
        <v>27</v>
      </c>
      <c r="D8" s="5" t="s">
        <v>5</v>
      </c>
      <c r="E8" s="38">
        <v>82.62</v>
      </c>
      <c r="F8" s="12"/>
      <c r="G8" s="13">
        <f>ROUND(E8*F8,2)</f>
        <v>0</v>
      </c>
    </row>
    <row r="9" spans="1:7" ht="12.75">
      <c r="A9" s="14"/>
      <c r="B9" s="40"/>
      <c r="C9" s="61" t="s">
        <v>94</v>
      </c>
      <c r="D9" s="41"/>
      <c r="E9" s="42"/>
      <c r="F9" s="43"/>
      <c r="G9" s="44"/>
    </row>
    <row r="10" spans="1:7" ht="30" customHeight="1">
      <c r="A10" s="1">
        <v>3</v>
      </c>
      <c r="B10" s="4" t="s">
        <v>122</v>
      </c>
      <c r="C10" s="45" t="s">
        <v>32</v>
      </c>
      <c r="D10" s="5" t="s">
        <v>5</v>
      </c>
      <c r="E10" s="52">
        <v>38</v>
      </c>
      <c r="F10" s="7"/>
      <c r="G10" s="8">
        <f>ROUND(E10*F10,2)</f>
        <v>0</v>
      </c>
    </row>
    <row r="11" spans="1:7" ht="41.25" customHeight="1">
      <c r="A11" s="1">
        <v>4</v>
      </c>
      <c r="B11" s="4" t="s">
        <v>122</v>
      </c>
      <c r="C11" s="24" t="s">
        <v>25</v>
      </c>
      <c r="D11" s="5" t="s">
        <v>5</v>
      </c>
      <c r="E11" s="38">
        <f>68.04</f>
        <v>68.04</v>
      </c>
      <c r="F11" s="12"/>
      <c r="G11" s="13">
        <f>ROUND(E11*F11,2)</f>
        <v>0</v>
      </c>
    </row>
    <row r="12" spans="1:7" ht="12.75">
      <c r="A12" s="14"/>
      <c r="B12" s="34"/>
      <c r="C12" s="59" t="s">
        <v>63</v>
      </c>
      <c r="D12" s="28"/>
      <c r="E12" s="42"/>
      <c r="F12" s="15"/>
      <c r="G12" s="16"/>
    </row>
    <row r="13" spans="1:7" ht="41.25" customHeight="1">
      <c r="A13" s="1">
        <v>5</v>
      </c>
      <c r="B13" s="4" t="s">
        <v>122</v>
      </c>
      <c r="C13" s="24" t="s">
        <v>25</v>
      </c>
      <c r="D13" s="5" t="s">
        <v>5</v>
      </c>
      <c r="E13" s="38">
        <v>38</v>
      </c>
      <c r="F13" s="12"/>
      <c r="G13" s="13">
        <f>ROUND(E13*F13,2)</f>
        <v>0</v>
      </c>
    </row>
    <row r="14" spans="1:7" ht="12.75">
      <c r="A14" s="14"/>
      <c r="B14" s="34"/>
      <c r="C14" s="59" t="s">
        <v>65</v>
      </c>
      <c r="D14" s="28"/>
      <c r="E14" s="42"/>
      <c r="F14" s="15"/>
      <c r="G14" s="16"/>
    </row>
    <row r="15" spans="1:7" ht="41.25" customHeight="1">
      <c r="A15" s="1">
        <v>6</v>
      </c>
      <c r="B15" s="4" t="s">
        <v>122</v>
      </c>
      <c r="C15" s="24" t="s">
        <v>62</v>
      </c>
      <c r="D15" s="5" t="s">
        <v>5</v>
      </c>
      <c r="E15" s="38">
        <v>53.46</v>
      </c>
      <c r="F15" s="12"/>
      <c r="G15" s="13">
        <f>ROUND(E15*F15,2)</f>
        <v>0</v>
      </c>
    </row>
    <row r="16" spans="1:7" ht="12.75">
      <c r="A16" s="14"/>
      <c r="B16" s="34"/>
      <c r="C16" s="59" t="s">
        <v>64</v>
      </c>
      <c r="D16" s="28"/>
      <c r="E16" s="42"/>
      <c r="F16" s="15"/>
      <c r="G16" s="16"/>
    </row>
    <row r="17" spans="1:7" ht="41.25" customHeight="1">
      <c r="A17" s="1">
        <v>7</v>
      </c>
      <c r="B17" s="4" t="s">
        <v>122</v>
      </c>
      <c r="C17" s="24" t="s">
        <v>62</v>
      </c>
      <c r="D17" s="5" t="s">
        <v>5</v>
      </c>
      <c r="E17" s="38">
        <v>38</v>
      </c>
      <c r="F17" s="12"/>
      <c r="G17" s="13">
        <f>ROUND(E17*F17,2)</f>
        <v>0</v>
      </c>
    </row>
    <row r="18" spans="1:7" ht="12.75">
      <c r="A18" s="14"/>
      <c r="B18" s="34"/>
      <c r="C18" s="59" t="s">
        <v>65</v>
      </c>
      <c r="D18" s="28"/>
      <c r="E18" s="36"/>
      <c r="F18" s="15"/>
      <c r="G18" s="16"/>
    </row>
    <row r="19" spans="1:7" ht="26.25">
      <c r="A19" s="1">
        <v>8</v>
      </c>
      <c r="B19" s="21" t="s">
        <v>122</v>
      </c>
      <c r="C19" s="23" t="s">
        <v>17</v>
      </c>
      <c r="D19" s="46" t="s">
        <v>6</v>
      </c>
      <c r="E19" s="31">
        <v>2</v>
      </c>
      <c r="F19" s="12"/>
      <c r="G19" s="8">
        <f>ROUND(E19*F19,2)</f>
        <v>0</v>
      </c>
    </row>
    <row r="20" spans="1:7" ht="26.25">
      <c r="A20" s="1">
        <v>9</v>
      </c>
      <c r="B20" s="21" t="s">
        <v>122</v>
      </c>
      <c r="C20" s="23" t="s">
        <v>33</v>
      </c>
      <c r="D20" s="46" t="s">
        <v>6</v>
      </c>
      <c r="E20" s="31">
        <v>10.5</v>
      </c>
      <c r="F20" s="12"/>
      <c r="G20" s="8">
        <f>ROUND(E20*F20,2)</f>
        <v>0</v>
      </c>
    </row>
    <row r="21" spans="1:7" ht="27" thickBot="1">
      <c r="A21" s="10">
        <v>10</v>
      </c>
      <c r="B21" s="64" t="s">
        <v>122</v>
      </c>
      <c r="C21" s="77" t="s">
        <v>61</v>
      </c>
      <c r="D21" s="78" t="s">
        <v>5</v>
      </c>
      <c r="E21" s="52">
        <v>12</v>
      </c>
      <c r="F21" s="12"/>
      <c r="G21" s="79">
        <f>ROUND(E21*F21,2)</f>
        <v>0</v>
      </c>
    </row>
    <row r="22" spans="1:7" ht="25.5" customHeight="1" thickBot="1">
      <c r="A22" s="112" t="s">
        <v>34</v>
      </c>
      <c r="B22" s="113"/>
      <c r="C22" s="113"/>
      <c r="D22" s="113"/>
      <c r="E22" s="114"/>
      <c r="F22" s="115">
        <f>SUM(G5:G21)</f>
        <v>0</v>
      </c>
      <c r="G22" s="115"/>
    </row>
  </sheetData>
  <sheetProtection/>
  <mergeCells count="4">
    <mergeCell ref="A1:G1"/>
    <mergeCell ref="A2:G2"/>
    <mergeCell ref="A22:E22"/>
    <mergeCell ref="F22:G22"/>
  </mergeCells>
  <printOptions/>
  <pageMargins left="0.984251968503937" right="0.3937007874015748" top="0.6299212598425197" bottom="0.8267716535433072" header="0.1968503937007874" footer="0.3937007874015748"/>
  <pageSetup firstPageNumber="1" useFirstPageNumber="1" orientation="portrait" paperSize="9" scale="90" r:id="rId1"/>
  <headerFooter>
    <oddHeader>&amp;L&amp;"Arial,Kursywa"&amp;9Przedmiar robót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21"/>
  <sheetViews>
    <sheetView tabSelected="1" view="pageBreakPreview" zoomScaleSheetLayoutView="100" zoomScalePageLayoutView="0" workbookViewId="0" topLeftCell="A7">
      <selection activeCell="C22" sqref="C22"/>
    </sheetView>
  </sheetViews>
  <sheetFormatPr defaultColWidth="9.140625" defaultRowHeight="12.75"/>
  <cols>
    <col min="1" max="1" width="4.00390625" style="0" bestFit="1" customWidth="1"/>
    <col min="2" max="2" width="8.57421875" style="0" customWidth="1"/>
    <col min="3" max="3" width="42.8515625" style="0" customWidth="1"/>
    <col min="4" max="4" width="4.57421875" style="0" customWidth="1"/>
    <col min="6" max="6" width="9.7109375" style="0" customWidth="1"/>
    <col min="7" max="7" width="11.421875" style="0" customWidth="1"/>
    <col min="8" max="8" width="10.57421875" style="0" customWidth="1"/>
  </cols>
  <sheetData>
    <row r="1" spans="1:7" ht="73.5" customHeight="1" thickBot="1">
      <c r="A1" s="106" t="s">
        <v>121</v>
      </c>
      <c r="B1" s="107"/>
      <c r="C1" s="107"/>
      <c r="D1" s="107"/>
      <c r="E1" s="107"/>
      <c r="F1" s="107"/>
      <c r="G1" s="108"/>
    </row>
    <row r="2" spans="1:7" ht="30" customHeight="1" thickBot="1">
      <c r="A2" s="109" t="s">
        <v>114</v>
      </c>
      <c r="B2" s="110"/>
      <c r="C2" s="110"/>
      <c r="D2" s="110"/>
      <c r="E2" s="110"/>
      <c r="F2" s="109" t="s">
        <v>19</v>
      </c>
      <c r="G2" s="111"/>
    </row>
    <row r="3" spans="1:7" ht="13.5" thickBot="1">
      <c r="A3" s="48" t="s">
        <v>72</v>
      </c>
      <c r="B3" s="120">
        <v>2</v>
      </c>
      <c r="C3" s="120"/>
      <c r="D3" s="120"/>
      <c r="E3" s="120"/>
      <c r="F3" s="120">
        <v>3</v>
      </c>
      <c r="G3" s="120"/>
    </row>
    <row r="4" spans="1:7" ht="25.5" customHeight="1">
      <c r="A4" s="53">
        <v>1</v>
      </c>
      <c r="B4" s="116" t="s">
        <v>107</v>
      </c>
      <c r="C4" s="116"/>
      <c r="D4" s="116"/>
      <c r="E4" s="116"/>
      <c r="F4" s="117">
        <f>'N Rozbiórki'!F37:G37</f>
        <v>0</v>
      </c>
      <c r="G4" s="118"/>
    </row>
    <row r="5" spans="1:7" ht="25.5" customHeight="1">
      <c r="A5" s="53">
        <v>2</v>
      </c>
      <c r="B5" s="116" t="s">
        <v>108</v>
      </c>
      <c r="C5" s="116"/>
      <c r="D5" s="116"/>
      <c r="E5" s="116"/>
      <c r="F5" s="117">
        <f>'N Ks'!F20:G20</f>
        <v>0</v>
      </c>
      <c r="G5" s="118"/>
    </row>
    <row r="6" spans="1:7" ht="25.5" customHeight="1">
      <c r="A6" s="53">
        <v>3</v>
      </c>
      <c r="B6" s="116" t="s">
        <v>109</v>
      </c>
      <c r="C6" s="116"/>
      <c r="D6" s="116"/>
      <c r="E6" s="116"/>
      <c r="F6" s="117">
        <f>'N W'!F39:G39</f>
        <v>0</v>
      </c>
      <c r="G6" s="118"/>
    </row>
    <row r="7" spans="1:7" ht="25.5" customHeight="1">
      <c r="A7" s="53">
        <v>4</v>
      </c>
      <c r="B7" s="116" t="s">
        <v>110</v>
      </c>
      <c r="C7" s="116"/>
      <c r="D7" s="116"/>
      <c r="E7" s="116"/>
      <c r="F7" s="117">
        <f>'N Odtworzenie'!F34:G34</f>
        <v>0</v>
      </c>
      <c r="G7" s="118"/>
    </row>
    <row r="8" spans="1:7" ht="25.5" customHeight="1">
      <c r="A8" s="53">
        <v>5</v>
      </c>
      <c r="B8" s="116" t="s">
        <v>111</v>
      </c>
      <c r="C8" s="116"/>
      <c r="D8" s="116"/>
      <c r="E8" s="116"/>
      <c r="F8" s="117">
        <f>'K Rozbiórki'!F22:G22</f>
        <v>0</v>
      </c>
      <c r="G8" s="118"/>
    </row>
    <row r="9" spans="1:7" ht="25.5" customHeight="1">
      <c r="A9" s="53">
        <v>6</v>
      </c>
      <c r="B9" s="116" t="s">
        <v>112</v>
      </c>
      <c r="C9" s="116"/>
      <c r="D9" s="116"/>
      <c r="E9" s="116"/>
      <c r="F9" s="117">
        <f>'K W'!F29:G29</f>
        <v>0</v>
      </c>
      <c r="G9" s="118"/>
    </row>
    <row r="10" spans="1:7" ht="25.5" customHeight="1" thickBot="1">
      <c r="A10" s="53">
        <v>7</v>
      </c>
      <c r="B10" s="116" t="s">
        <v>113</v>
      </c>
      <c r="C10" s="116"/>
      <c r="D10" s="116"/>
      <c r="E10" s="116"/>
      <c r="F10" s="117">
        <f>'K Odtworzenie'!F22:G22</f>
        <v>0</v>
      </c>
      <c r="G10" s="118"/>
    </row>
    <row r="11" spans="1:7" ht="25.5" customHeight="1" thickBot="1">
      <c r="A11" s="119" t="s">
        <v>13</v>
      </c>
      <c r="B11" s="119"/>
      <c r="C11" s="119"/>
      <c r="D11" s="119"/>
      <c r="E11" s="119"/>
      <c r="F11" s="115">
        <f>SUM(F4:G10)</f>
        <v>0</v>
      </c>
      <c r="G11" s="115"/>
    </row>
    <row r="13" ht="12.75">
      <c r="C13" s="68" t="s">
        <v>36</v>
      </c>
    </row>
    <row r="14" ht="26.25">
      <c r="C14" s="69" t="s">
        <v>41</v>
      </c>
    </row>
    <row r="15" ht="12.75">
      <c r="C15" s="81" t="s">
        <v>70</v>
      </c>
    </row>
    <row r="16" ht="12.75">
      <c r="C16" s="70" t="s">
        <v>37</v>
      </c>
    </row>
    <row r="17" ht="12.75">
      <c r="C17" s="70" t="s">
        <v>38</v>
      </c>
    </row>
    <row r="18" ht="12.75">
      <c r="C18" s="70" t="s">
        <v>39</v>
      </c>
    </row>
    <row r="19" ht="12.75">
      <c r="C19" s="82" t="s">
        <v>71</v>
      </c>
    </row>
    <row r="20" ht="12.75">
      <c r="C20" s="70" t="s">
        <v>40</v>
      </c>
    </row>
    <row r="21" ht="12.75">
      <c r="C21" s="121" t="s">
        <v>124</v>
      </c>
    </row>
  </sheetData>
  <sheetProtection/>
  <mergeCells count="21">
    <mergeCell ref="A1:G1"/>
    <mergeCell ref="A2:E2"/>
    <mergeCell ref="F2:G2"/>
    <mergeCell ref="B3:E3"/>
    <mergeCell ref="F3:G3"/>
    <mergeCell ref="B4:E4"/>
    <mergeCell ref="F4:G4"/>
    <mergeCell ref="B7:E7"/>
    <mergeCell ref="F7:G7"/>
    <mergeCell ref="B5:E5"/>
    <mergeCell ref="F5:G5"/>
    <mergeCell ref="B6:E6"/>
    <mergeCell ref="F6:G6"/>
    <mergeCell ref="B8:E8"/>
    <mergeCell ref="F8:G8"/>
    <mergeCell ref="B9:E9"/>
    <mergeCell ref="F9:G9"/>
    <mergeCell ref="A11:E11"/>
    <mergeCell ref="F11:G11"/>
    <mergeCell ref="B10:E10"/>
    <mergeCell ref="F10:G10"/>
  </mergeCells>
  <printOptions/>
  <pageMargins left="0.984251968503937" right="0.3937007874015748" top="0.6299212598425197" bottom="0.8267716535433072" header="0.1968503937007874" footer="0.3937007874015748"/>
  <pageSetup firstPageNumber="1" useFirstPageNumber="1" orientation="portrait" paperSize="9" scale="90" r:id="rId1"/>
  <headerFooter>
    <oddHeader>&amp;L&amp;"Arial,Kursywa"&amp;9Przedmiar robót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</dc:creator>
  <cp:keywords/>
  <dc:description/>
  <cp:lastModifiedBy>Emilia Wójcik</cp:lastModifiedBy>
  <cp:lastPrinted>2020-09-17T13:55:25Z</cp:lastPrinted>
  <dcterms:created xsi:type="dcterms:W3CDTF">2007-11-23T12:57:04Z</dcterms:created>
  <dcterms:modified xsi:type="dcterms:W3CDTF">2021-05-24T08:16:57Z</dcterms:modified>
  <cp:category/>
  <cp:version/>
  <cp:contentType/>
  <cp:contentStatus/>
</cp:coreProperties>
</file>