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nowe Moje dokumenty\przetargi PZP\2020\energi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A33" i="1" l="1"/>
  <c r="F43" i="1" l="1"/>
  <c r="G43" i="1" s="1"/>
  <c r="F42" i="1"/>
  <c r="G42" i="1" s="1"/>
  <c r="F41" i="1"/>
  <c r="G4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5" i="1"/>
  <c r="F40" i="1"/>
  <c r="F39" i="1"/>
  <c r="G39" i="1" s="1"/>
  <c r="F38" i="1"/>
  <c r="G37" i="1"/>
  <c r="G38" i="1"/>
  <c r="G40" i="1"/>
  <c r="F37" i="1"/>
  <c r="F36" i="1"/>
  <c r="G36" i="1" s="1"/>
  <c r="G44" i="1" s="1"/>
  <c r="K34" i="1" l="1"/>
</calcChain>
</file>

<file path=xl/sharedStrings.xml><?xml version="1.0" encoding="utf-8"?>
<sst xmlns="http://schemas.openxmlformats.org/spreadsheetml/2006/main" count="187" uniqueCount="100">
  <si>
    <t>Kod_PPE</t>
  </si>
  <si>
    <t>Miejscowość</t>
  </si>
  <si>
    <t>Ulica</t>
  </si>
  <si>
    <t>Numer</t>
  </si>
  <si>
    <t>Obiekt</t>
  </si>
  <si>
    <t>Grupa taryfowa</t>
  </si>
  <si>
    <t>Moc umowna [kW]</t>
  </si>
  <si>
    <t>Kostrzyn nad Odrą</t>
  </si>
  <si>
    <t>Sikorskiego</t>
  </si>
  <si>
    <t>B21</t>
  </si>
  <si>
    <t>PLENED00000590000000000300716286</t>
  </si>
  <si>
    <t>Włoska</t>
  </si>
  <si>
    <t>Oczyszczalnia 2</t>
  </si>
  <si>
    <t>PLENED00000590000000000300588217</t>
  </si>
  <si>
    <t>Niepodległości</t>
  </si>
  <si>
    <t>Przepompownia</t>
  </si>
  <si>
    <t>PLENED00000590000000000300715265</t>
  </si>
  <si>
    <t>Oczyszczalnia 1</t>
  </si>
  <si>
    <t>PLENED00000590000000000300586272</t>
  </si>
  <si>
    <t>Gorzyńska</t>
  </si>
  <si>
    <t>11</t>
  </si>
  <si>
    <t>Ujęcie wody</t>
  </si>
  <si>
    <t>C22b</t>
  </si>
  <si>
    <t>PLENED00000590000000000300587293</t>
  </si>
  <si>
    <t>Prosta</t>
  </si>
  <si>
    <t>PLENED00000590000000000300732234</t>
  </si>
  <si>
    <t>Asfaltowa</t>
  </si>
  <si>
    <t>B22</t>
  </si>
  <si>
    <t>PLENED00000590000000000300738263</t>
  </si>
  <si>
    <t>Kopernika</t>
  </si>
  <si>
    <t>4a</t>
  </si>
  <si>
    <t>Biurowce</t>
  </si>
  <si>
    <t>C21</t>
  </si>
  <si>
    <t>PLENED00000590000000000300680209</t>
  </si>
  <si>
    <t>Wzgórze Grudzia</t>
  </si>
  <si>
    <t>Zbionrniki wody</t>
  </si>
  <si>
    <t>B11</t>
  </si>
  <si>
    <t>PLENED00000590000000000711965217</t>
  </si>
  <si>
    <t>Sportowa</t>
  </si>
  <si>
    <t>Baza PSZOK</t>
  </si>
  <si>
    <t>C11</t>
  </si>
  <si>
    <t>PLENED00000590000000000380300240</t>
  </si>
  <si>
    <t>3-go Maja</t>
  </si>
  <si>
    <t>1</t>
  </si>
  <si>
    <t>GWC</t>
  </si>
  <si>
    <t>C12a</t>
  </si>
  <si>
    <t>Jana Pawła II</t>
  </si>
  <si>
    <t>PLENED00000590000000000380224293</t>
  </si>
  <si>
    <t>Magazyn ZOŚ</t>
  </si>
  <si>
    <t>PLENED00000590000000000377740218</t>
  </si>
  <si>
    <t>Gorzowska</t>
  </si>
  <si>
    <t>PLENED00000590000000000378370256</t>
  </si>
  <si>
    <t>Żeglarska</t>
  </si>
  <si>
    <t>PLENED00000590000000000378001267</t>
  </si>
  <si>
    <t>Osiedle Słowiańskie</t>
  </si>
  <si>
    <t>G12</t>
  </si>
  <si>
    <t>PLENED00000590000000000159282920</t>
  </si>
  <si>
    <t>Łączna</t>
  </si>
  <si>
    <t>PLENED00000590000000000380441291</t>
  </si>
  <si>
    <t>Oczyszczalnia kontenerowa</t>
  </si>
  <si>
    <t>PLENED00000590000000000377743281</t>
  </si>
  <si>
    <t>Osiedle Mieszka I-go</t>
  </si>
  <si>
    <t>8-14</t>
  </si>
  <si>
    <t>Węzeł cieplny</t>
  </si>
  <si>
    <t>PLENED00000590000000000525035277</t>
  </si>
  <si>
    <t>24-27</t>
  </si>
  <si>
    <t>PLENED00000590000000000380411243</t>
  </si>
  <si>
    <t>33-36</t>
  </si>
  <si>
    <t>PLENED00000590000000000380412264</t>
  </si>
  <si>
    <t>37-40</t>
  </si>
  <si>
    <t>PLENED00000590000000000567114266</t>
  </si>
  <si>
    <t>7e</t>
  </si>
  <si>
    <t>PLENED00000590000000000604606249</t>
  </si>
  <si>
    <t>Radości</t>
  </si>
  <si>
    <t>PLENED00000590000000000517186251</t>
  </si>
  <si>
    <t>Jodłowa</t>
  </si>
  <si>
    <t>PLENED00000590000000000500501230</t>
  </si>
  <si>
    <t>Nadbrzeżna</t>
  </si>
  <si>
    <t>PLENED00000590000000000528950236</t>
  </si>
  <si>
    <t>28</t>
  </si>
  <si>
    <t>PLENED00000590000000000377739294</t>
  </si>
  <si>
    <t>Konopnickiej</t>
  </si>
  <si>
    <t>PLENED00000590000000000380234212</t>
  </si>
  <si>
    <t>Wodna</t>
  </si>
  <si>
    <t>13</t>
  </si>
  <si>
    <t>Kotłownia</t>
  </si>
  <si>
    <t>PLENED00000590000000000380523267</t>
  </si>
  <si>
    <t>PLENED00000590000000000380710217</t>
  </si>
  <si>
    <t>38</t>
  </si>
  <si>
    <t>Numer licznika</t>
  </si>
  <si>
    <t>01-09.2020.</t>
  </si>
  <si>
    <t>01-09.2020</t>
  </si>
  <si>
    <t>plan 01-12.2020</t>
  </si>
  <si>
    <t>PLENED00000590000000000199609977</t>
  </si>
  <si>
    <t>Wyszyńskiego</t>
  </si>
  <si>
    <t>1a-1b</t>
  </si>
  <si>
    <t>Załącznik nr 1</t>
  </si>
  <si>
    <t>tabela nr 1</t>
  </si>
  <si>
    <t>tabela nr 2</t>
  </si>
  <si>
    <t>01-12.2019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</si>
</sst>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43" formatCode="_-* #,##0.00\ _z_ł_-;\-* #,##0.0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584C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NumberFormat="1" applyFont="1" applyBorder="1"/>
    <xf numFmtId="0" fontId="1" fillId="0" borderId="0" xfId="0" applyNumberFormat="1" applyFont="1"/>
    <xf numFmtId="0" fontId="2" fillId="0" borderId="0" xfId="0" applyNumberFormat="1" applyFont="1" applyBorder="1" applyAlignment="1">
      <alignment wrapText="1"/>
    </xf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2" fillId="0" borderId="1" xfId="0" applyNumberFormat="1" applyFont="1" applyFill="1" applyBorder="1" applyAlignme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1" fillId="3" borderId="1" xfId="0" applyNumberFormat="1" applyFont="1" applyFill="1" applyBorder="1"/>
    <xf numFmtId="49" fontId="1" fillId="3" borderId="1" xfId="0" applyNumberFormat="1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NumberFormat="1" applyFont="1" applyFill="1" applyBorder="1"/>
    <xf numFmtId="49" fontId="1" fillId="5" borderId="1" xfId="0" applyNumberFormat="1" applyFont="1" applyFill="1" applyBorder="1"/>
    <xf numFmtId="0" fontId="1" fillId="5" borderId="1" xfId="0" applyFont="1" applyFill="1" applyBorder="1"/>
    <xf numFmtId="0" fontId="1" fillId="6" borderId="1" xfId="0" applyNumberFormat="1" applyFont="1" applyFill="1" applyBorder="1"/>
    <xf numFmtId="49" fontId="1" fillId="6" borderId="1" xfId="0" applyNumberFormat="1" applyFont="1" applyFill="1" applyBorder="1"/>
    <xf numFmtId="0" fontId="1" fillId="6" borderId="1" xfId="0" applyFont="1" applyFill="1" applyBorder="1"/>
    <xf numFmtId="0" fontId="1" fillId="7" borderId="1" xfId="0" applyNumberFormat="1" applyFont="1" applyFill="1" applyBorder="1"/>
    <xf numFmtId="49" fontId="1" fillId="7" borderId="1" xfId="0" applyNumberFormat="1" applyFont="1" applyFill="1" applyBorder="1"/>
    <xf numFmtId="0" fontId="1" fillId="7" borderId="1" xfId="0" applyFont="1" applyFill="1" applyBorder="1"/>
    <xf numFmtId="0" fontId="1" fillId="8" borderId="1" xfId="0" applyNumberFormat="1" applyFont="1" applyFill="1" applyBorder="1"/>
    <xf numFmtId="49" fontId="1" fillId="8" borderId="1" xfId="0" applyNumberFormat="1" applyFont="1" applyFill="1" applyBorder="1"/>
    <xf numFmtId="0" fontId="1" fillId="8" borderId="1" xfId="0" applyFont="1" applyFill="1" applyBorder="1"/>
    <xf numFmtId="0" fontId="1" fillId="9" borderId="1" xfId="0" applyNumberFormat="1" applyFont="1" applyFill="1" applyBorder="1"/>
    <xf numFmtId="49" fontId="1" fillId="9" borderId="1" xfId="0" applyNumberFormat="1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10" borderId="1" xfId="0" applyNumberFormat="1" applyFont="1" applyFill="1" applyBorder="1"/>
    <xf numFmtId="49" fontId="1" fillId="10" borderId="1" xfId="0" applyNumberFormat="1" applyFont="1" applyFill="1" applyBorder="1"/>
    <xf numFmtId="0" fontId="1" fillId="0" borderId="2" xfId="0" applyFont="1" applyBorder="1"/>
    <xf numFmtId="43" fontId="1" fillId="2" borderId="1" xfId="1" applyFont="1" applyFill="1" applyBorder="1"/>
    <xf numFmtId="43" fontId="1" fillId="3" borderId="1" xfId="1" applyFont="1" applyFill="1" applyBorder="1"/>
    <xf numFmtId="43" fontId="1" fillId="5" borderId="1" xfId="1" applyFont="1" applyFill="1" applyBorder="1"/>
    <xf numFmtId="43" fontId="1" fillId="6" borderId="1" xfId="1" applyFont="1" applyFill="1" applyBorder="1"/>
    <xf numFmtId="43" fontId="1" fillId="8" borderId="1" xfId="1" applyFont="1" applyFill="1" applyBorder="1"/>
    <xf numFmtId="43" fontId="1" fillId="9" borderId="1" xfId="1" applyFont="1" applyFill="1" applyBorder="1"/>
    <xf numFmtId="43" fontId="1" fillId="10" borderId="1" xfId="1" applyFont="1" applyFill="1" applyBorder="1"/>
    <xf numFmtId="43" fontId="1" fillId="0" borderId="0" xfId="1" applyFont="1"/>
    <xf numFmtId="0" fontId="2" fillId="0" borderId="1" xfId="0" applyNumberFormat="1" applyFont="1" applyBorder="1" applyAlignment="1">
      <alignment wrapText="1"/>
    </xf>
    <xf numFmtId="43" fontId="1" fillId="7" borderId="1" xfId="1" applyFont="1" applyFill="1" applyBorder="1"/>
    <xf numFmtId="43" fontId="1" fillId="0" borderId="3" xfId="1" applyFont="1" applyFill="1" applyBorder="1"/>
    <xf numFmtId="0" fontId="1" fillId="0" borderId="1" xfId="0" applyNumberFormat="1" applyFont="1" applyBorder="1"/>
    <xf numFmtId="41" fontId="1" fillId="2" borderId="1" xfId="1" applyNumberFormat="1" applyFont="1" applyFill="1" applyBorder="1"/>
    <xf numFmtId="41" fontId="1" fillId="3" borderId="1" xfId="1" applyNumberFormat="1" applyFont="1" applyFill="1" applyBorder="1"/>
    <xf numFmtId="41" fontId="1" fillId="7" borderId="1" xfId="1" applyNumberFormat="1" applyFont="1" applyFill="1" applyBorder="1"/>
    <xf numFmtId="41" fontId="1" fillId="5" borderId="1" xfId="1" applyNumberFormat="1" applyFont="1" applyFill="1" applyBorder="1"/>
    <xf numFmtId="41" fontId="1" fillId="6" borderId="1" xfId="1" applyNumberFormat="1" applyFont="1" applyFill="1" applyBorder="1"/>
    <xf numFmtId="41" fontId="1" fillId="8" borderId="1" xfId="1" applyNumberFormat="1" applyFont="1" applyFill="1" applyBorder="1"/>
    <xf numFmtId="41" fontId="1" fillId="9" borderId="1" xfId="1" applyNumberFormat="1" applyFont="1" applyFill="1" applyBorder="1"/>
    <xf numFmtId="41" fontId="1" fillId="10" borderId="1" xfId="1" applyNumberFormat="1" applyFont="1" applyFill="1" applyBorder="1"/>
    <xf numFmtId="41" fontId="1" fillId="0" borderId="1" xfId="1" applyNumberFormat="1" applyFont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66FF"/>
      <color rgb="FFB584C2"/>
      <color rgb="FFFF66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4" workbookViewId="0">
      <selection activeCell="G36" sqref="G36:G44"/>
    </sheetView>
  </sheetViews>
  <sheetFormatPr defaultColWidth="6.42578125" defaultRowHeight="12.75" x14ac:dyDescent="0.2"/>
  <cols>
    <col min="1" max="1" width="3.140625" style="1" customWidth="1"/>
    <col min="2" max="2" width="16.28515625" style="1" bestFit="1" customWidth="1"/>
    <col min="3" max="3" width="18.140625" style="1" bestFit="1" customWidth="1"/>
    <col min="4" max="4" width="6.7109375" style="1" bestFit="1" customWidth="1"/>
    <col min="5" max="5" width="23.7109375" style="1" bestFit="1" customWidth="1"/>
    <col min="6" max="6" width="14.7109375" style="1" bestFit="1" customWidth="1"/>
    <col min="7" max="7" width="17.42578125" style="1" bestFit="1" customWidth="1"/>
    <col min="8" max="8" width="19.28515625" style="1" customWidth="1"/>
    <col min="9" max="9" width="34.85546875" style="1" bestFit="1" customWidth="1"/>
    <col min="10" max="10" width="15.42578125" style="1" customWidth="1"/>
    <col min="11" max="11" width="15" style="1" bestFit="1" customWidth="1"/>
    <col min="12" max="16384" width="6.42578125" style="1"/>
  </cols>
  <sheetData>
    <row r="1" spans="1:11" x14ac:dyDescent="0.2">
      <c r="I1" s="1" t="s">
        <v>96</v>
      </c>
    </row>
    <row r="2" spans="1:11" ht="30" customHeight="1" x14ac:dyDescent="0.2">
      <c r="B2" s="1" t="s">
        <v>97</v>
      </c>
    </row>
    <row r="3" spans="1:11" ht="18" customHeight="1" x14ac:dyDescent="0.2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89</v>
      </c>
      <c r="H3" s="42" t="s">
        <v>6</v>
      </c>
      <c r="I3" s="6" t="s">
        <v>0</v>
      </c>
      <c r="J3" s="6" t="s">
        <v>99</v>
      </c>
      <c r="K3" s="7" t="s">
        <v>90</v>
      </c>
    </row>
    <row r="4" spans="1:11" x14ac:dyDescent="0.2">
      <c r="A4" s="10">
        <v>1</v>
      </c>
      <c r="B4" s="8" t="s">
        <v>7</v>
      </c>
      <c r="C4" s="8" t="s">
        <v>11</v>
      </c>
      <c r="D4" s="8">
        <v>5</v>
      </c>
      <c r="E4" s="8" t="s">
        <v>12</v>
      </c>
      <c r="F4" s="8" t="s">
        <v>9</v>
      </c>
      <c r="G4" s="9">
        <v>99708277</v>
      </c>
      <c r="H4" s="8">
        <v>195</v>
      </c>
      <c r="I4" s="10" t="s">
        <v>10</v>
      </c>
      <c r="J4" s="10">
        <v>725094</v>
      </c>
      <c r="K4" s="34">
        <v>572161</v>
      </c>
    </row>
    <row r="5" spans="1:11" x14ac:dyDescent="0.2">
      <c r="A5" s="10">
        <f>A4+1</f>
        <v>2</v>
      </c>
      <c r="B5" s="8" t="s">
        <v>7</v>
      </c>
      <c r="C5" s="8" t="s">
        <v>14</v>
      </c>
      <c r="D5" s="8"/>
      <c r="E5" s="8" t="s">
        <v>15</v>
      </c>
      <c r="F5" s="8" t="s">
        <v>9</v>
      </c>
      <c r="G5" s="9">
        <v>50098515</v>
      </c>
      <c r="H5" s="8">
        <v>170</v>
      </c>
      <c r="I5" s="10" t="s">
        <v>13</v>
      </c>
      <c r="J5" s="10">
        <v>140206</v>
      </c>
      <c r="K5" s="34">
        <v>103575</v>
      </c>
    </row>
    <row r="6" spans="1:11" x14ac:dyDescent="0.2">
      <c r="A6" s="10">
        <f t="shared" ref="A6:A31" si="0">A5+1</f>
        <v>3</v>
      </c>
      <c r="B6" s="8" t="s">
        <v>7</v>
      </c>
      <c r="C6" s="8" t="s">
        <v>11</v>
      </c>
      <c r="D6" s="8">
        <v>5</v>
      </c>
      <c r="E6" s="8" t="s">
        <v>17</v>
      </c>
      <c r="F6" s="8" t="s">
        <v>9</v>
      </c>
      <c r="G6" s="9">
        <v>50098514</v>
      </c>
      <c r="H6" s="8">
        <v>145</v>
      </c>
      <c r="I6" s="10" t="s">
        <v>16</v>
      </c>
      <c r="J6" s="10">
        <v>482447</v>
      </c>
      <c r="K6" s="34">
        <v>322221</v>
      </c>
    </row>
    <row r="7" spans="1:11" x14ac:dyDescent="0.2">
      <c r="A7" s="14">
        <f t="shared" si="0"/>
        <v>4</v>
      </c>
      <c r="B7" s="11" t="s">
        <v>7</v>
      </c>
      <c r="C7" s="11" t="s">
        <v>19</v>
      </c>
      <c r="D7" s="11" t="s">
        <v>20</v>
      </c>
      <c r="E7" s="11" t="s">
        <v>21</v>
      </c>
      <c r="F7" s="11" t="s">
        <v>22</v>
      </c>
      <c r="G7" s="12">
        <v>96588616</v>
      </c>
      <c r="H7" s="11">
        <v>110</v>
      </c>
      <c r="I7" s="13" t="s">
        <v>18</v>
      </c>
      <c r="J7" s="13">
        <v>647339</v>
      </c>
      <c r="K7" s="35">
        <v>447165</v>
      </c>
    </row>
    <row r="8" spans="1:11" x14ac:dyDescent="0.2">
      <c r="A8" s="14">
        <f t="shared" si="0"/>
        <v>5</v>
      </c>
      <c r="B8" s="11" t="s">
        <v>7</v>
      </c>
      <c r="C8" s="11" t="s">
        <v>24</v>
      </c>
      <c r="D8" s="11"/>
      <c r="E8" s="11" t="s">
        <v>21</v>
      </c>
      <c r="F8" s="11" t="s">
        <v>22</v>
      </c>
      <c r="G8" s="12">
        <v>96859801</v>
      </c>
      <c r="H8" s="11">
        <v>90</v>
      </c>
      <c r="I8" s="13" t="s">
        <v>23</v>
      </c>
      <c r="J8" s="13">
        <v>303894</v>
      </c>
      <c r="K8" s="35">
        <v>236774</v>
      </c>
    </row>
    <row r="9" spans="1:11" x14ac:dyDescent="0.2">
      <c r="A9" s="23">
        <f t="shared" si="0"/>
        <v>6</v>
      </c>
      <c r="B9" s="21" t="s">
        <v>7</v>
      </c>
      <c r="C9" s="21" t="s">
        <v>26</v>
      </c>
      <c r="D9" s="21"/>
      <c r="E9" s="21" t="s">
        <v>15</v>
      </c>
      <c r="F9" s="21" t="s">
        <v>27</v>
      </c>
      <c r="G9" s="22">
        <v>99708378</v>
      </c>
      <c r="H9" s="21">
        <v>85</v>
      </c>
      <c r="I9" s="23" t="s">
        <v>25</v>
      </c>
      <c r="J9" s="23">
        <v>28731</v>
      </c>
      <c r="K9" s="43">
        <v>18553</v>
      </c>
    </row>
    <row r="10" spans="1:11" x14ac:dyDescent="0.2">
      <c r="A10" s="17">
        <f t="shared" si="0"/>
        <v>7</v>
      </c>
      <c r="B10" s="15" t="s">
        <v>7</v>
      </c>
      <c r="C10" s="15" t="s">
        <v>29</v>
      </c>
      <c r="D10" s="15" t="s">
        <v>30</v>
      </c>
      <c r="E10" s="15" t="s">
        <v>31</v>
      </c>
      <c r="F10" s="15" t="s">
        <v>32</v>
      </c>
      <c r="G10" s="16">
        <v>96588620</v>
      </c>
      <c r="H10" s="15">
        <v>63</v>
      </c>
      <c r="I10" s="17" t="s">
        <v>28</v>
      </c>
      <c r="J10" s="17">
        <v>132505</v>
      </c>
      <c r="K10" s="36">
        <v>86292</v>
      </c>
    </row>
    <row r="11" spans="1:11" x14ac:dyDescent="0.2">
      <c r="A11" s="20">
        <f t="shared" si="0"/>
        <v>8</v>
      </c>
      <c r="B11" s="18" t="s">
        <v>7</v>
      </c>
      <c r="C11" s="18" t="s">
        <v>34</v>
      </c>
      <c r="D11" s="18"/>
      <c r="E11" s="18" t="s">
        <v>35</v>
      </c>
      <c r="F11" s="18" t="s">
        <v>36</v>
      </c>
      <c r="G11" s="19">
        <v>19287</v>
      </c>
      <c r="H11" s="18">
        <v>28</v>
      </c>
      <c r="I11" s="20" t="s">
        <v>33</v>
      </c>
      <c r="J11" s="20">
        <v>114503</v>
      </c>
      <c r="K11" s="37">
        <v>73239</v>
      </c>
    </row>
    <row r="12" spans="1:11" x14ac:dyDescent="0.2">
      <c r="A12" s="26">
        <f t="shared" si="0"/>
        <v>9</v>
      </c>
      <c r="B12" s="24" t="s">
        <v>7</v>
      </c>
      <c r="C12" s="24" t="s">
        <v>38</v>
      </c>
      <c r="D12" s="24"/>
      <c r="E12" s="24" t="s">
        <v>39</v>
      </c>
      <c r="F12" s="24" t="s">
        <v>40</v>
      </c>
      <c r="G12" s="25">
        <v>6324273</v>
      </c>
      <c r="H12" s="24">
        <v>27</v>
      </c>
      <c r="I12" s="26" t="s">
        <v>37</v>
      </c>
      <c r="J12" s="26">
        <v>14080</v>
      </c>
      <c r="K12" s="38">
        <v>11756</v>
      </c>
    </row>
    <row r="13" spans="1:11" x14ac:dyDescent="0.2">
      <c r="A13" s="29">
        <f t="shared" si="0"/>
        <v>10</v>
      </c>
      <c r="B13" s="27" t="s">
        <v>7</v>
      </c>
      <c r="C13" s="27" t="s">
        <v>42</v>
      </c>
      <c r="D13" s="27" t="s">
        <v>43</v>
      </c>
      <c r="E13" s="27" t="s">
        <v>44</v>
      </c>
      <c r="F13" s="27" t="s">
        <v>45</v>
      </c>
      <c r="G13" s="28">
        <v>6966262</v>
      </c>
      <c r="H13" s="27">
        <v>22</v>
      </c>
      <c r="I13" s="29" t="s">
        <v>41</v>
      </c>
      <c r="J13" s="29">
        <v>5486</v>
      </c>
      <c r="K13" s="39">
        <v>4971</v>
      </c>
    </row>
    <row r="14" spans="1:11" x14ac:dyDescent="0.2">
      <c r="A14" s="26">
        <f t="shared" si="0"/>
        <v>11</v>
      </c>
      <c r="B14" s="24" t="s">
        <v>7</v>
      </c>
      <c r="C14" s="24" t="s">
        <v>29</v>
      </c>
      <c r="D14" s="24" t="s">
        <v>30</v>
      </c>
      <c r="E14" s="24" t="s">
        <v>48</v>
      </c>
      <c r="F14" s="24" t="s">
        <v>40</v>
      </c>
      <c r="G14" s="25">
        <v>7413860</v>
      </c>
      <c r="H14" s="24">
        <v>14</v>
      </c>
      <c r="I14" s="26" t="s">
        <v>47</v>
      </c>
      <c r="J14" s="26">
        <v>15256</v>
      </c>
      <c r="K14" s="38">
        <v>10457</v>
      </c>
    </row>
    <row r="15" spans="1:11" x14ac:dyDescent="0.2">
      <c r="A15" s="29">
        <f t="shared" si="0"/>
        <v>12</v>
      </c>
      <c r="B15" s="27" t="s">
        <v>7</v>
      </c>
      <c r="C15" s="27" t="s">
        <v>50</v>
      </c>
      <c r="D15" s="27">
        <v>1</v>
      </c>
      <c r="E15" s="27" t="s">
        <v>44</v>
      </c>
      <c r="F15" s="27" t="s">
        <v>45</v>
      </c>
      <c r="G15" s="28">
        <v>11683399</v>
      </c>
      <c r="H15" s="27">
        <v>14</v>
      </c>
      <c r="I15" s="29" t="s">
        <v>49</v>
      </c>
      <c r="J15" s="29">
        <v>675</v>
      </c>
      <c r="K15" s="39">
        <v>404</v>
      </c>
    </row>
    <row r="16" spans="1:11" x14ac:dyDescent="0.2">
      <c r="A16" s="29">
        <f t="shared" si="0"/>
        <v>13</v>
      </c>
      <c r="B16" s="27" t="s">
        <v>7</v>
      </c>
      <c r="C16" s="27" t="s">
        <v>52</v>
      </c>
      <c r="D16" s="27"/>
      <c r="E16" s="27" t="s">
        <v>44</v>
      </c>
      <c r="F16" s="27" t="s">
        <v>45</v>
      </c>
      <c r="G16" s="28">
        <v>12688874</v>
      </c>
      <c r="H16" s="27">
        <v>14</v>
      </c>
      <c r="I16" s="29" t="s">
        <v>51</v>
      </c>
      <c r="J16" s="29">
        <v>7623</v>
      </c>
      <c r="K16" s="39">
        <v>5368</v>
      </c>
    </row>
    <row r="17" spans="1:11" x14ac:dyDescent="0.2">
      <c r="A17" s="26">
        <f t="shared" si="0"/>
        <v>14</v>
      </c>
      <c r="B17" s="24" t="s">
        <v>7</v>
      </c>
      <c r="C17" s="24" t="s">
        <v>57</v>
      </c>
      <c r="D17" s="24"/>
      <c r="E17" s="24" t="s">
        <v>15</v>
      </c>
      <c r="F17" s="24" t="s">
        <v>40</v>
      </c>
      <c r="G17" s="25">
        <v>26467183</v>
      </c>
      <c r="H17" s="24">
        <v>13</v>
      </c>
      <c r="I17" s="26" t="s">
        <v>56</v>
      </c>
      <c r="J17" s="26">
        <v>855</v>
      </c>
      <c r="K17" s="38">
        <v>513</v>
      </c>
    </row>
    <row r="18" spans="1:11" x14ac:dyDescent="0.2">
      <c r="A18" s="26">
        <f t="shared" si="0"/>
        <v>15</v>
      </c>
      <c r="B18" s="24" t="s">
        <v>7</v>
      </c>
      <c r="C18" s="24" t="s">
        <v>8</v>
      </c>
      <c r="D18" s="24"/>
      <c r="E18" s="24" t="s">
        <v>59</v>
      </c>
      <c r="F18" s="24" t="s">
        <v>40</v>
      </c>
      <c r="G18" s="25">
        <v>11258855</v>
      </c>
      <c r="H18" s="24">
        <v>11</v>
      </c>
      <c r="I18" s="26" t="s">
        <v>58</v>
      </c>
      <c r="J18" s="26">
        <v>28622</v>
      </c>
      <c r="K18" s="38">
        <v>5439</v>
      </c>
    </row>
    <row r="19" spans="1:11" x14ac:dyDescent="0.2">
      <c r="A19" s="30">
        <f t="shared" si="0"/>
        <v>16</v>
      </c>
      <c r="B19" s="31" t="s">
        <v>7</v>
      </c>
      <c r="C19" s="31" t="s">
        <v>61</v>
      </c>
      <c r="D19" s="31" t="s">
        <v>62</v>
      </c>
      <c r="E19" s="31" t="s">
        <v>63</v>
      </c>
      <c r="F19" s="31" t="s">
        <v>55</v>
      </c>
      <c r="G19" s="32">
        <v>3720458</v>
      </c>
      <c r="H19" s="31">
        <v>11</v>
      </c>
      <c r="I19" s="30" t="s">
        <v>60</v>
      </c>
      <c r="J19" s="30">
        <v>811</v>
      </c>
      <c r="K19" s="40">
        <v>621</v>
      </c>
    </row>
    <row r="20" spans="1:11" x14ac:dyDescent="0.2">
      <c r="A20" s="30">
        <f t="shared" si="0"/>
        <v>17</v>
      </c>
      <c r="B20" s="31" t="s">
        <v>7</v>
      </c>
      <c r="C20" s="31" t="s">
        <v>61</v>
      </c>
      <c r="D20" s="31" t="s">
        <v>65</v>
      </c>
      <c r="E20" s="31" t="s">
        <v>63</v>
      </c>
      <c r="F20" s="31" t="s">
        <v>55</v>
      </c>
      <c r="G20" s="32">
        <v>3720453</v>
      </c>
      <c r="H20" s="31">
        <v>11</v>
      </c>
      <c r="I20" s="30" t="s">
        <v>64</v>
      </c>
      <c r="J20" s="30">
        <v>1237</v>
      </c>
      <c r="K20" s="40">
        <v>922</v>
      </c>
    </row>
    <row r="21" spans="1:11" x14ac:dyDescent="0.2">
      <c r="A21" s="30">
        <f t="shared" si="0"/>
        <v>18</v>
      </c>
      <c r="B21" s="31" t="s">
        <v>7</v>
      </c>
      <c r="C21" s="31" t="s">
        <v>61</v>
      </c>
      <c r="D21" s="31" t="s">
        <v>67</v>
      </c>
      <c r="E21" s="31" t="s">
        <v>63</v>
      </c>
      <c r="F21" s="31" t="s">
        <v>55</v>
      </c>
      <c r="G21" s="32">
        <v>3733894</v>
      </c>
      <c r="H21" s="31">
        <v>11</v>
      </c>
      <c r="I21" s="30" t="s">
        <v>66</v>
      </c>
      <c r="J21" s="30">
        <v>1948</v>
      </c>
      <c r="K21" s="40">
        <v>1168</v>
      </c>
    </row>
    <row r="22" spans="1:11" x14ac:dyDescent="0.2">
      <c r="A22" s="30">
        <f t="shared" si="0"/>
        <v>19</v>
      </c>
      <c r="B22" s="31" t="s">
        <v>7</v>
      </c>
      <c r="C22" s="31" t="s">
        <v>61</v>
      </c>
      <c r="D22" s="31" t="s">
        <v>69</v>
      </c>
      <c r="E22" s="31" t="s">
        <v>63</v>
      </c>
      <c r="F22" s="31" t="s">
        <v>55</v>
      </c>
      <c r="G22" s="32">
        <v>3733745</v>
      </c>
      <c r="H22" s="31">
        <v>11</v>
      </c>
      <c r="I22" s="30" t="s">
        <v>68</v>
      </c>
      <c r="J22" s="30">
        <v>1738</v>
      </c>
      <c r="K22" s="40">
        <v>1076</v>
      </c>
    </row>
    <row r="23" spans="1:11" x14ac:dyDescent="0.2">
      <c r="A23" s="30">
        <f t="shared" si="0"/>
        <v>20</v>
      </c>
      <c r="B23" s="31" t="s">
        <v>7</v>
      </c>
      <c r="C23" s="31" t="s">
        <v>14</v>
      </c>
      <c r="D23" s="31" t="s">
        <v>71</v>
      </c>
      <c r="E23" s="31" t="s">
        <v>63</v>
      </c>
      <c r="F23" s="31" t="s">
        <v>55</v>
      </c>
      <c r="G23" s="32">
        <v>2552225</v>
      </c>
      <c r="H23" s="31">
        <v>11</v>
      </c>
      <c r="I23" s="30" t="s">
        <v>70</v>
      </c>
      <c r="J23" s="30">
        <v>333</v>
      </c>
      <c r="K23" s="40">
        <v>511</v>
      </c>
    </row>
    <row r="24" spans="1:11" x14ac:dyDescent="0.2">
      <c r="A24" s="26">
        <f t="shared" si="0"/>
        <v>21</v>
      </c>
      <c r="B24" s="24" t="s">
        <v>7</v>
      </c>
      <c r="C24" s="24" t="s">
        <v>73</v>
      </c>
      <c r="D24" s="24"/>
      <c r="E24" s="24" t="s">
        <v>15</v>
      </c>
      <c r="F24" s="24" t="s">
        <v>40</v>
      </c>
      <c r="G24" s="25">
        <v>92104725</v>
      </c>
      <c r="H24" s="24">
        <v>9</v>
      </c>
      <c r="I24" s="26" t="s">
        <v>72</v>
      </c>
      <c r="J24" s="26">
        <v>739</v>
      </c>
      <c r="K24" s="38">
        <v>583</v>
      </c>
    </row>
    <row r="25" spans="1:11" x14ac:dyDescent="0.2">
      <c r="A25" s="29">
        <f t="shared" si="0"/>
        <v>22</v>
      </c>
      <c r="B25" s="27" t="s">
        <v>7</v>
      </c>
      <c r="C25" s="27" t="s">
        <v>75</v>
      </c>
      <c r="D25" s="27"/>
      <c r="E25" s="27" t="s">
        <v>15</v>
      </c>
      <c r="F25" s="27" t="s">
        <v>45</v>
      </c>
      <c r="G25" s="28">
        <v>89171225</v>
      </c>
      <c r="H25" s="27">
        <v>7</v>
      </c>
      <c r="I25" s="29" t="s">
        <v>74</v>
      </c>
      <c r="J25" s="29">
        <v>877</v>
      </c>
      <c r="K25" s="39">
        <v>325</v>
      </c>
    </row>
    <row r="26" spans="1:11" x14ac:dyDescent="0.2">
      <c r="A26" s="29">
        <f t="shared" si="0"/>
        <v>23</v>
      </c>
      <c r="B26" s="27" t="s">
        <v>7</v>
      </c>
      <c r="C26" s="27" t="s">
        <v>77</v>
      </c>
      <c r="D26" s="27"/>
      <c r="E26" s="27" t="s">
        <v>15</v>
      </c>
      <c r="F26" s="27" t="s">
        <v>45</v>
      </c>
      <c r="G26" s="28">
        <v>85987717</v>
      </c>
      <c r="H26" s="27">
        <v>4</v>
      </c>
      <c r="I26" s="29" t="s">
        <v>76</v>
      </c>
      <c r="J26" s="29">
        <v>86</v>
      </c>
      <c r="K26" s="39">
        <v>76</v>
      </c>
    </row>
    <row r="27" spans="1:11" x14ac:dyDescent="0.2">
      <c r="A27" s="30">
        <f t="shared" si="0"/>
        <v>24</v>
      </c>
      <c r="B27" s="31" t="s">
        <v>7</v>
      </c>
      <c r="C27" s="31" t="s">
        <v>61</v>
      </c>
      <c r="D27" s="31" t="s">
        <v>79</v>
      </c>
      <c r="E27" s="31" t="s">
        <v>63</v>
      </c>
      <c r="F27" s="31" t="s">
        <v>55</v>
      </c>
      <c r="G27" s="32">
        <v>23467527</v>
      </c>
      <c r="H27" s="31">
        <v>4</v>
      </c>
      <c r="I27" s="30" t="s">
        <v>78</v>
      </c>
      <c r="J27" s="30">
        <v>302</v>
      </c>
      <c r="K27" s="40">
        <v>298</v>
      </c>
    </row>
    <row r="28" spans="1:11" x14ac:dyDescent="0.2">
      <c r="A28" s="29">
        <f t="shared" si="0"/>
        <v>25</v>
      </c>
      <c r="B28" s="27" t="s">
        <v>7</v>
      </c>
      <c r="C28" s="27" t="s">
        <v>81</v>
      </c>
      <c r="D28" s="27" t="s">
        <v>43</v>
      </c>
      <c r="E28" s="27" t="s">
        <v>44</v>
      </c>
      <c r="F28" s="27" t="s">
        <v>45</v>
      </c>
      <c r="G28" s="28">
        <v>3720460</v>
      </c>
      <c r="H28" s="27">
        <v>4</v>
      </c>
      <c r="I28" s="29" t="s">
        <v>80</v>
      </c>
      <c r="J28" s="29">
        <v>590</v>
      </c>
      <c r="K28" s="39">
        <v>666</v>
      </c>
    </row>
    <row r="29" spans="1:11" x14ac:dyDescent="0.2">
      <c r="A29" s="29">
        <f t="shared" si="0"/>
        <v>26</v>
      </c>
      <c r="B29" s="27" t="s">
        <v>7</v>
      </c>
      <c r="C29" s="27" t="s">
        <v>83</v>
      </c>
      <c r="D29" s="27" t="s">
        <v>84</v>
      </c>
      <c r="E29" s="27" t="s">
        <v>85</v>
      </c>
      <c r="F29" s="27" t="s">
        <v>45</v>
      </c>
      <c r="G29" s="28">
        <v>5613421</v>
      </c>
      <c r="H29" s="27">
        <v>4</v>
      </c>
      <c r="I29" s="29" t="s">
        <v>82</v>
      </c>
      <c r="J29" s="29">
        <v>739</v>
      </c>
      <c r="K29" s="39">
        <v>658</v>
      </c>
    </row>
    <row r="30" spans="1:11" x14ac:dyDescent="0.2">
      <c r="A30" s="29">
        <f t="shared" si="0"/>
        <v>27</v>
      </c>
      <c r="B30" s="27" t="s">
        <v>7</v>
      </c>
      <c r="C30" s="27" t="s">
        <v>24</v>
      </c>
      <c r="D30" s="27"/>
      <c r="E30" s="27" t="s">
        <v>85</v>
      </c>
      <c r="F30" s="27" t="s">
        <v>45</v>
      </c>
      <c r="G30" s="28">
        <v>10782729</v>
      </c>
      <c r="H30" s="27">
        <v>4</v>
      </c>
      <c r="I30" s="29" t="s">
        <v>86</v>
      </c>
      <c r="J30" s="29">
        <v>4596</v>
      </c>
      <c r="K30" s="39">
        <v>3928</v>
      </c>
    </row>
    <row r="31" spans="1:11" x14ac:dyDescent="0.2">
      <c r="A31" s="30">
        <f t="shared" si="0"/>
        <v>28</v>
      </c>
      <c r="B31" s="31" t="s">
        <v>7</v>
      </c>
      <c r="C31" s="31" t="s">
        <v>54</v>
      </c>
      <c r="D31" s="31"/>
      <c r="E31" s="31" t="s">
        <v>44</v>
      </c>
      <c r="F31" s="31" t="s">
        <v>55</v>
      </c>
      <c r="G31" s="32">
        <v>5325143</v>
      </c>
      <c r="H31" s="31">
        <v>14</v>
      </c>
      <c r="I31" s="30" t="s">
        <v>53</v>
      </c>
      <c r="J31" s="30">
        <v>4947</v>
      </c>
      <c r="K31" s="40">
        <v>6547</v>
      </c>
    </row>
    <row r="32" spans="1:11" x14ac:dyDescent="0.2">
      <c r="A32" s="30">
        <f>A31+1</f>
        <v>29</v>
      </c>
      <c r="B32" s="31" t="s">
        <v>7</v>
      </c>
      <c r="C32" s="31" t="s">
        <v>46</v>
      </c>
      <c r="D32" s="31" t="s">
        <v>88</v>
      </c>
      <c r="E32" s="31" t="s">
        <v>63</v>
      </c>
      <c r="F32" s="31" t="s">
        <v>55</v>
      </c>
      <c r="G32" s="32">
        <v>60943206</v>
      </c>
      <c r="H32" s="31">
        <v>4</v>
      </c>
      <c r="I32" s="30" t="s">
        <v>87</v>
      </c>
      <c r="J32" s="30">
        <v>732</v>
      </c>
      <c r="K32" s="40">
        <v>572</v>
      </c>
    </row>
    <row r="33" spans="1:11" x14ac:dyDescent="0.2">
      <c r="A33" s="26">
        <f>A32+1</f>
        <v>30</v>
      </c>
      <c r="B33" s="26" t="s">
        <v>7</v>
      </c>
      <c r="C33" s="26" t="s">
        <v>94</v>
      </c>
      <c r="D33" s="26" t="s">
        <v>95</v>
      </c>
      <c r="E33" s="26" t="s">
        <v>85</v>
      </c>
      <c r="F33" s="26" t="s">
        <v>40</v>
      </c>
      <c r="G33" s="26"/>
      <c r="H33" s="26">
        <v>4</v>
      </c>
      <c r="I33" s="26" t="s">
        <v>93</v>
      </c>
      <c r="J33" s="26">
        <v>166</v>
      </c>
      <c r="K33" s="26"/>
    </row>
    <row r="34" spans="1:11" x14ac:dyDescent="0.2">
      <c r="B34" s="3"/>
      <c r="C34" s="3"/>
      <c r="D34" s="3"/>
      <c r="E34" s="2"/>
      <c r="F34" s="4"/>
      <c r="G34" s="4"/>
      <c r="H34" s="3"/>
      <c r="I34" s="3"/>
      <c r="J34" s="45">
        <f>SUM(J4:J33)</f>
        <v>2667157</v>
      </c>
      <c r="K34" s="44">
        <f>SUM(K4:K32)</f>
        <v>1916839</v>
      </c>
    </row>
    <row r="35" spans="1:11" x14ac:dyDescent="0.2">
      <c r="E35" s="1" t="s">
        <v>98</v>
      </c>
      <c r="F35" s="33" t="s">
        <v>91</v>
      </c>
      <c r="G35" s="33" t="s">
        <v>92</v>
      </c>
    </row>
    <row r="36" spans="1:11" x14ac:dyDescent="0.2">
      <c r="E36" s="10" t="s">
        <v>9</v>
      </c>
      <c r="F36" s="34">
        <f>SUM(K4:K6)</f>
        <v>997957</v>
      </c>
      <c r="G36" s="46">
        <f>F36/9*12</f>
        <v>1330609.3333333333</v>
      </c>
    </row>
    <row r="37" spans="1:11" x14ac:dyDescent="0.2">
      <c r="E37" s="13" t="s">
        <v>22</v>
      </c>
      <c r="F37" s="35">
        <f>SUM(K7:K8)</f>
        <v>683939</v>
      </c>
      <c r="G37" s="47">
        <f t="shared" ref="G37:G43" si="1">F37/9*12</f>
        <v>911918.66666666663</v>
      </c>
    </row>
    <row r="38" spans="1:11" x14ac:dyDescent="0.2">
      <c r="E38" s="23" t="s">
        <v>27</v>
      </c>
      <c r="F38" s="43">
        <f>K9</f>
        <v>18553</v>
      </c>
      <c r="G38" s="48">
        <f t="shared" si="1"/>
        <v>24737.333333333332</v>
      </c>
    </row>
    <row r="39" spans="1:11" x14ac:dyDescent="0.2">
      <c r="E39" s="17" t="s">
        <v>32</v>
      </c>
      <c r="F39" s="36">
        <f>K10</f>
        <v>86292</v>
      </c>
      <c r="G39" s="49">
        <f t="shared" si="1"/>
        <v>115056</v>
      </c>
    </row>
    <row r="40" spans="1:11" x14ac:dyDescent="0.2">
      <c r="E40" s="20" t="s">
        <v>36</v>
      </c>
      <c r="F40" s="37">
        <f>K11</f>
        <v>73239</v>
      </c>
      <c r="G40" s="50">
        <f t="shared" si="1"/>
        <v>97652</v>
      </c>
    </row>
    <row r="41" spans="1:11" x14ac:dyDescent="0.2">
      <c r="E41" s="26" t="s">
        <v>40</v>
      </c>
      <c r="F41" s="38">
        <f>K12+K14+K17+K18+K24</f>
        <v>28748</v>
      </c>
      <c r="G41" s="51">
        <f t="shared" si="1"/>
        <v>38330.666666666664</v>
      </c>
    </row>
    <row r="42" spans="1:11" x14ac:dyDescent="0.2">
      <c r="E42" s="29" t="s">
        <v>45</v>
      </c>
      <c r="F42" s="39">
        <f>K13+K15+K16+K25+K26+K28+K29+K30</f>
        <v>16396</v>
      </c>
      <c r="G42" s="52">
        <f t="shared" si="1"/>
        <v>21861.333333333336</v>
      </c>
    </row>
    <row r="43" spans="1:11" x14ac:dyDescent="0.2">
      <c r="E43" s="30" t="s">
        <v>55</v>
      </c>
      <c r="F43" s="40">
        <f>SUM(K19:K23)+K27+K31+K32</f>
        <v>11715</v>
      </c>
      <c r="G43" s="53">
        <f t="shared" si="1"/>
        <v>15620</v>
      </c>
    </row>
    <row r="44" spans="1:11" x14ac:dyDescent="0.2">
      <c r="F44" s="41"/>
      <c r="G44" s="54">
        <f>SUM(G36:G43)</f>
        <v>2555785.3333333335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Wojtaluk</dc:creator>
  <cp:lastModifiedBy>Gosia</cp:lastModifiedBy>
  <cp:lastPrinted>2020-10-15T10:20:46Z</cp:lastPrinted>
  <dcterms:created xsi:type="dcterms:W3CDTF">2020-10-12T07:58:30Z</dcterms:created>
  <dcterms:modified xsi:type="dcterms:W3CDTF">2020-10-16T08:58:45Z</dcterms:modified>
</cp:coreProperties>
</file>