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moje dokumenty\Klienci po Konradzie\Gminy i Powiaty\Gmina Bojanowo\Przetarg 2022\SWZ\"/>
    </mc:Choice>
  </mc:AlternateContent>
  <bookViews>
    <workbookView xWindow="0" yWindow="0" windowWidth="28800" windowHeight="12330" tabRatio="657" activeTab="3"/>
  </bookViews>
  <sheets>
    <sheet name="Budynki ZGKiM1" sheetId="8" r:id="rId1"/>
    <sheet name="Budynki ZGKiM-Wspólnoty" sheetId="24" r:id="rId2"/>
    <sheet name="Budynki_gosp ZGKiM2" sheetId="9" r:id="rId3"/>
    <sheet name="Budynki" sheetId="5" r:id="rId4"/>
    <sheet name="przenośny" sheetId="6" r:id="rId5"/>
    <sheet name="stacjonary" sheetId="16" r:id="rId6"/>
    <sheet name="Wiaty" sheetId="10" r:id="rId7"/>
    <sheet name="OSP" sheetId="17" r:id="rId8"/>
  </sheets>
  <definedNames>
    <definedName name="_xlnm._FilterDatabase" localSheetId="3" hidden="1">Budynki!$A$3:$T$58</definedName>
    <definedName name="_xlnm._FilterDatabase" localSheetId="4" hidden="1">przenośny!$A$1:$F$189</definedName>
    <definedName name="_xlnm._FilterDatabase" localSheetId="5" hidden="1">stacjonary!$A$1:$F$216</definedName>
    <definedName name="Tekst33" localSheetId="4">przenośny!#REF!</definedName>
  </definedNames>
  <calcPr calcId="162913"/>
</workbook>
</file>

<file path=xl/calcChain.xml><?xml version="1.0" encoding="utf-8"?>
<calcChain xmlns="http://schemas.openxmlformats.org/spreadsheetml/2006/main">
  <c r="G189" i="6" l="1"/>
  <c r="G7" i="6"/>
  <c r="G188" i="6"/>
  <c r="G163" i="6"/>
  <c r="G131" i="6"/>
  <c r="G56" i="6"/>
  <c r="G43" i="6"/>
  <c r="G36" i="6"/>
  <c r="G30" i="6"/>
  <c r="G4" i="6"/>
  <c r="G45" i="16"/>
  <c r="G215" i="16" s="1"/>
  <c r="E215" i="16"/>
  <c r="G214" i="16"/>
  <c r="G210" i="16"/>
  <c r="G177" i="16"/>
  <c r="G169" i="16"/>
  <c r="G160" i="16"/>
  <c r="G153" i="16"/>
  <c r="G100" i="16"/>
  <c r="G21" i="16"/>
  <c r="E189" i="6"/>
  <c r="G37" i="6"/>
  <c r="S54" i="5" l="1"/>
  <c r="S53" i="5"/>
  <c r="S52" i="5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5" i="5"/>
  <c r="S4" i="5"/>
  <c r="S28" i="5"/>
  <c r="I25" i="9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I3" i="9"/>
  <c r="T22" i="8"/>
  <c r="T21" i="8"/>
  <c r="T20" i="8"/>
  <c r="T19" i="8"/>
  <c r="T18" i="8"/>
  <c r="T17" i="8"/>
  <c r="T16" i="8"/>
  <c r="T15" i="8"/>
  <c r="T14" i="8"/>
  <c r="T13" i="8"/>
  <c r="T12" i="8"/>
  <c r="T11" i="8"/>
  <c r="T10" i="8"/>
  <c r="T9" i="8"/>
  <c r="T8" i="8"/>
  <c r="T7" i="8"/>
  <c r="T6" i="8"/>
  <c r="T5" i="8"/>
  <c r="T4" i="8"/>
  <c r="T3" i="8"/>
  <c r="V24" i="24"/>
  <c r="V23" i="24"/>
  <c r="V22" i="24"/>
  <c r="V21" i="24"/>
  <c r="V20" i="24"/>
  <c r="V19" i="24"/>
  <c r="V18" i="24"/>
  <c r="V17" i="24"/>
  <c r="V16" i="24"/>
  <c r="V15" i="24"/>
  <c r="V14" i="24"/>
  <c r="V13" i="24"/>
  <c r="V12" i="24"/>
  <c r="V11" i="24"/>
  <c r="V10" i="24"/>
  <c r="V9" i="24"/>
  <c r="V8" i="24"/>
  <c r="V7" i="24"/>
  <c r="V6" i="24"/>
  <c r="V5" i="24"/>
  <c r="V4" i="24"/>
  <c r="V3" i="24"/>
  <c r="S56" i="5"/>
  <c r="S55" i="5"/>
  <c r="S57" i="5"/>
  <c r="G33" i="16"/>
  <c r="E162" i="16"/>
  <c r="U10" i="5" l="1"/>
  <c r="U54" i="5"/>
  <c r="F28" i="10"/>
  <c r="K22" i="8"/>
  <c r="M19" i="24"/>
  <c r="S19" i="24"/>
  <c r="C16" i="17"/>
  <c r="Q3" i="8"/>
  <c r="T23" i="8"/>
  <c r="Q4" i="8"/>
  <c r="Q5" i="8"/>
  <c r="Q6" i="8"/>
  <c r="Q7" i="8"/>
  <c r="Q8" i="8"/>
  <c r="Q9" i="8"/>
  <c r="Q10" i="8"/>
  <c r="Q11" i="8"/>
  <c r="Q12" i="8"/>
  <c r="Q13" i="8"/>
  <c r="Q14" i="8"/>
  <c r="Q15" i="8"/>
  <c r="Q16" i="8"/>
  <c r="Q17" i="8"/>
  <c r="Q18" i="8"/>
  <c r="Q19" i="8"/>
  <c r="Q20" i="8"/>
  <c r="Q21" i="8"/>
  <c r="S24" i="24"/>
  <c r="M24" i="24"/>
  <c r="S23" i="24"/>
  <c r="M23" i="24"/>
  <c r="S22" i="24"/>
  <c r="M22" i="24"/>
  <c r="S21" i="24"/>
  <c r="M21" i="24"/>
  <c r="S20" i="24"/>
  <c r="M20" i="24"/>
  <c r="M18" i="24"/>
  <c r="S18" i="24"/>
  <c r="M15" i="24"/>
  <c r="S15" i="24"/>
  <c r="M16" i="24"/>
  <c r="S16" i="24"/>
  <c r="M17" i="24"/>
  <c r="S17" i="24"/>
  <c r="M11" i="24"/>
  <c r="S11" i="24"/>
  <c r="M12" i="24"/>
  <c r="S12" i="24"/>
  <c r="M13" i="24"/>
  <c r="S13" i="24"/>
  <c r="M14" i="24"/>
  <c r="S14" i="24"/>
  <c r="M10" i="24"/>
  <c r="S10" i="24"/>
  <c r="M9" i="24"/>
  <c r="S9" i="24"/>
  <c r="M3" i="24"/>
  <c r="S3" i="24"/>
  <c r="M4" i="24"/>
  <c r="S4" i="24"/>
  <c r="M5" i="24"/>
  <c r="S5" i="24"/>
  <c r="M6" i="24"/>
  <c r="S6" i="24"/>
  <c r="M7" i="24"/>
  <c r="S7" i="24"/>
  <c r="M8" i="24"/>
  <c r="S8" i="24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K6" i="8"/>
  <c r="K5" i="8"/>
  <c r="K4" i="8"/>
  <c r="K3" i="8"/>
  <c r="U27" i="5"/>
  <c r="U18" i="5"/>
  <c r="U16" i="5"/>
  <c r="U13" i="5"/>
  <c r="D16" i="17"/>
  <c r="U57" i="5" l="1"/>
  <c r="U20" i="5"/>
  <c r="U26" i="5"/>
  <c r="U15" i="5"/>
  <c r="V25" i="24"/>
  <c r="I26" i="9"/>
  <c r="S58" i="5"/>
  <c r="U58" i="5" l="1"/>
</calcChain>
</file>

<file path=xl/sharedStrings.xml><?xml version="1.0" encoding="utf-8"?>
<sst xmlns="http://schemas.openxmlformats.org/spreadsheetml/2006/main" count="2437" uniqueCount="1155">
  <si>
    <t>Lp.</t>
  </si>
  <si>
    <t>Przeznaczenie  budynku- rok budowy</t>
  </si>
  <si>
    <t>Adres</t>
  </si>
  <si>
    <t>Materiał ścian</t>
  </si>
  <si>
    <t>Materiał pokrycia</t>
  </si>
  <si>
    <t>Budynek mieszkalny</t>
  </si>
  <si>
    <t>Dworcowa 1</t>
  </si>
  <si>
    <t>cegła</t>
  </si>
  <si>
    <t>papa</t>
  </si>
  <si>
    <t>Dworcowa 2</t>
  </si>
  <si>
    <t>dachówka, papa</t>
  </si>
  <si>
    <t>Dworcowa 3</t>
  </si>
  <si>
    <t>Dworcowa 4</t>
  </si>
  <si>
    <t>Dworcowa 6</t>
  </si>
  <si>
    <t>dachówka,papa</t>
  </si>
  <si>
    <t>Dworcowa 25</t>
  </si>
  <si>
    <t>dachówka</t>
  </si>
  <si>
    <t>Bojanowskiego 8</t>
  </si>
  <si>
    <t>Drzymały 4</t>
  </si>
  <si>
    <t>dachówka,blacha powlekana typu szwedzkiego</t>
  </si>
  <si>
    <t>Drzymały 6</t>
  </si>
  <si>
    <t>Drzymały 16</t>
  </si>
  <si>
    <t>Drzymały 20</t>
  </si>
  <si>
    <t>ondulina,blacha</t>
  </si>
  <si>
    <t>Słowackiego 1</t>
  </si>
  <si>
    <t>Kościuszki 1</t>
  </si>
  <si>
    <t>Kościuszki 2</t>
  </si>
  <si>
    <t>Kościuszki 13</t>
  </si>
  <si>
    <t>Kościuszki 13A</t>
  </si>
  <si>
    <t>Królowej Jadwigi 11</t>
  </si>
  <si>
    <t>ondulina</t>
  </si>
  <si>
    <t>1 Maja 1</t>
  </si>
  <si>
    <t>Marcinkowskiego 9</t>
  </si>
  <si>
    <t>blacha powlekana typu szwedzkiego</t>
  </si>
  <si>
    <t>Ogrodowa 5</t>
  </si>
  <si>
    <t>Rynek 4</t>
  </si>
  <si>
    <t>Rynek 6</t>
  </si>
  <si>
    <t>Rynek 10</t>
  </si>
  <si>
    <t>Rynek 11</t>
  </si>
  <si>
    <t>Rynek 15</t>
  </si>
  <si>
    <t>Rynek 17</t>
  </si>
  <si>
    <t>Świętego Józefa 1</t>
  </si>
  <si>
    <t>Świętego Józefa 6</t>
  </si>
  <si>
    <t>17 Stycznia 1</t>
  </si>
  <si>
    <t>17 Stycznia 8</t>
  </si>
  <si>
    <t>eternit,ondulina</t>
  </si>
  <si>
    <t>17 Stycznia 8A</t>
  </si>
  <si>
    <t>17 Stycznia 15</t>
  </si>
  <si>
    <t>Żwirki i Wigury 3</t>
  </si>
  <si>
    <t>Żwirki i Wigury 11</t>
  </si>
  <si>
    <t>Gołaszyn 66</t>
  </si>
  <si>
    <t>Gołaszyn 80</t>
  </si>
  <si>
    <t>Gołaszyn 86</t>
  </si>
  <si>
    <t>Golina Wielka 106</t>
  </si>
  <si>
    <t>Golina Wielka 14</t>
  </si>
  <si>
    <t>Przeznaczenie budynku</t>
  </si>
  <si>
    <t>powierzchnia m2</t>
  </si>
  <si>
    <t>Budynek gospodarczy</t>
  </si>
  <si>
    <t>eternit</t>
  </si>
  <si>
    <t>1-Maja 1</t>
  </si>
  <si>
    <t>cegła,drewno</t>
  </si>
  <si>
    <t>ondulina,papa</t>
  </si>
  <si>
    <t>Stodoła</t>
  </si>
  <si>
    <t>Gołaszyn 11</t>
  </si>
  <si>
    <t>drewno</t>
  </si>
  <si>
    <t>Szopa</t>
  </si>
  <si>
    <t>Warsztat-garaże</t>
  </si>
  <si>
    <t>blacha</t>
  </si>
  <si>
    <t>Budynek administracyjny</t>
  </si>
  <si>
    <t>Gołaszyn 11-alarm, drzwi antywłamaniowe, kraty</t>
  </si>
  <si>
    <t>eternit,papa</t>
  </si>
  <si>
    <t>Budynek-garaże</t>
  </si>
  <si>
    <t>pustak żużlobetonowy</t>
  </si>
  <si>
    <t>adres</t>
  </si>
  <si>
    <t>rodzaj materiału budowlanego</t>
  </si>
  <si>
    <t>L.p.</t>
  </si>
  <si>
    <t>kod pocztowy</t>
  </si>
  <si>
    <t>miasto</t>
  </si>
  <si>
    <t>ulica, nr domu</t>
  </si>
  <si>
    <t>Powierzchnia użytkowa w m2</t>
  </si>
  <si>
    <t>ściany</t>
  </si>
  <si>
    <t>więźba dachowa</t>
  </si>
  <si>
    <t>pokrycie dachu</t>
  </si>
  <si>
    <t>klasa palności*</t>
  </si>
  <si>
    <t>rok budowy</t>
  </si>
  <si>
    <t xml:space="preserve">Liczba wind </t>
  </si>
  <si>
    <t>zabezpieczenia przeciwpożarowe*</t>
  </si>
  <si>
    <t>zabezpieczenia przeciwkradzieżowe*</t>
  </si>
  <si>
    <t>liczba kondygnacji</t>
  </si>
  <si>
    <t>piwnica (T/N)</t>
  </si>
  <si>
    <t>ilość lokali mieszkalnych</t>
  </si>
  <si>
    <t>ilość lokali użytkowych</t>
  </si>
  <si>
    <t>Wartość odtworzeniowa</t>
  </si>
  <si>
    <t>Jednostka organizacyjna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</si>
  <si>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</si>
  <si>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</si>
  <si>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</si>
  <si>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</si>
  <si>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</si>
  <si>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</si>
  <si>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</si>
  <si>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</si>
  <si>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</si>
  <si>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</si>
  <si>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</si>
  <si>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</si>
  <si>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</si>
  <si>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</si>
  <si>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</si>
  <si>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</si>
  <si>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</si>
  <si>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</si>
  <si>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Bojanowo</t>
  </si>
  <si>
    <t>63-940</t>
  </si>
  <si>
    <t>Dach płaski</t>
  </si>
  <si>
    <t>A</t>
  </si>
  <si>
    <t>brak</t>
  </si>
  <si>
    <t>Gołaszyn</t>
  </si>
  <si>
    <t>gazobeton</t>
  </si>
  <si>
    <t>blachodachówka</t>
  </si>
  <si>
    <t>Zakład Wodociągów i Kanalizacji w Bojanowie Rynek 12 63-940 Bojanowo</t>
  </si>
  <si>
    <t>Jednostka Organizacyjna</t>
  </si>
  <si>
    <t>Nazwa, typ, model</t>
  </si>
  <si>
    <t>Nr inwentarzowy</t>
  </si>
  <si>
    <t>Data zakupu</t>
  </si>
  <si>
    <t>Laptop DELL</t>
  </si>
  <si>
    <t xml:space="preserve">Z cegły na zaprawie cementowo-wapniowej </t>
  </si>
  <si>
    <t xml:space="preserve">Konstrukcja krokwiowo płatowa </t>
  </si>
  <si>
    <t xml:space="preserve">Dachówka ceramiczna </t>
  </si>
  <si>
    <t>Z cegły murowany tradycyjnie</t>
  </si>
  <si>
    <t>Konstrukcja krokwiowo-płatowa</t>
  </si>
  <si>
    <t xml:space="preserve">Papa termozgrzewalna </t>
  </si>
  <si>
    <t xml:space="preserve">B- alarm </t>
  </si>
  <si>
    <t>N</t>
  </si>
  <si>
    <t xml:space="preserve">Bojanowo </t>
  </si>
  <si>
    <t>Papa termozgrzewalna</t>
  </si>
  <si>
    <t>Drzymały 28</t>
  </si>
  <si>
    <t>Murowane z cegły tradycyjnej</t>
  </si>
  <si>
    <t>Drewniane</t>
  </si>
  <si>
    <t>Projektor SONY</t>
  </si>
  <si>
    <t>Projektor BENQ</t>
  </si>
  <si>
    <t xml:space="preserve">Projektor SONY </t>
  </si>
  <si>
    <t>Laptop</t>
  </si>
  <si>
    <t xml:space="preserve">Tablica interaktywna </t>
  </si>
  <si>
    <t>Tablica interaktywna</t>
  </si>
  <si>
    <t>SP im. Bł. Edmunda Bojanowskiego ul. Lipowa 2 63-940 Bojanowo</t>
  </si>
  <si>
    <t>murowane</t>
  </si>
  <si>
    <t>B</t>
  </si>
  <si>
    <t>MBP w Bojanowie Rynek 10 63-940 Bojanowo</t>
  </si>
  <si>
    <t>drewniana</t>
  </si>
  <si>
    <t>dachówka karpiówka</t>
  </si>
  <si>
    <t>palna</t>
  </si>
  <si>
    <t>gaśnice</t>
  </si>
  <si>
    <t>zamki przeciwwłamaniowe, kraty</t>
  </si>
  <si>
    <t xml:space="preserve">GMINNE CENTRUM KULTURY, SPORTU, TURYSTYKI I REKREACJI W BOJANOWIE ul. Ratuszowa 10a 63-940 Bojanowo      </t>
  </si>
  <si>
    <t>Sprzęt nagłaśniający</t>
  </si>
  <si>
    <t>Notebook Lenovo</t>
  </si>
  <si>
    <t>Aparat cyfrowy Nikon</t>
  </si>
  <si>
    <t>Projektor Epson</t>
  </si>
  <si>
    <t>Monitoring wizyjny</t>
  </si>
  <si>
    <t>Multicore</t>
  </si>
  <si>
    <t>drewniane i staloceramiczne</t>
  </si>
  <si>
    <t>trudnopalne</t>
  </si>
  <si>
    <t>1926/1988</t>
  </si>
  <si>
    <t>2 zamki</t>
  </si>
  <si>
    <t>dach płaski</t>
  </si>
  <si>
    <t>niepalna</t>
  </si>
  <si>
    <t>murowany</t>
  </si>
  <si>
    <t>2 zamki i krata</t>
  </si>
  <si>
    <t>trudnopalna</t>
  </si>
  <si>
    <t xml:space="preserve">gaśnice </t>
  </si>
  <si>
    <t>zamki i krata</t>
  </si>
  <si>
    <t>płaski</t>
  </si>
  <si>
    <t>Gościejewice 31</t>
  </si>
  <si>
    <t>cegła ceramiczna na zaprawie cementowo wapiennej ocieplone styropianek pokryte tynkiem mineralnym</t>
  </si>
  <si>
    <t>stropodach: płyty korytkowe</t>
  </si>
  <si>
    <t>papa termozgrzewalna</t>
  </si>
  <si>
    <t>1969/1997</t>
  </si>
  <si>
    <t>SP im. Jana Brzechwy w Gościejewicach Gościejewice 31, 63-940 Bojanowo</t>
  </si>
  <si>
    <t>Przedszkole w Bojanowie ul. Dąbrowskiego 10 63-940 Bojanowo</t>
  </si>
  <si>
    <t>Dąbrowskiego 10</t>
  </si>
  <si>
    <t>ok..1930</t>
  </si>
  <si>
    <t>nie</t>
  </si>
  <si>
    <t>T</t>
  </si>
  <si>
    <t>Przedszkole w Trzeboszu Trzebosz 12 63-940 Bojanowo</t>
  </si>
  <si>
    <t>B, C</t>
  </si>
  <si>
    <t xml:space="preserve">D </t>
  </si>
  <si>
    <t>B,C</t>
  </si>
  <si>
    <t>D</t>
  </si>
  <si>
    <t>Urząd Miejski ul. Rynek 12 63-940 Bojanowo</t>
  </si>
  <si>
    <t>Rynek 12, budynek administracyjny</t>
  </si>
  <si>
    <t xml:space="preserve">Budynek murowany, </t>
  </si>
  <si>
    <t>Dach dwuspadowy, kryty dachówką podwójnie</t>
  </si>
  <si>
    <t>trudnopalny</t>
  </si>
  <si>
    <t>zab.p.poż-gaśnice, czujki,</t>
  </si>
  <si>
    <t>zab. przeciwwłamaniowe, kraty w oknach, zamki w drzwiach</t>
  </si>
  <si>
    <t>2-kondygnacyjny</t>
  </si>
  <si>
    <t>Budynek murowany</t>
  </si>
  <si>
    <t>Dach dwuspadowy, kryty papą</t>
  </si>
  <si>
    <t>niepalny</t>
  </si>
  <si>
    <t>zab.p.poż-gaśnice,</t>
  </si>
  <si>
    <t>zab. przeciwwłamaniowe-zamki w drzwiach, kraty w oknach</t>
  </si>
  <si>
    <t>Giżyn, budynek świetlicy</t>
  </si>
  <si>
    <t>Budynek murowany, wolnostojący</t>
  </si>
  <si>
    <t>Dach dwuspadowy, kryty dachówką</t>
  </si>
  <si>
    <t>Ochrona p-poż., gaśnice</t>
  </si>
  <si>
    <t>Zabezpiecz.przeciwwłamaniowe-zamki w drzwiach</t>
  </si>
  <si>
    <t>1-kondygnacyjny</t>
  </si>
  <si>
    <t>Lipowa 2 garaż przy Pensjonacie</t>
  </si>
  <si>
    <t xml:space="preserve">Murowany </t>
  </si>
  <si>
    <t>Dach pokryty papą</t>
  </si>
  <si>
    <t>Zamki w drzwiach</t>
  </si>
  <si>
    <t>Szkolna 2, budynek OSP</t>
  </si>
  <si>
    <t>Dach czterospadowy, kryty dachówką</t>
  </si>
  <si>
    <t>Stropy dewniane-palne</t>
  </si>
  <si>
    <t>1955, gruntowny remont 2012</t>
  </si>
  <si>
    <t>Kraty w oknach, zamki w drzwiach</t>
  </si>
  <si>
    <t>Czechnów 41a, budynek OSP</t>
  </si>
  <si>
    <t>Dach jednospadowy, pokryty papą</t>
  </si>
  <si>
    <t>Stropy drewniane</t>
  </si>
  <si>
    <t>Ok. 1955</t>
  </si>
  <si>
    <t>Giżyn 37, budynek OSP</t>
  </si>
  <si>
    <t>Dach jednospadowy, kryty dachówką</t>
  </si>
  <si>
    <t>Ok. 1937</t>
  </si>
  <si>
    <t>Golina Wielka, budynek OSP, remiza</t>
  </si>
  <si>
    <t>Dach dwuspadowy, kryty blachą</t>
  </si>
  <si>
    <t>Konstrukcja trudnopalna</t>
  </si>
  <si>
    <t>Ok. 1957</t>
  </si>
  <si>
    <t>Ochroma p-poż., gaśnice</t>
  </si>
  <si>
    <t>Golinka, budynek OSP, remiza/świetlica</t>
  </si>
  <si>
    <t>Dach dwuspadowy, kryty papą termozgrzewalną, strop podwieszany</t>
  </si>
  <si>
    <t>Konstrukcja palna</t>
  </si>
  <si>
    <t>Ok. 1934</t>
  </si>
  <si>
    <t>Dach symetryczny dwuspadowy, kryty blachą, stropy betonowe</t>
  </si>
  <si>
    <t>Konstrukcja niepalna</t>
  </si>
  <si>
    <t>Ok. 1987</t>
  </si>
  <si>
    <t>Dach dwuspadowy, pokryty blachodachówką</t>
  </si>
  <si>
    <t>Ok. 1956</t>
  </si>
  <si>
    <t>dachdwuspadowy, pokryty dachówką</t>
  </si>
  <si>
    <t>Ok. 1900</t>
  </si>
  <si>
    <t>Stropodach kryty papą</t>
  </si>
  <si>
    <t>Ok. 1981</t>
  </si>
  <si>
    <t>Sułów Mały 15a, budynek OSP , remiza</t>
  </si>
  <si>
    <t>konstrukcja trudnopalna</t>
  </si>
  <si>
    <t>Ok. 1935</t>
  </si>
  <si>
    <t>Trzebosz 6, budynek OSP</t>
  </si>
  <si>
    <t>Zaborowice 40a, budynek OSP, remiza</t>
  </si>
  <si>
    <t>Sułów Mały, budynek świetlicy</t>
  </si>
  <si>
    <t>Budynek murowany, stropy drewniane</t>
  </si>
  <si>
    <t>Dach dwuspadowy, kryty dachówką karpiówką,</t>
  </si>
  <si>
    <t>Ok. 1923</t>
  </si>
  <si>
    <t>1-kondygnayjny, parterowy</t>
  </si>
  <si>
    <t>Tarchalin, budynek świetlicy</t>
  </si>
  <si>
    <t>Stropodach płaski, kryty papą</t>
  </si>
  <si>
    <t>1-kondygnacyjny, parterowy</t>
  </si>
  <si>
    <t>Wydartowo I, budynek świetlicy</t>
  </si>
  <si>
    <t>Częściowo</t>
  </si>
  <si>
    <t>Zaborowice , budynek świetlicy</t>
  </si>
  <si>
    <t>Czechnów, budynek świetlicy</t>
  </si>
  <si>
    <t>Trzebosz, budynek świetlicy</t>
  </si>
  <si>
    <t>Golina Wielka 14, budynek świetlicy</t>
  </si>
  <si>
    <t>Budynek murowany-cegła</t>
  </si>
  <si>
    <t>Dach pokryty dachówką i papą, płyta warstwowa niepalna</t>
  </si>
  <si>
    <t>Budynek przedwojenny, remont dachu 2012</t>
  </si>
  <si>
    <t>Gołaszyn 80, budynek świetlicy</t>
  </si>
  <si>
    <t>Dach pokryty dachówką karpiówką</t>
  </si>
  <si>
    <t>Budynek przedwojenny, remontowany</t>
  </si>
  <si>
    <t>Ośrodek Pomocy Społecznej ul. Rynek 12 63-940 Bojanowo</t>
  </si>
  <si>
    <t>Pensjonat dla Osób Starszych, Lipowa 2a</t>
  </si>
  <si>
    <t>Dach dwuspadowy pod dachówkę</t>
  </si>
  <si>
    <t>Stropy drewniane palne</t>
  </si>
  <si>
    <t>1934 (przebudowa 1997)</t>
  </si>
  <si>
    <t>Ochrona p-poż., okno przeciwdymowe, gaśnice</t>
  </si>
  <si>
    <t>Zabezpiecz. przeciwwłamaniowe, jeden zamek i domofon</t>
  </si>
  <si>
    <t>2-kondygnacyjny z użytkowym poddaszem</t>
  </si>
  <si>
    <t>Pensjonat dla osób starszych, budynek mieszklano-rehabilitacyjny, Lipowa 2b</t>
  </si>
  <si>
    <t>Stropy żelbetowe, niepalne</t>
  </si>
  <si>
    <t>Drzwi przeciwwłamaniowe, dwa zamki</t>
  </si>
  <si>
    <t>SP im. Arkadego Fiedlera w Golinie Wielkiej Golina Wielka 65a 63-940 Bojanowo</t>
  </si>
  <si>
    <t>Golina Wielka 65a</t>
  </si>
  <si>
    <t>cegła ceramiczna kratówka</t>
  </si>
  <si>
    <t>stropodach żelbetowy pokryty papą termozgrzewalną</t>
  </si>
  <si>
    <t>cegła gazobetonowa</t>
  </si>
  <si>
    <t>Wartość ewidencyjna zł</t>
  </si>
  <si>
    <t>w tym wartość części gminnej</t>
  </si>
  <si>
    <t>m2 – lokale wykupione</t>
  </si>
  <si>
    <t>blachodachówka, papa, ondulina</t>
  </si>
  <si>
    <t>Dworcowa 7</t>
  </si>
  <si>
    <t>papa, blachodachówka</t>
  </si>
  <si>
    <t>dachówka,papa, blachodachówka</t>
  </si>
  <si>
    <t>lp.</t>
  </si>
  <si>
    <t>materiał ścian</t>
  </si>
  <si>
    <t>materiał pokrycia</t>
  </si>
  <si>
    <t>Wartość odtowrzeniowa</t>
  </si>
  <si>
    <t>Zaborowice</t>
  </si>
  <si>
    <t>Czechnów</t>
  </si>
  <si>
    <t>Kawcze</t>
  </si>
  <si>
    <t>Giżyn</t>
  </si>
  <si>
    <t>Golinka</t>
  </si>
  <si>
    <t>Potrzebowo</t>
  </si>
  <si>
    <t>Golina Wielka</t>
  </si>
  <si>
    <t>Gierłachowo</t>
  </si>
  <si>
    <t>Szemzdrowo</t>
  </si>
  <si>
    <t>Przedszkole w Trzeboszu</t>
  </si>
  <si>
    <t>cegła ceramiczna</t>
  </si>
  <si>
    <t>budynek trudnopalny
C</t>
  </si>
  <si>
    <t>Dach dwuspadowy pod dachówkę karpiówkę</t>
  </si>
  <si>
    <t>hydrant + wyjście ewakuacyjne</t>
  </si>
  <si>
    <t>Laptop ASUS</t>
  </si>
  <si>
    <t>Projektor Benq PJ MX505</t>
  </si>
  <si>
    <t>Laptop Dell Latitude E6410</t>
  </si>
  <si>
    <t>Gościejewice, budynek OSP, remiza/świetlica</t>
  </si>
  <si>
    <t>Pakówka 16a, budynek OSP, remiza/świetlica</t>
  </si>
  <si>
    <t>Sowiny 20, budynek OSP, remiza/świetlica</t>
  </si>
  <si>
    <t>Lipowa 2 Bud. B</t>
  </si>
  <si>
    <t>Drewniany, dwu-spadowy, kryty dachówką</t>
  </si>
  <si>
    <t>Drzymały 28
Budynek mieszkalny z garażem</t>
  </si>
  <si>
    <t>Wiata rekreacyjna drewniana</t>
  </si>
  <si>
    <t>Laptop HP EliteBook 8470p</t>
  </si>
  <si>
    <t>Projektor multimedialny</t>
  </si>
  <si>
    <t>16-11-2015</t>
  </si>
  <si>
    <t>Notebook Dell Vostro V3546</t>
  </si>
  <si>
    <t>31-12-2015</t>
  </si>
  <si>
    <t>Notebook Asus UX305FA</t>
  </si>
  <si>
    <t>Drukarka HP</t>
  </si>
  <si>
    <t>Notebook Dell</t>
  </si>
  <si>
    <t>Komputer stacjonarny</t>
  </si>
  <si>
    <t>26.09.2014</t>
  </si>
  <si>
    <t>Switeh</t>
  </si>
  <si>
    <t>30.12.2014</t>
  </si>
  <si>
    <t>Zestaw komp. stacjonarnych</t>
  </si>
  <si>
    <t>31.07.2014</t>
  </si>
  <si>
    <t>Notebook LENOVO</t>
  </si>
  <si>
    <t>27.08.2015</t>
  </si>
  <si>
    <t>24.09.2015</t>
  </si>
  <si>
    <t>Notebook DELL</t>
  </si>
  <si>
    <t>31.08.2015</t>
  </si>
  <si>
    <t>Monitor PHILIPS</t>
  </si>
  <si>
    <t>31.122015</t>
  </si>
  <si>
    <t>31.12.2015</t>
  </si>
  <si>
    <t>28.09.2015</t>
  </si>
  <si>
    <t>31.10.2015</t>
  </si>
  <si>
    <t>28.08.2015</t>
  </si>
  <si>
    <t>III 6 – A/13</t>
  </si>
  <si>
    <t>31.12.2014</t>
  </si>
  <si>
    <t>Drukarka Desk Jet</t>
  </si>
  <si>
    <t>20.05.2016</t>
  </si>
  <si>
    <t>Drukarka HP (color-laser)</t>
  </si>
  <si>
    <t>23.06.2016</t>
  </si>
  <si>
    <t>17.10.2016</t>
  </si>
  <si>
    <t>Komputer ACER</t>
  </si>
  <si>
    <t>Drukarka BROTHER</t>
  </si>
  <si>
    <t xml:space="preserve">29.12.2016 </t>
  </si>
  <si>
    <t xml:space="preserve">17.10.2016 </t>
  </si>
  <si>
    <t>30.09.2016</t>
  </si>
  <si>
    <t>Mobilny zestaw nagłośniający</t>
  </si>
  <si>
    <t>27.12.2016</t>
  </si>
  <si>
    <t>27.09.2016</t>
  </si>
  <si>
    <t>Projektor Vivitek</t>
  </si>
  <si>
    <t>Notebook Asus</t>
  </si>
  <si>
    <t>Notebook  Hp – szt. 2</t>
  </si>
  <si>
    <t>Zestaw interaktywny</t>
  </si>
  <si>
    <t>Tablica  interaktywna</t>
  </si>
  <si>
    <t>Dz. III 5 G, poz. 48</t>
  </si>
  <si>
    <t>15.06.2016</t>
  </si>
  <si>
    <t xml:space="preserve">Notebook Toshiba c55 </t>
  </si>
  <si>
    <t>Dz. III 5 G, poz. 49</t>
  </si>
  <si>
    <t>Notebook Lenovo 110</t>
  </si>
  <si>
    <t>Dz. III 5 G, poz. 50</t>
  </si>
  <si>
    <t>Notebook Lenovo L530</t>
  </si>
  <si>
    <t>Dz. III 5 G, poz. 51</t>
  </si>
  <si>
    <t>Aparat Samsung WB 50F</t>
  </si>
  <si>
    <t>Dz. III 6 B, poz. 4</t>
  </si>
  <si>
    <t>28.12.2016</t>
  </si>
  <si>
    <t>Projektor Sony VPL-SX 631</t>
  </si>
  <si>
    <t>Dz. VI A 23, poz. 21</t>
  </si>
  <si>
    <t>22.08.2016</t>
  </si>
  <si>
    <t>Notebook Dell Vosto 3568</t>
  </si>
  <si>
    <t>Dz. III 5G/42/55</t>
  </si>
  <si>
    <t>komputer Dell</t>
  </si>
  <si>
    <t>komputer ADAX DELTA</t>
  </si>
  <si>
    <t>monitor LCD</t>
  </si>
  <si>
    <t>monitor LCD LG</t>
  </si>
  <si>
    <t>komputer</t>
  </si>
  <si>
    <t>urzadzenie wielofunkcyjne</t>
  </si>
  <si>
    <t>komouter Dell Vostro</t>
  </si>
  <si>
    <t>OPS</t>
  </si>
  <si>
    <t>07-08-2017</t>
  </si>
  <si>
    <t>Ratuszowa 10a (biura)</t>
  </si>
  <si>
    <t>ul. Sportowa 3a (sztania sportowa)</t>
  </si>
  <si>
    <t>Notebook HP</t>
  </si>
  <si>
    <t>8/80-805/1/N- 8/80-805/13/N</t>
  </si>
  <si>
    <t>Drukarka BHOTHER</t>
  </si>
  <si>
    <t>2spadowy</t>
  </si>
  <si>
    <t>4 spadowy</t>
  </si>
  <si>
    <t>Trzebosz 12</t>
  </si>
  <si>
    <t>Laptop HP</t>
  </si>
  <si>
    <t>4 spadowa</t>
  </si>
  <si>
    <t>III 5F/73</t>
  </si>
  <si>
    <t>III 5F/74</t>
  </si>
  <si>
    <t>III 5F/75</t>
  </si>
  <si>
    <t>III 5F/76</t>
  </si>
  <si>
    <t>III 5F/78</t>
  </si>
  <si>
    <t>Projektor</t>
  </si>
  <si>
    <t>III 6A/42</t>
  </si>
  <si>
    <t>31.03.2015</t>
  </si>
  <si>
    <t>III 10L/17</t>
  </si>
  <si>
    <t>III 6A/18</t>
  </si>
  <si>
    <t>20.03.2014</t>
  </si>
  <si>
    <t>III 6A/20</t>
  </si>
  <si>
    <t>31.10.2014</t>
  </si>
  <si>
    <t>III 5F/21</t>
  </si>
  <si>
    <t xml:space="preserve">31.10.2014 </t>
  </si>
  <si>
    <t>III 5F/80</t>
  </si>
  <si>
    <t>III 5F/82</t>
  </si>
  <si>
    <t>III 5F/84</t>
  </si>
  <si>
    <t>III.10/L/18</t>
  </si>
  <si>
    <t>VIA-23/51</t>
  </si>
  <si>
    <t>III 5F/22</t>
  </si>
  <si>
    <t>III 5F/23</t>
  </si>
  <si>
    <t>III 5F/24</t>
  </si>
  <si>
    <t>III 5F/25</t>
  </si>
  <si>
    <t>III 5F/26</t>
  </si>
  <si>
    <t>III 6A/22</t>
  </si>
  <si>
    <t>III 5F/85</t>
  </si>
  <si>
    <t>III 5 F/86</t>
  </si>
  <si>
    <t>III 5 F/88</t>
  </si>
  <si>
    <t xml:space="preserve">III 5F/ 89 </t>
  </si>
  <si>
    <t>III 5 F/90</t>
  </si>
  <si>
    <t>III 5 F/91</t>
  </si>
  <si>
    <t>III 5 F/92</t>
  </si>
  <si>
    <t>III 6 A/43</t>
  </si>
  <si>
    <t xml:space="preserve">      VI a-23/52</t>
  </si>
  <si>
    <t xml:space="preserve">    VI A-23/53</t>
  </si>
  <si>
    <t xml:space="preserve">    III 5 D/11</t>
  </si>
  <si>
    <t xml:space="preserve">     III 6A/23</t>
  </si>
  <si>
    <t>Zestaw multimedialny (tablica interaktywna, projektor, laptop)</t>
  </si>
  <si>
    <t>III 10 C/2</t>
  </si>
  <si>
    <t>10.03.2014</t>
  </si>
  <si>
    <t>III 5 E/15</t>
  </si>
  <si>
    <t>17.12.2014</t>
  </si>
  <si>
    <t>III 5 F/30</t>
  </si>
  <si>
    <t>Tablica  interaktywna Inter – Write Dual Board</t>
  </si>
  <si>
    <t>VI A-23/12</t>
  </si>
  <si>
    <t>Notebook  Dell  3543</t>
  </si>
  <si>
    <t>III 5 F/31</t>
  </si>
  <si>
    <t>05.10.2015</t>
  </si>
  <si>
    <t>III 5 F/32</t>
  </si>
  <si>
    <t>04.03.2016</t>
  </si>
  <si>
    <t>III 5 E/16</t>
  </si>
  <si>
    <t>29.12.2016</t>
  </si>
  <si>
    <t>III 5 F/33</t>
  </si>
  <si>
    <t>07.04.2016</t>
  </si>
  <si>
    <t>III 5 F/34</t>
  </si>
  <si>
    <t>06.09.2016</t>
  </si>
  <si>
    <t>III 5 F/35</t>
  </si>
  <si>
    <t>III 5 F/36</t>
  </si>
  <si>
    <t>04.03.2017</t>
  </si>
  <si>
    <t>III 5 F/37</t>
  </si>
  <si>
    <t>29.03.2017</t>
  </si>
  <si>
    <t>III 10 C/3</t>
  </si>
  <si>
    <t>29.03.2016</t>
  </si>
  <si>
    <t>VI A-23/13</t>
  </si>
  <si>
    <t>VI A-23/14</t>
  </si>
  <si>
    <t>Tablica  interaktywna Qomo QVB  2 szt.</t>
  </si>
  <si>
    <t>VI A-23/15</t>
  </si>
  <si>
    <t>23.02.2017</t>
  </si>
  <si>
    <t>Tablica  interaktywna Qomo 1200  2 szt.</t>
  </si>
  <si>
    <t>VI A-23/16</t>
  </si>
  <si>
    <t>21.03.2017</t>
  </si>
  <si>
    <t xml:space="preserve">Notebook Lenovo </t>
  </si>
  <si>
    <t xml:space="preserve">III 5 F/27 </t>
  </si>
  <si>
    <t>29.11.2017</t>
  </si>
  <si>
    <t>III 5 F/27</t>
  </si>
  <si>
    <t>28.12.2017</t>
  </si>
  <si>
    <t>Projektor View Sonic</t>
  </si>
  <si>
    <t>III 6 A/24</t>
  </si>
  <si>
    <t>13.11.2017</t>
  </si>
  <si>
    <t xml:space="preserve">Kserokopiarka Toschiba </t>
  </si>
  <si>
    <t>III 5 G/4</t>
  </si>
  <si>
    <t>21.11.2017</t>
  </si>
  <si>
    <t xml:space="preserve">Monitor Interaktywny </t>
  </si>
  <si>
    <t xml:space="preserve">III 6 A/44 </t>
  </si>
  <si>
    <t xml:space="preserve">III 6 A/45 </t>
  </si>
  <si>
    <t>12.12.2017</t>
  </si>
  <si>
    <t>III 5 F/96</t>
  </si>
  <si>
    <t>14.09.2017</t>
  </si>
  <si>
    <t>Nootebook DELL</t>
  </si>
  <si>
    <t>III 5 F/94</t>
  </si>
  <si>
    <t xml:space="preserve">31.08.2017 </t>
  </si>
  <si>
    <t>Projektor view Sonic PJD5353Ls   2 szt</t>
  </si>
  <si>
    <t>III 5 E/17</t>
  </si>
  <si>
    <t>16.11.2017</t>
  </si>
  <si>
    <t xml:space="preserve">Projektor multimedialny DX881ST vivtek </t>
  </si>
  <si>
    <t>III 5 E/18</t>
  </si>
  <si>
    <t>27.12.2017</t>
  </si>
  <si>
    <t>Projektor multimedialny DX881ST vivtek</t>
  </si>
  <si>
    <t>III 5 E/19</t>
  </si>
  <si>
    <t>Laptop Idea Pad</t>
  </si>
  <si>
    <t>III 5 F/38</t>
  </si>
  <si>
    <t>08.05.2017</t>
  </si>
  <si>
    <t>Netbook DELL 15-5558</t>
  </si>
  <si>
    <t>III 5 F/39</t>
  </si>
  <si>
    <t>28.09.2016</t>
  </si>
  <si>
    <t>III 5 F/42</t>
  </si>
  <si>
    <t>26.01.2018</t>
  </si>
  <si>
    <t>VI A-23/37</t>
  </si>
  <si>
    <t>Lipowa 2 Bud. A</t>
  </si>
  <si>
    <t xml:space="preserve">Murowane z cegły pełnej na zaprawie  cementowo – wapiennej </t>
  </si>
  <si>
    <t xml:space="preserve">Konstrukcja ramowa drewniana </t>
  </si>
  <si>
    <t xml:space="preserve">Dwa razy  papa na lepiku </t>
  </si>
  <si>
    <t>Monitoring zewnętrzny</t>
  </si>
  <si>
    <t>B- alarm</t>
  </si>
  <si>
    <t>Lipowa 2 Bud.C</t>
  </si>
  <si>
    <t xml:space="preserve">Z bloczków betonu komórkowego </t>
  </si>
  <si>
    <t xml:space="preserve">Konstrukcja stalowa  </t>
  </si>
  <si>
    <t>pokryta płytami ISOOTHERM D-140</t>
  </si>
  <si>
    <t>Monitoring wewnętrzny</t>
  </si>
  <si>
    <t xml:space="preserve">Lipowa 2 Sala gimnastyczna </t>
  </si>
  <si>
    <t>liczba lokali wykup.</t>
  </si>
  <si>
    <t>blacha powlek.</t>
  </si>
  <si>
    <t>wartość odtworzeniowa</t>
  </si>
  <si>
    <t>wartość ewidencyjna ogółem</t>
  </si>
  <si>
    <t>wartość ewidencyjna części gminnej</t>
  </si>
  <si>
    <t>RAZEM</t>
  </si>
  <si>
    <t>ZGKiM</t>
  </si>
  <si>
    <t xml:space="preserve">Monitor Philips </t>
  </si>
  <si>
    <t xml:space="preserve">Drukarka Brother HL-5100 </t>
  </si>
  <si>
    <t>Dz.VIB-30/34/15</t>
  </si>
  <si>
    <t>19.05.2017</t>
  </si>
  <si>
    <t>Notebook Dell Inspiron</t>
  </si>
  <si>
    <t>Dz. III 5G/42/56</t>
  </si>
  <si>
    <t>30.08.2017</t>
  </si>
  <si>
    <t>Notebook Lenovo B50-80</t>
  </si>
  <si>
    <t>Dz. III 5G/42/57</t>
  </si>
  <si>
    <t>Dz. III 5G/42/58</t>
  </si>
  <si>
    <t>Zestaw interaktywny (tablica IQ Board + projektor Optoma)</t>
  </si>
  <si>
    <t>Dz.III 6A/17/16</t>
  </si>
  <si>
    <t>29.12.2017</t>
  </si>
  <si>
    <t>Projektor Optoma X32OUST</t>
  </si>
  <si>
    <t>Dz. III 5 G, poz. 53</t>
  </si>
  <si>
    <t>16.08.2017</t>
  </si>
  <si>
    <t>Notebook HP 250</t>
  </si>
  <si>
    <t>Kawcze, świetlica</t>
  </si>
  <si>
    <t>Kawcze, budynek remizy</t>
  </si>
  <si>
    <t>budynek murowany</t>
  </si>
  <si>
    <t>stropodach płaski kryty papą</t>
  </si>
  <si>
    <t>ok. 1956</t>
  </si>
  <si>
    <t>użytkowania</t>
  </si>
  <si>
    <t>Wiata przystankowa - Rynek</t>
  </si>
  <si>
    <t>Wiata przystankowa - Zaborowice</t>
  </si>
  <si>
    <t>Wiata przystankowa - Trzebosz</t>
  </si>
  <si>
    <t>Trzebosz</t>
  </si>
  <si>
    <t>Wiata przystankowa - Czechnów</t>
  </si>
  <si>
    <t>Wiata przystankowa - Kawcze</t>
  </si>
  <si>
    <t>Wiata przystankowa - Giżyn</t>
  </si>
  <si>
    <t>Wiata przystankowa - Golinka</t>
  </si>
  <si>
    <t>Wiata przystankowa - Wydartowo Drugie</t>
  </si>
  <si>
    <t>Wydartowo Drugie</t>
  </si>
  <si>
    <t>Wiata przystankowa - Potrzebowo</t>
  </si>
  <si>
    <t>Wiata przystankowa - Golina Wielka</t>
  </si>
  <si>
    <t>Wiata przystankowa - Gierłachowo</t>
  </si>
  <si>
    <t>Wiata przystankowa - Szemzdrowo</t>
  </si>
  <si>
    <t>Wiata przystankowa - Bojanowo</t>
  </si>
  <si>
    <t>Wiata przystankowa - Karolewo</t>
  </si>
  <si>
    <t>Karolewo</t>
  </si>
  <si>
    <t>Wiata przystankowa A</t>
  </si>
  <si>
    <t>Tarchalin</t>
  </si>
  <si>
    <t>Sułów Mały</t>
  </si>
  <si>
    <t>Gościejewice</t>
  </si>
  <si>
    <t>nr inwentazowy</t>
  </si>
  <si>
    <t>nazwa</t>
  </si>
  <si>
    <t>gr ŚT</t>
  </si>
  <si>
    <t>Jednostka OSP</t>
  </si>
  <si>
    <t>Członkowie</t>
  </si>
  <si>
    <t>OSP</t>
  </si>
  <si>
    <t>MDP</t>
  </si>
  <si>
    <t>Pakówka</t>
  </si>
  <si>
    <t>Sowiny</t>
  </si>
  <si>
    <t>Razem</t>
  </si>
  <si>
    <t xml:space="preserve"> Wartość odtworzeniowa </t>
  </si>
  <si>
    <t>Drukarka HP LaserJet P2035</t>
  </si>
  <si>
    <t>Komputer Siemens c5730</t>
  </si>
  <si>
    <t>Komputerowy sprzęt do serwerowni</t>
  </si>
  <si>
    <t>Komputer Dell PowerEdge T20</t>
  </si>
  <si>
    <t>Komputer Dell Vostro 3800</t>
  </si>
  <si>
    <t>Drukarka SAMSUNG SL-M2875</t>
  </si>
  <si>
    <t>Komputer HP 280 G1</t>
  </si>
  <si>
    <t>Komputer Dell Vostro 3900</t>
  </si>
  <si>
    <t>Komputer HP8300 Tower</t>
  </si>
  <si>
    <t>Komputer HP 8300 SFF</t>
  </si>
  <si>
    <t>Komputer Dell Vostro 3668</t>
  </si>
  <si>
    <t>Drukarka HP LaserJet PRO</t>
  </si>
  <si>
    <t>Drukarka urządzenie wielofunkcyjne EPSON ITS L6170</t>
  </si>
  <si>
    <t>Drukarka urządzenie wielofunkcyjne HP LJ 500MFP M521dn</t>
  </si>
  <si>
    <t>Laptop HP EliteBook 8570p</t>
  </si>
  <si>
    <t xml:space="preserve">Razem: </t>
  </si>
  <si>
    <t>18-12-2018</t>
  </si>
  <si>
    <t>str 8. poz 165</t>
  </si>
  <si>
    <t>str 45 poz 57</t>
  </si>
  <si>
    <t>Monitor Interaktywny TouchScreen 55 Pro4K</t>
  </si>
  <si>
    <t>ksiązka obiektu [T/N]</t>
  </si>
  <si>
    <t>Aparat fotograficzny Canon EOS 2000D</t>
  </si>
  <si>
    <t>Projektor Optima EH 416</t>
  </si>
  <si>
    <t>Laptop E200 X5-Z8350</t>
  </si>
  <si>
    <t>Notebook Dell Vostro V3568 15,6"</t>
  </si>
  <si>
    <t>19-07-2018</t>
  </si>
  <si>
    <t>30-04-2018</t>
  </si>
  <si>
    <t>19-03-2018</t>
  </si>
  <si>
    <t>Dach dwuspadowy, kryty blachodachówką</t>
  </si>
  <si>
    <t>Wiata przystankowa - Tarchalin</t>
  </si>
  <si>
    <t>Wiata przystankowa - Gościejewice</t>
  </si>
  <si>
    <t>NIP Wspólnoty</t>
  </si>
  <si>
    <t>poddasze</t>
  </si>
  <si>
    <t>piwnica T/N</t>
  </si>
  <si>
    <t>w tym wartość części wykupionej</t>
  </si>
  <si>
    <t xml:space="preserve">m2 – Lokale mieszkalne gminne </t>
  </si>
  <si>
    <t>m2 - lokale użytkowe gminne</t>
  </si>
  <si>
    <t>Pomieszczenia przynależne-część gminna</t>
  </si>
  <si>
    <t>m2 – pomieszcz. przynależne-część wykupiona</t>
  </si>
  <si>
    <t>Razem pow. lokali mieszkalnych i użytkowych wraz z pom. przynależnymi</t>
  </si>
  <si>
    <t>liczba lokali gminnych</t>
  </si>
  <si>
    <t>Wspólnota Mieszkaniowa Bojanowo ul.Dworcowa 1</t>
  </si>
  <si>
    <t>1 mieszkanie na poddaszu (wykupione)</t>
  </si>
  <si>
    <t>Wspólnota Mieszkaniowa Bojanowo ul.Dworcowa 2</t>
  </si>
  <si>
    <t>Wspólnota Mieszkaniowa Bojanowo ul.Dworcowa 3</t>
  </si>
  <si>
    <t>Wspólnota Mieszkaniowa Bojanowo ul.Dworcowa 4</t>
  </si>
  <si>
    <t>1 mieszkanie na poddaszu</t>
  </si>
  <si>
    <t>Wspólnota Mieszkaniowa Bojanowo ul.Dworcowa 6</t>
  </si>
  <si>
    <t>Wspólnota Mieszkaniowa Bojanowo ul.Dworcowa 7</t>
  </si>
  <si>
    <t>1 pokój na poddaszu (część mieszkania)</t>
  </si>
  <si>
    <t>Wspólnota Mieszkaniowa Bojanowo ul.Bojanowskiego 8</t>
  </si>
  <si>
    <t>Wspólnota Mieszkaniowa Bojanowo ul.Drzymały 16</t>
  </si>
  <si>
    <t>Wspólnota Mieszkaniowa Bojanowo ul.Kościuszki 1-2</t>
  </si>
  <si>
    <t>blacha powlekana typu szwedzk.,papa</t>
  </si>
  <si>
    <t>1 mieszkanie na poddaszu,         1 pokój na poddaszu (część mieszkania)</t>
  </si>
  <si>
    <t>Wspólnota Mieszkaniowa Bojanowo ul.Kościuszki 13-13A</t>
  </si>
  <si>
    <t>Wspólnota Mieszkaniowa Bojanowo ul.1 Maja 1</t>
  </si>
  <si>
    <t>1 pokój na poddaszu</t>
  </si>
  <si>
    <t>Wspólnota Mieszkaniowa Bojanowo ul.Marcinkowskiego 9</t>
  </si>
  <si>
    <t>Wspólnota Mieszkaniowa Bojanowo ul.Ogrodowa 5</t>
  </si>
  <si>
    <t>2 mieszkania na poddaszu</t>
  </si>
  <si>
    <t>Wspólnota Mieszkaniowa Bojanowo ul.Rynek 11</t>
  </si>
  <si>
    <t>Wspólnota Mieszkaniowa Bojanowo ul.17 Stycznia 1</t>
  </si>
  <si>
    <t>Wspólnota Mieszkaniowa Bojanowo ul.17 Stycznia 8-8A</t>
  </si>
  <si>
    <t>1 mieszkanie na poddaszu,         2 pokoje na poddaszu (część mieszkania)</t>
  </si>
  <si>
    <t>Wspólnota Mieszkaniowa Bojanowo ul.Żwirki i Wigury 11</t>
  </si>
  <si>
    <t>Wspólnota Mieszkaniowa Golina Wielka 106</t>
  </si>
  <si>
    <t>Suma Ubezpieczenia</t>
  </si>
  <si>
    <t>ubezpieczony/ nazwa wspólnoty mieszkaniowej</t>
  </si>
  <si>
    <t>Razem pow. lokali mieszkalnych i użytkowych wraz z pom. Przynależnymi [m2]</t>
  </si>
  <si>
    <t>razem</t>
  </si>
  <si>
    <t>Monitory (2szt)</t>
  </si>
  <si>
    <t>02 III poz.48 str 32</t>
  </si>
  <si>
    <t>11-09-2018</t>
  </si>
  <si>
    <t>Drukarka</t>
  </si>
  <si>
    <t>Zestaw Szkolnej Gazetki Wirtualnej</t>
  </si>
  <si>
    <t>Dz.III5B/3/5</t>
  </si>
  <si>
    <t>13.12.2018</t>
  </si>
  <si>
    <t>Telewizor Manta</t>
  </si>
  <si>
    <t>Dz.III5B/3/6</t>
  </si>
  <si>
    <t>28.12.2018</t>
  </si>
  <si>
    <t>Niszczarka Dahle</t>
  </si>
  <si>
    <t>Dz.VIB-30/34/17</t>
  </si>
  <si>
    <t>monitoring wizyjny, alarm</t>
  </si>
  <si>
    <t xml:space="preserve"> monitoring wizyjny</t>
  </si>
  <si>
    <t>27-12-2018</t>
  </si>
  <si>
    <t>projektor BenQ PJ MX505</t>
  </si>
  <si>
    <t>17-12-2014</t>
  </si>
  <si>
    <t>laptop Lenovo</t>
  </si>
  <si>
    <t>III 5 F/97</t>
  </si>
  <si>
    <t>III 5 F/98</t>
  </si>
  <si>
    <t>05-04-2018</t>
  </si>
  <si>
    <t>12-09-2018</t>
  </si>
  <si>
    <t>III 5 F/99</t>
  </si>
  <si>
    <t>III 5 F/100</t>
  </si>
  <si>
    <t>28-12-2018</t>
  </si>
  <si>
    <t>Drukarka HP 3635</t>
  </si>
  <si>
    <t>III 5 F/29</t>
  </si>
  <si>
    <t>23-09-2014</t>
  </si>
  <si>
    <t>III 5 F/43</t>
  </si>
  <si>
    <t>03.10.2018</t>
  </si>
  <si>
    <t>Komputer DELL – 4szt</t>
  </si>
  <si>
    <t>III 5 F/44</t>
  </si>
  <si>
    <t>Komputer DELL</t>
  </si>
  <si>
    <t>III 5 F/45</t>
  </si>
  <si>
    <t>III 6 A/46</t>
  </si>
  <si>
    <t>27.12.2018</t>
  </si>
  <si>
    <t>III 5 F/46</t>
  </si>
  <si>
    <t>16.08.2018</t>
  </si>
  <si>
    <t>Laptop DELL - 9szt.</t>
  </si>
  <si>
    <t>III 5 F/47</t>
  </si>
  <si>
    <t>Laptop DELL - 5szt.</t>
  </si>
  <si>
    <t>III 5 F/48</t>
  </si>
  <si>
    <t>20.12.2018</t>
  </si>
  <si>
    <t>III 5 F/101</t>
  </si>
  <si>
    <t>Laptop DELL - 3szt.</t>
  </si>
  <si>
    <t>III 5 F/102</t>
  </si>
  <si>
    <t>Laptop DELL - 2szt.</t>
  </si>
  <si>
    <t>III 5 F/103</t>
  </si>
  <si>
    <t>31.12.2018</t>
  </si>
  <si>
    <t>31.08.2017</t>
  </si>
  <si>
    <t>Komputer</t>
  </si>
  <si>
    <t>III 5 F/73</t>
  </si>
  <si>
    <t>Zestaw monitoringu</t>
  </si>
  <si>
    <t>III5F/74,75,76,77,78</t>
  </si>
  <si>
    <t>III 5 F/79</t>
  </si>
  <si>
    <t>Komputer -2szt</t>
  </si>
  <si>
    <t>29.12.2015</t>
  </si>
  <si>
    <t>III 5 F/85</t>
  </si>
  <si>
    <t>Drukarka HP (color – laser)</t>
  </si>
  <si>
    <t>13.09.2016</t>
  </si>
  <si>
    <t>Drukarka HP Desk Jet 3525</t>
  </si>
  <si>
    <t>III 5 F/28</t>
  </si>
  <si>
    <t>03.12.2014</t>
  </si>
  <si>
    <t>Drukarka HP 1102</t>
  </si>
  <si>
    <t>23.09.2014</t>
  </si>
  <si>
    <t>Drukarka Laser Jet</t>
  </si>
  <si>
    <t>III 5 F/40</t>
  </si>
  <si>
    <t>10.11.2017</t>
  </si>
  <si>
    <t>monitoring zewnątrzny</t>
  </si>
  <si>
    <t>Aparat fotograficzny</t>
  </si>
  <si>
    <t>wizualizer Aver 450 (2szt)</t>
  </si>
  <si>
    <t>Dz. III 6A, poz. 15</t>
  </si>
  <si>
    <t>17-07-2018</t>
  </si>
  <si>
    <t>notebook Dell Vostro (15 szt)</t>
  </si>
  <si>
    <t>Dz. III 5G, poz. 62</t>
  </si>
  <si>
    <t>Kamera IP4MP tulejowa Samsung</t>
  </si>
  <si>
    <t>Komputer Dell Vostro 3670MT</t>
  </si>
  <si>
    <t>Monitor LCD</t>
  </si>
  <si>
    <t>W/268</t>
  </si>
  <si>
    <t>21.06.2017</t>
  </si>
  <si>
    <t>W/269</t>
  </si>
  <si>
    <t>W/271</t>
  </si>
  <si>
    <t>W/272</t>
  </si>
  <si>
    <t>14.11.2017</t>
  </si>
  <si>
    <t>W/273</t>
  </si>
  <si>
    <t>W/274</t>
  </si>
  <si>
    <t>W/275</t>
  </si>
  <si>
    <t>W/276</t>
  </si>
  <si>
    <t>W/277</t>
  </si>
  <si>
    <t>Drukarka HP            Laser JET</t>
  </si>
  <si>
    <t>W/278</t>
  </si>
  <si>
    <t>Monitor AOC 23”</t>
  </si>
  <si>
    <t>W/279</t>
  </si>
  <si>
    <t>Monitor Pfilips</t>
  </si>
  <si>
    <t>W/2580</t>
  </si>
  <si>
    <t>drukarka HP DESK Jet 1015</t>
  </si>
  <si>
    <t>W/50</t>
  </si>
  <si>
    <t>10.07.2015</t>
  </si>
  <si>
    <t>komputer Vostro 3578</t>
  </si>
  <si>
    <t>013-0093</t>
  </si>
  <si>
    <t>W/68</t>
  </si>
  <si>
    <t>10.06.2016</t>
  </si>
  <si>
    <t>Komputer ADAX DELTA PRO</t>
  </si>
  <si>
    <t>W/69</t>
  </si>
  <si>
    <t>29.10.2015</t>
  </si>
  <si>
    <t>W/70</t>
  </si>
  <si>
    <t>01.12.2015</t>
  </si>
  <si>
    <t>W/77</t>
  </si>
  <si>
    <t>06.07.2015</t>
  </si>
  <si>
    <t>Monitor</t>
  </si>
  <si>
    <t>W/122</t>
  </si>
  <si>
    <t>W/123</t>
  </si>
  <si>
    <t>1 (gabinet rahabilitacyjny)</t>
  </si>
  <si>
    <t>Rynek 10 Kino</t>
  </si>
  <si>
    <t>stropy drewniane i staloceramiczne</t>
  </si>
  <si>
    <t>Ratuszowa 10a (stajenka) pomieszczenia gosp.</t>
  </si>
  <si>
    <t>013</t>
  </si>
  <si>
    <t>kasa fislana</t>
  </si>
  <si>
    <t>Rynek 11 (lokal uzytkowy)</t>
  </si>
  <si>
    <t>68</t>
  </si>
  <si>
    <t>Komputer Dell Vostro</t>
  </si>
  <si>
    <t>Urządzenie wielofunkcyjne HP OfficeJet</t>
  </si>
  <si>
    <t>305</t>
  </si>
  <si>
    <t>Urządzenie wielofunkcyjne EPSON</t>
  </si>
  <si>
    <t>306</t>
  </si>
  <si>
    <t>104</t>
  </si>
  <si>
    <t>24</t>
  </si>
  <si>
    <t>12</t>
  </si>
  <si>
    <t>143</t>
  </si>
  <si>
    <t>Projektor Benq MH 535</t>
  </si>
  <si>
    <t>Mikser cyfrowy Behringer ze skrzynią</t>
  </si>
  <si>
    <t>1926/1988 i 2019</t>
  </si>
  <si>
    <t>ul. Parkowa - Amfiteatr</t>
  </si>
  <si>
    <t>Budynek sanitarno-szatniowy wchodzący w skład Kompleksu Boisk Sportowych „Moje Boisko-Orlik 2012” , ul. Leśna</t>
  </si>
  <si>
    <t>monitoring, 2 zamki, alarm</t>
  </si>
  <si>
    <t>Budynek murowa-ny</t>
  </si>
  <si>
    <t>Dach dwuspado-wy kryty dachów-ką karpiówką</t>
  </si>
  <si>
    <t>1926, przebu-dowa 1988, 2019</t>
  </si>
  <si>
    <t>Ochrona p-poż, gaśnice</t>
  </si>
  <si>
    <t>Zabezpieczenie przeciwwłama-niowe-zamki</t>
  </si>
  <si>
    <t>poz. 25 str. 35</t>
  </si>
  <si>
    <t>poz. 4 s. 25</t>
  </si>
  <si>
    <t>poz. 50 s. 33</t>
  </si>
  <si>
    <t>poz. 26 s. 35</t>
  </si>
  <si>
    <t>poz. 27 s. 35</t>
  </si>
  <si>
    <t>Aparat fotograficzny SONY</t>
  </si>
  <si>
    <t>III 6 B/5</t>
  </si>
  <si>
    <t>31.12.2019</t>
  </si>
  <si>
    <t>III 6 A/47</t>
  </si>
  <si>
    <t>16.10.2019</t>
  </si>
  <si>
    <t>Komputer Dell Vostro 3670 MT</t>
  </si>
  <si>
    <t>III 5 F/104</t>
  </si>
  <si>
    <t>07.06.2019</t>
  </si>
  <si>
    <t>III 5 F/106</t>
  </si>
  <si>
    <t>12.12.2019</t>
  </si>
  <si>
    <t>Macierz do archiwizacji danych</t>
  </si>
  <si>
    <t>III 5 F/107</t>
  </si>
  <si>
    <t>Noteebook Dell Vostro</t>
  </si>
  <si>
    <t>III 5 F/105</t>
  </si>
  <si>
    <t>06.09.2019</t>
  </si>
  <si>
    <t>Monitor Philips – 2szt.</t>
  </si>
  <si>
    <t>III 5 F/108</t>
  </si>
  <si>
    <t>28.02.2019</t>
  </si>
  <si>
    <t>Monitor Philips – 2 szt.</t>
  </si>
  <si>
    <t>III 5 F/109</t>
  </si>
  <si>
    <t>17.04.2019</t>
  </si>
  <si>
    <t>Laptop Dell</t>
  </si>
  <si>
    <t>III 5 F/110</t>
  </si>
  <si>
    <t>23.12.2019</t>
  </si>
  <si>
    <t>Laptop Fujitsu A-357</t>
  </si>
  <si>
    <t>III 5 F/111</t>
  </si>
  <si>
    <t>Projektor multimedialny Vivitek</t>
  </si>
  <si>
    <t>III 5F/3</t>
  </si>
  <si>
    <t>30.08.2019</t>
  </si>
  <si>
    <t>Aparat fotograficzny PANASONIC</t>
  </si>
  <si>
    <t>III 6/4</t>
  </si>
  <si>
    <t>Laptop Fujitsu A 357</t>
  </si>
  <si>
    <t>III 5F/49</t>
  </si>
  <si>
    <t>Zestaw BIOFEEDBACK</t>
  </si>
  <si>
    <t>III 10G/1,2,3</t>
  </si>
  <si>
    <t>30.01.2020</t>
  </si>
  <si>
    <t>Laptop Dell 3581</t>
  </si>
  <si>
    <t>Laptop Dell Vostro 3583</t>
  </si>
  <si>
    <t>Telefon komórkowy HUAWEI P30 LITE</t>
  </si>
  <si>
    <t>Telefon Samsung Galaxy A40</t>
  </si>
  <si>
    <t>19-12-2019</t>
  </si>
  <si>
    <t>23-12-2019</t>
  </si>
  <si>
    <t>05-12-2019</t>
  </si>
  <si>
    <t>25-11-2019</t>
  </si>
  <si>
    <t>Sułów Mały, budynek remizy</t>
  </si>
  <si>
    <t>Stropodach płaski kryty papą</t>
  </si>
  <si>
    <t>Zamki w drzwiach, monitoring</t>
  </si>
  <si>
    <t>Wiata rekreacyjna</t>
  </si>
  <si>
    <t>15-10-2015</t>
  </si>
  <si>
    <t>22-12-2017</t>
  </si>
  <si>
    <t>23-12-2015</t>
  </si>
  <si>
    <t>19-10-2016</t>
  </si>
  <si>
    <t>Drukarka urządzenie wielofunkcyjne HP Color LaserJet Pro 500 M570dw</t>
  </si>
  <si>
    <t>Drukarka urządzenie wielofunkcyjne HP LaserJet Pro M521dn</t>
  </si>
  <si>
    <t>21-05-2019</t>
  </si>
  <si>
    <t>Drukarka Workforce WF-100W Epson</t>
  </si>
  <si>
    <t>22-10-2015</t>
  </si>
  <si>
    <t>20-12-2017</t>
  </si>
  <si>
    <t>30-12-2019</t>
  </si>
  <si>
    <t>30-10-2015</t>
  </si>
  <si>
    <t>08-02-2016</t>
  </si>
  <si>
    <t>31-05-2017</t>
  </si>
  <si>
    <t>28-04-2017</t>
  </si>
  <si>
    <t>Komputer PC Lenovo Essential V530</t>
  </si>
  <si>
    <t>05-04-2019</t>
  </si>
  <si>
    <t>Komputer PC Lenovo Essential V530S</t>
  </si>
  <si>
    <t>Komputer PC Lenovo V530</t>
  </si>
  <si>
    <t>26-03-2020</t>
  </si>
  <si>
    <t>02-05-2015</t>
  </si>
  <si>
    <t>09-10-2017</t>
  </si>
  <si>
    <t>Komputerowy zestaw nr 1</t>
  </si>
  <si>
    <t>Komputerowy zestaw nr 2</t>
  </si>
  <si>
    <t>03-08-2018</t>
  </si>
  <si>
    <t>Monitor Dell 21,5" P2217H</t>
  </si>
  <si>
    <t>Monitor Philips 23,8"</t>
  </si>
  <si>
    <t>28-02-2019</t>
  </si>
  <si>
    <t>Monitor Philips 27"</t>
  </si>
  <si>
    <t>1447</t>
  </si>
  <si>
    <t>1445</t>
  </si>
  <si>
    <t>Szafa mobilna na no-tebooki</t>
  </si>
  <si>
    <t>Dz. VI A 16, poz. 32</t>
  </si>
  <si>
    <t xml:space="preserve">Laptop DELL 
(16 sztuk)
</t>
  </si>
  <si>
    <t>Dz. III 5 G, poz. 66</t>
  </si>
  <si>
    <t>20-04-2020</t>
  </si>
  <si>
    <t xml:space="preserve">Szafa mobilna na
 laptopy
</t>
  </si>
  <si>
    <t>Dz. VI A 16, poz. 35</t>
  </si>
  <si>
    <t xml:space="preserve">Laptop ACER A315
(6 sztuk)
</t>
  </si>
  <si>
    <t>Dz. III 5 G, poz. 67</t>
  </si>
  <si>
    <t>27-04-2020</t>
  </si>
  <si>
    <t xml:space="preserve">Kategoria zagrożenia ludzi: ZL III
Klasa odporności ogniowej "D" 
Konstrukcja nośna budynku - R30,
Stropy 
- REI30,
Ściany 
zewnętrzne 
- EI30,
Kotłownia 
- EI60, drzwi kotłowni - EI30
</t>
  </si>
  <si>
    <t>Zaborowice 12a</t>
  </si>
  <si>
    <t>Trzebosz 10</t>
  </si>
  <si>
    <t>cegła ul. Kościuszko1 13</t>
  </si>
  <si>
    <t>cegła - ul. Kościuszki 13a</t>
  </si>
  <si>
    <t>cegła - ul. Kościuszki 1</t>
  </si>
  <si>
    <t>cegła - ul. Kościuszki 2</t>
  </si>
  <si>
    <t>Wspólnota Mieszkaniowa Bojanowo ul.Św Józefa 6</t>
  </si>
  <si>
    <t>cegła - ul. 17 Stycznia 8</t>
  </si>
  <si>
    <t>cegła - ul. 17 Stycznia 8a</t>
  </si>
  <si>
    <t>cegła ceramiczna na zaprawie cementowo wapiennej licowanej</t>
  </si>
  <si>
    <t>dachódwka ceramiczna</t>
  </si>
  <si>
    <t>jest</t>
  </si>
  <si>
    <t>Urządzenie wielofunkcyjne Xerox</t>
  </si>
  <si>
    <t>Dysk WD do komputera</t>
  </si>
  <si>
    <t>Dysk SSD</t>
  </si>
  <si>
    <t>Komputer Lenovo</t>
  </si>
  <si>
    <t>Monitor Philips 27</t>
  </si>
  <si>
    <t>W/294</t>
  </si>
  <si>
    <t>W/295</t>
  </si>
  <si>
    <t>W/296</t>
  </si>
  <si>
    <t>W/297</t>
  </si>
  <si>
    <t>W/298</t>
  </si>
  <si>
    <t>W/299</t>
  </si>
  <si>
    <t>W/300</t>
  </si>
  <si>
    <t>30-09-2019</t>
  </si>
  <si>
    <t>25-02-2020</t>
  </si>
  <si>
    <t>Notebook Lenovo - 2 szt.</t>
  </si>
  <si>
    <t>Tablet Lenovo</t>
  </si>
  <si>
    <t>Notebook Lenovo i 5-5200</t>
  </si>
  <si>
    <t>Notebook Lenovo I100-15</t>
  </si>
  <si>
    <t>Kawcze 49</t>
  </si>
  <si>
    <t>DZ. III 5G/43/65</t>
  </si>
  <si>
    <t>Monitor interaktywny Avtek</t>
  </si>
  <si>
    <t>10-10-2019</t>
  </si>
  <si>
    <t>29-04-2016</t>
  </si>
  <si>
    <t>WK-014</t>
  </si>
  <si>
    <t>WK-016</t>
  </si>
  <si>
    <t>Rynek 10 (lokal użytkowy w budynku mieszklanym)</t>
  </si>
  <si>
    <t>Słowackiego</t>
  </si>
  <si>
    <t>24-08-2020</t>
  </si>
  <si>
    <t>05-10-2020</t>
  </si>
  <si>
    <t>Kserokopiarka Toschiba 257</t>
  </si>
  <si>
    <t>III 5G/5</t>
  </si>
  <si>
    <t>23-12-2020</t>
  </si>
  <si>
    <t>Monitor Artek 75XT</t>
  </si>
  <si>
    <t>III 6A/48</t>
  </si>
  <si>
    <t>Laptop Acer a325 Ryzen 5 - 12 szt</t>
  </si>
  <si>
    <t>III 5 F/112</t>
  </si>
  <si>
    <t>27.04.2020</t>
  </si>
  <si>
    <t>Notebook Lenovo Idea Pad C340-14 - 10 sztuk</t>
  </si>
  <si>
    <t>III 5 F/113</t>
  </si>
  <si>
    <t>24.08.2020</t>
  </si>
  <si>
    <t>Notebook Dell Vostro 3590 - 13 sztuk</t>
  </si>
  <si>
    <t>10.11.2020</t>
  </si>
  <si>
    <t>III 5 F/114</t>
  </si>
  <si>
    <t>Drukarka Xerox 3330 VDI</t>
  </si>
  <si>
    <t>III 5F/115</t>
  </si>
  <si>
    <t>Drukarka HPLJ PRO 400</t>
  </si>
  <si>
    <t>III 5F/116</t>
  </si>
  <si>
    <t>24-03-2021</t>
  </si>
  <si>
    <t>Notebook Dell Vostro - 2 szt</t>
  </si>
  <si>
    <t>Drukarki Brother x 2</t>
  </si>
  <si>
    <t>str. 48 poz 62</t>
  </si>
  <si>
    <t>str. 9 poz 188</t>
  </si>
  <si>
    <t>Rynek 10  (nieużytkowa część poddasza w budynku mieszkalnym)</t>
  </si>
  <si>
    <t>Monitor Philips</t>
  </si>
  <si>
    <t>Drukarka HP  Laser</t>
  </si>
  <si>
    <t>Monitor - 2 sztuki</t>
  </si>
  <si>
    <t>Komputer Dell - 2 szt</t>
  </si>
  <si>
    <t>Drukarka laserowa</t>
  </si>
  <si>
    <t>Monitor Led</t>
  </si>
  <si>
    <t>Skaner</t>
  </si>
  <si>
    <t>mikser analogowy</t>
  </si>
  <si>
    <t>zestaw audiowizualny</t>
  </si>
  <si>
    <t>stagebox cyfrowy</t>
  </si>
  <si>
    <t xml:space="preserve">Notebook Lenovo  </t>
  </si>
  <si>
    <t>Notebook</t>
  </si>
  <si>
    <t>Drukarka Canon</t>
  </si>
  <si>
    <t>Urządzenie wielofunkcyjne</t>
  </si>
  <si>
    <t>15.09.2020</t>
  </si>
  <si>
    <t xml:space="preserve">Drukarka Xerox </t>
  </si>
  <si>
    <t>29.12.2020</t>
  </si>
  <si>
    <t>Notebook Dell Vostro</t>
  </si>
  <si>
    <t>Dz. III 5 G, poz. 70</t>
  </si>
  <si>
    <t>Notebook Dell Vostro 3590 (8  sztuk)</t>
  </si>
  <si>
    <t>Notebook - laptop LENOVO (7 sztuk)</t>
  </si>
  <si>
    <t>Wiata przystankowa - Sowiny</t>
  </si>
  <si>
    <t>Projektor EPSON</t>
  </si>
  <si>
    <t>30-09-2020</t>
  </si>
  <si>
    <t>23-10-2020</t>
  </si>
  <si>
    <t>Telefon bezprzewodowy</t>
  </si>
  <si>
    <t>Dalmierz laserowy</t>
  </si>
  <si>
    <t>Garmin GPSMAP 64</t>
  </si>
  <si>
    <t xml:space="preserve">Drukarka HP Laser Jet Pro </t>
  </si>
  <si>
    <t>30-06-2020</t>
  </si>
  <si>
    <t xml:space="preserve">Drukarka HP Laser Jet M404dn </t>
  </si>
  <si>
    <t>30-11-2020</t>
  </si>
  <si>
    <t xml:space="preserve">Drukarka Canon Pixima </t>
  </si>
  <si>
    <t>24-12-2020</t>
  </si>
  <si>
    <t>29-06-2020</t>
  </si>
  <si>
    <t>Monitor (2 szt)</t>
  </si>
  <si>
    <t>poz. 40 s 35 i s 36</t>
  </si>
  <si>
    <t>12.10 i 03.11.2021</t>
  </si>
  <si>
    <t>Niszczarka (2 szt)</t>
  </si>
  <si>
    <t>poz. 42 s.36</t>
  </si>
  <si>
    <t>Ploter</t>
  </si>
  <si>
    <t>poz. 41 s.36</t>
  </si>
  <si>
    <t>str.48 poz. 53</t>
  </si>
  <si>
    <t>Podłoga interaktywna</t>
  </si>
  <si>
    <t>str. 2 poz. 20</t>
  </si>
  <si>
    <t>str. 9 poz. 194</t>
  </si>
  <si>
    <t xml:space="preserve">Laptop </t>
  </si>
  <si>
    <t>str. 48 poz. 63</t>
  </si>
  <si>
    <t>str. 9 poz. 195</t>
  </si>
  <si>
    <t>str. 9 poz. 196</t>
  </si>
  <si>
    <t xml:space="preserve">Monitor interaktywny </t>
  </si>
  <si>
    <t>str. 9 poz.190</t>
  </si>
  <si>
    <t xml:space="preserve">Kserokopiarka </t>
  </si>
  <si>
    <t>skaner epsn perfection</t>
  </si>
  <si>
    <t>21</t>
  </si>
  <si>
    <t>21.12.215</t>
  </si>
  <si>
    <t xml:space="preserve">Notebook Dell Latitude </t>
  </si>
  <si>
    <t xml:space="preserve">Notebook Dell Vostro </t>
  </si>
  <si>
    <t xml:space="preserve">Kamera internetowa 2 szt </t>
  </si>
  <si>
    <t>Schwitch zarządzalmy</t>
  </si>
  <si>
    <t xml:space="preserve">Gołaszyn </t>
  </si>
  <si>
    <t>Komputer Dell V3670</t>
  </si>
  <si>
    <t>013-094</t>
  </si>
  <si>
    <t>Komputer Dell Vostro 3888MT</t>
  </si>
  <si>
    <t>013-0113</t>
  </si>
  <si>
    <t>Kserokopirka Conica Minolta</t>
  </si>
  <si>
    <t>013-114</t>
  </si>
  <si>
    <t xml:space="preserve">Tabler M10 </t>
  </si>
  <si>
    <t>ZWiK</t>
  </si>
  <si>
    <t xml:space="preserve">Komputer Dell Vostro </t>
  </si>
  <si>
    <t>Komputer PC</t>
  </si>
  <si>
    <t>Kamera  HIK VISION</t>
  </si>
  <si>
    <t>Macierz  QNAP</t>
  </si>
  <si>
    <t>Zaborowice 11</t>
  </si>
  <si>
    <t>17-05-221</t>
  </si>
  <si>
    <t>Drukarka Kyocera M5521</t>
  </si>
  <si>
    <t>Projektor Optoma W309ST</t>
  </si>
  <si>
    <t>Telefon smartfon  Hammer Blade</t>
  </si>
  <si>
    <t xml:space="preserve">Monitor Dell </t>
  </si>
  <si>
    <t>14.122020</t>
  </si>
  <si>
    <t>Komputer Adax Verso</t>
  </si>
  <si>
    <t xml:space="preserve">Rejestrator </t>
  </si>
  <si>
    <t>Dysk twartdy - 2 szt</t>
  </si>
  <si>
    <t>III 5F/7</t>
  </si>
  <si>
    <t>Kamery - 6 szt</t>
  </si>
  <si>
    <t>5F/95</t>
  </si>
  <si>
    <t>31.08.217</t>
  </si>
  <si>
    <t>Dz. III 63/1</t>
  </si>
  <si>
    <t>Dron - 5 szt</t>
  </si>
  <si>
    <t>VID 64/7</t>
  </si>
  <si>
    <t>Drukarka Laser jet Pro</t>
  </si>
  <si>
    <t>III 5 F/118</t>
  </si>
  <si>
    <t>Tablet graficany</t>
  </si>
  <si>
    <t>III F/50</t>
  </si>
  <si>
    <t>Drukarka 3 D - 3 szt</t>
  </si>
  <si>
    <t>VID 64/1</t>
  </si>
  <si>
    <t>Laptop - 3 szt</t>
  </si>
  <si>
    <t>VID 64/2</t>
  </si>
  <si>
    <t>Gimbal</t>
  </si>
  <si>
    <t>VI D 64/3</t>
  </si>
  <si>
    <t>Kamera przenośna cyfrowa z aparatem</t>
  </si>
  <si>
    <t>VI D 64/4</t>
  </si>
  <si>
    <t>VID 64/5</t>
  </si>
  <si>
    <t>Google VR 2 szt.</t>
  </si>
  <si>
    <t>VI D 64/6</t>
  </si>
  <si>
    <t xml:space="preserve">Rzutnik multimedialny </t>
  </si>
  <si>
    <t>VI D 63/3</t>
  </si>
  <si>
    <t>Komputer Dell3888T</t>
  </si>
  <si>
    <t>III 5 F/117</t>
  </si>
  <si>
    <t>Niszczarka Rexel Optimum</t>
  </si>
  <si>
    <t>VIB 30/21</t>
  </si>
  <si>
    <t xml:space="preserve">Wizualizer Epson - 3 szt </t>
  </si>
  <si>
    <t>VID 64/10</t>
  </si>
  <si>
    <t>Projektor Optoma HD35UST</t>
  </si>
  <si>
    <t>Dz.III6A/17/18</t>
  </si>
  <si>
    <t>15.10.2018</t>
  </si>
  <si>
    <t>Dz.III6A/17/19</t>
  </si>
  <si>
    <t>Laptop Asus</t>
  </si>
  <si>
    <t>Dz.III5G/43/59</t>
  </si>
  <si>
    <t>10.04.2018</t>
  </si>
  <si>
    <t>Notebook Dell Latitude 3340</t>
  </si>
  <si>
    <t>Dz.III5G/43/60</t>
  </si>
  <si>
    <t>30.07.2018</t>
  </si>
  <si>
    <t>Dz.III5G/43/61</t>
  </si>
  <si>
    <t>Notebook Acer Aspire</t>
  </si>
  <si>
    <t>Dz.III5G/43/62</t>
  </si>
  <si>
    <t>Power Audio Sony</t>
  </si>
  <si>
    <t>DZ.III5A/2/26</t>
  </si>
  <si>
    <t>10-04-2019</t>
  </si>
  <si>
    <t>Dz. III6A/17/20</t>
  </si>
  <si>
    <t>21-03-2019</t>
  </si>
  <si>
    <t>Kamera SP492251-HC</t>
  </si>
  <si>
    <t>DZ.III 11/19/25</t>
  </si>
  <si>
    <t>27-12-2019</t>
  </si>
  <si>
    <t>Telefon Huawei LC29CP20DS</t>
  </si>
  <si>
    <t>DZ.VIB-30/34/18</t>
  </si>
  <si>
    <t>13-05-2019</t>
  </si>
  <si>
    <t>Notebook Dell Latitude</t>
  </si>
  <si>
    <t>DZ. III 5G/43/63</t>
  </si>
  <si>
    <t>DZ. III 5G/43/64</t>
  </si>
  <si>
    <t>Einstein Tablet +2</t>
  </si>
  <si>
    <t>DZ. III 5G/43/66</t>
  </si>
  <si>
    <t>wizualizer Aver F50-8M</t>
  </si>
  <si>
    <t>DZ. III 5G/43/67</t>
  </si>
  <si>
    <t>Notebook Dell Inspirion</t>
  </si>
  <si>
    <t>DZ. III 5G/43/68</t>
  </si>
  <si>
    <t>DZ. III 5G/43/69</t>
  </si>
  <si>
    <t>DZ. III 5G/43/70</t>
  </si>
  <si>
    <t>DZ. III 5G/43/71</t>
  </si>
  <si>
    <t>Laptopy Acer A315 Ryzen</t>
  </si>
  <si>
    <t>Dz. III 5G/43/72</t>
  </si>
  <si>
    <t>Nootebooki Dell Vostro</t>
  </si>
  <si>
    <t>Dz. III 5G/43/73</t>
  </si>
  <si>
    <t>Laptopy Lenovo Idea Pad C340-14</t>
  </si>
  <si>
    <t>Dz. III 5G/43/74</t>
  </si>
  <si>
    <t>Laptop Dell Latitude 3520</t>
  </si>
  <si>
    <t>Dz. III 5G/43/75</t>
  </si>
  <si>
    <t>Monitor Interaktywny Newline</t>
  </si>
  <si>
    <t>DZ. III 5G/43/76</t>
  </si>
  <si>
    <t xml:space="preserve">Konica Minolta </t>
  </si>
  <si>
    <t>DZ. III 5G/43/77</t>
  </si>
  <si>
    <t>Drukarka 3D</t>
  </si>
  <si>
    <t>DZ. III 5G/15/79</t>
  </si>
  <si>
    <t>Pracownia druku 3D</t>
  </si>
  <si>
    <t>DZ. III 5G/15/80</t>
  </si>
  <si>
    <t>Laptop Acer Chromebook</t>
  </si>
  <si>
    <t>Dz. III5G/15/81</t>
  </si>
  <si>
    <t>Robot Photon</t>
  </si>
  <si>
    <t>Dz. III5G/19/30</t>
  </si>
  <si>
    <t>DJI Tello EDU</t>
  </si>
  <si>
    <t>Dz. III5G/19/32</t>
  </si>
  <si>
    <t>ClasssVR - wirtualne laboratorium</t>
  </si>
  <si>
    <t>DZ. III 5G/19/33</t>
  </si>
  <si>
    <t>Dz. III6B/45A/3</t>
  </si>
  <si>
    <t xml:space="preserve">Gimball do aparatu </t>
  </si>
  <si>
    <t>Dz. III6B/45A/4</t>
  </si>
  <si>
    <t>Monitor interaktywny Newille</t>
  </si>
  <si>
    <t>Dz. III5G/10/32</t>
  </si>
  <si>
    <t>Dz. III 6B, poz.4</t>
  </si>
  <si>
    <t>Zestaw Mistrz Arduino</t>
  </si>
  <si>
    <t>Dz. III 5E, poz. 10</t>
  </si>
  <si>
    <t>Mikrofon V-Mic D3</t>
  </si>
  <si>
    <t>Dz. III 5E, poz. 14</t>
  </si>
  <si>
    <t>Stabilizator do aparatu gimbal</t>
  </si>
  <si>
    <t>Dz. III 5E, poz. 15</t>
  </si>
  <si>
    <t>Zestaw bezprzewodowy z mikrofonem</t>
  </si>
  <si>
    <t>Dz. III 5E, poz. 12</t>
  </si>
  <si>
    <t>Czytnik kodów kreskowych</t>
  </si>
  <si>
    <t>Dz. III 5G, poz. 65</t>
  </si>
  <si>
    <t xml:space="preserve">Drukarka HP </t>
  </si>
  <si>
    <t>Dz. III 5G, poz. 69</t>
  </si>
  <si>
    <t>Dz. III 5G, poz. 72</t>
  </si>
  <si>
    <t>Robot VEX 123 + tabliczka kodująca - 5 sztuk</t>
  </si>
  <si>
    <t>Dz. III 5G, poz.  73</t>
  </si>
  <si>
    <t>Długopis Banach 3D - 2 szt</t>
  </si>
  <si>
    <t>Mbot Makeblock mTiny Kit - 2 szt</t>
  </si>
  <si>
    <t>Dz. III 5G, poz. 74</t>
  </si>
  <si>
    <t>Dz. III 5G, poz. 68</t>
  </si>
  <si>
    <t xml:space="preserve">Laptop Dell </t>
  </si>
  <si>
    <t>Dz. III 5G, poz.66</t>
  </si>
  <si>
    <t>Monitor interaktywny Prolite 65</t>
  </si>
  <si>
    <t>Dz. VI A23, poz.25</t>
  </si>
  <si>
    <t xml:space="preserve">Tablet M10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</si>
</sst>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#,##0.00\ &quot;zł&quot;"/>
    <numFmt numFmtId="165" formatCode="#,##0\ &quot;zł&quot;"/>
    <numFmt numFmtId="166" formatCode="[$-415]General"/>
    <numFmt numFmtId="167" formatCode="[$-415]#,##0.00"/>
    <numFmt numFmtId="168" formatCode="[$-415]0.00"/>
    <numFmt numFmtId="169" formatCode="#,##0.00&quot; &quot;[$zł-415];[Red]&quot;-&quot;#,##0.00&quot; &quot;[$zł-415]"/>
    <numFmt numFmtId="170" formatCode="_-* #,##0\ &quot;zł&quot;_-;\-* #,##0\ &quot;zł&quot;_-;_-* &quot;-&quot;??\ &quot;zł&quot;_-;_-@_-"/>
    <numFmt numFmtId="171" formatCode="_-* #,##0.00\ [$zł-415]_-;\-* #,##0.00\ [$zł-415]_-;_-* &quot;-&quot;??\ [$zł-415]_-;_-@_-"/>
  </numFmts>
  <fonts count="39">
    <font>
      <sz val="1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Calibri"/>
      <family val="2"/>
      <charset val="238"/>
    </font>
    <font>
      <b/>
      <sz val="8"/>
      <name val="Calibri"/>
      <family val="2"/>
      <charset val="238"/>
    </font>
    <font>
      <sz val="8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10"/>
      <name val="Arial CE"/>
      <charset val="238"/>
    </font>
    <font>
      <sz val="11"/>
      <name val="Czcionka tekstu podstawowego"/>
      <charset val="238"/>
    </font>
    <font>
      <sz val="8"/>
      <name val="Cambria"/>
      <family val="1"/>
      <charset val="238"/>
    </font>
    <font>
      <b/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Czcionka tekstu podstawowego"/>
      <family val="2"/>
      <charset val="238"/>
    </font>
    <font>
      <sz val="12"/>
      <name val="Calibri"/>
      <family val="2"/>
      <charset val="238"/>
    </font>
    <font>
      <sz val="11"/>
      <color rgb="FF000000"/>
      <name val="Czcionka tekstu podstawowego"/>
      <charset val="238"/>
    </font>
    <font>
      <b/>
      <i/>
      <sz val="16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9"/>
      <name val="Cambria"/>
      <family val="1"/>
      <charset val="238"/>
      <scheme val="major"/>
    </font>
    <font>
      <sz val="8"/>
      <name val="Cambria"/>
      <family val="1"/>
      <charset val="238"/>
      <scheme val="major"/>
    </font>
    <font>
      <b/>
      <sz val="8"/>
      <name val="Cambria"/>
      <family val="1"/>
      <charset val="238"/>
      <scheme val="major"/>
    </font>
    <font>
      <sz val="9"/>
      <name val="Cambria"/>
      <family val="1"/>
      <charset val="238"/>
      <scheme val="major"/>
    </font>
    <font>
      <sz val="8"/>
      <name val="Calibri"/>
      <family val="2"/>
      <charset val="238"/>
      <scheme val="minor"/>
    </font>
    <font>
      <sz val="10"/>
      <color rgb="FFFF0000"/>
      <name val="Arial CE"/>
      <charset val="238"/>
    </font>
    <font>
      <b/>
      <sz val="8"/>
      <name val="Arial"/>
      <family val="2"/>
      <charset val="238"/>
    </font>
    <font>
      <sz val="11"/>
      <color rgb="FFFF0000"/>
      <name val="Czcionka tekstu podstawowego"/>
      <family val="2"/>
      <charset val="238"/>
    </font>
    <font>
      <sz val="11"/>
      <color rgb="FFFF0000"/>
      <name val="Czcionka tekstu podstawowego"/>
      <charset val="238"/>
    </font>
    <font>
      <sz val="8"/>
      <name val="Czcionka tekstu podstawowego"/>
      <family val="2"/>
      <charset val="238"/>
    </font>
    <font>
      <sz val="7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1"/>
      <name val="Czcionka tekstu podstawowego"/>
      <family val="2"/>
      <charset val="238"/>
    </font>
    <font>
      <b/>
      <sz val="11"/>
      <name val="Czcionka tekstu podstawowego"/>
      <charset val="238"/>
    </font>
    <font>
      <sz val="10"/>
      <name val="Czcionka tekstu podstawowego"/>
      <charset val="238"/>
    </font>
    <font>
      <sz val="11"/>
      <name val="Arial"/>
      <family val="2"/>
      <charset val="238"/>
    </font>
    <font>
      <b/>
      <sz val="8"/>
      <name val="Czcionka tekstu podstawowego"/>
      <charset val="238"/>
    </font>
    <font>
      <b/>
      <sz val="7"/>
      <name val="Czcionka tekstu podstawowego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3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0">
    <xf numFmtId="0" fontId="0" fillId="0" borderId="0"/>
    <xf numFmtId="0" fontId="3" fillId="0" borderId="0"/>
    <xf numFmtId="166" fontId="17" fillId="0" borderId="0"/>
    <xf numFmtId="0" fontId="18" fillId="0" borderId="0">
      <alignment horizontal="center"/>
    </xf>
    <xf numFmtId="0" fontId="18" fillId="0" borderId="0">
      <alignment horizontal="center" textRotation="90"/>
    </xf>
    <xf numFmtId="0" fontId="4" fillId="0" borderId="0"/>
    <xf numFmtId="0" fontId="19" fillId="0" borderId="0"/>
    <xf numFmtId="0" fontId="20" fillId="0" borderId="0"/>
    <xf numFmtId="169" fontId="20" fillId="0" borderId="0"/>
    <xf numFmtId="44" fontId="9" fillId="0" borderId="0" applyFont="0" applyFill="0" applyBorder="0" applyAlignment="0" applyProtection="0"/>
  </cellStyleXfs>
  <cellXfs count="254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/>
    <xf numFmtId="166" fontId="17" fillId="0" borderId="0" xfId="2"/>
    <xf numFmtId="0" fontId="19" fillId="0" borderId="0" xfId="6"/>
    <xf numFmtId="168" fontId="17" fillId="0" borderId="0" xfId="2" applyNumberFormat="1" applyBorder="1"/>
    <xf numFmtId="0" fontId="7" fillId="0" borderId="0" xfId="6" applyFont="1" applyAlignment="1">
      <alignment horizontal="center" vertical="center"/>
    </xf>
    <xf numFmtId="0" fontId="8" fillId="3" borderId="2" xfId="6" applyFont="1" applyFill="1" applyBorder="1" applyAlignment="1">
      <alignment horizontal="center" vertical="center" wrapText="1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4" fillId="0" borderId="0" xfId="5"/>
    <xf numFmtId="0" fontId="0" fillId="0" borderId="0" xfId="0" applyFill="1" applyBorder="1"/>
    <xf numFmtId="0" fontId="12" fillId="0" borderId="0" xfId="0" applyFont="1"/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14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vertical="top" wrapText="1"/>
    </xf>
    <xf numFmtId="14" fontId="11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/>
    <xf numFmtId="44" fontId="12" fillId="0" borderId="5" xfId="9" applyFont="1" applyBorder="1"/>
    <xf numFmtId="0" fontId="12" fillId="0" borderId="5" xfId="0" applyFont="1" applyBorder="1"/>
    <xf numFmtId="0" fontId="16" fillId="0" borderId="22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165" fontId="6" fillId="0" borderId="7" xfId="0" applyNumberFormat="1" applyFont="1" applyFill="1" applyBorder="1" applyAlignment="1">
      <alignment horizontal="center" vertical="center" wrapText="1"/>
    </xf>
    <xf numFmtId="0" fontId="22" fillId="0" borderId="0" xfId="0" applyFont="1" applyBorder="1"/>
    <xf numFmtId="0" fontId="23" fillId="2" borderId="8" xfId="0" applyFont="1" applyFill="1" applyBorder="1" applyAlignment="1">
      <alignment horizontal="center" wrapText="1"/>
    </xf>
    <xf numFmtId="0" fontId="23" fillId="2" borderId="9" xfId="0" applyFont="1" applyFill="1" applyBorder="1" applyAlignment="1">
      <alignment horizontal="center" wrapText="1"/>
    </xf>
    <xf numFmtId="0" fontId="23" fillId="2" borderId="6" xfId="0" applyFont="1" applyFill="1" applyBorder="1" applyAlignment="1">
      <alignment horizontal="center" wrapText="1"/>
    </xf>
    <xf numFmtId="0" fontId="21" fillId="2" borderId="2" xfId="0" applyFont="1" applyFill="1" applyBorder="1" applyAlignment="1">
      <alignment horizontal="center" vertical="center" wrapText="1"/>
    </xf>
    <xf numFmtId="0" fontId="24" fillId="0" borderId="0" xfId="0" applyFont="1"/>
    <xf numFmtId="0" fontId="24" fillId="0" borderId="0" xfId="0" applyFont="1" applyFill="1"/>
    <xf numFmtId="14" fontId="21" fillId="0" borderId="18" xfId="0" applyNumberFormat="1" applyFont="1" applyFill="1" applyBorder="1" applyAlignment="1">
      <alignment horizontal="center" vertical="center" wrapText="1"/>
    </xf>
    <xf numFmtId="164" fontId="21" fillId="0" borderId="18" xfId="0" applyNumberFormat="1" applyFont="1" applyFill="1" applyBorder="1" applyAlignment="1">
      <alignment horizontal="center" vertical="center" wrapText="1"/>
    </xf>
    <xf numFmtId="165" fontId="12" fillId="0" borderId="1" xfId="0" applyNumberFormat="1" applyFont="1" applyBorder="1"/>
    <xf numFmtId="0" fontId="0" fillId="0" borderId="0" xfId="0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0" fontId="5" fillId="5" borderId="1" xfId="0" applyFont="1" applyFill="1" applyBorder="1" applyAlignment="1">
      <alignment horizontal="center" vertical="center" wrapText="1"/>
    </xf>
    <xf numFmtId="165" fontId="5" fillId="5" borderId="18" xfId="0" applyNumberFormat="1" applyFont="1" applyFill="1" applyBorder="1" applyAlignment="1">
      <alignment horizontal="center" vertical="center" wrapText="1"/>
    </xf>
    <xf numFmtId="165" fontId="0" fillId="5" borderId="0" xfId="0" applyNumberFormat="1" applyFont="1" applyFill="1" applyAlignment="1">
      <alignment horizontal="center" vertical="center"/>
    </xf>
    <xf numFmtId="0" fontId="4" fillId="5" borderId="0" xfId="5" applyFill="1"/>
    <xf numFmtId="0" fontId="25" fillId="5" borderId="1" xfId="0" applyFont="1" applyFill="1" applyBorder="1" applyAlignment="1">
      <alignment horizontal="center" vertical="center" wrapText="1"/>
    </xf>
    <xf numFmtId="0" fontId="25" fillId="5" borderId="1" xfId="0" applyFont="1" applyFill="1" applyBorder="1" applyAlignment="1">
      <alignment vertical="top" wrapText="1"/>
    </xf>
    <xf numFmtId="0" fontId="25" fillId="5" borderId="1" xfId="0" applyFont="1" applyFill="1" applyBorder="1" applyAlignment="1">
      <alignment horizontal="center" vertical="top" wrapText="1"/>
    </xf>
    <xf numFmtId="164" fontId="25" fillId="5" borderId="1" xfId="9" applyNumberFormat="1" applyFont="1" applyFill="1" applyBorder="1" applyAlignment="1">
      <alignment horizontal="right" vertical="top" wrapText="1"/>
    </xf>
    <xf numFmtId="0" fontId="25" fillId="5" borderId="1" xfId="0" applyFont="1" applyFill="1" applyBorder="1" applyAlignment="1">
      <alignment horizontal="center" vertical="center"/>
    </xf>
    <xf numFmtId="0" fontId="25" fillId="5" borderId="1" xfId="0" applyFont="1" applyFill="1" applyBorder="1"/>
    <xf numFmtId="164" fontId="25" fillId="5" borderId="1" xfId="0" applyNumberFormat="1" applyFont="1" applyFill="1" applyBorder="1"/>
    <xf numFmtId="0" fontId="11" fillId="5" borderId="1" xfId="0" applyFont="1" applyFill="1" applyBorder="1" applyAlignment="1">
      <alignment horizontal="center"/>
    </xf>
    <xf numFmtId="0" fontId="22" fillId="5" borderId="1" xfId="0" applyFont="1" applyFill="1" applyBorder="1" applyAlignment="1">
      <alignment horizontal="center" wrapText="1"/>
    </xf>
    <xf numFmtId="0" fontId="22" fillId="5" borderId="18" xfId="0" applyFont="1" applyFill="1" applyBorder="1" applyAlignment="1">
      <alignment horizontal="center" wrapText="1"/>
    </xf>
    <xf numFmtId="165" fontId="5" fillId="5" borderId="1" xfId="0" applyNumberFormat="1" applyFont="1" applyFill="1" applyBorder="1" applyAlignment="1">
      <alignment horizontal="center" vertical="center" wrapText="1"/>
    </xf>
    <xf numFmtId="0" fontId="5" fillId="5" borderId="18" xfId="0" applyNumberFormat="1" applyFont="1" applyFill="1" applyBorder="1" applyAlignment="1">
      <alignment horizontal="center" vertical="center" wrapText="1"/>
    </xf>
    <xf numFmtId="4" fontId="5" fillId="5" borderId="18" xfId="0" applyNumberFormat="1" applyFont="1" applyFill="1" applyBorder="1" applyAlignment="1">
      <alignment horizontal="center" vertical="center" wrapText="1"/>
    </xf>
    <xf numFmtId="0" fontId="19" fillId="5" borderId="0" xfId="6" applyFill="1"/>
    <xf numFmtId="4" fontId="5" fillId="5" borderId="1" xfId="0" applyNumberFormat="1" applyFont="1" applyFill="1" applyBorder="1" applyAlignment="1">
      <alignment horizontal="center" vertical="center" wrapText="1"/>
    </xf>
    <xf numFmtId="4" fontId="15" fillId="5" borderId="1" xfId="1" applyNumberFormat="1" applyFont="1" applyFill="1" applyBorder="1" applyAlignment="1">
      <alignment horizontal="right"/>
    </xf>
    <xf numFmtId="4" fontId="15" fillId="5" borderId="1" xfId="1" applyNumberFormat="1" applyFont="1" applyFill="1" applyBorder="1" applyAlignment="1"/>
    <xf numFmtId="166" fontId="10" fillId="5" borderId="0" xfId="2" applyFont="1" applyFill="1"/>
    <xf numFmtId="0" fontId="26" fillId="5" borderId="0" xfId="0" applyFont="1" applyFill="1"/>
    <xf numFmtId="0" fontId="26" fillId="5" borderId="0" xfId="0" applyFont="1" applyFill="1" applyBorder="1"/>
    <xf numFmtId="0" fontId="5" fillId="5" borderId="19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0" fillId="0" borderId="0" xfId="0" applyFont="1"/>
    <xf numFmtId="0" fontId="22" fillId="5" borderId="1" xfId="0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center" vertical="center" wrapText="1"/>
    </xf>
    <xf numFmtId="14" fontId="22" fillId="5" borderId="1" xfId="0" applyNumberFormat="1" applyFont="1" applyFill="1" applyBorder="1" applyAlignment="1">
      <alignment horizontal="center" vertical="center" wrapText="1"/>
    </xf>
    <xf numFmtId="164" fontId="22" fillId="5" borderId="1" xfId="0" applyNumberFormat="1" applyFont="1" applyFill="1" applyBorder="1" applyAlignment="1">
      <alignment horizontal="center" vertical="center" wrapText="1"/>
    </xf>
    <xf numFmtId="0" fontId="0" fillId="5" borderId="0" xfId="0" applyFont="1" applyFill="1"/>
    <xf numFmtId="0" fontId="24" fillId="5" borderId="2" xfId="0" applyFont="1" applyFill="1" applyBorder="1" applyAlignment="1">
      <alignment horizontal="center" vertical="center" wrapText="1"/>
    </xf>
    <xf numFmtId="164" fontId="24" fillId="5" borderId="0" xfId="0" applyNumberFormat="1" applyFont="1" applyFill="1"/>
    <xf numFmtId="0" fontId="24" fillId="5" borderId="1" xfId="0" applyFont="1" applyFill="1" applyBorder="1" applyAlignment="1">
      <alignment horizontal="center" wrapText="1"/>
    </xf>
    <xf numFmtId="8" fontId="24" fillId="5" borderId="1" xfId="0" applyNumberFormat="1" applyFont="1" applyFill="1" applyBorder="1" applyAlignment="1">
      <alignment horizontal="center" wrapText="1"/>
    </xf>
    <xf numFmtId="0" fontId="24" fillId="5" borderId="0" xfId="0" applyFont="1" applyFill="1"/>
    <xf numFmtId="0" fontId="24" fillId="5" borderId="1" xfId="0" applyFont="1" applyFill="1" applyBorder="1" applyAlignment="1">
      <alignment horizontal="center" vertical="center" wrapText="1"/>
    </xf>
    <xf numFmtId="14" fontId="24" fillId="5" borderId="1" xfId="0" applyNumberFormat="1" applyFont="1" applyFill="1" applyBorder="1" applyAlignment="1">
      <alignment horizontal="center" vertical="center" wrapText="1"/>
    </xf>
    <xf numFmtId="164" fontId="24" fillId="5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24" fillId="5" borderId="24" xfId="0" applyFont="1" applyFill="1" applyBorder="1" applyAlignment="1">
      <alignment horizontal="center" vertical="center" wrapText="1"/>
    </xf>
    <xf numFmtId="0" fontId="24" fillId="5" borderId="25" xfId="0" applyFont="1" applyFill="1" applyBorder="1" applyAlignment="1">
      <alignment horizontal="center" vertical="center" wrapText="1"/>
    </xf>
    <xf numFmtId="166" fontId="28" fillId="5" borderId="0" xfId="2" applyFont="1" applyFill="1"/>
    <xf numFmtId="166" fontId="29" fillId="5" borderId="0" xfId="2" applyFont="1" applyFill="1"/>
    <xf numFmtId="0" fontId="30" fillId="2" borderId="11" xfId="1" applyFont="1" applyFill="1" applyBorder="1"/>
    <xf numFmtId="0" fontId="30" fillId="2" borderId="12" xfId="1" applyFont="1" applyFill="1" applyBorder="1" applyAlignment="1">
      <alignment vertical="top" wrapText="1"/>
    </xf>
    <xf numFmtId="0" fontId="30" fillId="2" borderId="12" xfId="1" applyFont="1" applyFill="1" applyBorder="1" applyAlignment="1">
      <alignment vertical="top"/>
    </xf>
    <xf numFmtId="0" fontId="30" fillId="2" borderId="12" xfId="1" applyFont="1" applyFill="1" applyBorder="1" applyAlignment="1">
      <alignment horizontal="left" vertical="top" wrapText="1"/>
    </xf>
    <xf numFmtId="0" fontId="30" fillId="4" borderId="12" xfId="1" applyFont="1" applyFill="1" applyBorder="1" applyAlignment="1">
      <alignment vertical="top" wrapText="1"/>
    </xf>
    <xf numFmtId="0" fontId="31" fillId="2" borderId="12" xfId="1" applyFont="1" applyFill="1" applyBorder="1" applyAlignment="1">
      <alignment vertical="top" wrapText="1"/>
    </xf>
    <xf numFmtId="0" fontId="30" fillId="4" borderId="12" xfId="1" applyFont="1" applyFill="1" applyBorder="1" applyAlignment="1">
      <alignment wrapText="1"/>
    </xf>
    <xf numFmtId="0" fontId="30" fillId="2" borderId="12" xfId="1" applyFont="1" applyFill="1" applyBorder="1" applyAlignment="1">
      <alignment wrapText="1"/>
    </xf>
    <xf numFmtId="44" fontId="30" fillId="2" borderId="15" xfId="9" applyFont="1" applyFill="1" applyBorder="1" applyAlignment="1">
      <alignment wrapText="1"/>
    </xf>
    <xf numFmtId="0" fontId="30" fillId="2" borderId="13" xfId="1" applyFont="1" applyFill="1" applyBorder="1" applyAlignment="1">
      <alignment horizontal="center"/>
    </xf>
    <xf numFmtId="0" fontId="30" fillId="2" borderId="14" xfId="1" applyFont="1" applyFill="1" applyBorder="1" applyAlignment="1">
      <alignment horizontal="center"/>
    </xf>
    <xf numFmtId="0" fontId="30" fillId="2" borderId="16" xfId="1" applyFont="1" applyFill="1" applyBorder="1" applyAlignment="1">
      <alignment horizontal="center"/>
    </xf>
    <xf numFmtId="0" fontId="30" fillId="5" borderId="18" xfId="1" applyFont="1" applyFill="1" applyBorder="1"/>
    <xf numFmtId="0" fontId="30" fillId="5" borderId="18" xfId="1" applyFont="1" applyFill="1" applyBorder="1" applyAlignment="1">
      <alignment shrinkToFit="1"/>
    </xf>
    <xf numFmtId="0" fontId="30" fillId="5" borderId="18" xfId="1" applyFont="1" applyFill="1" applyBorder="1" applyAlignment="1"/>
    <xf numFmtId="0" fontId="30" fillId="5" borderId="18" xfId="1" applyFont="1" applyFill="1" applyBorder="1" applyAlignment="1">
      <alignment wrapText="1"/>
    </xf>
    <xf numFmtId="0" fontId="30" fillId="5" borderId="18" xfId="1" applyFont="1" applyFill="1" applyBorder="1" applyAlignment="1">
      <alignment horizontal="center" wrapText="1"/>
    </xf>
    <xf numFmtId="4" fontId="15" fillId="5" borderId="18" xfId="1" applyNumberFormat="1" applyFont="1" applyFill="1" applyBorder="1" applyAlignment="1"/>
    <xf numFmtId="0" fontId="15" fillId="5" borderId="18" xfId="1" applyFont="1" applyFill="1" applyBorder="1" applyAlignment="1"/>
    <xf numFmtId="1" fontId="15" fillId="5" borderId="18" xfId="1" applyNumberFormat="1" applyFont="1" applyFill="1" applyBorder="1"/>
    <xf numFmtId="44" fontId="15" fillId="5" borderId="18" xfId="9" applyFont="1" applyFill="1" applyBorder="1" applyAlignment="1"/>
    <xf numFmtId="0" fontId="30" fillId="5" borderId="1" xfId="1" applyFont="1" applyFill="1" applyBorder="1"/>
    <xf numFmtId="0" fontId="30" fillId="5" borderId="1" xfId="1" applyFont="1" applyFill="1" applyBorder="1" applyAlignment="1">
      <alignment shrinkToFit="1"/>
    </xf>
    <xf numFmtId="0" fontId="30" fillId="5" borderId="1" xfId="1" applyFont="1" applyFill="1" applyBorder="1" applyAlignment="1"/>
    <xf numFmtId="0" fontId="30" fillId="5" borderId="1" xfId="1" applyFont="1" applyFill="1" applyBorder="1" applyAlignment="1">
      <alignment wrapText="1"/>
    </xf>
    <xf numFmtId="0" fontId="30" fillId="5" borderId="1" xfId="1" applyFont="1" applyFill="1" applyBorder="1" applyAlignment="1">
      <alignment horizontal="center" wrapText="1"/>
    </xf>
    <xf numFmtId="0" fontId="15" fillId="5" borderId="1" xfId="1" applyFont="1" applyFill="1" applyBorder="1" applyAlignment="1"/>
    <xf numFmtId="1" fontId="15" fillId="5" borderId="1" xfId="1" applyNumberFormat="1" applyFont="1" applyFill="1" applyBorder="1"/>
    <xf numFmtId="0" fontId="32" fillId="0" borderId="0" xfId="1" applyFont="1" applyBorder="1"/>
    <xf numFmtId="0" fontId="32" fillId="0" borderId="3" xfId="1" applyFont="1" applyBorder="1"/>
    <xf numFmtId="166" fontId="10" fillId="0" borderId="0" xfId="2" applyFont="1"/>
    <xf numFmtId="0" fontId="30" fillId="0" borderId="3" xfId="1" applyFont="1" applyBorder="1" applyAlignment="1">
      <alignment wrapText="1"/>
    </xf>
    <xf numFmtId="4" fontId="15" fillId="0" borderId="3" xfId="1" applyNumberFormat="1" applyFont="1" applyBorder="1"/>
    <xf numFmtId="4" fontId="15" fillId="0" borderId="3" xfId="1" applyNumberFormat="1" applyFont="1" applyBorder="1" applyAlignment="1">
      <alignment horizontal="right"/>
    </xf>
    <xf numFmtId="4" fontId="15" fillId="0" borderId="3" xfId="1" applyNumberFormat="1" applyFont="1" applyFill="1" applyBorder="1"/>
    <xf numFmtId="0" fontId="33" fillId="0" borderId="3" xfId="1" applyFont="1" applyBorder="1"/>
    <xf numFmtId="0" fontId="33" fillId="0" borderId="0" xfId="1" applyFont="1" applyBorder="1"/>
    <xf numFmtId="170" fontId="34" fillId="0" borderId="0" xfId="9" applyNumberFormat="1" applyFont="1"/>
    <xf numFmtId="166" fontId="34" fillId="0" borderId="4" xfId="2" applyFont="1" applyBorder="1"/>
    <xf numFmtId="44" fontId="34" fillId="0" borderId="7" xfId="9" applyFont="1" applyBorder="1"/>
    <xf numFmtId="166" fontId="10" fillId="0" borderId="0" xfId="2" applyFont="1" applyBorder="1"/>
    <xf numFmtId="168" fontId="35" fillId="0" borderId="0" xfId="2" applyNumberFormat="1" applyFont="1" applyBorder="1"/>
    <xf numFmtId="167" fontId="35" fillId="0" borderId="0" xfId="2" applyNumberFormat="1" applyFont="1" applyBorder="1"/>
    <xf numFmtId="168" fontId="10" fillId="0" borderId="0" xfId="2" applyNumberFormat="1" applyFont="1" applyBorder="1"/>
    <xf numFmtId="0" fontId="36" fillId="0" borderId="0" xfId="6" applyFont="1"/>
    <xf numFmtId="0" fontId="37" fillId="2" borderId="1" xfId="1" applyFont="1" applyFill="1" applyBorder="1"/>
    <xf numFmtId="0" fontId="37" fillId="2" borderId="1" xfId="1" applyFont="1" applyFill="1" applyBorder="1" applyAlignment="1">
      <alignment vertical="top" wrapText="1"/>
    </xf>
    <xf numFmtId="0" fontId="37" fillId="2" borderId="1" xfId="1" applyFont="1" applyFill="1" applyBorder="1" applyAlignment="1">
      <alignment vertical="top"/>
    </xf>
    <xf numFmtId="0" fontId="37" fillId="2" borderId="1" xfId="1" applyFont="1" applyFill="1" applyBorder="1" applyAlignment="1">
      <alignment horizontal="left" vertical="top" wrapText="1"/>
    </xf>
    <xf numFmtId="0" fontId="37" fillId="4" borderId="1" xfId="1" applyFont="1" applyFill="1" applyBorder="1" applyAlignment="1">
      <alignment vertical="top" wrapText="1"/>
    </xf>
    <xf numFmtId="0" fontId="38" fillId="2" borderId="1" xfId="1" applyFont="1" applyFill="1" applyBorder="1" applyAlignment="1">
      <alignment vertical="top" wrapText="1"/>
    </xf>
    <xf numFmtId="0" fontId="37" fillId="4" borderId="1" xfId="1" applyFont="1" applyFill="1" applyBorder="1" applyAlignment="1">
      <alignment wrapText="1"/>
    </xf>
    <xf numFmtId="0" fontId="37" fillId="2" borderId="1" xfId="1" applyFont="1" applyFill="1" applyBorder="1" applyAlignment="1">
      <alignment wrapText="1"/>
    </xf>
    <xf numFmtId="0" fontId="30" fillId="2" borderId="1" xfId="1" applyFont="1" applyFill="1" applyBorder="1" applyAlignment="1">
      <alignment horizontal="center"/>
    </xf>
    <xf numFmtId="0" fontId="15" fillId="2" borderId="1" xfId="1" applyFont="1" applyFill="1" applyBorder="1" applyAlignment="1">
      <alignment horizontal="center"/>
    </xf>
    <xf numFmtId="0" fontId="15" fillId="4" borderId="1" xfId="1" applyFont="1" applyFill="1" applyBorder="1" applyAlignment="1">
      <alignment horizontal="center"/>
    </xf>
    <xf numFmtId="4" fontId="15" fillId="5" borderId="1" xfId="1" applyNumberFormat="1" applyFont="1" applyFill="1" applyBorder="1" applyAlignment="1">
      <alignment wrapText="1"/>
    </xf>
    <xf numFmtId="4" fontId="15" fillId="5" borderId="1" xfId="1" applyNumberFormat="1" applyFont="1" applyFill="1" applyBorder="1" applyAlignment="1">
      <alignment horizontal="right" wrapText="1"/>
    </xf>
    <xf numFmtId="1" fontId="15" fillId="5" borderId="19" xfId="1" applyNumberFormat="1" applyFont="1" applyFill="1" applyBorder="1"/>
    <xf numFmtId="44" fontId="15" fillId="5" borderId="1" xfId="9" applyFont="1" applyFill="1" applyBorder="1"/>
    <xf numFmtId="166" fontId="32" fillId="5" borderId="0" xfId="2" applyFont="1" applyFill="1"/>
    <xf numFmtId="1" fontId="15" fillId="5" borderId="19" xfId="1" applyNumberFormat="1" applyFont="1" applyFill="1" applyBorder="1" applyAlignment="1">
      <alignment wrapText="1"/>
    </xf>
    <xf numFmtId="166" fontId="30" fillId="5" borderId="1" xfId="2" applyFont="1" applyFill="1" applyBorder="1"/>
    <xf numFmtId="1" fontId="15" fillId="5" borderId="20" xfId="1" applyNumberFormat="1" applyFont="1" applyFill="1" applyBorder="1"/>
    <xf numFmtId="0" fontId="9" fillId="0" borderId="0" xfId="0" applyFont="1"/>
    <xf numFmtId="0" fontId="6" fillId="5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vertical="top" wrapText="1"/>
    </xf>
    <xf numFmtId="44" fontId="5" fillId="5" borderId="1" xfId="9" applyFont="1" applyFill="1" applyBorder="1" applyAlignment="1">
      <alignment horizontal="right" vertical="top" wrapText="1"/>
    </xf>
    <xf numFmtId="0" fontId="2" fillId="0" borderId="0" xfId="5" applyFont="1"/>
    <xf numFmtId="0" fontId="27" fillId="0" borderId="0" xfId="5" applyFont="1"/>
    <xf numFmtId="44" fontId="27" fillId="0" borderId="0" xfId="9" applyFont="1"/>
    <xf numFmtId="0" fontId="22" fillId="5" borderId="1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5" fillId="5" borderId="10" xfId="0" applyFont="1" applyFill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165" fontId="0" fillId="5" borderId="0" xfId="0" applyNumberFormat="1" applyFont="1" applyFill="1" applyBorder="1" applyAlignment="1">
      <alignment horizontal="center" vertical="center"/>
    </xf>
    <xf numFmtId="164" fontId="0" fillId="5" borderId="0" xfId="0" applyNumberFormat="1" applyFont="1" applyFill="1" applyBorder="1"/>
    <xf numFmtId="0" fontId="5" fillId="5" borderId="17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/>
    </xf>
    <xf numFmtId="0" fontId="0" fillId="5" borderId="0" xfId="0" applyFont="1" applyFill="1" applyBorder="1"/>
    <xf numFmtId="0" fontId="5" fillId="5" borderId="20" xfId="0" applyFont="1" applyFill="1" applyBorder="1" applyAlignment="1">
      <alignment horizontal="center" vertical="center" wrapText="1"/>
    </xf>
    <xf numFmtId="0" fontId="0" fillId="5" borderId="0" xfId="0" applyFont="1" applyFill="1" applyBorder="1" applyAlignment="1">
      <alignment horizontal="center" vertical="center" wrapText="1"/>
    </xf>
    <xf numFmtId="165" fontId="0" fillId="5" borderId="0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164" fontId="0" fillId="5" borderId="0" xfId="0" applyNumberFormat="1" applyFont="1" applyFill="1"/>
    <xf numFmtId="0" fontId="22" fillId="5" borderId="18" xfId="0" applyFont="1" applyFill="1" applyBorder="1" applyAlignment="1">
      <alignment horizontal="center"/>
    </xf>
    <xf numFmtId="14" fontId="22" fillId="5" borderId="18" xfId="0" applyNumberFormat="1" applyFont="1" applyFill="1" applyBorder="1" applyAlignment="1">
      <alignment horizontal="center"/>
    </xf>
    <xf numFmtId="8" fontId="22" fillId="5" borderId="1" xfId="0" applyNumberFormat="1" applyFont="1" applyFill="1" applyBorder="1" applyAlignment="1">
      <alignment horizontal="center" wrapText="1"/>
    </xf>
    <xf numFmtId="14" fontId="22" fillId="5" borderId="1" xfId="0" applyNumberFormat="1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wrapText="1"/>
    </xf>
    <xf numFmtId="14" fontId="11" fillId="5" borderId="1" xfId="0" applyNumberFormat="1" applyFont="1" applyFill="1" applyBorder="1" applyAlignment="1">
      <alignment horizontal="center"/>
    </xf>
    <xf numFmtId="164" fontId="11" fillId="5" borderId="1" xfId="9" applyNumberFormat="1" applyFont="1" applyFill="1" applyBorder="1" applyAlignment="1">
      <alignment horizontal="center" wrapText="1"/>
    </xf>
    <xf numFmtId="14" fontId="22" fillId="5" borderId="1" xfId="0" applyNumberFormat="1" applyFont="1" applyFill="1" applyBorder="1" applyAlignment="1">
      <alignment horizontal="center" wrapText="1"/>
    </xf>
    <xf numFmtId="49" fontId="22" fillId="5" borderId="1" xfId="0" applyNumberFormat="1" applyFont="1" applyFill="1" applyBorder="1" applyAlignment="1">
      <alignment horizontal="center" wrapText="1"/>
    </xf>
    <xf numFmtId="49" fontId="11" fillId="5" borderId="1" xfId="0" applyNumberFormat="1" applyFont="1" applyFill="1" applyBorder="1" applyAlignment="1">
      <alignment horizontal="center" wrapText="1"/>
    </xf>
    <xf numFmtId="14" fontId="11" fillId="5" borderId="1" xfId="0" applyNumberFormat="1" applyFont="1" applyFill="1" applyBorder="1" applyAlignment="1">
      <alignment horizontal="center" wrapText="1"/>
    </xf>
    <xf numFmtId="0" fontId="11" fillId="5" borderId="1" xfId="0" applyNumberFormat="1" applyFont="1" applyFill="1" applyBorder="1" applyAlignment="1">
      <alignment horizontal="center" wrapText="1"/>
    </xf>
    <xf numFmtId="0" fontId="22" fillId="5" borderId="19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vertical="top" wrapText="1"/>
    </xf>
    <xf numFmtId="0" fontId="1" fillId="5" borderId="1" xfId="0" applyFont="1" applyFill="1" applyBorder="1" applyAlignment="1">
      <alignment horizontal="center"/>
    </xf>
    <xf numFmtId="49" fontId="24" fillId="5" borderId="2" xfId="0" applyNumberFormat="1" applyFont="1" applyFill="1" applyBorder="1" applyAlignment="1">
      <alignment horizontal="center" vertical="center" wrapText="1"/>
    </xf>
    <xf numFmtId="14" fontId="24" fillId="5" borderId="2" xfId="0" applyNumberFormat="1" applyFont="1" applyFill="1" applyBorder="1" applyAlignment="1">
      <alignment horizontal="center" vertical="center" wrapText="1"/>
    </xf>
    <xf numFmtId="164" fontId="24" fillId="5" borderId="2" xfId="0" applyNumberFormat="1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center" vertical="center" wrapText="1"/>
    </xf>
    <xf numFmtId="0" fontId="22" fillId="5" borderId="1" xfId="0" applyNumberFormat="1" applyFont="1" applyFill="1" applyBorder="1" applyAlignment="1">
      <alignment horizontal="center" vertical="center"/>
    </xf>
    <xf numFmtId="14" fontId="22" fillId="5" borderId="1" xfId="0" applyNumberFormat="1" applyFont="1" applyFill="1" applyBorder="1" applyAlignment="1">
      <alignment horizontal="center" vertical="center"/>
    </xf>
    <xf numFmtId="164" fontId="22" fillId="5" borderId="1" xfId="0" applyNumberFormat="1" applyFont="1" applyFill="1" applyBorder="1" applyAlignment="1">
      <alignment horizontal="center" vertical="center"/>
    </xf>
    <xf numFmtId="0" fontId="24" fillId="5" borderId="18" xfId="0" applyFont="1" applyFill="1" applyBorder="1" applyAlignment="1">
      <alignment horizontal="center" wrapText="1"/>
    </xf>
    <xf numFmtId="8" fontId="24" fillId="5" borderId="18" xfId="0" applyNumberFormat="1" applyFont="1" applyFill="1" applyBorder="1" applyAlignment="1">
      <alignment horizontal="center" wrapText="1"/>
    </xf>
    <xf numFmtId="49" fontId="24" fillId="5" borderId="10" xfId="0" applyNumberFormat="1" applyFont="1" applyFill="1" applyBorder="1" applyAlignment="1">
      <alignment horizontal="center" vertical="center" wrapText="1"/>
    </xf>
    <xf numFmtId="14" fontId="24" fillId="5" borderId="10" xfId="0" applyNumberFormat="1" applyFont="1" applyFill="1" applyBorder="1" applyAlignment="1">
      <alignment horizontal="center" vertical="center" wrapText="1"/>
    </xf>
    <xf numFmtId="164" fontId="24" fillId="5" borderId="10" xfId="0" applyNumberFormat="1" applyFont="1" applyFill="1" applyBorder="1" applyAlignment="1">
      <alignment horizontal="center" vertical="center" wrapText="1"/>
    </xf>
    <xf numFmtId="49" fontId="24" fillId="5" borderId="1" xfId="0" applyNumberFormat="1" applyFont="1" applyFill="1" applyBorder="1" applyAlignment="1">
      <alignment horizontal="center" vertical="center" wrapText="1"/>
    </xf>
    <xf numFmtId="164" fontId="22" fillId="5" borderId="1" xfId="9" applyNumberFormat="1" applyFont="1" applyFill="1" applyBorder="1" applyAlignment="1">
      <alignment horizontal="center" vertical="center" wrapText="1"/>
    </xf>
    <xf numFmtId="49" fontId="24" fillId="5" borderId="24" xfId="0" applyNumberFormat="1" applyFont="1" applyFill="1" applyBorder="1" applyAlignment="1">
      <alignment horizontal="center" vertical="center" wrapText="1"/>
    </xf>
    <xf numFmtId="14" fontId="24" fillId="5" borderId="24" xfId="0" applyNumberFormat="1" applyFont="1" applyFill="1" applyBorder="1" applyAlignment="1">
      <alignment horizontal="center" vertical="center" wrapText="1"/>
    </xf>
    <xf numFmtId="164" fontId="24" fillId="5" borderId="26" xfId="0" applyNumberFormat="1" applyFont="1" applyFill="1" applyBorder="1" applyAlignment="1">
      <alignment horizontal="center" vertical="center" wrapText="1"/>
    </xf>
    <xf numFmtId="0" fontId="24" fillId="5" borderId="18" xfId="0" applyFont="1" applyFill="1" applyBorder="1" applyAlignment="1">
      <alignment horizontal="center" vertical="center" wrapText="1"/>
    </xf>
    <xf numFmtId="164" fontId="24" fillId="5" borderId="25" xfId="0" applyNumberFormat="1" applyFont="1" applyFill="1" applyBorder="1" applyAlignment="1">
      <alignment horizontal="center" vertical="center" wrapText="1"/>
    </xf>
    <xf numFmtId="164" fontId="24" fillId="5" borderId="21" xfId="0" applyNumberFormat="1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164" fontId="24" fillId="5" borderId="24" xfId="0" applyNumberFormat="1" applyFont="1" applyFill="1" applyBorder="1" applyAlignment="1">
      <alignment horizontal="center" vertical="center" wrapText="1"/>
    </xf>
    <xf numFmtId="49" fontId="24" fillId="5" borderId="1" xfId="0" applyNumberFormat="1" applyFont="1" applyFill="1" applyBorder="1" applyAlignment="1">
      <alignment horizontal="center" wrapText="1"/>
    </xf>
    <xf numFmtId="14" fontId="24" fillId="5" borderId="1" xfId="0" applyNumberFormat="1" applyFont="1" applyFill="1" applyBorder="1" applyAlignment="1">
      <alignment horizontal="center" wrapText="1"/>
    </xf>
    <xf numFmtId="164" fontId="24" fillId="5" borderId="1" xfId="9" applyNumberFormat="1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vertical="center" wrapText="1"/>
    </xf>
    <xf numFmtId="49" fontId="22" fillId="5" borderId="1" xfId="0" applyNumberFormat="1" applyFont="1" applyFill="1" applyBorder="1" applyAlignment="1">
      <alignment horizontal="center" vertical="center" wrapText="1"/>
    </xf>
    <xf numFmtId="171" fontId="23" fillId="2" borderId="9" xfId="0" applyNumberFormat="1" applyFont="1" applyFill="1" applyBorder="1" applyAlignment="1">
      <alignment horizontal="center" wrapText="1"/>
    </xf>
    <xf numFmtId="171" fontId="22" fillId="5" borderId="18" xfId="0" applyNumberFormat="1" applyFont="1" applyFill="1" applyBorder="1" applyAlignment="1">
      <alignment horizontal="center" wrapText="1"/>
    </xf>
    <xf numFmtId="171" fontId="22" fillId="5" borderId="1" xfId="0" applyNumberFormat="1" applyFont="1" applyFill="1" applyBorder="1" applyAlignment="1">
      <alignment horizontal="center" wrapText="1"/>
    </xf>
    <xf numFmtId="171" fontId="11" fillId="5" borderId="1" xfId="9" applyNumberFormat="1" applyFont="1" applyFill="1" applyBorder="1" applyAlignment="1">
      <alignment horizontal="center" wrapText="1"/>
    </xf>
    <xf numFmtId="171" fontId="11" fillId="5" borderId="1" xfId="0" applyNumberFormat="1" applyFont="1" applyFill="1" applyBorder="1" applyAlignment="1">
      <alignment horizontal="center" wrapText="1"/>
    </xf>
    <xf numFmtId="171" fontId="22" fillId="5" borderId="1" xfId="0" applyNumberFormat="1" applyFont="1" applyFill="1" applyBorder="1" applyAlignment="1">
      <alignment horizontal="center" vertical="center" wrapText="1"/>
    </xf>
    <xf numFmtId="171" fontId="22" fillId="5" borderId="1" xfId="0" applyNumberFormat="1" applyFont="1" applyFill="1" applyBorder="1" applyAlignment="1">
      <alignment horizontal="center"/>
    </xf>
    <xf numFmtId="171" fontId="11" fillId="5" borderId="1" xfId="0" applyNumberFormat="1" applyFont="1" applyFill="1" applyBorder="1" applyAlignment="1">
      <alignment horizontal="center"/>
    </xf>
    <xf numFmtId="171" fontId="2" fillId="0" borderId="0" xfId="0" applyNumberFormat="1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horizontal="center" wrapText="1"/>
    </xf>
    <xf numFmtId="171" fontId="0" fillId="0" borderId="0" xfId="0" applyNumberFormat="1" applyAlignment="1">
      <alignment horizontal="center"/>
    </xf>
    <xf numFmtId="44" fontId="22" fillId="0" borderId="0" xfId="9" applyFont="1"/>
    <xf numFmtId="44" fontId="22" fillId="5" borderId="0" xfId="9" applyFont="1" applyFill="1"/>
    <xf numFmtId="44" fontId="0" fillId="5" borderId="0" xfId="9" applyFont="1" applyFill="1"/>
    <xf numFmtId="44" fontId="22" fillId="5" borderId="0" xfId="9" applyFont="1" applyFill="1" applyBorder="1"/>
    <xf numFmtId="44" fontId="0" fillId="0" borderId="0" xfId="9" applyFont="1"/>
    <xf numFmtId="44" fontId="0" fillId="0" borderId="0" xfId="9" applyFont="1" applyFill="1"/>
    <xf numFmtId="164" fontId="1" fillId="0" borderId="0" xfId="0" applyNumberFormat="1" applyFont="1"/>
    <xf numFmtId="171" fontId="23" fillId="0" borderId="7" xfId="0" applyNumberFormat="1" applyFont="1" applyBorder="1" applyAlignment="1">
      <alignment horizontal="center"/>
    </xf>
    <xf numFmtId="0" fontId="30" fillId="0" borderId="17" xfId="1" applyFont="1" applyFill="1" applyBorder="1" applyAlignment="1">
      <alignment wrapText="1"/>
    </xf>
    <xf numFmtId="0" fontId="9" fillId="0" borderId="18" xfId="0" applyFont="1" applyFill="1" applyBorder="1" applyAlignment="1">
      <alignment wrapText="1"/>
    </xf>
    <xf numFmtId="0" fontId="30" fillId="0" borderId="17" xfId="1" applyFont="1" applyFill="1" applyBorder="1" applyAlignment="1"/>
    <xf numFmtId="0" fontId="1" fillId="0" borderId="18" xfId="0" applyFont="1" applyFill="1" applyBorder="1" applyAlignment="1"/>
    <xf numFmtId="0" fontId="30" fillId="5" borderId="17" xfId="1" applyFont="1" applyFill="1" applyBorder="1" applyAlignment="1">
      <alignment wrapText="1"/>
    </xf>
    <xf numFmtId="0" fontId="9" fillId="5" borderId="18" xfId="0" applyFont="1" applyFill="1" applyBorder="1" applyAlignment="1">
      <alignment wrapText="1"/>
    </xf>
    <xf numFmtId="0" fontId="30" fillId="5" borderId="17" xfId="1" applyFont="1" applyFill="1" applyBorder="1" applyAlignment="1"/>
    <xf numFmtId="0" fontId="1" fillId="5" borderId="18" xfId="0" applyFont="1" applyFill="1" applyBorder="1" applyAlignment="1"/>
    <xf numFmtId="0" fontId="6" fillId="2" borderId="1" xfId="0" applyFont="1" applyFill="1" applyBorder="1" applyAlignment="1"/>
    <xf numFmtId="0" fontId="13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top" wrapText="1"/>
    </xf>
  </cellXfs>
  <cellStyles count="10">
    <cellStyle name="Excel Built-in Normal" xfId="1"/>
    <cellStyle name="Excel Built-in Normal 2" xfId="2"/>
    <cellStyle name="Heading" xfId="3"/>
    <cellStyle name="Heading1" xfId="4"/>
    <cellStyle name="Normalny" xfId="0" builtinId="0"/>
    <cellStyle name="Normalny 2" xfId="5"/>
    <cellStyle name="Normalny 3" xfId="6"/>
    <cellStyle name="Result" xfId="7"/>
    <cellStyle name="Result2" xfId="8"/>
    <cellStyle name="Walutowy" xfId="9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106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885950" y="1305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IR65492"/>
  <sheetViews>
    <sheetView workbookViewId="0">
      <selection activeCell="W13" sqref="W13"/>
    </sheetView>
  </sheetViews>
  <sheetFormatPr defaultColWidth="10" defaultRowHeight="14.25"/>
  <cols>
    <col min="1" max="1" width="3.140625" style="119" bestFit="1" customWidth="1"/>
    <col min="2" max="3" width="15.140625" style="119" bestFit="1" customWidth="1"/>
    <col min="4" max="4" width="6.28515625" style="119" bestFit="1" customWidth="1"/>
    <col min="5" max="5" width="13.85546875" style="119" bestFit="1" customWidth="1"/>
    <col min="6" max="6" width="13.7109375" style="119" customWidth="1"/>
    <col min="7" max="7" width="13.28515625" style="119" customWidth="1"/>
    <col min="8" max="8" width="9.140625" style="119" bestFit="1" customWidth="1"/>
    <col min="9" max="9" width="11.42578125" style="119" bestFit="1" customWidth="1"/>
    <col min="10" max="10" width="11.5703125" style="119" bestFit="1" customWidth="1"/>
    <col min="11" max="11" width="11.5703125" style="119" customWidth="1"/>
    <col min="12" max="12" width="13" style="119" hidden="1" customWidth="1"/>
    <col min="13" max="13" width="13.42578125" style="119" hidden="1" customWidth="1"/>
    <col min="14" max="14" width="15.7109375" style="119" hidden="1" customWidth="1"/>
    <col min="15" max="15" width="12.85546875" style="119" hidden="1" customWidth="1"/>
    <col min="16" max="16" width="14.7109375" style="119" hidden="1" customWidth="1"/>
    <col min="17" max="17" width="17.7109375" style="119" bestFit="1" customWidth="1"/>
    <col min="18" max="19" width="8.7109375" style="119" bestFit="1" customWidth="1"/>
    <col min="20" max="20" width="18.140625" style="119" bestFit="1" customWidth="1"/>
    <col min="21" max="16384" width="10" style="5"/>
  </cols>
  <sheetData>
    <row r="1" spans="1:20" ht="39">
      <c r="A1" s="89" t="s">
        <v>0</v>
      </c>
      <c r="B1" s="90" t="s">
        <v>1</v>
      </c>
      <c r="C1" s="91" t="s">
        <v>2</v>
      </c>
      <c r="D1" s="90" t="s">
        <v>3</v>
      </c>
      <c r="E1" s="92" t="s">
        <v>4</v>
      </c>
      <c r="F1" s="92" t="s">
        <v>88</v>
      </c>
      <c r="G1" s="92" t="s">
        <v>613</v>
      </c>
      <c r="H1" s="92" t="s">
        <v>614</v>
      </c>
      <c r="I1" s="90" t="s">
        <v>283</v>
      </c>
      <c r="J1" s="90" t="s">
        <v>284</v>
      </c>
      <c r="K1" s="90" t="s">
        <v>615</v>
      </c>
      <c r="L1" s="90" t="s">
        <v>616</v>
      </c>
      <c r="M1" s="90" t="s">
        <v>617</v>
      </c>
      <c r="N1" s="90" t="s">
        <v>618</v>
      </c>
      <c r="O1" s="93" t="s">
        <v>285</v>
      </c>
      <c r="P1" s="90" t="s">
        <v>619</v>
      </c>
      <c r="Q1" s="94" t="s">
        <v>650</v>
      </c>
      <c r="R1" s="95" t="s">
        <v>519</v>
      </c>
      <c r="S1" s="96" t="s">
        <v>621</v>
      </c>
      <c r="T1" s="97" t="s">
        <v>648</v>
      </c>
    </row>
    <row r="2" spans="1:20" ht="15" thickBot="1">
      <c r="A2" s="98">
        <v>1</v>
      </c>
      <c r="B2" s="99">
        <v>2</v>
      </c>
      <c r="C2" s="99">
        <v>3</v>
      </c>
      <c r="D2" s="99">
        <v>4</v>
      </c>
      <c r="E2" s="99">
        <v>5</v>
      </c>
      <c r="F2" s="99">
        <v>6</v>
      </c>
      <c r="G2" s="99">
        <v>7</v>
      </c>
      <c r="H2" s="99">
        <v>8</v>
      </c>
      <c r="I2" s="99">
        <v>9</v>
      </c>
      <c r="J2" s="99">
        <v>10</v>
      </c>
      <c r="K2" s="99">
        <v>11</v>
      </c>
      <c r="L2" s="99">
        <v>12</v>
      </c>
      <c r="M2" s="99">
        <v>13</v>
      </c>
      <c r="N2" s="99">
        <v>14</v>
      </c>
      <c r="O2" s="99">
        <v>15</v>
      </c>
      <c r="P2" s="99">
        <v>16</v>
      </c>
      <c r="Q2" s="99">
        <v>17</v>
      </c>
      <c r="R2" s="99">
        <v>18</v>
      </c>
      <c r="S2" s="99">
        <v>19</v>
      </c>
      <c r="T2" s="100">
        <v>20</v>
      </c>
    </row>
    <row r="3" spans="1:20" s="87" customFormat="1">
      <c r="A3" s="101">
        <v>1</v>
      </c>
      <c r="B3" s="102" t="s">
        <v>5</v>
      </c>
      <c r="C3" s="103" t="s">
        <v>15</v>
      </c>
      <c r="D3" s="103" t="s">
        <v>7</v>
      </c>
      <c r="E3" s="104" t="s">
        <v>16</v>
      </c>
      <c r="F3" s="105">
        <v>2</v>
      </c>
      <c r="G3" s="105"/>
      <c r="H3" s="105" t="s">
        <v>183</v>
      </c>
      <c r="I3" s="106">
        <v>125813.24</v>
      </c>
      <c r="J3" s="106">
        <v>125813.24</v>
      </c>
      <c r="K3" s="106">
        <f t="shared" ref="K3:K22" si="0">I3-J3</f>
        <v>0</v>
      </c>
      <c r="L3" s="106">
        <v>190.25</v>
      </c>
      <c r="M3" s="106">
        <v>50.08</v>
      </c>
      <c r="N3" s="106"/>
      <c r="O3" s="106"/>
      <c r="P3" s="106">
        <v>0</v>
      </c>
      <c r="Q3" s="106">
        <f t="shared" ref="Q3:Q20" si="1">SUM(L3:P3)</f>
        <v>240.32999999999998</v>
      </c>
      <c r="R3" s="107"/>
      <c r="S3" s="108">
        <v>4</v>
      </c>
      <c r="T3" s="109">
        <f>Q3*4600</f>
        <v>1105518</v>
      </c>
    </row>
    <row r="4" spans="1:20" s="87" customFormat="1" ht="33.75">
      <c r="A4" s="110">
        <v>2</v>
      </c>
      <c r="B4" s="111" t="s">
        <v>5</v>
      </c>
      <c r="C4" s="112" t="s">
        <v>18</v>
      </c>
      <c r="D4" s="112" t="s">
        <v>7</v>
      </c>
      <c r="E4" s="113" t="s">
        <v>19</v>
      </c>
      <c r="F4" s="114">
        <v>2</v>
      </c>
      <c r="G4" s="114"/>
      <c r="H4" s="114" t="s">
        <v>183</v>
      </c>
      <c r="I4" s="64">
        <v>59241.17</v>
      </c>
      <c r="J4" s="64">
        <v>59241.17</v>
      </c>
      <c r="K4" s="63">
        <f t="shared" si="0"/>
        <v>0</v>
      </c>
      <c r="L4" s="64">
        <v>142.68</v>
      </c>
      <c r="M4" s="64"/>
      <c r="N4" s="64"/>
      <c r="O4" s="64"/>
      <c r="P4" s="64"/>
      <c r="Q4" s="64">
        <f t="shared" si="1"/>
        <v>142.68</v>
      </c>
      <c r="R4" s="115"/>
      <c r="S4" s="116">
        <v>3</v>
      </c>
      <c r="T4" s="109">
        <f t="shared" ref="T4:T22" si="2">Q4*4600</f>
        <v>656328</v>
      </c>
    </row>
    <row r="5" spans="1:20" s="87" customFormat="1">
      <c r="A5" s="110">
        <v>3</v>
      </c>
      <c r="B5" s="111" t="s">
        <v>5</v>
      </c>
      <c r="C5" s="112" t="s">
        <v>20</v>
      </c>
      <c r="D5" s="112" t="s">
        <v>7</v>
      </c>
      <c r="E5" s="113" t="s">
        <v>16</v>
      </c>
      <c r="F5" s="114">
        <v>2</v>
      </c>
      <c r="G5" s="114"/>
      <c r="H5" s="114" t="s">
        <v>183</v>
      </c>
      <c r="I5" s="64">
        <v>72949.240000000005</v>
      </c>
      <c r="J5" s="64">
        <v>72949.240000000005</v>
      </c>
      <c r="K5" s="64">
        <f t="shared" si="0"/>
        <v>0</v>
      </c>
      <c r="L5" s="64">
        <v>194.21</v>
      </c>
      <c r="M5" s="64"/>
      <c r="N5" s="64"/>
      <c r="O5" s="64"/>
      <c r="P5" s="64"/>
      <c r="Q5" s="64">
        <f t="shared" si="1"/>
        <v>194.21</v>
      </c>
      <c r="R5" s="115"/>
      <c r="S5" s="116">
        <v>4</v>
      </c>
      <c r="T5" s="109">
        <f t="shared" si="2"/>
        <v>893366</v>
      </c>
    </row>
    <row r="6" spans="1:20" s="87" customFormat="1" ht="22.5">
      <c r="A6" s="101">
        <v>4</v>
      </c>
      <c r="B6" s="112" t="s">
        <v>5</v>
      </c>
      <c r="C6" s="112" t="s">
        <v>22</v>
      </c>
      <c r="D6" s="112" t="s">
        <v>7</v>
      </c>
      <c r="E6" s="113" t="s">
        <v>23</v>
      </c>
      <c r="F6" s="114">
        <v>1</v>
      </c>
      <c r="G6" s="114" t="s">
        <v>627</v>
      </c>
      <c r="H6" s="114" t="s">
        <v>183</v>
      </c>
      <c r="I6" s="64">
        <v>44402.83</v>
      </c>
      <c r="J6" s="64">
        <v>44402.83</v>
      </c>
      <c r="K6" s="64">
        <f t="shared" si="0"/>
        <v>0</v>
      </c>
      <c r="L6" s="64">
        <v>157.94</v>
      </c>
      <c r="M6" s="64"/>
      <c r="N6" s="64"/>
      <c r="O6" s="64"/>
      <c r="P6" s="64"/>
      <c r="Q6" s="64">
        <f t="shared" si="1"/>
        <v>157.94</v>
      </c>
      <c r="R6" s="115"/>
      <c r="S6" s="116">
        <v>3</v>
      </c>
      <c r="T6" s="109">
        <f t="shared" si="2"/>
        <v>726524</v>
      </c>
    </row>
    <row r="7" spans="1:20" s="87" customFormat="1">
      <c r="A7" s="110">
        <v>5</v>
      </c>
      <c r="B7" s="112" t="s">
        <v>5</v>
      </c>
      <c r="C7" s="112" t="s">
        <v>24</v>
      </c>
      <c r="D7" s="112" t="s">
        <v>7</v>
      </c>
      <c r="E7" s="113" t="s">
        <v>16</v>
      </c>
      <c r="F7" s="114">
        <v>1</v>
      </c>
      <c r="G7" s="114"/>
      <c r="H7" s="114" t="s">
        <v>133</v>
      </c>
      <c r="I7" s="64">
        <v>20790.05</v>
      </c>
      <c r="J7" s="64">
        <v>20790.05</v>
      </c>
      <c r="K7" s="63">
        <f t="shared" si="0"/>
        <v>0</v>
      </c>
      <c r="L7" s="64">
        <v>59.45</v>
      </c>
      <c r="M7" s="64"/>
      <c r="N7" s="64"/>
      <c r="O7" s="64"/>
      <c r="P7" s="64"/>
      <c r="Q7" s="64">
        <f t="shared" si="1"/>
        <v>59.45</v>
      </c>
      <c r="R7" s="115"/>
      <c r="S7" s="116">
        <v>1</v>
      </c>
      <c r="T7" s="109">
        <f t="shared" si="2"/>
        <v>273470</v>
      </c>
    </row>
    <row r="8" spans="1:20" s="87" customFormat="1">
      <c r="A8" s="110">
        <v>6</v>
      </c>
      <c r="B8" s="112" t="s">
        <v>5</v>
      </c>
      <c r="C8" s="112" t="s">
        <v>29</v>
      </c>
      <c r="D8" s="112" t="s">
        <v>7</v>
      </c>
      <c r="E8" s="113" t="s">
        <v>30</v>
      </c>
      <c r="F8" s="114">
        <v>1</v>
      </c>
      <c r="G8" s="114"/>
      <c r="H8" s="114" t="s">
        <v>133</v>
      </c>
      <c r="I8" s="64">
        <v>14250.42</v>
      </c>
      <c r="J8" s="64">
        <v>14250.42</v>
      </c>
      <c r="K8" s="64">
        <f t="shared" si="0"/>
        <v>0</v>
      </c>
      <c r="L8" s="64">
        <v>63.62</v>
      </c>
      <c r="M8" s="64"/>
      <c r="N8" s="64"/>
      <c r="O8" s="64"/>
      <c r="P8" s="64"/>
      <c r="Q8" s="64">
        <f t="shared" si="1"/>
        <v>63.62</v>
      </c>
      <c r="R8" s="115"/>
      <c r="S8" s="116">
        <v>2</v>
      </c>
      <c r="T8" s="109">
        <f t="shared" si="2"/>
        <v>292652</v>
      </c>
    </row>
    <row r="9" spans="1:20" s="87" customFormat="1" ht="22.5">
      <c r="A9" s="101">
        <v>7</v>
      </c>
      <c r="B9" s="112" t="s">
        <v>5</v>
      </c>
      <c r="C9" s="112" t="s">
        <v>35</v>
      </c>
      <c r="D9" s="112" t="s">
        <v>7</v>
      </c>
      <c r="E9" s="113" t="s">
        <v>33</v>
      </c>
      <c r="F9" s="114">
        <v>2</v>
      </c>
      <c r="G9" s="114"/>
      <c r="H9" s="114" t="s">
        <v>183</v>
      </c>
      <c r="I9" s="64">
        <v>115336</v>
      </c>
      <c r="J9" s="64">
        <v>115336</v>
      </c>
      <c r="K9" s="64">
        <f t="shared" si="0"/>
        <v>0</v>
      </c>
      <c r="L9" s="64">
        <v>235.94</v>
      </c>
      <c r="M9" s="64"/>
      <c r="N9" s="64"/>
      <c r="O9" s="64"/>
      <c r="P9" s="64"/>
      <c r="Q9" s="64">
        <f t="shared" si="1"/>
        <v>235.94</v>
      </c>
      <c r="R9" s="115"/>
      <c r="S9" s="116">
        <v>5</v>
      </c>
      <c r="T9" s="109">
        <f t="shared" si="2"/>
        <v>1085324</v>
      </c>
    </row>
    <row r="10" spans="1:20" s="87" customFormat="1">
      <c r="A10" s="110">
        <v>8</v>
      </c>
      <c r="B10" s="112" t="s">
        <v>5</v>
      </c>
      <c r="C10" s="112" t="s">
        <v>36</v>
      </c>
      <c r="D10" s="112" t="s">
        <v>7</v>
      </c>
      <c r="E10" s="113" t="s">
        <v>8</v>
      </c>
      <c r="F10" s="114">
        <v>2</v>
      </c>
      <c r="G10" s="114"/>
      <c r="H10" s="114" t="s">
        <v>183</v>
      </c>
      <c r="I10" s="64">
        <v>94738.63</v>
      </c>
      <c r="J10" s="64">
        <v>94738.63</v>
      </c>
      <c r="K10" s="63">
        <f t="shared" si="0"/>
        <v>0</v>
      </c>
      <c r="L10" s="64">
        <v>189.38</v>
      </c>
      <c r="M10" s="64"/>
      <c r="N10" s="64"/>
      <c r="O10" s="64"/>
      <c r="P10" s="64"/>
      <c r="Q10" s="64">
        <f t="shared" si="1"/>
        <v>189.38</v>
      </c>
      <c r="R10" s="115"/>
      <c r="S10" s="116">
        <v>4</v>
      </c>
      <c r="T10" s="109">
        <f t="shared" si="2"/>
        <v>871148</v>
      </c>
    </row>
    <row r="11" spans="1:20" s="87" customFormat="1">
      <c r="A11" s="110">
        <v>9</v>
      </c>
      <c r="B11" s="112" t="s">
        <v>5</v>
      </c>
      <c r="C11" s="112" t="s">
        <v>37</v>
      </c>
      <c r="D11" s="112" t="s">
        <v>7</v>
      </c>
      <c r="E11" s="113" t="s">
        <v>16</v>
      </c>
      <c r="F11" s="114">
        <v>2</v>
      </c>
      <c r="G11" s="114"/>
      <c r="H11" s="114" t="s">
        <v>183</v>
      </c>
      <c r="I11" s="64">
        <v>82932.23</v>
      </c>
      <c r="J11" s="64">
        <v>66973.119999999995</v>
      </c>
      <c r="K11" s="64">
        <f t="shared" si="0"/>
        <v>15959.11</v>
      </c>
      <c r="L11" s="64">
        <v>161.83000000000001</v>
      </c>
      <c r="M11" s="64"/>
      <c r="N11" s="64"/>
      <c r="O11" s="64"/>
      <c r="P11" s="64"/>
      <c r="Q11" s="64">
        <f t="shared" si="1"/>
        <v>161.83000000000001</v>
      </c>
      <c r="R11" s="115"/>
      <c r="S11" s="116">
        <v>3</v>
      </c>
      <c r="T11" s="109">
        <f t="shared" si="2"/>
        <v>744418</v>
      </c>
    </row>
    <row r="12" spans="1:20" s="87" customFormat="1">
      <c r="A12" s="101">
        <v>10</v>
      </c>
      <c r="B12" s="112" t="s">
        <v>5</v>
      </c>
      <c r="C12" s="112" t="s">
        <v>39</v>
      </c>
      <c r="D12" s="112" t="s">
        <v>7</v>
      </c>
      <c r="E12" s="113" t="s">
        <v>14</v>
      </c>
      <c r="F12" s="114">
        <v>2</v>
      </c>
      <c r="G12" s="114"/>
      <c r="H12" s="114" t="s">
        <v>183</v>
      </c>
      <c r="I12" s="64">
        <v>43413.99</v>
      </c>
      <c r="J12" s="64">
        <v>43413.99</v>
      </c>
      <c r="K12" s="63">
        <f t="shared" si="0"/>
        <v>0</v>
      </c>
      <c r="L12" s="64">
        <v>144.29</v>
      </c>
      <c r="M12" s="64"/>
      <c r="N12" s="64"/>
      <c r="O12" s="64"/>
      <c r="P12" s="64"/>
      <c r="Q12" s="64">
        <f t="shared" si="1"/>
        <v>144.29</v>
      </c>
      <c r="R12" s="115"/>
      <c r="S12" s="116">
        <v>3</v>
      </c>
      <c r="T12" s="109">
        <f t="shared" si="2"/>
        <v>663734</v>
      </c>
    </row>
    <row r="13" spans="1:20" s="87" customFormat="1">
      <c r="A13" s="110">
        <v>11</v>
      </c>
      <c r="B13" s="112" t="s">
        <v>5</v>
      </c>
      <c r="C13" s="112" t="s">
        <v>40</v>
      </c>
      <c r="D13" s="112" t="s">
        <v>7</v>
      </c>
      <c r="E13" s="113" t="s">
        <v>14</v>
      </c>
      <c r="F13" s="114">
        <v>2</v>
      </c>
      <c r="G13" s="114"/>
      <c r="H13" s="114" t="s">
        <v>183</v>
      </c>
      <c r="I13" s="64">
        <v>88384.86</v>
      </c>
      <c r="J13" s="64">
        <v>88384.86</v>
      </c>
      <c r="K13" s="64">
        <f t="shared" si="0"/>
        <v>0</v>
      </c>
      <c r="L13" s="64">
        <v>186.16</v>
      </c>
      <c r="M13" s="64">
        <v>57</v>
      </c>
      <c r="N13" s="64"/>
      <c r="O13" s="64"/>
      <c r="P13" s="64">
        <v>0</v>
      </c>
      <c r="Q13" s="64">
        <f t="shared" si="1"/>
        <v>243.16</v>
      </c>
      <c r="R13" s="115"/>
      <c r="S13" s="116">
        <v>5</v>
      </c>
      <c r="T13" s="109">
        <f t="shared" si="2"/>
        <v>1118536</v>
      </c>
    </row>
    <row r="14" spans="1:20" s="87" customFormat="1" ht="22.5">
      <c r="A14" s="110">
        <v>12</v>
      </c>
      <c r="B14" s="112" t="s">
        <v>5</v>
      </c>
      <c r="C14" s="112" t="s">
        <v>41</v>
      </c>
      <c r="D14" s="112" t="s">
        <v>7</v>
      </c>
      <c r="E14" s="113" t="s">
        <v>289</v>
      </c>
      <c r="F14" s="114">
        <v>1</v>
      </c>
      <c r="G14" s="114"/>
      <c r="H14" s="114" t="s">
        <v>133</v>
      </c>
      <c r="I14" s="64">
        <v>48304.39</v>
      </c>
      <c r="J14" s="64">
        <v>48304.39</v>
      </c>
      <c r="K14" s="63">
        <f t="shared" si="0"/>
        <v>0</v>
      </c>
      <c r="L14" s="64">
        <v>127.27</v>
      </c>
      <c r="M14" s="64"/>
      <c r="N14" s="64"/>
      <c r="O14" s="64"/>
      <c r="P14" s="64"/>
      <c r="Q14" s="64">
        <f t="shared" si="1"/>
        <v>127.27</v>
      </c>
      <c r="R14" s="115"/>
      <c r="S14" s="116">
        <v>2</v>
      </c>
      <c r="T14" s="109">
        <f t="shared" si="2"/>
        <v>585442</v>
      </c>
    </row>
    <row r="15" spans="1:20" s="87" customFormat="1" ht="56.25">
      <c r="A15" s="101">
        <v>13</v>
      </c>
      <c r="B15" s="112" t="s">
        <v>5</v>
      </c>
      <c r="C15" s="112" t="s">
        <v>47</v>
      </c>
      <c r="D15" s="112" t="s">
        <v>7</v>
      </c>
      <c r="E15" s="113" t="s">
        <v>16</v>
      </c>
      <c r="F15" s="114">
        <v>1</v>
      </c>
      <c r="G15" s="114" t="s">
        <v>645</v>
      </c>
      <c r="H15" s="114" t="s">
        <v>183</v>
      </c>
      <c r="I15" s="64">
        <v>53273.09</v>
      </c>
      <c r="J15" s="64">
        <v>53273.09</v>
      </c>
      <c r="K15" s="64">
        <f t="shared" si="0"/>
        <v>0</v>
      </c>
      <c r="L15" s="64">
        <v>193.4</v>
      </c>
      <c r="M15" s="64"/>
      <c r="N15" s="64"/>
      <c r="O15" s="64"/>
      <c r="P15" s="64"/>
      <c r="Q15" s="64">
        <f t="shared" si="1"/>
        <v>193.4</v>
      </c>
      <c r="R15" s="115"/>
      <c r="S15" s="116">
        <v>5</v>
      </c>
      <c r="T15" s="109">
        <f t="shared" si="2"/>
        <v>889640</v>
      </c>
    </row>
    <row r="16" spans="1:20" s="87" customFormat="1">
      <c r="A16" s="110">
        <v>14</v>
      </c>
      <c r="B16" s="112" t="s">
        <v>5</v>
      </c>
      <c r="C16" s="112" t="s">
        <v>48</v>
      </c>
      <c r="D16" s="112" t="s">
        <v>7</v>
      </c>
      <c r="E16" s="113" t="s">
        <v>16</v>
      </c>
      <c r="F16" s="114">
        <v>2</v>
      </c>
      <c r="G16" s="114"/>
      <c r="H16" s="114" t="s">
        <v>183</v>
      </c>
      <c r="I16" s="64">
        <v>53667</v>
      </c>
      <c r="J16" s="64">
        <v>53667</v>
      </c>
      <c r="K16" s="64">
        <f t="shared" si="0"/>
        <v>0</v>
      </c>
      <c r="L16" s="64">
        <v>129.16</v>
      </c>
      <c r="M16" s="64"/>
      <c r="N16" s="64"/>
      <c r="O16" s="64"/>
      <c r="P16" s="64"/>
      <c r="Q16" s="64">
        <f t="shared" si="1"/>
        <v>129.16</v>
      </c>
      <c r="R16" s="115"/>
      <c r="S16" s="116">
        <v>3</v>
      </c>
      <c r="T16" s="109">
        <f t="shared" si="2"/>
        <v>594136</v>
      </c>
    </row>
    <row r="17" spans="1:20" s="87" customFormat="1">
      <c r="A17" s="110">
        <v>15</v>
      </c>
      <c r="B17" s="112" t="s">
        <v>5</v>
      </c>
      <c r="C17" s="112" t="s">
        <v>50</v>
      </c>
      <c r="D17" s="112" t="s">
        <v>7</v>
      </c>
      <c r="E17" s="113" t="s">
        <v>8</v>
      </c>
      <c r="F17" s="114">
        <v>2</v>
      </c>
      <c r="G17" s="114"/>
      <c r="H17" s="114" t="s">
        <v>183</v>
      </c>
      <c r="I17" s="64">
        <v>120071.09</v>
      </c>
      <c r="J17" s="64">
        <v>120071.09</v>
      </c>
      <c r="K17" s="63">
        <f t="shared" si="0"/>
        <v>0</v>
      </c>
      <c r="L17" s="64">
        <v>331.52</v>
      </c>
      <c r="M17" s="64"/>
      <c r="N17" s="64"/>
      <c r="O17" s="64"/>
      <c r="P17" s="64"/>
      <c r="Q17" s="64">
        <f t="shared" si="1"/>
        <v>331.52</v>
      </c>
      <c r="R17" s="115"/>
      <c r="S17" s="116">
        <v>4</v>
      </c>
      <c r="T17" s="109">
        <f t="shared" si="2"/>
        <v>1524992</v>
      </c>
    </row>
    <row r="18" spans="1:20" s="87" customFormat="1">
      <c r="A18" s="101">
        <v>16</v>
      </c>
      <c r="B18" s="112" t="s">
        <v>5</v>
      </c>
      <c r="C18" s="112" t="s">
        <v>51</v>
      </c>
      <c r="D18" s="112" t="s">
        <v>7</v>
      </c>
      <c r="E18" s="113" t="s">
        <v>16</v>
      </c>
      <c r="F18" s="114">
        <v>2</v>
      </c>
      <c r="G18" s="114"/>
      <c r="H18" s="114" t="s">
        <v>183</v>
      </c>
      <c r="I18" s="64">
        <v>4940.79</v>
      </c>
      <c r="J18" s="64">
        <v>4940.79</v>
      </c>
      <c r="K18" s="64">
        <f t="shared" si="0"/>
        <v>0</v>
      </c>
      <c r="L18" s="64">
        <v>127.07</v>
      </c>
      <c r="M18" s="64"/>
      <c r="N18" s="64"/>
      <c r="O18" s="64"/>
      <c r="P18" s="64"/>
      <c r="Q18" s="64">
        <f t="shared" si="1"/>
        <v>127.07</v>
      </c>
      <c r="R18" s="115"/>
      <c r="S18" s="116">
        <v>2</v>
      </c>
      <c r="T18" s="109">
        <f t="shared" si="2"/>
        <v>584522</v>
      </c>
    </row>
    <row r="19" spans="1:20" s="87" customFormat="1" ht="22.5">
      <c r="A19" s="110">
        <v>17</v>
      </c>
      <c r="B19" s="112" t="s">
        <v>5</v>
      </c>
      <c r="C19" s="112" t="s">
        <v>52</v>
      </c>
      <c r="D19" s="112" t="s">
        <v>7</v>
      </c>
      <c r="E19" s="113" t="s">
        <v>16</v>
      </c>
      <c r="F19" s="114">
        <v>1</v>
      </c>
      <c r="G19" s="114" t="s">
        <v>641</v>
      </c>
      <c r="H19" s="114" t="s">
        <v>183</v>
      </c>
      <c r="I19" s="64">
        <v>49299.05</v>
      </c>
      <c r="J19" s="64">
        <v>49299.05</v>
      </c>
      <c r="K19" s="63">
        <f t="shared" si="0"/>
        <v>0</v>
      </c>
      <c r="L19" s="64">
        <v>248.9</v>
      </c>
      <c r="M19" s="64"/>
      <c r="N19" s="64"/>
      <c r="O19" s="64"/>
      <c r="P19" s="64"/>
      <c r="Q19" s="64">
        <f t="shared" si="1"/>
        <v>248.9</v>
      </c>
      <c r="R19" s="115"/>
      <c r="S19" s="116">
        <v>4</v>
      </c>
      <c r="T19" s="109">
        <f t="shared" si="2"/>
        <v>1144940</v>
      </c>
    </row>
    <row r="20" spans="1:20" s="87" customFormat="1">
      <c r="A20" s="110">
        <v>18</v>
      </c>
      <c r="B20" s="112" t="s">
        <v>5</v>
      </c>
      <c r="C20" s="112" t="s">
        <v>54</v>
      </c>
      <c r="D20" s="112" t="s">
        <v>7</v>
      </c>
      <c r="E20" s="113" t="s">
        <v>14</v>
      </c>
      <c r="F20" s="114">
        <v>2</v>
      </c>
      <c r="G20" s="114"/>
      <c r="H20" s="114" t="s">
        <v>133</v>
      </c>
      <c r="I20" s="64">
        <v>42048.9</v>
      </c>
      <c r="J20" s="64">
        <v>42048.9</v>
      </c>
      <c r="K20" s="63">
        <f t="shared" si="0"/>
        <v>0</v>
      </c>
      <c r="L20" s="64">
        <v>165.04</v>
      </c>
      <c r="M20" s="64"/>
      <c r="N20" s="64"/>
      <c r="O20" s="64"/>
      <c r="P20" s="64"/>
      <c r="Q20" s="64">
        <f t="shared" si="1"/>
        <v>165.04</v>
      </c>
      <c r="R20" s="115"/>
      <c r="S20" s="116">
        <v>2</v>
      </c>
      <c r="T20" s="109">
        <f t="shared" si="2"/>
        <v>759184</v>
      </c>
    </row>
    <row r="21" spans="1:20" s="87" customFormat="1" ht="22.5">
      <c r="A21" s="101">
        <v>19</v>
      </c>
      <c r="B21" s="112" t="s">
        <v>5</v>
      </c>
      <c r="C21" s="112" t="s">
        <v>887</v>
      </c>
      <c r="D21" s="113" t="s">
        <v>7</v>
      </c>
      <c r="E21" s="113" t="s">
        <v>150</v>
      </c>
      <c r="F21" s="114">
        <v>1</v>
      </c>
      <c r="G21" s="114" t="s">
        <v>627</v>
      </c>
      <c r="H21" s="114" t="s">
        <v>183</v>
      </c>
      <c r="I21" s="64">
        <v>50581.55</v>
      </c>
      <c r="J21" s="64">
        <v>50581.55</v>
      </c>
      <c r="K21" s="63">
        <f t="shared" si="0"/>
        <v>0</v>
      </c>
      <c r="L21" s="64">
        <v>216.3</v>
      </c>
      <c r="M21" s="64"/>
      <c r="N21" s="64"/>
      <c r="O21" s="64"/>
      <c r="P21" s="64"/>
      <c r="Q21" s="64">
        <f>L21+O21+P21</f>
        <v>216.3</v>
      </c>
      <c r="R21" s="115"/>
      <c r="S21" s="116">
        <v>2</v>
      </c>
      <c r="T21" s="109">
        <f t="shared" si="2"/>
        <v>994980</v>
      </c>
    </row>
    <row r="22" spans="1:20" s="87" customFormat="1" ht="135">
      <c r="A22" s="110">
        <v>20</v>
      </c>
      <c r="B22" s="112" t="s">
        <v>5</v>
      </c>
      <c r="C22" s="112" t="s">
        <v>888</v>
      </c>
      <c r="D22" s="113" t="s">
        <v>896</v>
      </c>
      <c r="E22" s="113" t="s">
        <v>897</v>
      </c>
      <c r="F22" s="114">
        <v>2</v>
      </c>
      <c r="G22" s="114" t="s">
        <v>898</v>
      </c>
      <c r="H22" s="114" t="s">
        <v>183</v>
      </c>
      <c r="I22" s="64">
        <v>280828.59999999998</v>
      </c>
      <c r="J22" s="64">
        <v>280828.59999999998</v>
      </c>
      <c r="K22" s="63">
        <f t="shared" si="0"/>
        <v>0</v>
      </c>
      <c r="L22" s="64">
        <v>217.3</v>
      </c>
      <c r="M22" s="64"/>
      <c r="N22" s="64"/>
      <c r="O22" s="64"/>
      <c r="P22" s="64"/>
      <c r="Q22" s="64">
        <v>580.23</v>
      </c>
      <c r="R22" s="115"/>
      <c r="S22" s="116">
        <v>4</v>
      </c>
      <c r="T22" s="109">
        <f t="shared" si="2"/>
        <v>2669058</v>
      </c>
    </row>
    <row r="23" spans="1:20" ht="15.75" thickBot="1">
      <c r="A23" s="117"/>
      <c r="B23" s="118"/>
      <c r="D23" s="118"/>
      <c r="E23" s="120"/>
      <c r="F23" s="121"/>
      <c r="G23" s="122"/>
      <c r="H23" s="121"/>
      <c r="I23" s="123"/>
      <c r="J23" s="123"/>
      <c r="K23" s="123"/>
      <c r="L23" s="124"/>
      <c r="M23" s="125"/>
      <c r="N23" s="125"/>
      <c r="O23" s="125"/>
      <c r="P23" s="125"/>
      <c r="Q23" s="126"/>
      <c r="S23" s="127" t="s">
        <v>524</v>
      </c>
      <c r="T23" s="128">
        <f>SUM(T3:T22)</f>
        <v>18177912</v>
      </c>
    </row>
    <row r="24" spans="1:20">
      <c r="A24" s="129"/>
      <c r="B24" s="129"/>
      <c r="C24" s="129"/>
      <c r="D24" s="129"/>
      <c r="E24" s="129"/>
      <c r="F24" s="130"/>
      <c r="G24" s="130"/>
      <c r="H24" s="130"/>
      <c r="I24" s="130"/>
      <c r="J24" s="130"/>
      <c r="K24" s="130"/>
    </row>
    <row r="25" spans="1:20">
      <c r="A25" s="129"/>
      <c r="B25" s="129"/>
      <c r="C25" s="129"/>
      <c r="D25" s="129"/>
      <c r="E25" s="129"/>
      <c r="F25" s="130"/>
      <c r="G25" s="131"/>
      <c r="H25" s="130"/>
      <c r="I25" s="130"/>
      <c r="J25" s="130"/>
      <c r="K25" s="130"/>
    </row>
    <row r="26" spans="1:20">
      <c r="A26" s="129"/>
      <c r="B26" s="129"/>
      <c r="C26" s="129"/>
      <c r="D26" s="129"/>
      <c r="E26" s="129"/>
      <c r="F26" s="132"/>
      <c r="G26" s="132"/>
      <c r="H26" s="132"/>
      <c r="I26" s="132"/>
      <c r="J26" s="132"/>
      <c r="K26" s="132"/>
    </row>
    <row r="27" spans="1:20">
      <c r="A27" s="129"/>
      <c r="B27" s="129"/>
      <c r="C27" s="129"/>
      <c r="D27" s="129"/>
      <c r="E27" s="129"/>
      <c r="F27" s="132"/>
      <c r="G27" s="132"/>
      <c r="H27" s="132"/>
      <c r="I27" s="132"/>
      <c r="J27" s="132"/>
      <c r="K27" s="132"/>
    </row>
    <row r="28" spans="1:20">
      <c r="A28" s="129"/>
      <c r="B28" s="129"/>
      <c r="C28" s="129"/>
      <c r="D28" s="129"/>
      <c r="E28" s="129"/>
      <c r="F28" s="132"/>
      <c r="G28" s="132"/>
      <c r="H28" s="132"/>
      <c r="I28" s="132"/>
      <c r="J28" s="132"/>
      <c r="K28" s="132"/>
    </row>
    <row r="29" spans="1:20">
      <c r="A29" s="129"/>
      <c r="B29" s="129"/>
      <c r="C29" s="129"/>
      <c r="D29" s="129"/>
      <c r="E29" s="129"/>
      <c r="F29" s="132"/>
      <c r="G29" s="132"/>
      <c r="H29" s="132"/>
      <c r="I29" s="132"/>
      <c r="J29" s="132"/>
      <c r="K29" s="132"/>
    </row>
    <row r="30" spans="1:20">
      <c r="A30" s="129"/>
      <c r="B30" s="129"/>
      <c r="C30" s="129"/>
      <c r="D30" s="129"/>
      <c r="E30" s="129"/>
      <c r="F30" s="132"/>
      <c r="G30" s="132"/>
      <c r="H30" s="132"/>
      <c r="I30" s="132"/>
      <c r="J30" s="132"/>
      <c r="K30" s="132"/>
    </row>
    <row r="31" spans="1:20">
      <c r="A31" s="129"/>
      <c r="B31" s="129"/>
      <c r="C31" s="129"/>
      <c r="D31" s="129"/>
      <c r="E31" s="129"/>
      <c r="F31" s="132"/>
      <c r="G31" s="132"/>
      <c r="H31" s="132"/>
      <c r="I31" s="132"/>
      <c r="J31" s="132"/>
      <c r="K31" s="132"/>
    </row>
    <row r="32" spans="1:20">
      <c r="A32" s="129"/>
      <c r="B32" s="129"/>
      <c r="C32" s="129"/>
      <c r="D32" s="129"/>
      <c r="E32" s="129"/>
      <c r="F32" s="132"/>
      <c r="G32" s="132"/>
      <c r="H32" s="132"/>
      <c r="I32" s="132"/>
      <c r="J32" s="132"/>
      <c r="K32" s="132"/>
    </row>
    <row r="33" spans="1:11">
      <c r="A33" s="129"/>
      <c r="B33" s="133"/>
      <c r="C33" s="129"/>
      <c r="D33" s="129"/>
      <c r="E33" s="129"/>
      <c r="F33" s="132"/>
      <c r="G33" s="132"/>
      <c r="H33" s="132"/>
      <c r="I33" s="132"/>
      <c r="J33" s="132"/>
      <c r="K33" s="132"/>
    </row>
    <row r="34" spans="1:11">
      <c r="A34" s="129"/>
      <c r="B34" s="129"/>
      <c r="C34" s="129"/>
      <c r="D34" s="129"/>
      <c r="E34" s="129"/>
      <c r="F34" s="132"/>
      <c r="G34" s="132"/>
      <c r="H34" s="132"/>
      <c r="I34" s="132"/>
      <c r="J34" s="132"/>
      <c r="K34" s="132"/>
    </row>
    <row r="35" spans="1:11">
      <c r="A35" s="129"/>
      <c r="B35" s="129"/>
      <c r="C35" s="129"/>
      <c r="D35" s="129"/>
      <c r="E35" s="129"/>
      <c r="F35" s="132"/>
      <c r="G35" s="132"/>
      <c r="H35" s="132"/>
      <c r="I35" s="132"/>
      <c r="J35" s="132"/>
      <c r="K35" s="132"/>
    </row>
    <row r="36" spans="1:11">
      <c r="A36" s="129"/>
      <c r="B36" s="129"/>
      <c r="C36" s="129"/>
      <c r="D36" s="129"/>
      <c r="E36" s="129"/>
      <c r="F36" s="132"/>
      <c r="G36" s="132"/>
      <c r="H36" s="132"/>
      <c r="I36" s="132"/>
      <c r="J36" s="132"/>
      <c r="K36" s="132"/>
    </row>
    <row r="37" spans="1:11">
      <c r="A37" s="129"/>
      <c r="B37" s="129"/>
      <c r="C37" s="129"/>
      <c r="D37" s="129"/>
      <c r="E37" s="129"/>
      <c r="F37" s="132"/>
      <c r="G37" s="132"/>
      <c r="H37" s="132"/>
      <c r="I37" s="132"/>
      <c r="J37" s="132"/>
      <c r="K37" s="132"/>
    </row>
    <row r="38" spans="1:11">
      <c r="A38" s="129"/>
      <c r="B38" s="129"/>
      <c r="C38" s="129"/>
      <c r="D38" s="129"/>
      <c r="E38" s="129"/>
      <c r="F38" s="132"/>
      <c r="G38" s="132"/>
      <c r="H38" s="132"/>
      <c r="I38" s="132"/>
      <c r="J38" s="132"/>
      <c r="K38" s="132"/>
    </row>
    <row r="39" spans="1:11">
      <c r="A39" s="129"/>
      <c r="B39" s="129"/>
      <c r="C39" s="129"/>
      <c r="D39" s="129"/>
      <c r="E39" s="129"/>
      <c r="F39" s="132"/>
      <c r="G39" s="132"/>
      <c r="H39" s="132"/>
      <c r="I39" s="132"/>
      <c r="J39" s="132"/>
      <c r="K39" s="132"/>
    </row>
    <row r="40" spans="1:11">
      <c r="A40" s="129"/>
      <c r="B40" s="129"/>
      <c r="C40" s="129"/>
      <c r="D40" s="129"/>
      <c r="E40" s="129"/>
      <c r="F40" s="132"/>
      <c r="G40" s="132"/>
      <c r="H40" s="132"/>
      <c r="I40" s="132"/>
      <c r="J40" s="132"/>
      <c r="K40" s="132"/>
    </row>
    <row r="41" spans="1:11">
      <c r="A41" s="129"/>
      <c r="B41" s="129"/>
      <c r="C41" s="129"/>
      <c r="D41" s="129"/>
      <c r="E41" s="129"/>
      <c r="F41" s="132"/>
      <c r="G41" s="132"/>
      <c r="H41" s="132"/>
      <c r="I41" s="132"/>
      <c r="J41" s="132"/>
      <c r="K41" s="132"/>
    </row>
    <row r="42" spans="1:11">
      <c r="A42" s="129"/>
      <c r="B42" s="129"/>
      <c r="C42" s="129"/>
      <c r="D42" s="129"/>
      <c r="E42" s="129"/>
      <c r="F42" s="132"/>
      <c r="G42" s="132"/>
      <c r="H42" s="132"/>
      <c r="I42" s="132"/>
      <c r="J42" s="132"/>
      <c r="K42" s="132"/>
    </row>
    <row r="43" spans="1:11">
      <c r="A43" s="129"/>
      <c r="B43" s="129"/>
      <c r="C43" s="129"/>
      <c r="D43" s="129"/>
      <c r="E43" s="129"/>
      <c r="F43" s="132"/>
      <c r="G43" s="132"/>
      <c r="H43" s="132"/>
      <c r="I43" s="132"/>
      <c r="J43" s="132"/>
      <c r="K43" s="132"/>
    </row>
    <row r="44" spans="1:11">
      <c r="A44" s="129"/>
      <c r="B44" s="129"/>
      <c r="C44" s="129"/>
      <c r="D44" s="129"/>
      <c r="E44" s="129"/>
      <c r="F44" s="132"/>
      <c r="G44" s="132"/>
      <c r="H44" s="132"/>
      <c r="I44" s="132"/>
      <c r="J44" s="132"/>
      <c r="K44" s="132"/>
    </row>
    <row r="45" spans="1:11">
      <c r="A45" s="129"/>
      <c r="B45" s="129"/>
      <c r="C45" s="129"/>
      <c r="D45" s="129"/>
      <c r="E45" s="129"/>
      <c r="F45" s="132"/>
      <c r="G45" s="132"/>
      <c r="H45" s="132"/>
      <c r="I45" s="132"/>
      <c r="J45" s="132"/>
      <c r="K45" s="132"/>
    </row>
    <row r="46" spans="1:11">
      <c r="A46" s="129"/>
      <c r="B46" s="129"/>
      <c r="C46" s="129"/>
      <c r="D46" s="129"/>
      <c r="E46" s="129"/>
      <c r="F46" s="132"/>
      <c r="G46" s="132"/>
      <c r="H46" s="132"/>
      <c r="I46" s="132"/>
      <c r="J46" s="132"/>
      <c r="K46" s="132"/>
    </row>
    <row r="47" spans="1:11">
      <c r="A47" s="129"/>
      <c r="B47" s="129"/>
      <c r="C47" s="129"/>
      <c r="D47" s="129"/>
      <c r="E47" s="129"/>
      <c r="F47" s="132"/>
      <c r="G47" s="132"/>
      <c r="H47" s="132"/>
      <c r="I47" s="132"/>
      <c r="J47" s="132"/>
      <c r="K47" s="132"/>
    </row>
    <row r="48" spans="1:11">
      <c r="A48" s="129"/>
      <c r="B48" s="129"/>
      <c r="C48" s="129"/>
      <c r="D48" s="129"/>
      <c r="E48" s="129"/>
      <c r="F48" s="132"/>
      <c r="G48" s="132"/>
      <c r="H48" s="132"/>
      <c r="I48" s="132"/>
      <c r="J48" s="132"/>
      <c r="K48" s="132"/>
    </row>
    <row r="49" spans="1:20">
      <c r="A49" s="129"/>
      <c r="B49" s="129"/>
      <c r="C49" s="129"/>
      <c r="D49" s="129"/>
      <c r="E49" s="129"/>
      <c r="F49" s="132"/>
      <c r="G49" s="132"/>
      <c r="H49" s="132"/>
      <c r="I49" s="132"/>
      <c r="J49" s="132"/>
      <c r="K49" s="132"/>
    </row>
    <row r="50" spans="1:20">
      <c r="A50" s="129"/>
      <c r="B50" s="129"/>
      <c r="C50" s="129"/>
      <c r="D50" s="129"/>
      <c r="E50" s="129"/>
      <c r="F50" s="132"/>
      <c r="G50" s="132"/>
      <c r="H50" s="132"/>
      <c r="I50" s="132"/>
      <c r="J50" s="132"/>
      <c r="K50" s="132"/>
    </row>
    <row r="51" spans="1:20">
      <c r="A51" s="129"/>
      <c r="B51" s="129"/>
      <c r="C51" s="129"/>
      <c r="D51" s="129"/>
      <c r="E51" s="129"/>
      <c r="F51" s="132"/>
      <c r="G51" s="132"/>
      <c r="H51" s="132"/>
      <c r="I51" s="132"/>
      <c r="J51" s="132"/>
      <c r="K51" s="132"/>
    </row>
    <row r="52" spans="1:20" s="7" customFormat="1">
      <c r="A52" s="132"/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</row>
    <row r="53" spans="1:20" s="7" customFormat="1">
      <c r="A53" s="132"/>
      <c r="B53" s="132"/>
      <c r="C53" s="132"/>
      <c r="D53" s="132"/>
      <c r="E53" s="132"/>
      <c r="F53" s="132"/>
      <c r="G53" s="132"/>
      <c r="H53" s="132"/>
      <c r="I53" s="132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</row>
    <row r="54" spans="1:20" s="7" customFormat="1">
      <c r="A54" s="132"/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</row>
    <row r="55" spans="1:20" s="7" customFormat="1">
      <c r="A55" s="132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</row>
    <row r="56" spans="1:20" s="7" customFormat="1">
      <c r="A56" s="132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</row>
    <row r="57" spans="1:20" s="7" customFormat="1">
      <c r="A57" s="132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</row>
    <row r="58" spans="1:20" s="7" customFormat="1">
      <c r="A58" s="132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</row>
    <row r="59" spans="1:20" s="7" customFormat="1">
      <c r="A59" s="132"/>
      <c r="B59" s="132"/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</row>
    <row r="60" spans="1:20" s="7" customFormat="1">
      <c r="A60" s="132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</row>
    <row r="61" spans="1:20" s="7" customFormat="1">
      <c r="A61" s="132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</row>
    <row r="62" spans="1:20" s="7" customFormat="1">
      <c r="A62" s="132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</row>
    <row r="63" spans="1:20" s="7" customFormat="1">
      <c r="A63" s="132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</row>
    <row r="64" spans="1:20" s="7" customFormat="1">
      <c r="A64" s="132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</row>
    <row r="65" spans="1:20" s="7" customFormat="1">
      <c r="A65" s="132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</row>
    <row r="66" spans="1:20" s="7" customFormat="1">
      <c r="A66" s="132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</row>
    <row r="67" spans="1:20" s="7" customFormat="1">
      <c r="A67" s="132"/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32"/>
      <c r="Q67" s="132"/>
      <c r="R67" s="132"/>
      <c r="S67" s="132"/>
      <c r="T67" s="132"/>
    </row>
    <row r="68" spans="1:20" s="7" customFormat="1">
      <c r="A68" s="132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</row>
    <row r="69" spans="1:20" s="7" customFormat="1">
      <c r="A69" s="132"/>
      <c r="B69" s="132"/>
      <c r="C69" s="13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32"/>
      <c r="Q69" s="132"/>
      <c r="R69" s="132"/>
      <c r="S69" s="132"/>
      <c r="T69" s="132"/>
    </row>
    <row r="70" spans="1:20" s="7" customFormat="1">
      <c r="A70" s="132"/>
      <c r="B70" s="132"/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</row>
    <row r="71" spans="1:20" s="7" customFormat="1">
      <c r="A71" s="132"/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T71" s="132"/>
    </row>
    <row r="72" spans="1:20" s="7" customFormat="1">
      <c r="A72" s="132"/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</row>
    <row r="73" spans="1:20" s="7" customFormat="1">
      <c r="A73" s="132"/>
      <c r="B73" s="132"/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</row>
    <row r="74" spans="1:20" s="7" customFormat="1">
      <c r="A74" s="132"/>
      <c r="B74" s="132"/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</row>
    <row r="75" spans="1:20" s="7" customFormat="1">
      <c r="A75" s="132"/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</row>
    <row r="76" spans="1:20" s="7" customFormat="1">
      <c r="A76" s="132"/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</row>
    <row r="77" spans="1:20" s="7" customFormat="1">
      <c r="A77" s="132"/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</row>
    <row r="78" spans="1:20" s="7" customFormat="1">
      <c r="A78" s="132"/>
      <c r="B78" s="132"/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</row>
    <row r="79" spans="1:20" s="7" customFormat="1">
      <c r="A79" s="132"/>
      <c r="B79" s="132"/>
      <c r="C79" s="132"/>
      <c r="D79" s="132"/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</row>
    <row r="80" spans="1:20" s="7" customFormat="1">
      <c r="A80" s="132"/>
      <c r="B80" s="132"/>
      <c r="C80" s="132"/>
      <c r="D80" s="132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32"/>
      <c r="T80" s="132"/>
    </row>
    <row r="81" spans="1:20" s="7" customFormat="1">
      <c r="A81" s="132"/>
      <c r="B81" s="132"/>
      <c r="C81" s="132"/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S81" s="132"/>
      <c r="T81" s="132"/>
    </row>
    <row r="82" spans="1:20" s="7" customFormat="1">
      <c r="A82" s="132"/>
      <c r="B82" s="132"/>
      <c r="C82" s="132"/>
      <c r="D82" s="132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32"/>
      <c r="T82" s="132"/>
    </row>
    <row r="83" spans="1:20" s="7" customFormat="1">
      <c r="A83" s="132"/>
      <c r="B83" s="132"/>
      <c r="C83" s="132"/>
      <c r="D83" s="132"/>
      <c r="E83" s="132"/>
      <c r="F83" s="132"/>
      <c r="G83" s="132"/>
      <c r="H83" s="132"/>
      <c r="I83" s="132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</row>
    <row r="84" spans="1:20" s="7" customFormat="1">
      <c r="A84" s="132"/>
      <c r="B84" s="132"/>
      <c r="C84" s="132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32"/>
      <c r="T84" s="132"/>
    </row>
    <row r="85" spans="1:20" s="7" customFormat="1">
      <c r="A85" s="132"/>
      <c r="B85" s="132"/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</row>
    <row r="86" spans="1:20" s="7" customFormat="1">
      <c r="A86" s="132"/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</row>
    <row r="87" spans="1:20" s="7" customFormat="1">
      <c r="A87" s="132"/>
      <c r="B87" s="132"/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</row>
    <row r="88" spans="1:20" s="7" customFormat="1">
      <c r="A88" s="132"/>
      <c r="B88" s="132"/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</row>
    <row r="89" spans="1:20" s="7" customFormat="1">
      <c r="A89" s="132"/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</row>
    <row r="90" spans="1:20" s="7" customFormat="1">
      <c r="A90" s="132"/>
      <c r="B90" s="132"/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</row>
    <row r="91" spans="1:20" s="7" customFormat="1">
      <c r="A91" s="132"/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</row>
    <row r="92" spans="1:20" s="7" customFormat="1">
      <c r="A92" s="132"/>
      <c r="B92" s="132"/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</row>
    <row r="93" spans="1:20" s="7" customFormat="1">
      <c r="A93" s="132"/>
      <c r="B93" s="132"/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</row>
    <row r="94" spans="1:20" s="7" customFormat="1">
      <c r="A94" s="132"/>
      <c r="B94" s="132"/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</row>
    <row r="95" spans="1:20" s="7" customFormat="1">
      <c r="A95" s="132"/>
      <c r="B95" s="132"/>
      <c r="C95" s="132"/>
      <c r="D95" s="132"/>
      <c r="E95" s="132"/>
      <c r="F95" s="132"/>
      <c r="G95" s="132"/>
      <c r="H95" s="132"/>
      <c r="I95" s="132"/>
      <c r="J95" s="132"/>
      <c r="K95" s="132"/>
      <c r="L95" s="132"/>
      <c r="M95" s="132"/>
      <c r="N95" s="132"/>
      <c r="O95" s="132"/>
      <c r="P95" s="132"/>
      <c r="Q95" s="132"/>
      <c r="R95" s="132"/>
      <c r="S95" s="132"/>
      <c r="T95" s="132"/>
    </row>
    <row r="96" spans="1:20" s="7" customFormat="1">
      <c r="A96" s="132"/>
      <c r="B96" s="132"/>
      <c r="C96" s="132"/>
      <c r="D96" s="132"/>
      <c r="E96" s="132"/>
      <c r="F96" s="132"/>
      <c r="G96" s="132"/>
      <c r="H96" s="132"/>
      <c r="I96" s="132"/>
      <c r="J96" s="132"/>
      <c r="K96" s="132"/>
      <c r="L96" s="132"/>
      <c r="M96" s="132"/>
      <c r="N96" s="132"/>
      <c r="O96" s="132"/>
      <c r="P96" s="132"/>
      <c r="Q96" s="132"/>
      <c r="R96" s="132"/>
      <c r="S96" s="132"/>
      <c r="T96" s="132"/>
    </row>
    <row r="97" spans="1:20" s="7" customFormat="1">
      <c r="A97" s="132"/>
      <c r="B97" s="132"/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</row>
    <row r="98" spans="1:20" s="7" customFormat="1">
      <c r="A98" s="132"/>
      <c r="B98" s="132"/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</row>
    <row r="99" spans="1:20" s="7" customFormat="1">
      <c r="A99" s="132"/>
      <c r="B99" s="132"/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</row>
    <row r="100" spans="1:20" s="7" customFormat="1">
      <c r="A100" s="132"/>
      <c r="B100" s="132"/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</row>
    <row r="101" spans="1:20" s="7" customFormat="1">
      <c r="A101" s="132"/>
      <c r="B101" s="132"/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</row>
    <row r="102" spans="1:20" s="7" customFormat="1">
      <c r="A102" s="132"/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</row>
    <row r="103" spans="1:20" s="7" customFormat="1">
      <c r="A103" s="132"/>
      <c r="B103" s="132"/>
      <c r="C103" s="132"/>
      <c r="D103" s="132"/>
      <c r="E103" s="132"/>
      <c r="F103" s="132"/>
      <c r="G103" s="132"/>
      <c r="H103" s="132"/>
      <c r="I103" s="132"/>
      <c r="J103" s="132"/>
      <c r="K103" s="132"/>
      <c r="L103" s="132"/>
      <c r="M103" s="132"/>
      <c r="N103" s="132"/>
      <c r="O103" s="132"/>
      <c r="P103" s="132"/>
      <c r="Q103" s="132"/>
      <c r="R103" s="132"/>
      <c r="S103" s="132"/>
      <c r="T103" s="132"/>
    </row>
    <row r="104" spans="1:20" s="7" customFormat="1">
      <c r="A104" s="132"/>
      <c r="B104" s="132"/>
      <c r="C104" s="132"/>
      <c r="D104" s="132"/>
      <c r="E104" s="132"/>
      <c r="F104" s="132"/>
      <c r="G104" s="132"/>
      <c r="H104" s="132"/>
      <c r="I104" s="132"/>
      <c r="J104" s="132"/>
      <c r="K104" s="132"/>
      <c r="L104" s="132"/>
      <c r="M104" s="132"/>
      <c r="N104" s="132"/>
      <c r="O104" s="132"/>
      <c r="P104" s="132"/>
      <c r="Q104" s="132"/>
      <c r="R104" s="132"/>
      <c r="S104" s="132"/>
      <c r="T104" s="132"/>
    </row>
    <row r="105" spans="1:20" s="7" customFormat="1">
      <c r="A105" s="132"/>
      <c r="B105" s="132"/>
      <c r="C105" s="132"/>
      <c r="D105" s="132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32"/>
      <c r="T105" s="132"/>
    </row>
    <row r="106" spans="1:20" s="7" customFormat="1">
      <c r="A106" s="132"/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</row>
    <row r="107" spans="1:20" s="7" customFormat="1">
      <c r="A107" s="132"/>
      <c r="B107" s="132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32"/>
      <c r="T107" s="132"/>
    </row>
    <row r="108" spans="1:20" s="7" customFormat="1">
      <c r="A108" s="132"/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</row>
    <row r="109" spans="1:20" s="7" customFormat="1">
      <c r="A109" s="132"/>
      <c r="B109" s="132"/>
      <c r="C109" s="132"/>
      <c r="D109" s="132"/>
      <c r="E109" s="132"/>
      <c r="F109" s="132"/>
      <c r="G109" s="132"/>
      <c r="H109" s="132"/>
      <c r="I109" s="132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</row>
    <row r="110" spans="1:20" s="7" customFormat="1">
      <c r="A110" s="132"/>
      <c r="B110" s="132"/>
      <c r="C110" s="132"/>
      <c r="D110" s="132"/>
      <c r="E110" s="132"/>
      <c r="F110" s="132"/>
      <c r="G110" s="132"/>
      <c r="H110" s="132"/>
      <c r="I110" s="132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</row>
    <row r="111" spans="1:20" s="7" customFormat="1">
      <c r="A111" s="132"/>
      <c r="B111" s="132"/>
      <c r="C111" s="132"/>
      <c r="D111" s="132"/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S111" s="132"/>
      <c r="T111" s="132"/>
    </row>
    <row r="112" spans="1:20" s="7" customFormat="1">
      <c r="A112" s="132"/>
      <c r="B112" s="132"/>
      <c r="C112" s="132"/>
      <c r="D112" s="132"/>
      <c r="E112" s="132"/>
      <c r="F112" s="132"/>
      <c r="G112" s="132"/>
      <c r="H112" s="132"/>
      <c r="I112" s="132"/>
      <c r="J112" s="132"/>
      <c r="K112" s="132"/>
      <c r="L112" s="132"/>
      <c r="M112" s="132"/>
      <c r="N112" s="132"/>
      <c r="O112" s="132"/>
      <c r="P112" s="132"/>
      <c r="Q112" s="132"/>
      <c r="R112" s="132"/>
      <c r="S112" s="132"/>
      <c r="T112" s="132"/>
    </row>
    <row r="113" spans="1:20" s="7" customFormat="1">
      <c r="A113" s="132"/>
      <c r="B113" s="132"/>
      <c r="C113" s="132"/>
      <c r="D113" s="132"/>
      <c r="E113" s="132"/>
      <c r="F113" s="132"/>
      <c r="G113" s="132"/>
      <c r="H113" s="132"/>
      <c r="I113" s="132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</row>
    <row r="114" spans="1:20" s="7" customFormat="1">
      <c r="A114" s="132"/>
      <c r="B114" s="132"/>
      <c r="C114" s="132"/>
      <c r="D114" s="132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</row>
    <row r="115" spans="1:20" s="7" customFormat="1">
      <c r="A115" s="132"/>
      <c r="B115" s="132"/>
      <c r="C115" s="132"/>
      <c r="D115" s="132"/>
      <c r="E115" s="132"/>
      <c r="F115" s="132"/>
      <c r="G115" s="132"/>
      <c r="H115" s="132"/>
      <c r="I115" s="132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</row>
    <row r="116" spans="1:20" s="7" customFormat="1">
      <c r="A116" s="132"/>
      <c r="B116" s="132"/>
      <c r="C116" s="132"/>
      <c r="D116" s="132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</row>
    <row r="117" spans="1:20" s="7" customFormat="1">
      <c r="A117" s="132"/>
      <c r="B117" s="132"/>
      <c r="C117" s="132"/>
      <c r="D117" s="132"/>
      <c r="E117" s="132"/>
      <c r="F117" s="132"/>
      <c r="G117" s="132"/>
      <c r="H117" s="132"/>
      <c r="I117" s="132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</row>
    <row r="118" spans="1:20" s="7" customFormat="1">
      <c r="A118" s="132"/>
      <c r="B118" s="132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</row>
    <row r="119" spans="1:20" s="7" customFormat="1">
      <c r="A119" s="132"/>
      <c r="B119" s="132"/>
      <c r="C119" s="132"/>
      <c r="D119" s="132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</row>
    <row r="120" spans="1:20" s="7" customFormat="1">
      <c r="A120" s="132"/>
      <c r="B120" s="132"/>
      <c r="C120" s="132"/>
      <c r="D120" s="132"/>
      <c r="E120" s="132"/>
      <c r="F120" s="132"/>
      <c r="G120" s="132"/>
      <c r="H120" s="132"/>
      <c r="I120" s="132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</row>
    <row r="121" spans="1:20" s="7" customFormat="1">
      <c r="A121" s="132"/>
      <c r="B121" s="132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</row>
    <row r="122" spans="1:20" s="7" customFormat="1">
      <c r="A122" s="132"/>
      <c r="B122" s="132"/>
      <c r="C122" s="132"/>
      <c r="D122" s="132"/>
      <c r="E122" s="132"/>
      <c r="F122" s="132"/>
      <c r="G122" s="132"/>
      <c r="H122" s="132"/>
      <c r="I122" s="132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</row>
    <row r="123" spans="1:20" s="7" customFormat="1">
      <c r="A123" s="132"/>
      <c r="B123" s="132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</row>
    <row r="124" spans="1:20" s="7" customFormat="1">
      <c r="A124" s="132"/>
      <c r="B124" s="132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</row>
    <row r="125" spans="1:20" s="7" customFormat="1">
      <c r="A125" s="132"/>
      <c r="B125" s="132"/>
      <c r="C125" s="132"/>
      <c r="D125" s="132"/>
      <c r="E125" s="132"/>
      <c r="F125" s="132"/>
      <c r="G125" s="132"/>
      <c r="H125" s="132"/>
      <c r="I125" s="132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</row>
    <row r="126" spans="1:20" s="7" customFormat="1">
      <c r="A126" s="132"/>
      <c r="B126" s="132"/>
      <c r="C126" s="132"/>
      <c r="D126" s="132"/>
      <c r="E126" s="132"/>
      <c r="F126" s="132"/>
      <c r="G126" s="132"/>
      <c r="H126" s="132"/>
      <c r="I126" s="132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</row>
    <row r="127" spans="1:20" s="7" customFormat="1">
      <c r="A127" s="132"/>
      <c r="B127" s="132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</row>
    <row r="128" spans="1:20" s="7" customFormat="1">
      <c r="A128" s="132"/>
      <c r="B128" s="132"/>
      <c r="C128" s="132"/>
      <c r="D128" s="132"/>
      <c r="E128" s="132"/>
      <c r="F128" s="132"/>
      <c r="G128" s="132"/>
      <c r="H128" s="132"/>
      <c r="I128" s="132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</row>
    <row r="129" spans="1:20" s="7" customFormat="1">
      <c r="A129" s="132"/>
      <c r="B129" s="132"/>
      <c r="C129" s="132"/>
      <c r="D129" s="132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</row>
    <row r="130" spans="1:20" s="7" customFormat="1">
      <c r="A130" s="132"/>
      <c r="B130" s="132"/>
      <c r="C130" s="132"/>
      <c r="D130" s="132"/>
      <c r="E130" s="132"/>
      <c r="F130" s="132"/>
      <c r="G130" s="132"/>
      <c r="H130" s="132"/>
      <c r="I130" s="132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</row>
    <row r="131" spans="1:20" s="7" customFormat="1">
      <c r="A131" s="132"/>
      <c r="B131" s="132"/>
      <c r="C131" s="132"/>
      <c r="D131" s="132"/>
      <c r="E131" s="132"/>
      <c r="F131" s="132"/>
      <c r="G131" s="132"/>
      <c r="H131" s="132"/>
      <c r="I131" s="132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</row>
    <row r="132" spans="1:20" s="7" customFormat="1">
      <c r="A132" s="132"/>
      <c r="B132" s="132"/>
      <c r="C132" s="132"/>
      <c r="D132" s="132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</row>
    <row r="133" spans="1:20" s="7" customFormat="1">
      <c r="A133" s="132"/>
      <c r="B133" s="132"/>
      <c r="C133" s="132"/>
      <c r="D133" s="132"/>
      <c r="E133" s="132"/>
      <c r="F133" s="132"/>
      <c r="G133" s="132"/>
      <c r="H133" s="132"/>
      <c r="I133" s="132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</row>
    <row r="134" spans="1:20" s="7" customFormat="1">
      <c r="A134" s="132"/>
      <c r="B134" s="132"/>
      <c r="C134" s="132"/>
      <c r="D134" s="132"/>
      <c r="E134" s="132"/>
      <c r="F134" s="132"/>
      <c r="G134" s="132"/>
      <c r="H134" s="132"/>
      <c r="I134" s="132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</row>
    <row r="135" spans="1:20" s="7" customFormat="1">
      <c r="A135" s="132"/>
      <c r="B135" s="132"/>
      <c r="C135" s="132"/>
      <c r="D135" s="132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</row>
    <row r="136" spans="1:20" s="7" customFormat="1">
      <c r="A136" s="132"/>
      <c r="B136" s="132"/>
      <c r="C136" s="132"/>
      <c r="D136" s="132"/>
      <c r="E136" s="132"/>
      <c r="F136" s="132"/>
      <c r="G136" s="132"/>
      <c r="H136" s="132"/>
      <c r="I136" s="132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</row>
    <row r="137" spans="1:20" s="7" customFormat="1">
      <c r="A137" s="132"/>
      <c r="B137" s="132"/>
      <c r="C137" s="132"/>
      <c r="D137" s="132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</row>
    <row r="138" spans="1:20" s="7" customFormat="1">
      <c r="A138" s="132"/>
      <c r="B138" s="132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</row>
    <row r="139" spans="1:20" s="7" customFormat="1">
      <c r="A139" s="132"/>
      <c r="B139" s="132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</row>
    <row r="140" spans="1:20" s="7" customFormat="1">
      <c r="A140" s="132"/>
      <c r="B140" s="132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132"/>
    </row>
    <row r="141" spans="1:20" s="7" customFormat="1">
      <c r="A141" s="132"/>
      <c r="B141" s="132"/>
      <c r="C141" s="132"/>
      <c r="D141" s="132"/>
      <c r="E141" s="132"/>
      <c r="F141" s="132"/>
      <c r="G141" s="132"/>
      <c r="H141" s="132"/>
      <c r="I141" s="132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</row>
    <row r="142" spans="1:20" s="7" customFormat="1">
      <c r="A142" s="132"/>
      <c r="B142" s="132"/>
      <c r="C142" s="132"/>
      <c r="D142" s="132"/>
      <c r="E142" s="132"/>
      <c r="F142" s="132"/>
      <c r="G142" s="132"/>
      <c r="H142" s="132"/>
      <c r="I142" s="132"/>
      <c r="J142" s="132"/>
      <c r="K142" s="132"/>
      <c r="L142" s="132"/>
      <c r="M142" s="132"/>
      <c r="N142" s="132"/>
      <c r="O142" s="132"/>
      <c r="P142" s="132"/>
      <c r="Q142" s="132"/>
      <c r="R142" s="132"/>
      <c r="S142" s="132"/>
      <c r="T142" s="132"/>
    </row>
    <row r="143" spans="1:20" s="7" customFormat="1">
      <c r="A143" s="132"/>
      <c r="B143" s="132"/>
      <c r="C143" s="132"/>
      <c r="D143" s="132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</row>
    <row r="144" spans="1:20" s="7" customFormat="1">
      <c r="A144" s="132"/>
      <c r="B144" s="132"/>
      <c r="C144" s="132"/>
      <c r="D144" s="132"/>
      <c r="E144" s="132"/>
      <c r="F144" s="132"/>
      <c r="G144" s="132"/>
      <c r="H144" s="132"/>
      <c r="I144" s="132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</row>
    <row r="145" spans="1:20" s="7" customFormat="1">
      <c r="A145" s="132"/>
      <c r="B145" s="132"/>
      <c r="C145" s="132"/>
      <c r="D145" s="132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</row>
    <row r="146" spans="1:20" s="7" customFormat="1">
      <c r="A146" s="132"/>
      <c r="B146" s="132"/>
      <c r="C146" s="132"/>
      <c r="D146" s="132"/>
      <c r="E146" s="132"/>
      <c r="F146" s="132"/>
      <c r="G146" s="132"/>
      <c r="H146" s="132"/>
      <c r="I146" s="132"/>
      <c r="J146" s="132"/>
      <c r="K146" s="132"/>
      <c r="L146" s="132"/>
      <c r="M146" s="132"/>
      <c r="N146" s="132"/>
      <c r="O146" s="132"/>
      <c r="P146" s="132"/>
      <c r="Q146" s="132"/>
      <c r="R146" s="132"/>
      <c r="S146" s="132"/>
      <c r="T146" s="132"/>
    </row>
    <row r="147" spans="1:20" s="7" customFormat="1">
      <c r="A147" s="132"/>
      <c r="B147" s="132"/>
      <c r="C147" s="132"/>
      <c r="D147" s="132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32"/>
      <c r="T147" s="132"/>
    </row>
    <row r="148" spans="1:20" s="7" customFormat="1">
      <c r="A148" s="132"/>
      <c r="B148" s="132"/>
      <c r="C148" s="132"/>
      <c r="D148" s="132"/>
      <c r="E148" s="132"/>
      <c r="F148" s="132"/>
      <c r="G148" s="132"/>
      <c r="H148" s="132"/>
      <c r="I148" s="132"/>
      <c r="J148" s="132"/>
      <c r="K148" s="132"/>
      <c r="L148" s="132"/>
      <c r="M148" s="132"/>
      <c r="N148" s="132"/>
      <c r="O148" s="132"/>
      <c r="P148" s="132"/>
      <c r="Q148" s="132"/>
      <c r="R148" s="132"/>
      <c r="S148" s="132"/>
      <c r="T148" s="132"/>
    </row>
    <row r="149" spans="1:20" s="7" customFormat="1">
      <c r="A149" s="132"/>
      <c r="B149" s="132"/>
      <c r="C149" s="132"/>
      <c r="D149" s="132"/>
      <c r="E149" s="132"/>
      <c r="F149" s="132"/>
      <c r="G149" s="132"/>
      <c r="H149" s="132"/>
      <c r="I149" s="132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</row>
    <row r="150" spans="1:20" s="7" customFormat="1">
      <c r="A150" s="132"/>
      <c r="B150" s="132"/>
      <c r="C150" s="132"/>
      <c r="D150" s="132"/>
      <c r="E150" s="132"/>
      <c r="F150" s="132"/>
      <c r="G150" s="132"/>
      <c r="H150" s="132"/>
      <c r="I150" s="132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</row>
    <row r="151" spans="1:20" s="7" customFormat="1">
      <c r="A151" s="132"/>
      <c r="B151" s="132"/>
      <c r="C151" s="132"/>
      <c r="D151" s="132"/>
      <c r="E151" s="132"/>
      <c r="F151" s="132"/>
      <c r="G151" s="132"/>
      <c r="H151" s="132"/>
      <c r="I151" s="132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</row>
    <row r="152" spans="1:20" s="7" customFormat="1">
      <c r="A152" s="132"/>
      <c r="B152" s="132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</row>
    <row r="153" spans="1:20" s="7" customFormat="1">
      <c r="A153" s="132"/>
      <c r="B153" s="132"/>
      <c r="C153" s="132"/>
      <c r="D153" s="132"/>
      <c r="E153" s="132"/>
      <c r="F153" s="132"/>
      <c r="G153" s="132"/>
      <c r="H153" s="132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</row>
    <row r="154" spans="1:20" s="7" customFormat="1">
      <c r="A154" s="132"/>
      <c r="B154" s="132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</row>
    <row r="155" spans="1:20" s="7" customFormat="1">
      <c r="A155" s="132"/>
      <c r="B155" s="132"/>
      <c r="C155" s="132"/>
      <c r="D155" s="132"/>
      <c r="E155" s="132"/>
      <c r="F155" s="132"/>
      <c r="G155" s="132"/>
      <c r="H155" s="132"/>
      <c r="I155" s="132"/>
      <c r="J155" s="132"/>
      <c r="K155" s="132"/>
      <c r="L155" s="132"/>
      <c r="M155" s="132"/>
      <c r="N155" s="132"/>
      <c r="O155" s="132"/>
      <c r="P155" s="132"/>
      <c r="Q155" s="132"/>
      <c r="R155" s="132"/>
      <c r="S155" s="132"/>
      <c r="T155" s="132"/>
    </row>
    <row r="156" spans="1:20" s="7" customFormat="1">
      <c r="A156" s="132"/>
      <c r="B156" s="132"/>
      <c r="C156" s="132"/>
      <c r="D156" s="132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</row>
    <row r="157" spans="1:20" s="7" customFormat="1">
      <c r="A157" s="132"/>
      <c r="B157" s="132"/>
      <c r="C157" s="132"/>
      <c r="D157" s="132"/>
      <c r="E157" s="132"/>
      <c r="F157" s="132"/>
      <c r="G157" s="132"/>
      <c r="H157" s="132"/>
      <c r="I157" s="132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</row>
    <row r="158" spans="1:20" s="7" customFormat="1">
      <c r="A158" s="132"/>
      <c r="B158" s="132"/>
      <c r="C158" s="132"/>
      <c r="D158" s="132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</row>
    <row r="159" spans="1:20" s="7" customFormat="1">
      <c r="A159" s="132"/>
      <c r="B159" s="132"/>
      <c r="C159" s="132"/>
      <c r="D159" s="132"/>
      <c r="E159" s="132"/>
      <c r="F159" s="132"/>
      <c r="G159" s="132"/>
      <c r="H159" s="132"/>
      <c r="I159" s="132"/>
      <c r="J159" s="132"/>
      <c r="K159" s="132"/>
      <c r="L159" s="132"/>
      <c r="M159" s="132"/>
      <c r="N159" s="132"/>
      <c r="O159" s="132"/>
      <c r="P159" s="132"/>
      <c r="Q159" s="132"/>
      <c r="R159" s="132"/>
      <c r="S159" s="132"/>
      <c r="T159" s="132"/>
    </row>
    <row r="160" spans="1:20" s="7" customFormat="1">
      <c r="A160" s="132"/>
      <c r="B160" s="132"/>
      <c r="C160" s="132"/>
      <c r="D160" s="132"/>
      <c r="E160" s="132"/>
      <c r="F160" s="132"/>
      <c r="G160" s="132"/>
      <c r="H160" s="132"/>
      <c r="I160" s="132"/>
      <c r="J160" s="132"/>
      <c r="K160" s="132"/>
      <c r="L160" s="132"/>
      <c r="M160" s="132"/>
      <c r="N160" s="132"/>
      <c r="O160" s="132"/>
      <c r="P160" s="132"/>
      <c r="Q160" s="132"/>
      <c r="R160" s="132"/>
      <c r="S160" s="132"/>
      <c r="T160" s="132"/>
    </row>
    <row r="161" spans="1:20" s="7" customFormat="1">
      <c r="A161" s="132"/>
      <c r="B161" s="132"/>
      <c r="C161" s="132"/>
      <c r="D161" s="132"/>
      <c r="E161" s="132"/>
      <c r="F161" s="132"/>
      <c r="G161" s="132"/>
      <c r="H161" s="132"/>
      <c r="I161" s="132"/>
      <c r="J161" s="132"/>
      <c r="K161" s="132"/>
      <c r="L161" s="132"/>
      <c r="M161" s="132"/>
      <c r="N161" s="132"/>
      <c r="O161" s="132"/>
      <c r="P161" s="132"/>
      <c r="Q161" s="132"/>
      <c r="R161" s="132"/>
      <c r="S161" s="132"/>
      <c r="T161" s="132"/>
    </row>
    <row r="162" spans="1:20" s="7" customFormat="1">
      <c r="A162" s="132"/>
      <c r="B162" s="132"/>
      <c r="C162" s="132"/>
      <c r="D162" s="132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32"/>
      <c r="T162" s="132"/>
    </row>
    <row r="163" spans="1:20" s="7" customFormat="1">
      <c r="A163" s="132"/>
      <c r="B163" s="132"/>
      <c r="C163" s="132"/>
      <c r="D163" s="132"/>
      <c r="E163" s="132"/>
      <c r="F163" s="132"/>
      <c r="G163" s="132"/>
      <c r="H163" s="132"/>
      <c r="I163" s="132"/>
      <c r="J163" s="132"/>
      <c r="K163" s="132"/>
      <c r="L163" s="132"/>
      <c r="M163" s="132"/>
      <c r="N163" s="132"/>
      <c r="O163" s="132"/>
      <c r="P163" s="132"/>
      <c r="Q163" s="132"/>
      <c r="R163" s="132"/>
      <c r="S163" s="132"/>
      <c r="T163" s="132"/>
    </row>
    <row r="164" spans="1:20" s="7" customFormat="1">
      <c r="A164" s="132"/>
      <c r="B164" s="132"/>
      <c r="C164" s="132"/>
      <c r="D164" s="132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32"/>
      <c r="T164" s="132"/>
    </row>
    <row r="165" spans="1:20" s="7" customFormat="1">
      <c r="A165" s="132"/>
      <c r="B165" s="132"/>
      <c r="C165" s="132"/>
      <c r="D165" s="132"/>
      <c r="E165" s="132"/>
      <c r="F165" s="132"/>
      <c r="G165" s="132"/>
      <c r="H165" s="132"/>
      <c r="I165" s="132"/>
      <c r="J165" s="132"/>
      <c r="K165" s="132"/>
      <c r="L165" s="132"/>
      <c r="M165" s="132"/>
      <c r="N165" s="132"/>
      <c r="O165" s="132"/>
      <c r="P165" s="132"/>
      <c r="Q165" s="132"/>
      <c r="R165" s="132"/>
      <c r="S165" s="132"/>
      <c r="T165" s="132"/>
    </row>
    <row r="166" spans="1:20" s="7" customFormat="1">
      <c r="A166" s="132"/>
      <c r="B166" s="132"/>
      <c r="C166" s="132"/>
      <c r="D166" s="132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2"/>
      <c r="R166" s="132"/>
      <c r="S166" s="132"/>
      <c r="T166" s="132"/>
    </row>
    <row r="167" spans="1:20" s="7" customFormat="1">
      <c r="A167" s="132"/>
      <c r="B167" s="132"/>
      <c r="C167" s="132"/>
      <c r="D167" s="132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32"/>
      <c r="T167" s="132"/>
    </row>
    <row r="168" spans="1:20" s="7" customFormat="1">
      <c r="A168" s="132"/>
      <c r="B168" s="132"/>
      <c r="C168" s="132"/>
      <c r="D168" s="132"/>
      <c r="E168" s="132"/>
      <c r="F168" s="132"/>
      <c r="G168" s="132"/>
      <c r="H168" s="132"/>
      <c r="I168" s="132"/>
      <c r="J168" s="132"/>
      <c r="K168" s="132"/>
      <c r="L168" s="132"/>
      <c r="M168" s="132"/>
      <c r="N168" s="132"/>
      <c r="O168" s="132"/>
      <c r="P168" s="132"/>
      <c r="Q168" s="132"/>
      <c r="R168" s="132"/>
      <c r="S168" s="132"/>
      <c r="T168" s="132"/>
    </row>
    <row r="169" spans="1:20" s="7" customFormat="1">
      <c r="A169" s="132"/>
      <c r="B169" s="132"/>
      <c r="C169" s="132"/>
      <c r="D169" s="132"/>
      <c r="E169" s="132"/>
      <c r="F169" s="132"/>
      <c r="G169" s="132"/>
      <c r="H169" s="132"/>
      <c r="I169" s="132"/>
      <c r="J169" s="132"/>
      <c r="K169" s="132"/>
      <c r="L169" s="132"/>
      <c r="M169" s="132"/>
      <c r="N169" s="132"/>
      <c r="O169" s="132"/>
      <c r="P169" s="132"/>
      <c r="Q169" s="132"/>
      <c r="R169" s="132"/>
      <c r="S169" s="132"/>
      <c r="T169" s="132"/>
    </row>
    <row r="170" spans="1:20" s="7" customFormat="1">
      <c r="A170" s="132"/>
      <c r="B170" s="132"/>
      <c r="C170" s="132"/>
      <c r="D170" s="132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32"/>
      <c r="T170" s="132"/>
    </row>
    <row r="171" spans="1:20" s="7" customFormat="1">
      <c r="A171" s="132"/>
      <c r="B171" s="132"/>
      <c r="C171" s="132"/>
      <c r="D171" s="132"/>
      <c r="E171" s="132"/>
      <c r="F171" s="132"/>
      <c r="G171" s="132"/>
      <c r="H171" s="132"/>
      <c r="I171" s="132"/>
      <c r="J171" s="132"/>
      <c r="K171" s="132"/>
      <c r="L171" s="132"/>
      <c r="M171" s="132"/>
      <c r="N171" s="132"/>
      <c r="O171" s="132"/>
      <c r="P171" s="132"/>
      <c r="Q171" s="132"/>
      <c r="R171" s="132"/>
      <c r="S171" s="132"/>
      <c r="T171" s="132"/>
    </row>
    <row r="172" spans="1:20" s="7" customFormat="1">
      <c r="A172" s="132"/>
      <c r="B172" s="132"/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  <c r="R172" s="132"/>
      <c r="S172" s="132"/>
      <c r="T172" s="132"/>
    </row>
    <row r="173" spans="1:20" s="7" customFormat="1">
      <c r="A173" s="132"/>
      <c r="B173" s="132"/>
      <c r="C173" s="132"/>
      <c r="D173" s="132"/>
      <c r="E173" s="132"/>
      <c r="F173" s="132"/>
      <c r="G173" s="132"/>
      <c r="H173" s="132"/>
      <c r="I173" s="132"/>
      <c r="J173" s="132"/>
      <c r="K173" s="132"/>
      <c r="L173" s="132"/>
      <c r="M173" s="132"/>
      <c r="N173" s="132"/>
      <c r="O173" s="132"/>
      <c r="P173" s="132"/>
      <c r="Q173" s="132"/>
      <c r="R173" s="132"/>
      <c r="S173" s="132"/>
      <c r="T173" s="132"/>
    </row>
    <row r="174" spans="1:20" s="7" customFormat="1">
      <c r="A174" s="132"/>
      <c r="B174" s="132"/>
      <c r="C174" s="132"/>
      <c r="D174" s="132"/>
      <c r="E174" s="132"/>
      <c r="F174" s="132"/>
      <c r="G174" s="132"/>
      <c r="H174" s="132"/>
      <c r="I174" s="132"/>
      <c r="J174" s="132"/>
      <c r="K174" s="132"/>
      <c r="L174" s="132"/>
      <c r="M174" s="132"/>
      <c r="N174" s="132"/>
      <c r="O174" s="132"/>
      <c r="P174" s="132"/>
      <c r="Q174" s="132"/>
      <c r="R174" s="132"/>
      <c r="S174" s="132"/>
      <c r="T174" s="132"/>
    </row>
    <row r="175" spans="1:20" s="7" customFormat="1">
      <c r="A175" s="132"/>
      <c r="B175" s="132"/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  <c r="R175" s="132"/>
      <c r="S175" s="132"/>
      <c r="T175" s="132"/>
    </row>
    <row r="176" spans="1:20" s="7" customFormat="1">
      <c r="A176" s="132"/>
      <c r="B176" s="132"/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  <c r="R176" s="132"/>
      <c r="S176" s="132"/>
      <c r="T176" s="132"/>
    </row>
    <row r="177" spans="1:20" s="7" customFormat="1">
      <c r="A177" s="132"/>
      <c r="B177" s="132"/>
      <c r="C177" s="132"/>
      <c r="D177" s="132"/>
      <c r="E177" s="132"/>
      <c r="F177" s="132"/>
      <c r="G177" s="132"/>
      <c r="H177" s="132"/>
      <c r="I177" s="132"/>
      <c r="J177" s="132"/>
      <c r="K177" s="132"/>
      <c r="L177" s="132"/>
      <c r="M177" s="132"/>
      <c r="N177" s="132"/>
      <c r="O177" s="132"/>
      <c r="P177" s="132"/>
      <c r="Q177" s="132"/>
      <c r="R177" s="132"/>
      <c r="S177" s="132"/>
      <c r="T177" s="132"/>
    </row>
    <row r="178" spans="1:20" s="7" customFormat="1">
      <c r="A178" s="132"/>
      <c r="B178" s="132"/>
      <c r="C178" s="132"/>
      <c r="D178" s="132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  <c r="S178" s="132"/>
      <c r="T178" s="132"/>
    </row>
    <row r="179" spans="1:20" s="7" customFormat="1">
      <c r="A179" s="132"/>
      <c r="B179" s="132"/>
      <c r="C179" s="132"/>
      <c r="D179" s="132"/>
      <c r="E179" s="132"/>
      <c r="F179" s="132"/>
      <c r="G179" s="132"/>
      <c r="H179" s="132"/>
      <c r="I179" s="132"/>
      <c r="J179" s="132"/>
      <c r="K179" s="132"/>
      <c r="L179" s="132"/>
      <c r="M179" s="132"/>
      <c r="N179" s="132"/>
      <c r="O179" s="132"/>
      <c r="P179" s="132"/>
      <c r="Q179" s="132"/>
      <c r="R179" s="132"/>
      <c r="S179" s="132"/>
      <c r="T179" s="132"/>
    </row>
    <row r="180" spans="1:20" s="7" customFormat="1">
      <c r="A180" s="132"/>
      <c r="B180" s="132"/>
      <c r="C180" s="132"/>
      <c r="D180" s="132"/>
      <c r="E180" s="132"/>
      <c r="F180" s="132"/>
      <c r="G180" s="132"/>
      <c r="H180" s="132"/>
      <c r="I180" s="132"/>
      <c r="J180" s="132"/>
      <c r="K180" s="132"/>
      <c r="L180" s="132"/>
      <c r="M180" s="132"/>
      <c r="N180" s="132"/>
      <c r="O180" s="132"/>
      <c r="P180" s="132"/>
      <c r="Q180" s="132"/>
      <c r="R180" s="132"/>
      <c r="S180" s="132"/>
      <c r="T180" s="132"/>
    </row>
    <row r="181" spans="1:20" s="7" customFormat="1">
      <c r="A181" s="132"/>
      <c r="B181" s="132"/>
      <c r="C181" s="132"/>
      <c r="D181" s="132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  <c r="S181" s="132"/>
      <c r="T181" s="132"/>
    </row>
    <row r="182" spans="1:20" s="7" customFormat="1">
      <c r="A182" s="132"/>
      <c r="B182" s="132"/>
      <c r="C182" s="132"/>
      <c r="D182" s="132"/>
      <c r="E182" s="132"/>
      <c r="F182" s="132"/>
      <c r="G182" s="132"/>
      <c r="H182" s="132"/>
      <c r="I182" s="132"/>
      <c r="J182" s="132"/>
      <c r="K182" s="132"/>
      <c r="L182" s="132"/>
      <c r="M182" s="132"/>
      <c r="N182" s="132"/>
      <c r="O182" s="132"/>
      <c r="P182" s="132"/>
      <c r="Q182" s="132"/>
      <c r="R182" s="132"/>
      <c r="S182" s="132"/>
      <c r="T182" s="132"/>
    </row>
    <row r="183" spans="1:20" s="7" customFormat="1">
      <c r="A183" s="132"/>
      <c r="B183" s="132"/>
      <c r="C183" s="132"/>
      <c r="D183" s="132"/>
      <c r="E183" s="132"/>
      <c r="F183" s="132"/>
      <c r="G183" s="132"/>
      <c r="H183" s="132"/>
      <c r="I183" s="132"/>
      <c r="J183" s="132"/>
      <c r="K183" s="132"/>
      <c r="L183" s="132"/>
      <c r="M183" s="132"/>
      <c r="N183" s="132"/>
      <c r="O183" s="132"/>
      <c r="P183" s="132"/>
      <c r="Q183" s="132"/>
      <c r="R183" s="132"/>
      <c r="S183" s="132"/>
      <c r="T183" s="132"/>
    </row>
    <row r="184" spans="1:20" s="7" customFormat="1">
      <c r="A184" s="132"/>
      <c r="B184" s="132"/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</row>
    <row r="185" spans="1:20" s="7" customFormat="1">
      <c r="A185" s="132"/>
      <c r="B185" s="132"/>
      <c r="C185" s="132"/>
      <c r="D185" s="132"/>
      <c r="E185" s="132"/>
      <c r="F185" s="132"/>
      <c r="G185" s="132"/>
      <c r="H185" s="132"/>
      <c r="I185" s="132"/>
      <c r="J185" s="132"/>
      <c r="K185" s="132"/>
      <c r="L185" s="132"/>
      <c r="M185" s="132"/>
      <c r="N185" s="132"/>
      <c r="O185" s="132"/>
      <c r="P185" s="132"/>
      <c r="Q185" s="132"/>
      <c r="R185" s="132"/>
      <c r="S185" s="132"/>
      <c r="T185" s="132"/>
    </row>
    <row r="186" spans="1:20" s="7" customFormat="1">
      <c r="A186" s="132"/>
      <c r="B186" s="132"/>
      <c r="C186" s="132"/>
      <c r="D186" s="132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  <c r="R186" s="132"/>
      <c r="S186" s="132"/>
      <c r="T186" s="132"/>
    </row>
    <row r="187" spans="1:20" s="7" customFormat="1">
      <c r="A187" s="132"/>
      <c r="B187" s="132"/>
      <c r="C187" s="132"/>
      <c r="D187" s="132"/>
      <c r="E187" s="132"/>
      <c r="F187" s="132"/>
      <c r="G187" s="132"/>
      <c r="H187" s="132"/>
      <c r="I187" s="132"/>
      <c r="J187" s="132"/>
      <c r="K187" s="132"/>
      <c r="L187" s="132"/>
      <c r="M187" s="132"/>
      <c r="N187" s="132"/>
      <c r="O187" s="132"/>
      <c r="P187" s="132"/>
      <c r="Q187" s="132"/>
      <c r="R187" s="132"/>
      <c r="S187" s="132"/>
      <c r="T187" s="132"/>
    </row>
    <row r="188" spans="1:20" s="7" customFormat="1">
      <c r="A188" s="132"/>
      <c r="B188" s="132"/>
      <c r="C188" s="132"/>
      <c r="D188" s="132"/>
      <c r="E188" s="132"/>
      <c r="F188" s="132"/>
      <c r="G188" s="132"/>
      <c r="H188" s="132"/>
      <c r="I188" s="132"/>
      <c r="J188" s="132"/>
      <c r="K188" s="132"/>
      <c r="L188" s="132"/>
      <c r="M188" s="132"/>
      <c r="N188" s="132"/>
      <c r="O188" s="132"/>
      <c r="P188" s="132"/>
      <c r="Q188" s="132"/>
      <c r="R188" s="132"/>
      <c r="S188" s="132"/>
      <c r="T188" s="132"/>
    </row>
    <row r="189" spans="1:20" s="7" customFormat="1">
      <c r="A189" s="132"/>
      <c r="B189" s="132"/>
      <c r="C189" s="132"/>
      <c r="D189" s="132"/>
      <c r="E189" s="132"/>
      <c r="F189" s="132"/>
      <c r="G189" s="132"/>
      <c r="H189" s="132"/>
      <c r="I189" s="132"/>
      <c r="J189" s="132"/>
      <c r="K189" s="132"/>
      <c r="L189" s="132"/>
      <c r="M189" s="132"/>
      <c r="N189" s="132"/>
      <c r="O189" s="132"/>
      <c r="P189" s="132"/>
      <c r="Q189" s="132"/>
      <c r="R189" s="132"/>
      <c r="S189" s="132"/>
      <c r="T189" s="132"/>
    </row>
    <row r="190" spans="1:20" s="7" customFormat="1">
      <c r="A190" s="132"/>
      <c r="B190" s="132"/>
      <c r="C190" s="132"/>
      <c r="D190" s="132"/>
      <c r="E190" s="132"/>
      <c r="F190" s="132"/>
      <c r="G190" s="132"/>
      <c r="H190" s="132"/>
      <c r="I190" s="132"/>
      <c r="J190" s="132"/>
      <c r="K190" s="132"/>
      <c r="L190" s="132"/>
      <c r="M190" s="132"/>
      <c r="N190" s="132"/>
      <c r="O190" s="132"/>
      <c r="P190" s="132"/>
      <c r="Q190" s="132"/>
      <c r="R190" s="132"/>
      <c r="S190" s="132"/>
      <c r="T190" s="132"/>
    </row>
    <row r="191" spans="1:20" s="7" customFormat="1">
      <c r="A191" s="132"/>
      <c r="B191" s="132"/>
      <c r="C191" s="132"/>
      <c r="D191" s="132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  <c r="R191" s="132"/>
      <c r="S191" s="132"/>
      <c r="T191" s="132"/>
    </row>
    <row r="192" spans="1:20" s="7" customFormat="1">
      <c r="A192" s="132"/>
      <c r="B192" s="132"/>
      <c r="C192" s="132"/>
      <c r="D192" s="132"/>
      <c r="E192" s="132"/>
      <c r="F192" s="132"/>
      <c r="G192" s="132"/>
      <c r="H192" s="132"/>
      <c r="I192" s="132"/>
      <c r="J192" s="132"/>
      <c r="K192" s="132"/>
      <c r="L192" s="132"/>
      <c r="M192" s="132"/>
      <c r="N192" s="132"/>
      <c r="O192" s="132"/>
      <c r="P192" s="132"/>
      <c r="Q192" s="132"/>
      <c r="R192" s="132"/>
      <c r="S192" s="132"/>
      <c r="T192" s="132"/>
    </row>
    <row r="193" spans="1:20" s="7" customFormat="1">
      <c r="A193" s="132"/>
      <c r="B193" s="132"/>
      <c r="C193" s="132"/>
      <c r="D193" s="132"/>
      <c r="E193" s="132"/>
      <c r="F193" s="132"/>
      <c r="G193" s="132"/>
      <c r="H193" s="132"/>
      <c r="I193" s="132"/>
      <c r="J193" s="132"/>
      <c r="K193" s="132"/>
      <c r="L193" s="132"/>
      <c r="M193" s="132"/>
      <c r="N193" s="132"/>
      <c r="O193" s="132"/>
      <c r="P193" s="132"/>
      <c r="Q193" s="132"/>
      <c r="R193" s="132"/>
      <c r="S193" s="132"/>
      <c r="T193" s="132"/>
    </row>
    <row r="194" spans="1:20" s="7" customFormat="1">
      <c r="A194" s="132"/>
      <c r="B194" s="132"/>
      <c r="C194" s="132"/>
      <c r="D194" s="132"/>
      <c r="E194" s="132"/>
      <c r="F194" s="132"/>
      <c r="G194" s="132"/>
      <c r="H194" s="132"/>
      <c r="I194" s="132"/>
      <c r="J194" s="132"/>
      <c r="K194" s="132"/>
      <c r="L194" s="132"/>
      <c r="M194" s="132"/>
      <c r="N194" s="132"/>
      <c r="O194" s="132"/>
      <c r="P194" s="132"/>
      <c r="Q194" s="132"/>
      <c r="R194" s="132"/>
      <c r="S194" s="132"/>
      <c r="T194" s="132"/>
    </row>
    <row r="195" spans="1:20" s="7" customFormat="1">
      <c r="A195" s="132"/>
      <c r="B195" s="132"/>
      <c r="C195" s="132"/>
      <c r="D195" s="132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  <c r="R195" s="132"/>
      <c r="S195" s="132"/>
      <c r="T195" s="132"/>
    </row>
    <row r="196" spans="1:20" s="7" customFormat="1">
      <c r="A196" s="132"/>
      <c r="B196" s="132"/>
      <c r="C196" s="132"/>
      <c r="D196" s="132"/>
      <c r="E196" s="132"/>
      <c r="F196" s="132"/>
      <c r="G196" s="132"/>
      <c r="H196" s="132"/>
      <c r="I196" s="132"/>
      <c r="J196" s="132"/>
      <c r="K196" s="132"/>
      <c r="L196" s="132"/>
      <c r="M196" s="132"/>
      <c r="N196" s="132"/>
      <c r="O196" s="132"/>
      <c r="P196" s="132"/>
      <c r="Q196" s="132"/>
      <c r="R196" s="132"/>
      <c r="S196" s="132"/>
      <c r="T196" s="132"/>
    </row>
    <row r="197" spans="1:20" s="7" customFormat="1">
      <c r="A197" s="132"/>
      <c r="B197" s="132"/>
      <c r="C197" s="132"/>
      <c r="D197" s="132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32"/>
      <c r="T197" s="132"/>
    </row>
    <row r="198" spans="1:20" s="7" customFormat="1">
      <c r="A198" s="132"/>
      <c r="B198" s="132"/>
      <c r="C198" s="132"/>
      <c r="D198" s="132"/>
      <c r="E198" s="132"/>
      <c r="F198" s="132"/>
      <c r="G198" s="132"/>
      <c r="H198" s="132"/>
      <c r="I198" s="132"/>
      <c r="J198" s="132"/>
      <c r="K198" s="132"/>
      <c r="L198" s="132"/>
      <c r="M198" s="132"/>
      <c r="N198" s="132"/>
      <c r="O198" s="132"/>
      <c r="P198" s="132"/>
      <c r="Q198" s="132"/>
      <c r="R198" s="132"/>
      <c r="S198" s="132"/>
      <c r="T198" s="132"/>
    </row>
    <row r="199" spans="1:20" s="7" customFormat="1">
      <c r="A199" s="132"/>
      <c r="B199" s="132"/>
      <c r="C199" s="132"/>
      <c r="D199" s="132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  <c r="Q199" s="132"/>
      <c r="R199" s="132"/>
      <c r="S199" s="132"/>
      <c r="T199" s="132"/>
    </row>
    <row r="200" spans="1:20" s="7" customFormat="1">
      <c r="A200" s="132"/>
      <c r="B200" s="132"/>
      <c r="C200" s="132"/>
      <c r="D200" s="132"/>
      <c r="E200" s="132"/>
      <c r="F200" s="132"/>
      <c r="G200" s="132"/>
      <c r="H200" s="132"/>
      <c r="I200" s="132"/>
      <c r="J200" s="132"/>
      <c r="K200" s="132"/>
      <c r="L200" s="132"/>
      <c r="M200" s="132"/>
      <c r="N200" s="132"/>
      <c r="O200" s="132"/>
      <c r="P200" s="132"/>
      <c r="Q200" s="132"/>
      <c r="R200" s="132"/>
      <c r="S200" s="132"/>
      <c r="T200" s="132"/>
    </row>
    <row r="201" spans="1:20" s="7" customFormat="1">
      <c r="A201" s="132"/>
      <c r="B201" s="132"/>
      <c r="C201" s="132"/>
      <c r="D201" s="132"/>
      <c r="E201" s="132"/>
      <c r="F201" s="132"/>
      <c r="G201" s="132"/>
      <c r="H201" s="132"/>
      <c r="I201" s="132"/>
      <c r="J201" s="132"/>
      <c r="K201" s="132"/>
      <c r="L201" s="132"/>
      <c r="M201" s="132"/>
      <c r="N201" s="132"/>
      <c r="O201" s="132"/>
      <c r="P201" s="132"/>
      <c r="Q201" s="132"/>
      <c r="R201" s="132"/>
      <c r="S201" s="132"/>
      <c r="T201" s="132"/>
    </row>
    <row r="202" spans="1:20" s="7" customFormat="1">
      <c r="A202" s="132"/>
      <c r="B202" s="132"/>
      <c r="C202" s="132"/>
      <c r="D202" s="132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  <c r="R202" s="132"/>
      <c r="S202" s="132"/>
      <c r="T202" s="132"/>
    </row>
    <row r="203" spans="1:20" s="7" customFormat="1">
      <c r="A203" s="132"/>
      <c r="B203" s="132"/>
      <c r="C203" s="132"/>
      <c r="D203" s="132"/>
      <c r="E203" s="132"/>
      <c r="F203" s="132"/>
      <c r="G203" s="132"/>
      <c r="H203" s="132"/>
      <c r="I203" s="132"/>
      <c r="J203" s="132"/>
      <c r="K203" s="132"/>
      <c r="L203" s="132"/>
      <c r="M203" s="132"/>
      <c r="N203" s="132"/>
      <c r="O203" s="132"/>
      <c r="P203" s="132"/>
      <c r="Q203" s="132"/>
      <c r="R203" s="132"/>
      <c r="S203" s="132"/>
      <c r="T203" s="132"/>
    </row>
    <row r="204" spans="1:20" s="7" customFormat="1">
      <c r="A204" s="132"/>
      <c r="B204" s="132"/>
      <c r="C204" s="132"/>
      <c r="D204" s="132"/>
      <c r="E204" s="132"/>
      <c r="F204" s="132"/>
      <c r="G204" s="132"/>
      <c r="H204" s="132"/>
      <c r="I204" s="132"/>
      <c r="J204" s="132"/>
      <c r="K204" s="132"/>
      <c r="L204" s="132"/>
      <c r="M204" s="132"/>
      <c r="N204" s="132"/>
      <c r="O204" s="132"/>
      <c r="P204" s="132"/>
      <c r="Q204" s="132"/>
      <c r="R204" s="132"/>
      <c r="S204" s="132"/>
      <c r="T204" s="132"/>
    </row>
    <row r="205" spans="1:20" s="7" customFormat="1">
      <c r="A205" s="132"/>
      <c r="B205" s="132"/>
      <c r="C205" s="132"/>
      <c r="D205" s="132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  <c r="Q205" s="132"/>
      <c r="R205" s="132"/>
      <c r="S205" s="132"/>
      <c r="T205" s="132"/>
    </row>
    <row r="206" spans="1:20" s="7" customFormat="1">
      <c r="A206" s="132"/>
      <c r="B206" s="132"/>
      <c r="C206" s="132"/>
      <c r="D206" s="132"/>
      <c r="E206" s="132"/>
      <c r="F206" s="132"/>
      <c r="G206" s="132"/>
      <c r="H206" s="132"/>
      <c r="I206" s="132"/>
      <c r="J206" s="132"/>
      <c r="K206" s="132"/>
      <c r="L206" s="132"/>
      <c r="M206" s="132"/>
      <c r="N206" s="132"/>
      <c r="O206" s="132"/>
      <c r="P206" s="132"/>
      <c r="Q206" s="132"/>
      <c r="R206" s="132"/>
      <c r="S206" s="132"/>
      <c r="T206" s="132"/>
    </row>
    <row r="207" spans="1:20" s="7" customFormat="1">
      <c r="A207" s="132"/>
      <c r="B207" s="132"/>
      <c r="C207" s="132"/>
      <c r="D207" s="132"/>
      <c r="E207" s="132"/>
      <c r="F207" s="132"/>
      <c r="G207" s="132"/>
      <c r="H207" s="132"/>
      <c r="I207" s="132"/>
      <c r="J207" s="132"/>
      <c r="K207" s="132"/>
      <c r="L207" s="132"/>
      <c r="M207" s="132"/>
      <c r="N207" s="132"/>
      <c r="O207" s="132"/>
      <c r="P207" s="132"/>
      <c r="Q207" s="132"/>
      <c r="R207" s="132"/>
      <c r="S207" s="132"/>
      <c r="T207" s="132"/>
    </row>
    <row r="208" spans="1:20" s="7" customFormat="1">
      <c r="A208" s="132"/>
      <c r="B208" s="132"/>
      <c r="C208" s="132"/>
      <c r="D208" s="132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  <c r="R208" s="132"/>
      <c r="S208" s="132"/>
      <c r="T208" s="132"/>
    </row>
    <row r="209" spans="1:20" s="7" customFormat="1">
      <c r="A209" s="132"/>
      <c r="B209" s="132"/>
      <c r="C209" s="132"/>
      <c r="D209" s="132"/>
      <c r="E209" s="132"/>
      <c r="F209" s="132"/>
      <c r="G209" s="132"/>
      <c r="H209" s="132"/>
      <c r="I209" s="132"/>
      <c r="J209" s="132"/>
      <c r="K209" s="132"/>
      <c r="L209" s="132"/>
      <c r="M209" s="132"/>
      <c r="N209" s="132"/>
      <c r="O209" s="132"/>
      <c r="P209" s="132"/>
      <c r="Q209" s="132"/>
      <c r="R209" s="132"/>
      <c r="S209" s="132"/>
      <c r="T209" s="132"/>
    </row>
    <row r="210" spans="1:20" s="7" customFormat="1">
      <c r="A210" s="132"/>
      <c r="B210" s="132"/>
      <c r="C210" s="132"/>
      <c r="D210" s="132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  <c r="Q210" s="132"/>
      <c r="R210" s="132"/>
      <c r="S210" s="132"/>
      <c r="T210" s="132"/>
    </row>
    <row r="211" spans="1:20" s="7" customFormat="1">
      <c r="A211" s="132"/>
      <c r="B211" s="132"/>
      <c r="C211" s="132"/>
      <c r="D211" s="132"/>
      <c r="E211" s="132"/>
      <c r="F211" s="132"/>
      <c r="G211" s="132"/>
      <c r="H211" s="132"/>
      <c r="I211" s="132"/>
      <c r="J211" s="132"/>
      <c r="K211" s="132"/>
      <c r="L211" s="132"/>
      <c r="M211" s="132"/>
      <c r="N211" s="132"/>
      <c r="O211" s="132"/>
      <c r="P211" s="132"/>
      <c r="Q211" s="132"/>
      <c r="R211" s="132"/>
      <c r="S211" s="132"/>
      <c r="T211" s="132"/>
    </row>
    <row r="212" spans="1:20" s="7" customFormat="1">
      <c r="A212" s="132"/>
      <c r="B212" s="132"/>
      <c r="C212" s="132"/>
      <c r="D212" s="132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  <c r="R212" s="132"/>
      <c r="S212" s="132"/>
      <c r="T212" s="132"/>
    </row>
    <row r="213" spans="1:20" s="7" customFormat="1">
      <c r="A213" s="132"/>
      <c r="B213" s="132"/>
      <c r="C213" s="132"/>
      <c r="D213" s="132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  <c r="R213" s="132"/>
      <c r="S213" s="132"/>
      <c r="T213" s="132"/>
    </row>
    <row r="214" spans="1:20" s="7" customFormat="1">
      <c r="A214" s="132"/>
      <c r="B214" s="132"/>
      <c r="C214" s="132"/>
      <c r="D214" s="132"/>
      <c r="E214" s="132"/>
      <c r="F214" s="132"/>
      <c r="G214" s="132"/>
      <c r="H214" s="132"/>
      <c r="I214" s="132"/>
      <c r="J214" s="132"/>
      <c r="K214" s="132"/>
      <c r="L214" s="132"/>
      <c r="M214" s="132"/>
      <c r="N214" s="132"/>
      <c r="O214" s="132"/>
      <c r="P214" s="132"/>
      <c r="Q214" s="132"/>
      <c r="R214" s="132"/>
      <c r="S214" s="132"/>
      <c r="T214" s="132"/>
    </row>
    <row r="215" spans="1:20" s="7" customFormat="1">
      <c r="A215" s="132"/>
      <c r="B215" s="132"/>
      <c r="C215" s="132"/>
      <c r="D215" s="132"/>
      <c r="E215" s="132"/>
      <c r="F215" s="132"/>
      <c r="G215" s="132"/>
      <c r="H215" s="132"/>
      <c r="I215" s="132"/>
      <c r="J215" s="132"/>
      <c r="K215" s="132"/>
      <c r="L215" s="132"/>
      <c r="M215" s="132"/>
      <c r="N215" s="132"/>
      <c r="O215" s="132"/>
      <c r="P215" s="132"/>
      <c r="Q215" s="132"/>
      <c r="R215" s="132"/>
      <c r="S215" s="132"/>
      <c r="T215" s="132"/>
    </row>
    <row r="216" spans="1:20" s="7" customFormat="1">
      <c r="A216" s="132"/>
      <c r="B216" s="132"/>
      <c r="C216" s="132"/>
      <c r="D216" s="132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32"/>
      <c r="T216" s="132"/>
    </row>
    <row r="217" spans="1:20" s="7" customFormat="1">
      <c r="A217" s="132"/>
      <c r="B217" s="132"/>
      <c r="C217" s="132"/>
      <c r="D217" s="132"/>
      <c r="E217" s="132"/>
      <c r="F217" s="132"/>
      <c r="G217" s="132"/>
      <c r="H217" s="132"/>
      <c r="I217" s="132"/>
      <c r="J217" s="132"/>
      <c r="K217" s="132"/>
      <c r="L217" s="132"/>
      <c r="M217" s="132"/>
      <c r="N217" s="132"/>
      <c r="O217" s="132"/>
      <c r="P217" s="132"/>
      <c r="Q217" s="132"/>
      <c r="R217" s="132"/>
      <c r="S217" s="132"/>
      <c r="T217" s="132"/>
    </row>
    <row r="218" spans="1:20" s="7" customFormat="1">
      <c r="A218" s="132"/>
      <c r="B218" s="132"/>
      <c r="C218" s="132"/>
      <c r="D218" s="132"/>
      <c r="E218" s="132"/>
      <c r="F218" s="132"/>
      <c r="G218" s="132"/>
      <c r="H218" s="132"/>
      <c r="I218" s="132"/>
      <c r="J218" s="132"/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</row>
    <row r="219" spans="1:20" s="7" customFormat="1">
      <c r="A219" s="132"/>
      <c r="B219" s="132"/>
      <c r="C219" s="132"/>
      <c r="D219" s="132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  <c r="S219" s="132"/>
      <c r="T219" s="132"/>
    </row>
    <row r="220" spans="1:20" s="7" customFormat="1">
      <c r="A220" s="132"/>
      <c r="B220" s="132"/>
      <c r="C220" s="132"/>
      <c r="D220" s="132"/>
      <c r="E220" s="132"/>
      <c r="F220" s="132"/>
      <c r="G220" s="132"/>
      <c r="H220" s="132"/>
      <c r="I220" s="132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</row>
    <row r="221" spans="1:20" s="7" customFormat="1">
      <c r="A221" s="132"/>
      <c r="B221" s="132"/>
      <c r="C221" s="132"/>
      <c r="D221" s="132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  <c r="R221" s="132"/>
      <c r="S221" s="132"/>
      <c r="T221" s="132"/>
    </row>
    <row r="222" spans="1:20" s="7" customFormat="1">
      <c r="A222" s="132"/>
      <c r="B222" s="132"/>
      <c r="C222" s="132"/>
      <c r="D222" s="132"/>
      <c r="E222" s="132"/>
      <c r="F222" s="132"/>
      <c r="G222" s="132"/>
      <c r="H222" s="132"/>
      <c r="I222" s="132"/>
      <c r="J222" s="132"/>
      <c r="K222" s="132"/>
      <c r="L222" s="132"/>
      <c r="M222" s="132"/>
      <c r="N222" s="132"/>
      <c r="O222" s="132"/>
      <c r="P222" s="132"/>
      <c r="Q222" s="132"/>
      <c r="R222" s="132"/>
      <c r="S222" s="132"/>
      <c r="T222" s="132"/>
    </row>
    <row r="223" spans="1:20" s="7" customFormat="1">
      <c r="A223" s="132"/>
      <c r="B223" s="132"/>
      <c r="C223" s="132"/>
      <c r="D223" s="132"/>
      <c r="E223" s="132"/>
      <c r="F223" s="132"/>
      <c r="G223" s="132"/>
      <c r="H223" s="132"/>
      <c r="I223" s="132"/>
      <c r="J223" s="132"/>
      <c r="K223" s="132"/>
      <c r="L223" s="132"/>
      <c r="M223" s="132"/>
      <c r="N223" s="132"/>
      <c r="O223" s="132"/>
      <c r="P223" s="132"/>
      <c r="Q223" s="132"/>
      <c r="R223" s="132"/>
      <c r="S223" s="132"/>
      <c r="T223" s="132"/>
    </row>
    <row r="224" spans="1:20" s="7" customFormat="1">
      <c r="A224" s="132"/>
      <c r="B224" s="132"/>
      <c r="C224" s="132"/>
      <c r="D224" s="132"/>
      <c r="E224" s="132"/>
      <c r="F224" s="132"/>
      <c r="G224" s="132"/>
      <c r="H224" s="132"/>
      <c r="I224" s="132"/>
      <c r="J224" s="132"/>
      <c r="K224" s="132"/>
      <c r="L224" s="132"/>
      <c r="M224" s="132"/>
      <c r="N224" s="132"/>
      <c r="O224" s="132"/>
      <c r="P224" s="132"/>
      <c r="Q224" s="132"/>
      <c r="R224" s="132"/>
      <c r="S224" s="132"/>
      <c r="T224" s="132"/>
    </row>
    <row r="225" spans="1:20" s="7" customFormat="1">
      <c r="A225" s="132"/>
      <c r="B225" s="132"/>
      <c r="C225" s="132"/>
      <c r="D225" s="132"/>
      <c r="E225" s="132"/>
      <c r="F225" s="132"/>
      <c r="G225" s="132"/>
      <c r="H225" s="132"/>
      <c r="I225" s="132"/>
      <c r="J225" s="132"/>
      <c r="K225" s="132"/>
      <c r="L225" s="132"/>
      <c r="M225" s="132"/>
      <c r="N225" s="132"/>
      <c r="O225" s="132"/>
      <c r="P225" s="132"/>
      <c r="Q225" s="132"/>
      <c r="R225" s="132"/>
      <c r="S225" s="132"/>
      <c r="T225" s="132"/>
    </row>
    <row r="226" spans="1:20" s="7" customFormat="1">
      <c r="A226" s="132"/>
      <c r="B226" s="132"/>
      <c r="C226" s="132"/>
      <c r="D226" s="132"/>
      <c r="E226" s="132"/>
      <c r="F226" s="132"/>
      <c r="G226" s="132"/>
      <c r="H226" s="132"/>
      <c r="I226" s="132"/>
      <c r="J226" s="132"/>
      <c r="K226" s="132"/>
      <c r="L226" s="132"/>
      <c r="M226" s="132"/>
      <c r="N226" s="132"/>
      <c r="O226" s="132"/>
      <c r="P226" s="132"/>
      <c r="Q226" s="132"/>
      <c r="R226" s="132"/>
      <c r="S226" s="132"/>
      <c r="T226" s="132"/>
    </row>
    <row r="227" spans="1:20" s="7" customFormat="1">
      <c r="A227" s="132"/>
      <c r="B227" s="132"/>
      <c r="C227" s="132"/>
      <c r="D227" s="132"/>
      <c r="E227" s="132"/>
      <c r="F227" s="132"/>
      <c r="G227" s="132"/>
      <c r="H227" s="132"/>
      <c r="I227" s="132"/>
      <c r="J227" s="132"/>
      <c r="K227" s="132"/>
      <c r="L227" s="132"/>
      <c r="M227" s="132"/>
      <c r="N227" s="132"/>
      <c r="O227" s="132"/>
      <c r="P227" s="132"/>
      <c r="Q227" s="132"/>
      <c r="R227" s="132"/>
      <c r="S227" s="132"/>
      <c r="T227" s="132"/>
    </row>
    <row r="228" spans="1:20" s="7" customFormat="1">
      <c r="A228" s="132"/>
      <c r="B228" s="132"/>
      <c r="C228" s="132"/>
      <c r="D228" s="132"/>
      <c r="E228" s="132"/>
      <c r="F228" s="132"/>
      <c r="G228" s="132"/>
      <c r="H228" s="132"/>
      <c r="I228" s="132"/>
      <c r="J228" s="132"/>
      <c r="K228" s="132"/>
      <c r="L228" s="132"/>
      <c r="M228" s="132"/>
      <c r="N228" s="132"/>
      <c r="O228" s="132"/>
      <c r="P228" s="132"/>
      <c r="Q228" s="132"/>
      <c r="R228" s="132"/>
      <c r="S228" s="132"/>
      <c r="T228" s="132"/>
    </row>
    <row r="229" spans="1:20" s="7" customFormat="1">
      <c r="A229" s="132"/>
      <c r="B229" s="132"/>
      <c r="C229" s="132"/>
      <c r="D229" s="132"/>
      <c r="E229" s="132"/>
      <c r="F229" s="132"/>
      <c r="G229" s="132"/>
      <c r="H229" s="132"/>
      <c r="I229" s="132"/>
      <c r="J229" s="132"/>
      <c r="K229" s="132"/>
      <c r="L229" s="132"/>
      <c r="M229" s="132"/>
      <c r="N229" s="132"/>
      <c r="O229" s="132"/>
      <c r="P229" s="132"/>
      <c r="Q229" s="132"/>
      <c r="R229" s="132"/>
      <c r="S229" s="132"/>
      <c r="T229" s="132"/>
    </row>
    <row r="230" spans="1:20" s="7" customFormat="1">
      <c r="A230" s="132"/>
      <c r="B230" s="132"/>
      <c r="C230" s="132"/>
      <c r="D230" s="132"/>
      <c r="E230" s="132"/>
      <c r="F230" s="132"/>
      <c r="G230" s="132"/>
      <c r="H230" s="132"/>
      <c r="I230" s="132"/>
      <c r="J230" s="132"/>
      <c r="K230" s="132"/>
      <c r="L230" s="132"/>
      <c r="M230" s="132"/>
      <c r="N230" s="132"/>
      <c r="O230" s="132"/>
      <c r="P230" s="132"/>
      <c r="Q230" s="132"/>
      <c r="R230" s="132"/>
      <c r="S230" s="132"/>
      <c r="T230" s="132"/>
    </row>
    <row r="231" spans="1:20" s="7" customFormat="1">
      <c r="A231" s="132"/>
      <c r="B231" s="132"/>
      <c r="C231" s="132"/>
      <c r="D231" s="132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/>
      <c r="Q231" s="132"/>
      <c r="R231" s="132"/>
      <c r="S231" s="132"/>
      <c r="T231" s="132"/>
    </row>
    <row r="232" spans="1:20" s="7" customFormat="1">
      <c r="A232" s="132"/>
      <c r="B232" s="132"/>
      <c r="C232" s="132"/>
      <c r="D232" s="132"/>
      <c r="E232" s="132"/>
      <c r="F232" s="132"/>
      <c r="G232" s="132"/>
      <c r="H232" s="132"/>
      <c r="I232" s="132"/>
      <c r="J232" s="132"/>
      <c r="K232" s="132"/>
      <c r="L232" s="132"/>
      <c r="M232" s="132"/>
      <c r="N232" s="132"/>
      <c r="O232" s="132"/>
      <c r="P232" s="132"/>
      <c r="Q232" s="132"/>
      <c r="R232" s="132"/>
      <c r="S232" s="132"/>
      <c r="T232" s="132"/>
    </row>
    <row r="233" spans="1:20" s="7" customFormat="1">
      <c r="A233" s="132"/>
      <c r="B233" s="132"/>
      <c r="C233" s="132"/>
      <c r="D233" s="132"/>
      <c r="E233" s="132"/>
      <c r="F233" s="132"/>
      <c r="G233" s="132"/>
      <c r="H233" s="132"/>
      <c r="I233" s="132"/>
      <c r="J233" s="132"/>
      <c r="K233" s="132"/>
      <c r="L233" s="132"/>
      <c r="M233" s="132"/>
      <c r="N233" s="132"/>
      <c r="O233" s="132"/>
      <c r="P233" s="132"/>
      <c r="Q233" s="132"/>
      <c r="R233" s="132"/>
      <c r="S233" s="132"/>
      <c r="T233" s="132"/>
    </row>
    <row r="234" spans="1:20" s="7" customFormat="1">
      <c r="A234" s="132"/>
      <c r="B234" s="132"/>
      <c r="C234" s="132"/>
      <c r="D234" s="132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  <c r="R234" s="132"/>
      <c r="S234" s="132"/>
      <c r="T234" s="132"/>
    </row>
    <row r="235" spans="1:20" s="7" customFormat="1">
      <c r="A235" s="132"/>
      <c r="B235" s="132"/>
      <c r="C235" s="132"/>
      <c r="D235" s="132"/>
      <c r="E235" s="132"/>
      <c r="F235" s="132"/>
      <c r="G235" s="132"/>
      <c r="H235" s="132"/>
      <c r="I235" s="132"/>
      <c r="J235" s="132"/>
      <c r="K235" s="132"/>
      <c r="L235" s="132"/>
      <c r="M235" s="132"/>
      <c r="N235" s="132"/>
      <c r="O235" s="132"/>
      <c r="P235" s="132"/>
      <c r="Q235" s="132"/>
      <c r="R235" s="132"/>
      <c r="S235" s="132"/>
      <c r="T235" s="132"/>
    </row>
    <row r="236" spans="1:20" s="7" customFormat="1">
      <c r="A236" s="132"/>
      <c r="B236" s="132"/>
      <c r="C236" s="132"/>
      <c r="D236" s="132"/>
      <c r="E236" s="132"/>
      <c r="F236" s="132"/>
      <c r="G236" s="132"/>
      <c r="H236" s="132"/>
      <c r="I236" s="132"/>
      <c r="J236" s="132"/>
      <c r="K236" s="132"/>
      <c r="L236" s="132"/>
      <c r="M236" s="132"/>
      <c r="N236" s="132"/>
      <c r="O236" s="132"/>
      <c r="P236" s="132"/>
      <c r="Q236" s="132"/>
      <c r="R236" s="132"/>
      <c r="S236" s="132"/>
      <c r="T236" s="132"/>
    </row>
    <row r="237" spans="1:20" s="7" customFormat="1">
      <c r="A237" s="132"/>
      <c r="B237" s="132"/>
      <c r="C237" s="132"/>
      <c r="D237" s="132"/>
      <c r="E237" s="132"/>
      <c r="F237" s="132"/>
      <c r="G237" s="132"/>
      <c r="H237" s="132"/>
      <c r="I237" s="132"/>
      <c r="J237" s="132"/>
      <c r="K237" s="132"/>
      <c r="L237" s="132"/>
      <c r="M237" s="132"/>
      <c r="N237" s="132"/>
      <c r="O237" s="132"/>
      <c r="P237" s="132"/>
      <c r="Q237" s="132"/>
      <c r="R237" s="132"/>
      <c r="S237" s="132"/>
      <c r="T237" s="132"/>
    </row>
    <row r="238" spans="1:20" s="7" customFormat="1">
      <c r="A238" s="132"/>
      <c r="B238" s="132"/>
      <c r="C238" s="132"/>
      <c r="D238" s="132"/>
      <c r="E238" s="132"/>
      <c r="F238" s="132"/>
      <c r="G238" s="132"/>
      <c r="H238" s="132"/>
      <c r="I238" s="132"/>
      <c r="J238" s="132"/>
      <c r="K238" s="132"/>
      <c r="L238" s="132"/>
      <c r="M238" s="132"/>
      <c r="N238" s="132"/>
      <c r="O238" s="132"/>
      <c r="P238" s="132"/>
      <c r="Q238" s="132"/>
      <c r="R238" s="132"/>
      <c r="S238" s="132"/>
      <c r="T238" s="132"/>
    </row>
    <row r="239" spans="1:20" s="7" customFormat="1">
      <c r="A239" s="132"/>
      <c r="B239" s="132"/>
      <c r="C239" s="132"/>
      <c r="D239" s="132"/>
      <c r="E239" s="132"/>
      <c r="F239" s="132"/>
      <c r="G239" s="132"/>
      <c r="H239" s="132"/>
      <c r="I239" s="132"/>
      <c r="J239" s="132"/>
      <c r="K239" s="132"/>
      <c r="L239" s="132"/>
      <c r="M239" s="132"/>
      <c r="N239" s="132"/>
      <c r="O239" s="132"/>
      <c r="P239" s="132"/>
      <c r="Q239" s="132"/>
      <c r="R239" s="132"/>
      <c r="S239" s="132"/>
      <c r="T239" s="132"/>
    </row>
    <row r="240" spans="1:20" s="7" customFormat="1">
      <c r="A240" s="132"/>
      <c r="B240" s="132"/>
      <c r="C240" s="132"/>
      <c r="D240" s="132"/>
      <c r="E240" s="132"/>
      <c r="F240" s="132"/>
      <c r="G240" s="132"/>
      <c r="H240" s="132"/>
      <c r="I240" s="132"/>
      <c r="J240" s="132"/>
      <c r="K240" s="132"/>
      <c r="L240" s="132"/>
      <c r="M240" s="132"/>
      <c r="N240" s="132"/>
      <c r="O240" s="132"/>
      <c r="P240" s="132"/>
      <c r="Q240" s="132"/>
      <c r="R240" s="132"/>
      <c r="S240" s="132"/>
      <c r="T240" s="132"/>
    </row>
    <row r="241" spans="1:20" s="7" customFormat="1">
      <c r="A241" s="132"/>
      <c r="B241" s="132"/>
      <c r="C241" s="132"/>
      <c r="D241" s="132"/>
      <c r="E241" s="132"/>
      <c r="F241" s="132"/>
      <c r="G241" s="132"/>
      <c r="H241" s="132"/>
      <c r="I241" s="132"/>
      <c r="J241" s="132"/>
      <c r="K241" s="132"/>
      <c r="L241" s="132"/>
      <c r="M241" s="132"/>
      <c r="N241" s="132"/>
      <c r="O241" s="132"/>
      <c r="P241" s="132"/>
      <c r="Q241" s="132"/>
      <c r="R241" s="132"/>
      <c r="S241" s="132"/>
      <c r="T241" s="132"/>
    </row>
    <row r="242" spans="1:20" s="7" customFormat="1">
      <c r="A242" s="132"/>
      <c r="B242" s="132"/>
      <c r="C242" s="132"/>
      <c r="D242" s="132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  <c r="R242" s="132"/>
      <c r="S242" s="132"/>
      <c r="T242" s="132"/>
    </row>
    <row r="243" spans="1:20" s="7" customFormat="1">
      <c r="A243" s="132"/>
      <c r="B243" s="132"/>
      <c r="C243" s="132"/>
      <c r="D243" s="132"/>
      <c r="E243" s="132"/>
      <c r="F243" s="132"/>
      <c r="G243" s="132"/>
      <c r="H243" s="132"/>
      <c r="I243" s="132"/>
      <c r="J243" s="132"/>
      <c r="K243" s="132"/>
      <c r="L243" s="132"/>
      <c r="M243" s="132"/>
      <c r="N243" s="132"/>
      <c r="O243" s="132"/>
      <c r="P243" s="132"/>
      <c r="Q243" s="132"/>
      <c r="R243" s="132"/>
      <c r="S243" s="132"/>
      <c r="T243" s="132"/>
    </row>
    <row r="244" spans="1:20" s="7" customFormat="1">
      <c r="A244" s="132"/>
      <c r="B244" s="132"/>
      <c r="C244" s="132"/>
      <c r="D244" s="132"/>
      <c r="E244" s="132"/>
      <c r="F244" s="132"/>
      <c r="G244" s="132"/>
      <c r="H244" s="132"/>
      <c r="I244" s="132"/>
      <c r="J244" s="132"/>
      <c r="K244" s="132"/>
      <c r="L244" s="132"/>
      <c r="M244" s="132"/>
      <c r="N244" s="132"/>
      <c r="O244" s="132"/>
      <c r="P244" s="132"/>
      <c r="Q244" s="132"/>
      <c r="R244" s="132"/>
      <c r="S244" s="132"/>
      <c r="T244" s="132"/>
    </row>
    <row r="245" spans="1:20" s="7" customFormat="1">
      <c r="A245" s="132"/>
      <c r="B245" s="132"/>
      <c r="C245" s="132"/>
      <c r="D245" s="132"/>
      <c r="E245" s="132"/>
      <c r="F245" s="132"/>
      <c r="G245" s="132"/>
      <c r="H245" s="132"/>
      <c r="I245" s="132"/>
      <c r="J245" s="132"/>
      <c r="K245" s="132"/>
      <c r="L245" s="132"/>
      <c r="M245" s="132"/>
      <c r="N245" s="132"/>
      <c r="O245" s="132"/>
      <c r="P245" s="132"/>
      <c r="Q245" s="132"/>
      <c r="R245" s="132"/>
      <c r="S245" s="132"/>
      <c r="T245" s="132"/>
    </row>
    <row r="246" spans="1:20" s="7" customFormat="1">
      <c r="A246" s="132"/>
      <c r="B246" s="132"/>
      <c r="C246" s="132"/>
      <c r="D246" s="132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132"/>
    </row>
    <row r="247" spans="1:20" s="7" customFormat="1">
      <c r="A247" s="132"/>
      <c r="B247" s="132"/>
      <c r="C247" s="132"/>
      <c r="D247" s="132"/>
      <c r="E247" s="132"/>
      <c r="F247" s="132"/>
      <c r="G247" s="132"/>
      <c r="H247" s="132"/>
      <c r="I247" s="132"/>
      <c r="J247" s="132"/>
      <c r="K247" s="132"/>
      <c r="L247" s="132"/>
      <c r="M247" s="132"/>
      <c r="N247" s="132"/>
      <c r="O247" s="132"/>
      <c r="P247" s="132"/>
      <c r="Q247" s="132"/>
      <c r="R247" s="132"/>
      <c r="S247" s="132"/>
      <c r="T247" s="132"/>
    </row>
    <row r="248" spans="1:20" s="7" customFormat="1">
      <c r="A248" s="132"/>
      <c r="B248" s="132"/>
      <c r="C248" s="132"/>
      <c r="D248" s="132"/>
      <c r="E248" s="132"/>
      <c r="F248" s="132"/>
      <c r="G248" s="132"/>
      <c r="H248" s="132"/>
      <c r="I248" s="132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132"/>
    </row>
    <row r="249" spans="1:20" s="7" customFormat="1">
      <c r="A249" s="132"/>
      <c r="B249" s="132"/>
      <c r="C249" s="132"/>
      <c r="D249" s="132"/>
      <c r="E249" s="132"/>
      <c r="F249" s="132"/>
      <c r="G249" s="132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132"/>
    </row>
    <row r="250" spans="1:20" s="7" customFormat="1">
      <c r="A250" s="132"/>
      <c r="B250" s="132"/>
      <c r="C250" s="132"/>
      <c r="D250" s="132"/>
      <c r="E250" s="132"/>
      <c r="F250" s="132"/>
      <c r="G250" s="132"/>
      <c r="H250" s="132"/>
      <c r="I250" s="132"/>
      <c r="J250" s="132"/>
      <c r="K250" s="132"/>
      <c r="L250" s="132"/>
      <c r="M250" s="132"/>
      <c r="N250" s="132"/>
      <c r="O250" s="132"/>
      <c r="P250" s="132"/>
      <c r="Q250" s="132"/>
      <c r="R250" s="132"/>
      <c r="S250" s="132"/>
      <c r="T250" s="132"/>
    </row>
    <row r="251" spans="1:20" s="7" customFormat="1">
      <c r="A251" s="132"/>
      <c r="B251" s="132"/>
      <c r="C251" s="132"/>
      <c r="D251" s="132"/>
      <c r="E251" s="132"/>
      <c r="F251" s="132"/>
      <c r="G251" s="132"/>
      <c r="H251" s="132"/>
      <c r="I251" s="132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132"/>
    </row>
    <row r="252" spans="1:20" s="7" customFormat="1">
      <c r="A252" s="132"/>
      <c r="B252" s="132"/>
      <c r="C252" s="132"/>
      <c r="D252" s="132"/>
      <c r="E252" s="132"/>
      <c r="F252" s="132"/>
      <c r="G252" s="132"/>
      <c r="H252" s="132"/>
      <c r="I252" s="132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132"/>
    </row>
    <row r="253" spans="1:20" s="7" customFormat="1">
      <c r="A253" s="132"/>
      <c r="B253" s="132"/>
      <c r="C253" s="132"/>
      <c r="D253" s="132"/>
      <c r="E253" s="132"/>
      <c r="F253" s="132"/>
      <c r="G253" s="132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132"/>
    </row>
    <row r="254" spans="1:20" s="7" customFormat="1">
      <c r="A254" s="132"/>
      <c r="B254" s="132"/>
      <c r="C254" s="132"/>
      <c r="D254" s="132"/>
      <c r="E254" s="132"/>
      <c r="F254" s="132"/>
      <c r="G254" s="132"/>
      <c r="H254" s="132"/>
      <c r="I254" s="132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132"/>
    </row>
    <row r="255" spans="1:20" s="7" customFormat="1">
      <c r="A255" s="132"/>
      <c r="B255" s="132"/>
      <c r="C255" s="132"/>
      <c r="D255" s="132"/>
      <c r="E255" s="132"/>
      <c r="F255" s="132"/>
      <c r="G255" s="132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132"/>
    </row>
    <row r="256" spans="1:20" s="7" customFormat="1">
      <c r="A256" s="132"/>
      <c r="B256" s="132"/>
      <c r="C256" s="132"/>
      <c r="D256" s="132"/>
      <c r="E256" s="132"/>
      <c r="F256" s="132"/>
      <c r="G256" s="132"/>
      <c r="H256" s="132"/>
      <c r="I256" s="132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132"/>
    </row>
    <row r="257" spans="1:20" s="7" customFormat="1">
      <c r="A257" s="132"/>
      <c r="B257" s="132"/>
      <c r="C257" s="132"/>
      <c r="D257" s="132"/>
      <c r="E257" s="132"/>
      <c r="F257" s="132"/>
      <c r="G257" s="132"/>
      <c r="H257" s="132"/>
      <c r="I257" s="132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132"/>
    </row>
    <row r="258" spans="1:20" s="7" customFormat="1">
      <c r="A258" s="132"/>
      <c r="B258" s="132"/>
      <c r="C258" s="132"/>
      <c r="D258" s="132"/>
      <c r="E258" s="132"/>
      <c r="F258" s="132"/>
      <c r="G258" s="132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132"/>
    </row>
    <row r="259" spans="1:20" s="7" customFormat="1">
      <c r="A259" s="132"/>
      <c r="B259" s="132"/>
      <c r="C259" s="132"/>
      <c r="D259" s="132"/>
      <c r="E259" s="132"/>
      <c r="F259" s="132"/>
      <c r="G259" s="132"/>
      <c r="H259" s="132"/>
      <c r="I259" s="132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132"/>
    </row>
    <row r="260" spans="1:20" s="7" customFormat="1">
      <c r="A260" s="132"/>
      <c r="B260" s="132"/>
      <c r="C260" s="132"/>
      <c r="D260" s="132"/>
      <c r="E260" s="132"/>
      <c r="F260" s="132"/>
      <c r="G260" s="132"/>
      <c r="H260" s="132"/>
      <c r="I260" s="132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132"/>
    </row>
    <row r="261" spans="1:20" s="7" customFormat="1">
      <c r="A261" s="132"/>
      <c r="B261" s="132"/>
      <c r="C261" s="132"/>
      <c r="D261" s="132"/>
      <c r="E261" s="132"/>
      <c r="F261" s="132"/>
      <c r="G261" s="132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132"/>
    </row>
    <row r="262" spans="1:20" s="7" customFormat="1">
      <c r="A262" s="132"/>
      <c r="B262" s="132"/>
      <c r="C262" s="132"/>
      <c r="D262" s="132"/>
      <c r="E262" s="132"/>
      <c r="F262" s="132"/>
      <c r="G262" s="132"/>
      <c r="H262" s="132"/>
      <c r="I262" s="132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132"/>
    </row>
    <row r="263" spans="1:20" s="7" customFormat="1">
      <c r="A263" s="132"/>
      <c r="B263" s="132"/>
      <c r="C263" s="132"/>
      <c r="D263" s="132"/>
      <c r="E263" s="132"/>
      <c r="F263" s="132"/>
      <c r="G263" s="132"/>
      <c r="H263" s="132"/>
      <c r="I263" s="132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132"/>
    </row>
    <row r="264" spans="1:20" s="7" customFormat="1">
      <c r="A264" s="132"/>
      <c r="B264" s="132"/>
      <c r="C264" s="132"/>
      <c r="D264" s="132"/>
      <c r="E264" s="132"/>
      <c r="F264" s="132"/>
      <c r="G264" s="132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132"/>
    </row>
    <row r="265" spans="1:20" s="7" customFormat="1">
      <c r="A265" s="132"/>
      <c r="B265" s="132"/>
      <c r="C265" s="132"/>
      <c r="D265" s="132"/>
      <c r="E265" s="132"/>
      <c r="F265" s="132"/>
      <c r="G265" s="132"/>
      <c r="H265" s="132"/>
      <c r="I265" s="132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132"/>
    </row>
    <row r="266" spans="1:20" s="7" customFormat="1">
      <c r="A266" s="132"/>
      <c r="B266" s="132"/>
      <c r="C266" s="132"/>
      <c r="D266" s="132"/>
      <c r="E266" s="132"/>
      <c r="F266" s="132"/>
      <c r="G266" s="132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132"/>
    </row>
    <row r="267" spans="1:20" s="7" customFormat="1">
      <c r="A267" s="132"/>
      <c r="B267" s="132"/>
      <c r="C267" s="132"/>
      <c r="D267" s="132"/>
      <c r="E267" s="132"/>
      <c r="F267" s="132"/>
      <c r="G267" s="132"/>
      <c r="H267" s="132"/>
      <c r="I267" s="132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132"/>
    </row>
    <row r="268" spans="1:20" s="7" customFormat="1">
      <c r="A268" s="132"/>
      <c r="B268" s="132"/>
      <c r="C268" s="132"/>
      <c r="D268" s="132"/>
      <c r="E268" s="132"/>
      <c r="F268" s="132"/>
      <c r="G268" s="132"/>
      <c r="H268" s="132"/>
      <c r="I268" s="132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132"/>
    </row>
    <row r="269" spans="1:20" s="7" customFormat="1">
      <c r="A269" s="132"/>
      <c r="B269" s="132"/>
      <c r="C269" s="132"/>
      <c r="D269" s="132"/>
      <c r="E269" s="132"/>
      <c r="F269" s="132"/>
      <c r="G269" s="132"/>
      <c r="H269" s="132"/>
      <c r="I269" s="132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132"/>
    </row>
    <row r="270" spans="1:20" s="7" customFormat="1">
      <c r="A270" s="132"/>
      <c r="B270" s="132"/>
      <c r="C270" s="132"/>
      <c r="D270" s="132"/>
      <c r="E270" s="132"/>
      <c r="F270" s="132"/>
      <c r="G270" s="132"/>
      <c r="H270" s="132"/>
      <c r="I270" s="132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132"/>
    </row>
    <row r="271" spans="1:20" s="7" customFormat="1">
      <c r="A271" s="132"/>
      <c r="B271" s="132"/>
      <c r="C271" s="132"/>
      <c r="D271" s="132"/>
      <c r="E271" s="132"/>
      <c r="F271" s="132"/>
      <c r="G271" s="132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132"/>
    </row>
    <row r="272" spans="1:20" s="7" customFormat="1">
      <c r="A272" s="132"/>
      <c r="B272" s="132"/>
      <c r="C272" s="132"/>
      <c r="D272" s="132"/>
      <c r="E272" s="132"/>
      <c r="F272" s="132"/>
      <c r="G272" s="132"/>
      <c r="H272" s="132"/>
      <c r="I272" s="132"/>
      <c r="J272" s="132"/>
      <c r="K272" s="132"/>
      <c r="L272" s="132"/>
      <c r="M272" s="132"/>
      <c r="N272" s="132"/>
      <c r="O272" s="132"/>
      <c r="P272" s="132"/>
      <c r="Q272" s="132"/>
      <c r="R272" s="132"/>
      <c r="S272" s="132"/>
      <c r="T272" s="132"/>
    </row>
    <row r="273" spans="1:20" s="7" customFormat="1">
      <c r="A273" s="132"/>
      <c r="B273" s="132"/>
      <c r="C273" s="132"/>
      <c r="D273" s="132"/>
      <c r="E273" s="132"/>
      <c r="F273" s="132"/>
      <c r="G273" s="132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32"/>
      <c r="T273" s="132"/>
    </row>
    <row r="274" spans="1:20" s="7" customFormat="1">
      <c r="A274" s="132"/>
      <c r="B274" s="132"/>
      <c r="C274" s="132"/>
      <c r="D274" s="132"/>
      <c r="E274" s="132"/>
      <c r="F274" s="132"/>
      <c r="G274" s="132"/>
      <c r="H274" s="132"/>
      <c r="I274" s="132"/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132"/>
    </row>
    <row r="275" spans="1:20" s="7" customFormat="1">
      <c r="A275" s="132"/>
      <c r="B275" s="132"/>
      <c r="C275" s="132"/>
      <c r="D275" s="132"/>
      <c r="E275" s="132"/>
      <c r="F275" s="132"/>
      <c r="G275" s="132"/>
      <c r="H275" s="132"/>
      <c r="I275" s="132"/>
      <c r="J275" s="132"/>
      <c r="K275" s="132"/>
      <c r="L275" s="132"/>
      <c r="M275" s="132"/>
      <c r="N275" s="132"/>
      <c r="O275" s="132"/>
      <c r="P275" s="132"/>
      <c r="Q275" s="132"/>
      <c r="R275" s="132"/>
      <c r="S275" s="132"/>
      <c r="T275" s="132"/>
    </row>
    <row r="276" spans="1:20" s="7" customFormat="1">
      <c r="A276" s="132"/>
      <c r="B276" s="132"/>
      <c r="C276" s="132"/>
      <c r="D276" s="132"/>
      <c r="E276" s="132"/>
      <c r="F276" s="132"/>
      <c r="G276" s="132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32"/>
      <c r="T276" s="132"/>
    </row>
    <row r="277" spans="1:20" s="7" customFormat="1">
      <c r="A277" s="132"/>
      <c r="B277" s="132"/>
      <c r="C277" s="132"/>
      <c r="D277" s="132"/>
      <c r="E277" s="132"/>
      <c r="F277" s="132"/>
      <c r="G277" s="132"/>
      <c r="H277" s="132"/>
      <c r="I277" s="132"/>
      <c r="J277" s="132"/>
      <c r="K277" s="132"/>
      <c r="L277" s="132"/>
      <c r="M277" s="132"/>
      <c r="N277" s="132"/>
      <c r="O277" s="132"/>
      <c r="P277" s="132"/>
      <c r="Q277" s="132"/>
      <c r="R277" s="132"/>
      <c r="S277" s="132"/>
      <c r="T277" s="132"/>
    </row>
    <row r="278" spans="1:20" s="7" customFormat="1">
      <c r="A278" s="132"/>
      <c r="B278" s="132"/>
      <c r="C278" s="132"/>
      <c r="D278" s="132"/>
      <c r="E278" s="132"/>
      <c r="F278" s="132"/>
      <c r="G278" s="132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132"/>
    </row>
    <row r="279" spans="1:20" s="7" customFormat="1">
      <c r="A279" s="132"/>
      <c r="B279" s="132"/>
      <c r="C279" s="132"/>
      <c r="D279" s="132"/>
      <c r="E279" s="132"/>
      <c r="F279" s="132"/>
      <c r="G279" s="132"/>
      <c r="H279" s="132"/>
      <c r="I279" s="132"/>
      <c r="J279" s="132"/>
      <c r="K279" s="132"/>
      <c r="L279" s="132"/>
      <c r="M279" s="132"/>
      <c r="N279" s="132"/>
      <c r="O279" s="132"/>
      <c r="P279" s="132"/>
      <c r="Q279" s="132"/>
      <c r="R279" s="132"/>
      <c r="S279" s="132"/>
      <c r="T279" s="132"/>
    </row>
    <row r="280" spans="1:20" s="7" customFormat="1">
      <c r="A280" s="132"/>
      <c r="B280" s="132"/>
      <c r="C280" s="132"/>
      <c r="D280" s="132"/>
      <c r="E280" s="132"/>
      <c r="F280" s="132"/>
      <c r="G280" s="132"/>
      <c r="H280" s="132"/>
      <c r="I280" s="132"/>
      <c r="J280" s="132"/>
      <c r="K280" s="132"/>
      <c r="L280" s="132"/>
      <c r="M280" s="132"/>
      <c r="N280" s="132"/>
      <c r="O280" s="132"/>
      <c r="P280" s="132"/>
      <c r="Q280" s="132"/>
      <c r="R280" s="132"/>
      <c r="S280" s="132"/>
      <c r="T280" s="132"/>
    </row>
    <row r="281" spans="1:20" s="7" customFormat="1">
      <c r="A281" s="132"/>
      <c r="B281" s="132"/>
      <c r="C281" s="132"/>
      <c r="D281" s="132"/>
      <c r="E281" s="132"/>
      <c r="F281" s="132"/>
      <c r="G281" s="132"/>
      <c r="H281" s="132"/>
      <c r="I281" s="132"/>
      <c r="J281" s="132"/>
      <c r="K281" s="132"/>
      <c r="L281" s="132"/>
      <c r="M281" s="132"/>
      <c r="N281" s="132"/>
      <c r="O281" s="132"/>
      <c r="P281" s="132"/>
      <c r="Q281" s="132"/>
      <c r="R281" s="132"/>
      <c r="S281" s="132"/>
      <c r="T281" s="132"/>
    </row>
    <row r="282" spans="1:20" s="7" customFormat="1">
      <c r="A282" s="132"/>
      <c r="B282" s="132"/>
      <c r="C282" s="132"/>
      <c r="D282" s="132"/>
      <c r="E282" s="132"/>
      <c r="F282" s="132"/>
      <c r="G282" s="132"/>
      <c r="H282" s="132"/>
      <c r="I282" s="132"/>
      <c r="J282" s="132"/>
      <c r="K282" s="132"/>
      <c r="L282" s="132"/>
      <c r="M282" s="132"/>
      <c r="N282" s="132"/>
      <c r="O282" s="132"/>
      <c r="P282" s="132"/>
      <c r="Q282" s="132"/>
      <c r="R282" s="132"/>
      <c r="S282" s="132"/>
      <c r="T282" s="132"/>
    </row>
    <row r="283" spans="1:20" s="7" customFormat="1">
      <c r="A283" s="132"/>
      <c r="B283" s="132"/>
      <c r="C283" s="132"/>
      <c r="D283" s="132"/>
      <c r="E283" s="132"/>
      <c r="F283" s="132"/>
      <c r="G283" s="132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32"/>
      <c r="T283" s="132"/>
    </row>
    <row r="284" spans="1:20" s="7" customFormat="1">
      <c r="A284" s="132"/>
      <c r="B284" s="132"/>
      <c r="C284" s="132"/>
      <c r="D284" s="132"/>
      <c r="E284" s="132"/>
      <c r="F284" s="132"/>
      <c r="G284" s="132"/>
      <c r="H284" s="132"/>
      <c r="I284" s="132"/>
      <c r="J284" s="132"/>
      <c r="K284" s="132"/>
      <c r="L284" s="132"/>
      <c r="M284" s="132"/>
      <c r="N284" s="132"/>
      <c r="O284" s="132"/>
      <c r="P284" s="132"/>
      <c r="Q284" s="132"/>
      <c r="R284" s="132"/>
      <c r="S284" s="132"/>
      <c r="T284" s="132"/>
    </row>
    <row r="285" spans="1:20" s="7" customFormat="1">
      <c r="A285" s="132"/>
      <c r="B285" s="132"/>
      <c r="C285" s="132"/>
      <c r="D285" s="132"/>
      <c r="E285" s="132"/>
      <c r="F285" s="132"/>
      <c r="G285" s="132"/>
      <c r="H285" s="132"/>
      <c r="I285" s="132"/>
      <c r="J285" s="132"/>
      <c r="K285" s="132"/>
      <c r="L285" s="132"/>
      <c r="M285" s="132"/>
      <c r="N285" s="132"/>
      <c r="O285" s="132"/>
      <c r="P285" s="132"/>
      <c r="Q285" s="132"/>
      <c r="R285" s="132"/>
      <c r="S285" s="132"/>
      <c r="T285" s="132"/>
    </row>
    <row r="286" spans="1:20" s="7" customFormat="1">
      <c r="A286" s="132"/>
      <c r="B286" s="132"/>
      <c r="C286" s="132"/>
      <c r="D286" s="132"/>
      <c r="E286" s="132"/>
      <c r="F286" s="132"/>
      <c r="G286" s="132"/>
      <c r="H286" s="132"/>
      <c r="I286" s="132"/>
      <c r="J286" s="132"/>
      <c r="K286" s="132"/>
      <c r="L286" s="132"/>
      <c r="M286" s="132"/>
      <c r="N286" s="132"/>
      <c r="O286" s="132"/>
      <c r="P286" s="132"/>
      <c r="Q286" s="132"/>
      <c r="R286" s="132"/>
      <c r="S286" s="132"/>
      <c r="T286" s="132"/>
    </row>
    <row r="287" spans="1:20" s="7" customFormat="1">
      <c r="A287" s="132"/>
      <c r="B287" s="132"/>
      <c r="C287" s="132"/>
      <c r="D287" s="132"/>
      <c r="E287" s="132"/>
      <c r="F287" s="132"/>
      <c r="G287" s="132"/>
      <c r="H287" s="132"/>
      <c r="I287" s="132"/>
      <c r="J287" s="132"/>
      <c r="K287" s="132"/>
      <c r="L287" s="132"/>
      <c r="M287" s="132"/>
      <c r="N287" s="132"/>
      <c r="O287" s="132"/>
      <c r="P287" s="132"/>
      <c r="Q287" s="132"/>
      <c r="R287" s="132"/>
      <c r="S287" s="132"/>
      <c r="T287" s="132"/>
    </row>
    <row r="288" spans="1:20" s="7" customFormat="1">
      <c r="A288" s="132"/>
      <c r="B288" s="132"/>
      <c r="C288" s="132"/>
      <c r="D288" s="132"/>
      <c r="E288" s="132"/>
      <c r="F288" s="132"/>
      <c r="G288" s="132"/>
      <c r="H288" s="132"/>
      <c r="I288" s="132"/>
      <c r="J288" s="132"/>
      <c r="K288" s="132"/>
      <c r="L288" s="132"/>
      <c r="M288" s="132"/>
      <c r="N288" s="132"/>
      <c r="O288" s="132"/>
      <c r="P288" s="132"/>
      <c r="Q288" s="132"/>
      <c r="R288" s="132"/>
      <c r="S288" s="132"/>
      <c r="T288" s="132"/>
    </row>
    <row r="289" spans="1:20" s="7" customFormat="1">
      <c r="A289" s="132"/>
      <c r="B289" s="132"/>
      <c r="C289" s="132"/>
      <c r="D289" s="132"/>
      <c r="E289" s="132"/>
      <c r="F289" s="132"/>
      <c r="G289" s="132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132"/>
    </row>
    <row r="290" spans="1:20" s="7" customFormat="1">
      <c r="A290" s="132"/>
      <c r="B290" s="132"/>
      <c r="C290" s="132"/>
      <c r="D290" s="132"/>
      <c r="E290" s="132"/>
      <c r="F290" s="132"/>
      <c r="G290" s="132"/>
      <c r="H290" s="132"/>
      <c r="I290" s="132"/>
      <c r="J290" s="132"/>
      <c r="K290" s="132"/>
      <c r="L290" s="132"/>
      <c r="M290" s="132"/>
      <c r="N290" s="132"/>
      <c r="O290" s="132"/>
      <c r="P290" s="132"/>
      <c r="Q290" s="132"/>
      <c r="R290" s="132"/>
      <c r="S290" s="132"/>
      <c r="T290" s="132"/>
    </row>
    <row r="291" spans="1:20" s="7" customFormat="1">
      <c r="A291" s="132"/>
      <c r="B291" s="132"/>
      <c r="C291" s="132"/>
      <c r="D291" s="132"/>
      <c r="E291" s="132"/>
      <c r="F291" s="132"/>
      <c r="G291" s="132"/>
      <c r="H291" s="132"/>
      <c r="I291" s="132"/>
      <c r="J291" s="132"/>
      <c r="K291" s="132"/>
      <c r="L291" s="132"/>
      <c r="M291" s="132"/>
      <c r="N291" s="132"/>
      <c r="O291" s="132"/>
      <c r="P291" s="132"/>
      <c r="Q291" s="132"/>
      <c r="R291" s="132"/>
      <c r="S291" s="132"/>
      <c r="T291" s="132"/>
    </row>
    <row r="292" spans="1:20" s="7" customFormat="1">
      <c r="A292" s="132"/>
      <c r="B292" s="132"/>
      <c r="C292" s="132"/>
      <c r="D292" s="132"/>
      <c r="E292" s="132"/>
      <c r="F292" s="132"/>
      <c r="G292" s="132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32"/>
      <c r="T292" s="132"/>
    </row>
    <row r="293" spans="1:20" s="7" customFormat="1">
      <c r="A293" s="132"/>
      <c r="B293" s="132"/>
      <c r="C293" s="132"/>
      <c r="D293" s="132"/>
      <c r="E293" s="132"/>
      <c r="F293" s="132"/>
      <c r="G293" s="132"/>
      <c r="H293" s="132"/>
      <c r="I293" s="132"/>
      <c r="J293" s="132"/>
      <c r="K293" s="132"/>
      <c r="L293" s="132"/>
      <c r="M293" s="132"/>
      <c r="N293" s="132"/>
      <c r="O293" s="132"/>
      <c r="P293" s="132"/>
      <c r="Q293" s="132"/>
      <c r="R293" s="132"/>
      <c r="S293" s="132"/>
      <c r="T293" s="132"/>
    </row>
    <row r="294" spans="1:20" s="7" customFormat="1">
      <c r="A294" s="132"/>
      <c r="B294" s="132"/>
      <c r="C294" s="132"/>
      <c r="D294" s="132"/>
      <c r="E294" s="132"/>
      <c r="F294" s="132"/>
      <c r="G294" s="132"/>
      <c r="H294" s="132"/>
      <c r="I294" s="132"/>
      <c r="J294" s="132"/>
      <c r="K294" s="132"/>
      <c r="L294" s="132"/>
      <c r="M294" s="132"/>
      <c r="N294" s="132"/>
      <c r="O294" s="132"/>
      <c r="P294" s="132"/>
      <c r="Q294" s="132"/>
      <c r="R294" s="132"/>
      <c r="S294" s="132"/>
      <c r="T294" s="132"/>
    </row>
    <row r="295" spans="1:20" s="7" customFormat="1">
      <c r="A295" s="132"/>
      <c r="B295" s="132"/>
      <c r="C295" s="132"/>
      <c r="D295" s="132"/>
      <c r="E295" s="132"/>
      <c r="F295" s="132"/>
      <c r="G295" s="132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32"/>
      <c r="T295" s="132"/>
    </row>
    <row r="296" spans="1:20" s="7" customFormat="1">
      <c r="A296" s="132"/>
      <c r="B296" s="132"/>
      <c r="C296" s="132"/>
      <c r="D296" s="132"/>
      <c r="E296" s="132"/>
      <c r="F296" s="132"/>
      <c r="G296" s="132"/>
      <c r="H296" s="132"/>
      <c r="I296" s="132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132"/>
    </row>
    <row r="297" spans="1:20" s="7" customFormat="1">
      <c r="A297" s="132"/>
      <c r="B297" s="132"/>
      <c r="C297" s="132"/>
      <c r="D297" s="132"/>
      <c r="E297" s="132"/>
      <c r="F297" s="132"/>
      <c r="G297" s="132"/>
      <c r="H297" s="132"/>
      <c r="I297" s="132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132"/>
    </row>
    <row r="298" spans="1:20" s="7" customFormat="1">
      <c r="A298" s="132"/>
      <c r="B298" s="132"/>
      <c r="C298" s="132"/>
      <c r="D298" s="132"/>
      <c r="E298" s="132"/>
      <c r="F298" s="132"/>
      <c r="G298" s="132"/>
      <c r="H298" s="132"/>
      <c r="I298" s="132"/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132"/>
    </row>
    <row r="299" spans="1:20" s="7" customFormat="1">
      <c r="A299" s="132"/>
      <c r="B299" s="132"/>
      <c r="C299" s="132"/>
      <c r="D299" s="132"/>
      <c r="E299" s="132"/>
      <c r="F299" s="132"/>
      <c r="G299" s="132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132"/>
    </row>
    <row r="300" spans="1:20" s="7" customFormat="1">
      <c r="A300" s="132"/>
      <c r="B300" s="132"/>
      <c r="C300" s="132"/>
      <c r="D300" s="132"/>
      <c r="E300" s="132"/>
      <c r="F300" s="132"/>
      <c r="G300" s="132"/>
      <c r="H300" s="132"/>
      <c r="I300" s="132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132"/>
    </row>
    <row r="301" spans="1:20" s="7" customFormat="1">
      <c r="A301" s="132"/>
      <c r="B301" s="132"/>
      <c r="C301" s="132"/>
      <c r="D301" s="132"/>
      <c r="E301" s="132"/>
      <c r="F301" s="132"/>
      <c r="G301" s="132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132"/>
    </row>
    <row r="302" spans="1:20" s="7" customFormat="1">
      <c r="A302" s="132"/>
      <c r="B302" s="132"/>
      <c r="C302" s="132"/>
      <c r="D302" s="132"/>
      <c r="E302" s="132"/>
      <c r="F302" s="132"/>
      <c r="G302" s="132"/>
      <c r="H302" s="132"/>
      <c r="I302" s="132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132"/>
    </row>
    <row r="303" spans="1:20" s="7" customFormat="1">
      <c r="A303" s="132"/>
      <c r="B303" s="132"/>
      <c r="C303" s="132"/>
      <c r="D303" s="132"/>
      <c r="E303" s="132"/>
      <c r="F303" s="132"/>
      <c r="G303" s="132"/>
      <c r="H303" s="132"/>
      <c r="I303" s="132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132"/>
    </row>
    <row r="304" spans="1:20" s="7" customFormat="1">
      <c r="A304" s="132"/>
      <c r="B304" s="132"/>
      <c r="C304" s="132"/>
      <c r="D304" s="132"/>
      <c r="E304" s="132"/>
      <c r="F304" s="132"/>
      <c r="G304" s="132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132"/>
    </row>
    <row r="305" spans="1:20" s="7" customFormat="1">
      <c r="A305" s="132"/>
      <c r="B305" s="132"/>
      <c r="C305" s="132"/>
      <c r="D305" s="132"/>
      <c r="E305" s="132"/>
      <c r="F305" s="132"/>
      <c r="G305" s="132"/>
      <c r="H305" s="132"/>
      <c r="I305" s="132"/>
      <c r="J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132"/>
    </row>
    <row r="306" spans="1:20" s="7" customFormat="1">
      <c r="A306" s="132"/>
      <c r="B306" s="132"/>
      <c r="C306" s="132"/>
      <c r="D306" s="132"/>
      <c r="E306" s="132"/>
      <c r="F306" s="132"/>
      <c r="G306" s="132"/>
      <c r="H306" s="132"/>
      <c r="I306" s="132"/>
      <c r="J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132"/>
    </row>
    <row r="307" spans="1:20" s="7" customFormat="1">
      <c r="A307" s="132"/>
      <c r="B307" s="132"/>
      <c r="C307" s="132"/>
      <c r="D307" s="132"/>
      <c r="E307" s="132"/>
      <c r="F307" s="132"/>
      <c r="G307" s="132"/>
      <c r="H307" s="132"/>
      <c r="I307" s="132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132"/>
    </row>
    <row r="308" spans="1:20" s="7" customFormat="1">
      <c r="A308" s="132"/>
      <c r="B308" s="132"/>
      <c r="C308" s="132"/>
      <c r="D308" s="132"/>
      <c r="E308" s="132"/>
      <c r="F308" s="132"/>
      <c r="G308" s="132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132"/>
    </row>
    <row r="309" spans="1:20" s="7" customFormat="1">
      <c r="A309" s="132"/>
      <c r="B309" s="132"/>
      <c r="C309" s="132"/>
      <c r="D309" s="132"/>
      <c r="E309" s="132"/>
      <c r="F309" s="132"/>
      <c r="G309" s="132"/>
      <c r="H309" s="132"/>
      <c r="I309" s="132"/>
      <c r="J309" s="132"/>
      <c r="K309" s="132"/>
      <c r="L309" s="132"/>
      <c r="M309" s="132"/>
      <c r="N309" s="132"/>
      <c r="O309" s="132"/>
      <c r="P309" s="132"/>
      <c r="Q309" s="132"/>
      <c r="R309" s="132"/>
      <c r="S309" s="132"/>
      <c r="T309" s="132"/>
    </row>
    <row r="310" spans="1:20" s="7" customFormat="1">
      <c r="A310" s="132"/>
      <c r="B310" s="132"/>
      <c r="C310" s="132"/>
      <c r="D310" s="132"/>
      <c r="E310" s="132"/>
      <c r="F310" s="132"/>
      <c r="G310" s="132"/>
      <c r="H310" s="132"/>
      <c r="I310" s="132"/>
      <c r="J310" s="132"/>
      <c r="K310" s="132"/>
      <c r="L310" s="132"/>
      <c r="M310" s="132"/>
      <c r="N310" s="132"/>
      <c r="O310" s="132"/>
      <c r="P310" s="132"/>
      <c r="Q310" s="132"/>
      <c r="R310" s="132"/>
      <c r="S310" s="132"/>
      <c r="T310" s="132"/>
    </row>
    <row r="311" spans="1:20" s="7" customFormat="1">
      <c r="A311" s="132"/>
      <c r="B311" s="132"/>
      <c r="C311" s="132"/>
      <c r="D311" s="132"/>
      <c r="E311" s="132"/>
      <c r="F311" s="132"/>
      <c r="G311" s="132"/>
      <c r="H311" s="132"/>
      <c r="I311" s="132"/>
      <c r="J311" s="132"/>
      <c r="K311" s="132"/>
      <c r="L311" s="132"/>
      <c r="M311" s="132"/>
      <c r="N311" s="132"/>
      <c r="O311" s="132"/>
      <c r="P311" s="132"/>
      <c r="Q311" s="132"/>
      <c r="R311" s="132"/>
      <c r="S311" s="132"/>
      <c r="T311" s="132"/>
    </row>
    <row r="312" spans="1:20" s="7" customFormat="1">
      <c r="A312" s="132"/>
      <c r="B312" s="132"/>
      <c r="C312" s="132"/>
      <c r="D312" s="132"/>
      <c r="E312" s="132"/>
      <c r="F312" s="132"/>
      <c r="G312" s="132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32"/>
      <c r="T312" s="132"/>
    </row>
    <row r="313" spans="1:20" s="7" customFormat="1">
      <c r="A313" s="132"/>
      <c r="B313" s="132"/>
      <c r="C313" s="132"/>
      <c r="D313" s="132"/>
      <c r="E313" s="132"/>
      <c r="F313" s="132"/>
      <c r="G313" s="132"/>
      <c r="H313" s="132"/>
      <c r="I313" s="132"/>
      <c r="J313" s="132"/>
      <c r="K313" s="132"/>
      <c r="L313" s="132"/>
      <c r="M313" s="132"/>
      <c r="N313" s="132"/>
      <c r="O313" s="132"/>
      <c r="P313" s="132"/>
      <c r="Q313" s="132"/>
      <c r="R313" s="132"/>
      <c r="S313" s="132"/>
      <c r="T313" s="132"/>
    </row>
    <row r="314" spans="1:20" s="7" customFormat="1">
      <c r="A314" s="132"/>
      <c r="B314" s="132"/>
      <c r="C314" s="132"/>
      <c r="D314" s="132"/>
      <c r="E314" s="132"/>
      <c r="F314" s="132"/>
      <c r="G314" s="132"/>
      <c r="H314" s="132"/>
      <c r="I314" s="132"/>
      <c r="J314" s="132"/>
      <c r="K314" s="132"/>
      <c r="L314" s="132"/>
      <c r="M314" s="132"/>
      <c r="N314" s="132"/>
      <c r="O314" s="132"/>
      <c r="P314" s="132"/>
      <c r="Q314" s="132"/>
      <c r="R314" s="132"/>
      <c r="S314" s="132"/>
      <c r="T314" s="132"/>
    </row>
    <row r="315" spans="1:20" s="7" customFormat="1">
      <c r="A315" s="132"/>
      <c r="B315" s="132"/>
      <c r="C315" s="132"/>
      <c r="D315" s="132"/>
      <c r="E315" s="132"/>
      <c r="F315" s="132"/>
      <c r="G315" s="132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132"/>
    </row>
    <row r="316" spans="1:20" s="7" customFormat="1">
      <c r="A316" s="132"/>
      <c r="B316" s="132"/>
      <c r="C316" s="132"/>
      <c r="D316" s="132"/>
      <c r="E316" s="132"/>
      <c r="F316" s="132"/>
      <c r="G316" s="132"/>
      <c r="H316" s="132"/>
      <c r="I316" s="132"/>
      <c r="J316" s="132"/>
      <c r="K316" s="132"/>
      <c r="L316" s="132"/>
      <c r="M316" s="132"/>
      <c r="N316" s="132"/>
      <c r="O316" s="132"/>
      <c r="P316" s="132"/>
      <c r="Q316" s="132"/>
      <c r="R316" s="132"/>
      <c r="S316" s="132"/>
      <c r="T316" s="132"/>
    </row>
    <row r="317" spans="1:20" s="7" customFormat="1">
      <c r="A317" s="132"/>
      <c r="B317" s="132"/>
      <c r="C317" s="132"/>
      <c r="D317" s="132"/>
      <c r="E317" s="132"/>
      <c r="F317" s="132"/>
      <c r="G317" s="132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32"/>
      <c r="T317" s="132"/>
    </row>
    <row r="318" spans="1:20" s="7" customFormat="1">
      <c r="A318" s="132"/>
      <c r="B318" s="132"/>
      <c r="C318" s="132"/>
      <c r="D318" s="132"/>
      <c r="E318" s="132"/>
      <c r="F318" s="132"/>
      <c r="G318" s="132"/>
      <c r="H318" s="132"/>
      <c r="I318" s="132"/>
      <c r="J318" s="132"/>
      <c r="K318" s="132"/>
      <c r="L318" s="132"/>
      <c r="M318" s="132"/>
      <c r="N318" s="132"/>
      <c r="O318" s="132"/>
      <c r="P318" s="132"/>
      <c r="Q318" s="132"/>
      <c r="R318" s="132"/>
      <c r="S318" s="132"/>
      <c r="T318" s="132"/>
    </row>
    <row r="319" spans="1:20" s="7" customFormat="1">
      <c r="A319" s="132"/>
      <c r="B319" s="132"/>
      <c r="C319" s="132"/>
      <c r="D319" s="132"/>
      <c r="E319" s="132"/>
      <c r="F319" s="132"/>
      <c r="G319" s="132"/>
      <c r="H319" s="132"/>
      <c r="I319" s="132"/>
      <c r="J319" s="132"/>
      <c r="K319" s="132"/>
      <c r="L319" s="132"/>
      <c r="M319" s="132"/>
      <c r="N319" s="132"/>
      <c r="O319" s="132"/>
      <c r="P319" s="132"/>
      <c r="Q319" s="132"/>
      <c r="R319" s="132"/>
      <c r="S319" s="132"/>
      <c r="T319" s="132"/>
    </row>
    <row r="320" spans="1:20" s="7" customFormat="1">
      <c r="A320" s="132"/>
      <c r="B320" s="132"/>
      <c r="C320" s="132"/>
      <c r="D320" s="132"/>
      <c r="E320" s="132"/>
      <c r="F320" s="132"/>
      <c r="G320" s="132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132"/>
    </row>
    <row r="321" spans="1:20" s="7" customFormat="1">
      <c r="A321" s="132"/>
      <c r="B321" s="132"/>
      <c r="C321" s="132"/>
      <c r="D321" s="132"/>
      <c r="E321" s="132"/>
      <c r="F321" s="132"/>
      <c r="G321" s="132"/>
      <c r="H321" s="132"/>
      <c r="I321" s="132"/>
      <c r="J321" s="132"/>
      <c r="K321" s="132"/>
      <c r="L321" s="132"/>
      <c r="M321" s="132"/>
      <c r="N321" s="132"/>
      <c r="O321" s="132"/>
      <c r="P321" s="132"/>
      <c r="Q321" s="132"/>
      <c r="R321" s="132"/>
      <c r="S321" s="132"/>
      <c r="T321" s="132"/>
    </row>
    <row r="322" spans="1:20" s="7" customFormat="1">
      <c r="A322" s="132"/>
      <c r="B322" s="132"/>
      <c r="C322" s="132"/>
      <c r="D322" s="132"/>
      <c r="E322" s="132"/>
      <c r="F322" s="132"/>
      <c r="G322" s="132"/>
      <c r="H322" s="132"/>
      <c r="I322" s="132"/>
      <c r="J322" s="132"/>
      <c r="K322" s="132"/>
      <c r="L322" s="132"/>
      <c r="M322" s="132"/>
      <c r="N322" s="132"/>
      <c r="O322" s="132"/>
      <c r="P322" s="132"/>
      <c r="Q322" s="132"/>
      <c r="R322" s="132"/>
      <c r="S322" s="132"/>
      <c r="T322" s="132"/>
    </row>
    <row r="323" spans="1:20" s="7" customFormat="1">
      <c r="A323" s="132"/>
      <c r="B323" s="132"/>
      <c r="C323" s="132"/>
      <c r="D323" s="132"/>
      <c r="E323" s="132"/>
      <c r="F323" s="132"/>
      <c r="G323" s="132"/>
      <c r="H323" s="132"/>
      <c r="I323" s="132"/>
      <c r="J323" s="132"/>
      <c r="K323" s="132"/>
      <c r="L323" s="132"/>
      <c r="M323" s="132"/>
      <c r="N323" s="132"/>
      <c r="O323" s="132"/>
      <c r="P323" s="132"/>
      <c r="Q323" s="132"/>
      <c r="R323" s="132"/>
      <c r="S323" s="132"/>
      <c r="T323" s="132"/>
    </row>
    <row r="324" spans="1:20" s="7" customFormat="1">
      <c r="A324" s="132"/>
      <c r="B324" s="132"/>
      <c r="C324" s="132"/>
      <c r="D324" s="132"/>
      <c r="E324" s="132"/>
      <c r="F324" s="132"/>
      <c r="G324" s="132"/>
      <c r="H324" s="132"/>
      <c r="I324" s="132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132"/>
    </row>
    <row r="325" spans="1:20" s="7" customFormat="1">
      <c r="A325" s="132"/>
      <c r="B325" s="132"/>
      <c r="C325" s="132"/>
      <c r="D325" s="132"/>
      <c r="E325" s="132"/>
      <c r="F325" s="132"/>
      <c r="G325" s="132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  <c r="R325" s="132"/>
      <c r="S325" s="132"/>
      <c r="T325" s="132"/>
    </row>
    <row r="326" spans="1:20" s="7" customFormat="1">
      <c r="A326" s="132"/>
      <c r="B326" s="132"/>
      <c r="C326" s="132"/>
      <c r="D326" s="132"/>
      <c r="E326" s="132"/>
      <c r="F326" s="132"/>
      <c r="G326" s="132"/>
      <c r="H326" s="132"/>
      <c r="I326" s="132"/>
      <c r="J326" s="132"/>
      <c r="K326" s="132"/>
      <c r="L326" s="132"/>
      <c r="M326" s="132"/>
      <c r="N326" s="132"/>
      <c r="O326" s="132"/>
      <c r="P326" s="132"/>
      <c r="Q326" s="132"/>
      <c r="R326" s="132"/>
      <c r="S326" s="132"/>
      <c r="T326" s="132"/>
    </row>
    <row r="327" spans="1:20" s="7" customFormat="1">
      <c r="A327" s="132"/>
      <c r="B327" s="132"/>
      <c r="C327" s="132"/>
      <c r="D327" s="132"/>
      <c r="E327" s="132"/>
      <c r="F327" s="132"/>
      <c r="G327" s="132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  <c r="R327" s="132"/>
      <c r="S327" s="132"/>
      <c r="T327" s="132"/>
    </row>
    <row r="328" spans="1:20" s="7" customFormat="1">
      <c r="A328" s="132"/>
      <c r="B328" s="132"/>
      <c r="C328" s="132"/>
      <c r="D328" s="132"/>
      <c r="E328" s="132"/>
      <c r="F328" s="132"/>
      <c r="G328" s="132"/>
      <c r="H328" s="132"/>
      <c r="I328" s="132"/>
      <c r="J328" s="132"/>
      <c r="K328" s="132"/>
      <c r="L328" s="132"/>
      <c r="M328" s="132"/>
      <c r="N328" s="132"/>
      <c r="O328" s="132"/>
      <c r="P328" s="132"/>
      <c r="Q328" s="132"/>
      <c r="R328" s="132"/>
      <c r="S328" s="132"/>
      <c r="T328" s="132"/>
    </row>
    <row r="329" spans="1:20" s="7" customFormat="1">
      <c r="A329" s="132"/>
      <c r="B329" s="132"/>
      <c r="C329" s="132"/>
      <c r="D329" s="132"/>
      <c r="E329" s="132"/>
      <c r="F329" s="132"/>
      <c r="G329" s="132"/>
      <c r="H329" s="132"/>
      <c r="I329" s="132"/>
      <c r="J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132"/>
    </row>
    <row r="330" spans="1:20" s="7" customFormat="1">
      <c r="A330" s="132"/>
      <c r="B330" s="132"/>
      <c r="C330" s="132"/>
      <c r="D330" s="132"/>
      <c r="E330" s="132"/>
      <c r="F330" s="132"/>
      <c r="G330" s="132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32"/>
      <c r="T330" s="132"/>
    </row>
    <row r="331" spans="1:20" s="7" customFormat="1">
      <c r="A331" s="132"/>
      <c r="B331" s="132"/>
      <c r="C331" s="132"/>
      <c r="D331" s="132"/>
      <c r="E331" s="132"/>
      <c r="F331" s="132"/>
      <c r="G331" s="132"/>
      <c r="H331" s="132"/>
      <c r="I331" s="132"/>
      <c r="J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132"/>
    </row>
    <row r="332" spans="1:20" s="7" customFormat="1">
      <c r="A332" s="132"/>
      <c r="B332" s="132"/>
      <c r="C332" s="132"/>
      <c r="D332" s="132"/>
      <c r="E332" s="132"/>
      <c r="F332" s="132"/>
      <c r="G332" s="132"/>
      <c r="H332" s="132"/>
      <c r="I332" s="132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132"/>
    </row>
    <row r="333" spans="1:20" s="7" customFormat="1">
      <c r="A333" s="132"/>
      <c r="B333" s="132"/>
      <c r="C333" s="132"/>
      <c r="D333" s="132"/>
      <c r="E333" s="132"/>
      <c r="F333" s="132"/>
      <c r="G333" s="132"/>
      <c r="H333" s="132"/>
      <c r="I333" s="132"/>
      <c r="J333" s="132"/>
      <c r="K333" s="132"/>
      <c r="L333" s="132"/>
      <c r="M333" s="132"/>
      <c r="N333" s="132"/>
      <c r="O333" s="132"/>
      <c r="P333" s="132"/>
      <c r="Q333" s="132"/>
      <c r="R333" s="132"/>
      <c r="S333" s="132"/>
      <c r="T333" s="132"/>
    </row>
    <row r="334" spans="1:20" s="7" customFormat="1">
      <c r="A334" s="132"/>
      <c r="B334" s="132"/>
      <c r="C334" s="132"/>
      <c r="D334" s="132"/>
      <c r="E334" s="132"/>
      <c r="F334" s="132"/>
      <c r="G334" s="132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  <c r="S334" s="132"/>
      <c r="T334" s="132"/>
    </row>
    <row r="335" spans="1:20" s="7" customFormat="1">
      <c r="A335" s="132"/>
      <c r="B335" s="132"/>
      <c r="C335" s="132"/>
      <c r="D335" s="132"/>
      <c r="E335" s="132"/>
      <c r="F335" s="132"/>
      <c r="G335" s="132"/>
      <c r="H335" s="132"/>
      <c r="I335" s="132"/>
      <c r="J335" s="132"/>
      <c r="K335" s="132"/>
      <c r="L335" s="132"/>
      <c r="M335" s="132"/>
      <c r="N335" s="132"/>
      <c r="O335" s="132"/>
      <c r="P335" s="132"/>
      <c r="Q335" s="132"/>
      <c r="R335" s="132"/>
      <c r="S335" s="132"/>
      <c r="T335" s="132"/>
    </row>
    <row r="336" spans="1:20" s="7" customFormat="1">
      <c r="A336" s="132"/>
      <c r="B336" s="132"/>
      <c r="C336" s="132"/>
      <c r="D336" s="132"/>
      <c r="E336" s="132"/>
      <c r="F336" s="132"/>
      <c r="G336" s="132"/>
      <c r="H336" s="132"/>
      <c r="I336" s="132"/>
      <c r="J336" s="132"/>
      <c r="K336" s="132"/>
      <c r="L336" s="132"/>
      <c r="M336" s="132"/>
      <c r="N336" s="132"/>
      <c r="O336" s="132"/>
      <c r="P336" s="132"/>
      <c r="Q336" s="132"/>
      <c r="R336" s="132"/>
      <c r="S336" s="132"/>
      <c r="T336" s="132"/>
    </row>
    <row r="337" spans="1:20" s="7" customFormat="1">
      <c r="A337" s="132"/>
      <c r="B337" s="132"/>
      <c r="C337" s="132"/>
      <c r="D337" s="132"/>
      <c r="E337" s="132"/>
      <c r="F337" s="132"/>
      <c r="G337" s="132"/>
      <c r="H337" s="132"/>
      <c r="I337" s="132"/>
      <c r="J337" s="132"/>
      <c r="K337" s="132"/>
      <c r="L337" s="132"/>
      <c r="M337" s="132"/>
      <c r="N337" s="132"/>
      <c r="O337" s="132"/>
      <c r="P337" s="132"/>
      <c r="Q337" s="132"/>
      <c r="R337" s="132"/>
      <c r="S337" s="132"/>
      <c r="T337" s="132"/>
    </row>
    <row r="338" spans="1:20" s="7" customFormat="1">
      <c r="A338" s="132"/>
      <c r="B338" s="132"/>
      <c r="C338" s="132"/>
      <c r="D338" s="132"/>
      <c r="E338" s="132"/>
      <c r="F338" s="132"/>
      <c r="G338" s="132"/>
      <c r="H338" s="132"/>
      <c r="I338" s="132"/>
      <c r="J338" s="132"/>
      <c r="K338" s="132"/>
      <c r="L338" s="132"/>
      <c r="M338" s="132"/>
      <c r="N338" s="132"/>
      <c r="O338" s="132"/>
      <c r="P338" s="132"/>
      <c r="Q338" s="132"/>
      <c r="R338" s="132"/>
      <c r="S338" s="132"/>
      <c r="T338" s="132"/>
    </row>
    <row r="339" spans="1:20" s="7" customFormat="1">
      <c r="A339" s="132"/>
      <c r="B339" s="132"/>
      <c r="C339" s="132"/>
      <c r="D339" s="132"/>
      <c r="E339" s="132"/>
      <c r="F339" s="132"/>
      <c r="G339" s="132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32"/>
      <c r="T339" s="132"/>
    </row>
    <row r="340" spans="1:20" s="7" customFormat="1">
      <c r="A340" s="132"/>
      <c r="B340" s="132"/>
      <c r="C340" s="132"/>
      <c r="D340" s="132"/>
      <c r="E340" s="132"/>
      <c r="F340" s="132"/>
      <c r="G340" s="132"/>
      <c r="H340" s="132"/>
      <c r="I340" s="132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  <c r="T340" s="132"/>
    </row>
    <row r="341" spans="1:20" s="7" customFormat="1">
      <c r="A341" s="132"/>
      <c r="B341" s="132"/>
      <c r="C341" s="132"/>
      <c r="D341" s="132"/>
      <c r="E341" s="132"/>
      <c r="F341" s="132"/>
      <c r="G341" s="132"/>
      <c r="H341" s="132"/>
      <c r="I341" s="132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  <c r="T341" s="132"/>
    </row>
    <row r="342" spans="1:20" s="7" customFormat="1">
      <c r="A342" s="132"/>
      <c r="B342" s="132"/>
      <c r="C342" s="132"/>
      <c r="D342" s="132"/>
      <c r="E342" s="132"/>
      <c r="F342" s="132"/>
      <c r="G342" s="132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32"/>
      <c r="T342" s="132"/>
    </row>
    <row r="343" spans="1:20" s="7" customFormat="1">
      <c r="A343" s="132"/>
      <c r="B343" s="132"/>
      <c r="C343" s="132"/>
      <c r="D343" s="132"/>
      <c r="E343" s="132"/>
      <c r="F343" s="132"/>
      <c r="G343" s="132"/>
      <c r="H343" s="132"/>
      <c r="I343" s="132"/>
      <c r="J343" s="132"/>
      <c r="K343" s="132"/>
      <c r="L343" s="132"/>
      <c r="M343" s="132"/>
      <c r="N343" s="132"/>
      <c r="O343" s="132"/>
      <c r="P343" s="132"/>
      <c r="Q343" s="132"/>
      <c r="R343" s="132"/>
      <c r="S343" s="132"/>
      <c r="T343" s="132"/>
    </row>
    <row r="344" spans="1:20" s="7" customFormat="1">
      <c r="A344" s="132"/>
      <c r="B344" s="132"/>
      <c r="C344" s="132"/>
      <c r="D344" s="132"/>
      <c r="E344" s="132"/>
      <c r="F344" s="132"/>
      <c r="G344" s="132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32"/>
      <c r="T344" s="132"/>
    </row>
    <row r="345" spans="1:20" s="7" customFormat="1">
      <c r="A345" s="132"/>
      <c r="B345" s="132"/>
      <c r="C345" s="132"/>
      <c r="D345" s="132"/>
      <c r="E345" s="132"/>
      <c r="F345" s="132"/>
      <c r="G345" s="132"/>
      <c r="H345" s="132"/>
      <c r="I345" s="132"/>
      <c r="J345" s="132"/>
      <c r="K345" s="132"/>
      <c r="L345" s="132"/>
      <c r="M345" s="132"/>
      <c r="N345" s="132"/>
      <c r="O345" s="132"/>
      <c r="P345" s="132"/>
      <c r="Q345" s="132"/>
      <c r="R345" s="132"/>
      <c r="S345" s="132"/>
      <c r="T345" s="132"/>
    </row>
    <row r="346" spans="1:20" s="7" customFormat="1">
      <c r="A346" s="132"/>
      <c r="B346" s="132"/>
      <c r="C346" s="132"/>
      <c r="D346" s="132"/>
      <c r="E346" s="132"/>
      <c r="F346" s="132"/>
      <c r="G346" s="132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32"/>
      <c r="T346" s="132"/>
    </row>
    <row r="347" spans="1:20" s="7" customFormat="1">
      <c r="A347" s="132"/>
      <c r="B347" s="132"/>
      <c r="C347" s="132"/>
      <c r="D347" s="132"/>
      <c r="E347" s="132"/>
      <c r="F347" s="132"/>
      <c r="G347" s="132"/>
      <c r="H347" s="132"/>
      <c r="I347" s="132"/>
      <c r="J347" s="132"/>
      <c r="K347" s="132"/>
      <c r="L347" s="132"/>
      <c r="M347" s="132"/>
      <c r="N347" s="132"/>
      <c r="O347" s="132"/>
      <c r="P347" s="132"/>
      <c r="Q347" s="132"/>
      <c r="R347" s="132"/>
      <c r="S347" s="132"/>
      <c r="T347" s="132"/>
    </row>
    <row r="348" spans="1:20" s="7" customFormat="1">
      <c r="A348" s="132"/>
      <c r="B348" s="132"/>
      <c r="C348" s="132"/>
      <c r="D348" s="132"/>
      <c r="E348" s="132"/>
      <c r="F348" s="132"/>
      <c r="G348" s="132"/>
      <c r="H348" s="132"/>
      <c r="I348" s="132"/>
      <c r="J348" s="132"/>
      <c r="K348" s="132"/>
      <c r="L348" s="132"/>
      <c r="M348" s="132"/>
      <c r="N348" s="132"/>
      <c r="O348" s="132"/>
      <c r="P348" s="132"/>
      <c r="Q348" s="132"/>
      <c r="R348" s="132"/>
      <c r="S348" s="132"/>
      <c r="T348" s="132"/>
    </row>
    <row r="349" spans="1:20" s="7" customFormat="1">
      <c r="A349" s="132"/>
      <c r="B349" s="132"/>
      <c r="C349" s="132"/>
      <c r="D349" s="132"/>
      <c r="E349" s="132"/>
      <c r="F349" s="132"/>
      <c r="G349" s="132"/>
      <c r="H349" s="132"/>
      <c r="I349" s="132"/>
      <c r="J349" s="132"/>
      <c r="K349" s="132"/>
      <c r="L349" s="132"/>
      <c r="M349" s="132"/>
      <c r="N349" s="132"/>
      <c r="O349" s="132"/>
      <c r="P349" s="132"/>
      <c r="Q349" s="132"/>
      <c r="R349" s="132"/>
      <c r="S349" s="132"/>
      <c r="T349" s="132"/>
    </row>
    <row r="350" spans="1:20" s="7" customFormat="1">
      <c r="A350" s="132"/>
      <c r="B350" s="132"/>
      <c r="C350" s="132"/>
      <c r="D350" s="132"/>
      <c r="E350" s="132"/>
      <c r="F350" s="132"/>
      <c r="G350" s="132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32"/>
      <c r="T350" s="132"/>
    </row>
    <row r="351" spans="1:20" s="7" customFormat="1">
      <c r="A351" s="132"/>
      <c r="B351" s="132"/>
      <c r="C351" s="132"/>
      <c r="D351" s="132"/>
      <c r="E351" s="132"/>
      <c r="F351" s="132"/>
      <c r="G351" s="132"/>
      <c r="H351" s="132"/>
      <c r="I351" s="132"/>
      <c r="J351" s="132"/>
      <c r="K351" s="132"/>
      <c r="L351" s="132"/>
      <c r="M351" s="132"/>
      <c r="N351" s="132"/>
      <c r="O351" s="132"/>
      <c r="P351" s="132"/>
      <c r="Q351" s="132"/>
      <c r="R351" s="132"/>
      <c r="S351" s="132"/>
      <c r="T351" s="132"/>
    </row>
    <row r="352" spans="1:20" s="7" customFormat="1">
      <c r="A352" s="132"/>
      <c r="B352" s="132"/>
      <c r="C352" s="132"/>
      <c r="D352" s="132"/>
      <c r="E352" s="132"/>
      <c r="F352" s="132"/>
      <c r="G352" s="132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32"/>
      <c r="T352" s="132"/>
    </row>
    <row r="353" spans="1:20" s="7" customFormat="1">
      <c r="A353" s="132"/>
      <c r="B353" s="132"/>
      <c r="C353" s="132"/>
      <c r="D353" s="132"/>
      <c r="E353" s="132"/>
      <c r="F353" s="132"/>
      <c r="G353" s="132"/>
      <c r="H353" s="132"/>
      <c r="I353" s="132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  <c r="T353" s="132"/>
    </row>
    <row r="354" spans="1:20" s="7" customFormat="1">
      <c r="A354" s="132"/>
      <c r="B354" s="132"/>
      <c r="C354" s="132"/>
      <c r="D354" s="132"/>
      <c r="E354" s="132"/>
      <c r="F354" s="132"/>
      <c r="G354" s="132"/>
      <c r="H354" s="132"/>
      <c r="I354" s="132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  <c r="T354" s="132"/>
    </row>
    <row r="355" spans="1:20" s="7" customFormat="1">
      <c r="A355" s="132"/>
      <c r="B355" s="132"/>
      <c r="C355" s="132"/>
      <c r="D355" s="132"/>
      <c r="E355" s="132"/>
      <c r="F355" s="132"/>
      <c r="G355" s="132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  <c r="T355" s="132"/>
    </row>
    <row r="356" spans="1:20" s="7" customFormat="1">
      <c r="A356" s="132"/>
      <c r="B356" s="132"/>
      <c r="C356" s="132"/>
      <c r="D356" s="132"/>
      <c r="E356" s="132"/>
      <c r="F356" s="132"/>
      <c r="G356" s="132"/>
      <c r="H356" s="132"/>
      <c r="I356" s="132"/>
      <c r="J356" s="132"/>
      <c r="K356" s="132"/>
      <c r="L356" s="132"/>
      <c r="M356" s="132"/>
      <c r="N356" s="132"/>
      <c r="O356" s="132"/>
      <c r="P356" s="132"/>
      <c r="Q356" s="132"/>
      <c r="R356" s="132"/>
      <c r="S356" s="132"/>
      <c r="T356" s="132"/>
    </row>
    <row r="357" spans="1:20" s="7" customFormat="1">
      <c r="A357" s="132"/>
      <c r="B357" s="132"/>
      <c r="C357" s="132"/>
      <c r="D357" s="132"/>
      <c r="E357" s="132"/>
      <c r="F357" s="132"/>
      <c r="G357" s="132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32"/>
      <c r="T357" s="132"/>
    </row>
    <row r="358" spans="1:20" s="7" customFormat="1">
      <c r="A358" s="132"/>
      <c r="B358" s="132"/>
      <c r="C358" s="132"/>
      <c r="D358" s="132"/>
      <c r="E358" s="132"/>
      <c r="F358" s="132"/>
      <c r="G358" s="132"/>
      <c r="H358" s="132"/>
      <c r="I358" s="132"/>
      <c r="J358" s="132"/>
      <c r="K358" s="132"/>
      <c r="L358" s="132"/>
      <c r="M358" s="132"/>
      <c r="N358" s="132"/>
      <c r="O358" s="132"/>
      <c r="P358" s="132"/>
      <c r="Q358" s="132"/>
      <c r="R358" s="132"/>
      <c r="S358" s="132"/>
      <c r="T358" s="132"/>
    </row>
    <row r="359" spans="1:20" s="7" customFormat="1">
      <c r="A359" s="132"/>
      <c r="B359" s="132"/>
      <c r="C359" s="132"/>
      <c r="D359" s="132"/>
      <c r="E359" s="132"/>
      <c r="F359" s="132"/>
      <c r="G359" s="132"/>
      <c r="H359" s="132"/>
      <c r="I359" s="132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  <c r="T359" s="132"/>
    </row>
    <row r="360" spans="1:20" s="7" customFormat="1">
      <c r="A360" s="132"/>
      <c r="B360" s="132"/>
      <c r="C360" s="132"/>
      <c r="D360" s="132"/>
      <c r="E360" s="132"/>
      <c r="F360" s="132"/>
      <c r="G360" s="132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32"/>
      <c r="T360" s="132"/>
    </row>
    <row r="361" spans="1:20" s="7" customFormat="1">
      <c r="A361" s="132"/>
      <c r="B361" s="132"/>
      <c r="C361" s="132"/>
      <c r="D361" s="132"/>
      <c r="E361" s="132"/>
      <c r="F361" s="132"/>
      <c r="G361" s="132"/>
      <c r="H361" s="132"/>
      <c r="I361" s="132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  <c r="T361" s="132"/>
    </row>
    <row r="362" spans="1:20" s="7" customFormat="1">
      <c r="A362" s="132"/>
      <c r="B362" s="132"/>
      <c r="C362" s="132"/>
      <c r="D362" s="132"/>
      <c r="E362" s="132"/>
      <c r="F362" s="132"/>
      <c r="G362" s="132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32"/>
      <c r="T362" s="132"/>
    </row>
    <row r="363" spans="1:20" s="7" customFormat="1">
      <c r="A363" s="132"/>
      <c r="B363" s="132"/>
      <c r="C363" s="132"/>
      <c r="D363" s="132"/>
      <c r="E363" s="132"/>
      <c r="F363" s="132"/>
      <c r="G363" s="132"/>
      <c r="H363" s="132"/>
      <c r="I363" s="132"/>
      <c r="J363" s="132"/>
      <c r="K363" s="132"/>
      <c r="L363" s="132"/>
      <c r="M363" s="132"/>
      <c r="N363" s="132"/>
      <c r="O363" s="132"/>
      <c r="P363" s="132"/>
      <c r="Q363" s="132"/>
      <c r="R363" s="132"/>
      <c r="S363" s="132"/>
      <c r="T363" s="132"/>
    </row>
    <row r="364" spans="1:20" s="7" customFormat="1">
      <c r="A364" s="132"/>
      <c r="B364" s="132"/>
      <c r="C364" s="132"/>
      <c r="D364" s="132"/>
      <c r="E364" s="132"/>
      <c r="F364" s="132"/>
      <c r="G364" s="132"/>
      <c r="H364" s="132"/>
      <c r="I364" s="132"/>
      <c r="J364" s="132"/>
      <c r="K364" s="132"/>
      <c r="L364" s="132"/>
      <c r="M364" s="132"/>
      <c r="N364" s="132"/>
      <c r="O364" s="132"/>
      <c r="P364" s="132"/>
      <c r="Q364" s="132"/>
      <c r="R364" s="132"/>
      <c r="S364" s="132"/>
      <c r="T364" s="132"/>
    </row>
    <row r="365" spans="1:20" s="7" customFormat="1">
      <c r="A365" s="132"/>
      <c r="B365" s="132"/>
      <c r="C365" s="132"/>
      <c r="D365" s="132"/>
      <c r="E365" s="132"/>
      <c r="F365" s="132"/>
      <c r="G365" s="132"/>
      <c r="H365" s="132"/>
      <c r="I365" s="132"/>
      <c r="J365" s="132"/>
      <c r="K365" s="132"/>
      <c r="L365" s="132"/>
      <c r="M365" s="132"/>
      <c r="N365" s="132"/>
      <c r="O365" s="132"/>
      <c r="P365" s="132"/>
      <c r="Q365" s="132"/>
      <c r="R365" s="132"/>
      <c r="S365" s="132"/>
      <c r="T365" s="132"/>
    </row>
    <row r="366" spans="1:20" s="7" customFormat="1">
      <c r="A366" s="132"/>
      <c r="B366" s="132"/>
      <c r="C366" s="132"/>
      <c r="D366" s="132"/>
      <c r="E366" s="132"/>
      <c r="F366" s="132"/>
      <c r="G366" s="132"/>
      <c r="H366" s="132"/>
      <c r="I366" s="132"/>
      <c r="J366" s="132"/>
      <c r="K366" s="132"/>
      <c r="L366" s="132"/>
      <c r="M366" s="132"/>
      <c r="N366" s="132"/>
      <c r="O366" s="132"/>
      <c r="P366" s="132"/>
      <c r="Q366" s="132"/>
      <c r="R366" s="132"/>
      <c r="S366" s="132"/>
      <c r="T366" s="132"/>
    </row>
    <row r="367" spans="1:20" s="7" customFormat="1">
      <c r="A367" s="132"/>
      <c r="B367" s="132"/>
      <c r="C367" s="132"/>
      <c r="D367" s="132"/>
      <c r="E367" s="132"/>
      <c r="F367" s="132"/>
      <c r="G367" s="132"/>
      <c r="H367" s="132"/>
      <c r="I367" s="132"/>
      <c r="J367" s="132"/>
      <c r="K367" s="132"/>
      <c r="L367" s="132"/>
      <c r="M367" s="132"/>
      <c r="N367" s="132"/>
      <c r="O367" s="132"/>
      <c r="P367" s="132"/>
      <c r="Q367" s="132"/>
      <c r="R367" s="132"/>
      <c r="S367" s="132"/>
      <c r="T367" s="132"/>
    </row>
    <row r="368" spans="1:20" s="7" customFormat="1">
      <c r="A368" s="132"/>
      <c r="B368" s="132"/>
      <c r="C368" s="132"/>
      <c r="D368" s="132"/>
      <c r="E368" s="132"/>
      <c r="F368" s="132"/>
      <c r="G368" s="132"/>
      <c r="H368" s="132"/>
      <c r="I368" s="132"/>
      <c r="J368" s="132"/>
      <c r="K368" s="132"/>
      <c r="L368" s="132"/>
      <c r="M368" s="132"/>
      <c r="N368" s="132"/>
      <c r="O368" s="132"/>
      <c r="P368" s="132"/>
      <c r="Q368" s="132"/>
      <c r="R368" s="132"/>
      <c r="S368" s="132"/>
      <c r="T368" s="132"/>
    </row>
    <row r="369" spans="1:20" s="7" customFormat="1">
      <c r="A369" s="132"/>
      <c r="B369" s="132"/>
      <c r="C369" s="132"/>
      <c r="D369" s="132"/>
      <c r="E369" s="132"/>
      <c r="F369" s="132"/>
      <c r="G369" s="132"/>
      <c r="H369" s="132"/>
      <c r="I369" s="132"/>
      <c r="J369" s="132"/>
      <c r="K369" s="132"/>
      <c r="L369" s="132"/>
      <c r="M369" s="132"/>
      <c r="N369" s="132"/>
      <c r="O369" s="132"/>
      <c r="P369" s="132"/>
      <c r="Q369" s="132"/>
      <c r="R369" s="132"/>
      <c r="S369" s="132"/>
      <c r="T369" s="132"/>
    </row>
    <row r="370" spans="1:20" s="7" customFormat="1">
      <c r="A370" s="132"/>
      <c r="B370" s="132"/>
      <c r="C370" s="132"/>
      <c r="D370" s="132"/>
      <c r="E370" s="132"/>
      <c r="F370" s="132"/>
      <c r="G370" s="132"/>
      <c r="H370" s="132"/>
      <c r="I370" s="132"/>
      <c r="J370" s="132"/>
      <c r="K370" s="132"/>
      <c r="L370" s="132"/>
      <c r="M370" s="132"/>
      <c r="N370" s="132"/>
      <c r="O370" s="132"/>
      <c r="P370" s="132"/>
      <c r="Q370" s="132"/>
      <c r="R370" s="132"/>
      <c r="S370" s="132"/>
      <c r="T370" s="132"/>
    </row>
    <row r="371" spans="1:20" s="7" customFormat="1">
      <c r="A371" s="132"/>
      <c r="B371" s="132"/>
      <c r="C371" s="132"/>
      <c r="D371" s="132"/>
      <c r="E371" s="132"/>
      <c r="F371" s="132"/>
      <c r="G371" s="132"/>
      <c r="H371" s="132"/>
      <c r="I371" s="132"/>
      <c r="J371" s="132"/>
      <c r="K371" s="132"/>
      <c r="L371" s="132"/>
      <c r="M371" s="132"/>
      <c r="N371" s="132"/>
      <c r="O371" s="132"/>
      <c r="P371" s="132"/>
      <c r="Q371" s="132"/>
      <c r="R371" s="132"/>
      <c r="S371" s="132"/>
      <c r="T371" s="132"/>
    </row>
    <row r="372" spans="1:20" s="7" customFormat="1">
      <c r="A372" s="132"/>
      <c r="B372" s="132"/>
      <c r="C372" s="132"/>
      <c r="D372" s="132"/>
      <c r="E372" s="132"/>
      <c r="F372" s="132"/>
      <c r="G372" s="132"/>
      <c r="H372" s="132"/>
      <c r="I372" s="132"/>
      <c r="J372" s="132"/>
      <c r="K372" s="132"/>
      <c r="L372" s="132"/>
      <c r="M372" s="132"/>
      <c r="N372" s="132"/>
      <c r="O372" s="132"/>
      <c r="P372" s="132"/>
      <c r="Q372" s="132"/>
      <c r="R372" s="132"/>
      <c r="S372" s="132"/>
      <c r="T372" s="132"/>
    </row>
    <row r="373" spans="1:20" s="7" customFormat="1">
      <c r="A373" s="132"/>
      <c r="B373" s="132"/>
      <c r="C373" s="132"/>
      <c r="D373" s="132"/>
      <c r="E373" s="132"/>
      <c r="F373" s="132"/>
      <c r="G373" s="132"/>
      <c r="H373" s="132"/>
      <c r="I373" s="132"/>
      <c r="J373" s="132"/>
      <c r="K373" s="132"/>
      <c r="L373" s="132"/>
      <c r="M373" s="132"/>
      <c r="N373" s="132"/>
      <c r="O373" s="132"/>
      <c r="P373" s="132"/>
      <c r="Q373" s="132"/>
      <c r="R373" s="132"/>
      <c r="S373" s="132"/>
      <c r="T373" s="132"/>
    </row>
    <row r="374" spans="1:20" s="7" customFormat="1">
      <c r="A374" s="132"/>
      <c r="B374" s="132"/>
      <c r="C374" s="132"/>
      <c r="D374" s="132"/>
      <c r="E374" s="132"/>
      <c r="F374" s="132"/>
      <c r="G374" s="132"/>
      <c r="H374" s="132"/>
      <c r="I374" s="132"/>
      <c r="J374" s="132"/>
      <c r="K374" s="132"/>
      <c r="L374" s="132"/>
      <c r="M374" s="132"/>
      <c r="N374" s="132"/>
      <c r="O374" s="132"/>
      <c r="P374" s="132"/>
      <c r="Q374" s="132"/>
      <c r="R374" s="132"/>
      <c r="S374" s="132"/>
      <c r="T374" s="132"/>
    </row>
    <row r="375" spans="1:20" s="7" customFormat="1">
      <c r="A375" s="132"/>
      <c r="B375" s="132"/>
      <c r="C375" s="132"/>
      <c r="D375" s="132"/>
      <c r="E375" s="132"/>
      <c r="F375" s="132"/>
      <c r="G375" s="132"/>
      <c r="H375" s="132"/>
      <c r="I375" s="132"/>
      <c r="J375" s="132"/>
      <c r="K375" s="132"/>
      <c r="L375" s="132"/>
      <c r="M375" s="132"/>
      <c r="N375" s="132"/>
      <c r="O375" s="132"/>
      <c r="P375" s="132"/>
      <c r="Q375" s="132"/>
      <c r="R375" s="132"/>
      <c r="S375" s="132"/>
      <c r="T375" s="132"/>
    </row>
    <row r="376" spans="1:20" s="7" customFormat="1">
      <c r="A376" s="132"/>
      <c r="B376" s="132"/>
      <c r="C376" s="132"/>
      <c r="D376" s="132"/>
      <c r="E376" s="132"/>
      <c r="F376" s="132"/>
      <c r="G376" s="132"/>
      <c r="H376" s="132"/>
      <c r="I376" s="132"/>
      <c r="J376" s="132"/>
      <c r="K376" s="132"/>
      <c r="L376" s="132"/>
      <c r="M376" s="132"/>
      <c r="N376" s="132"/>
      <c r="O376" s="132"/>
      <c r="P376" s="132"/>
      <c r="Q376" s="132"/>
      <c r="R376" s="132"/>
      <c r="S376" s="132"/>
      <c r="T376" s="132"/>
    </row>
    <row r="377" spans="1:20" s="7" customFormat="1">
      <c r="A377" s="132"/>
      <c r="B377" s="132"/>
      <c r="C377" s="132"/>
      <c r="D377" s="132"/>
      <c r="E377" s="132"/>
      <c r="F377" s="132"/>
      <c r="G377" s="132"/>
      <c r="H377" s="132"/>
      <c r="I377" s="132"/>
      <c r="J377" s="132"/>
      <c r="K377" s="132"/>
      <c r="L377" s="132"/>
      <c r="M377" s="132"/>
      <c r="N377" s="132"/>
      <c r="O377" s="132"/>
      <c r="P377" s="132"/>
      <c r="Q377" s="132"/>
      <c r="R377" s="132"/>
      <c r="S377" s="132"/>
      <c r="T377" s="132"/>
    </row>
    <row r="378" spans="1:20" s="7" customFormat="1">
      <c r="A378" s="132"/>
      <c r="B378" s="132"/>
      <c r="C378" s="132"/>
      <c r="D378" s="132"/>
      <c r="E378" s="132"/>
      <c r="F378" s="132"/>
      <c r="G378" s="132"/>
      <c r="H378" s="132"/>
      <c r="I378" s="132"/>
      <c r="J378" s="132"/>
      <c r="K378" s="132"/>
      <c r="L378" s="132"/>
      <c r="M378" s="132"/>
      <c r="N378" s="132"/>
      <c r="O378" s="132"/>
      <c r="P378" s="132"/>
      <c r="Q378" s="132"/>
      <c r="R378" s="132"/>
      <c r="S378" s="132"/>
      <c r="T378" s="132"/>
    </row>
    <row r="379" spans="1:20" s="7" customFormat="1">
      <c r="A379" s="132"/>
      <c r="B379" s="132"/>
      <c r="C379" s="132"/>
      <c r="D379" s="132"/>
      <c r="E379" s="132"/>
      <c r="F379" s="132"/>
      <c r="G379" s="132"/>
      <c r="H379" s="132"/>
      <c r="I379" s="132"/>
      <c r="J379" s="132"/>
      <c r="K379" s="132"/>
      <c r="L379" s="132"/>
      <c r="M379" s="132"/>
      <c r="N379" s="132"/>
      <c r="O379" s="132"/>
      <c r="P379" s="132"/>
      <c r="Q379" s="132"/>
      <c r="R379" s="132"/>
      <c r="S379" s="132"/>
      <c r="T379" s="132"/>
    </row>
    <row r="380" spans="1:20" s="7" customFormat="1">
      <c r="A380" s="132"/>
      <c r="B380" s="132"/>
      <c r="C380" s="132"/>
      <c r="D380" s="132"/>
      <c r="E380" s="132"/>
      <c r="F380" s="132"/>
      <c r="G380" s="132"/>
      <c r="H380" s="132"/>
      <c r="I380" s="132"/>
      <c r="J380" s="132"/>
      <c r="K380" s="132"/>
      <c r="L380" s="132"/>
      <c r="M380" s="132"/>
      <c r="N380" s="132"/>
      <c r="O380" s="132"/>
      <c r="P380" s="132"/>
      <c r="Q380" s="132"/>
      <c r="R380" s="132"/>
      <c r="S380" s="132"/>
      <c r="T380" s="132"/>
    </row>
    <row r="381" spans="1:20" s="7" customFormat="1">
      <c r="A381" s="132"/>
      <c r="B381" s="132"/>
      <c r="C381" s="132"/>
      <c r="D381" s="132"/>
      <c r="E381" s="132"/>
      <c r="F381" s="132"/>
      <c r="G381" s="132"/>
      <c r="H381" s="132"/>
      <c r="I381" s="132"/>
      <c r="J381" s="132"/>
      <c r="K381" s="132"/>
      <c r="L381" s="132"/>
      <c r="M381" s="132"/>
      <c r="N381" s="132"/>
      <c r="O381" s="132"/>
      <c r="P381" s="132"/>
      <c r="Q381" s="132"/>
      <c r="R381" s="132"/>
      <c r="S381" s="132"/>
      <c r="T381" s="132"/>
    </row>
    <row r="382" spans="1:20" s="7" customFormat="1">
      <c r="A382" s="132"/>
      <c r="B382" s="132"/>
      <c r="C382" s="132"/>
      <c r="D382" s="132"/>
      <c r="E382" s="132"/>
      <c r="F382" s="132"/>
      <c r="G382" s="132"/>
      <c r="H382" s="132"/>
      <c r="I382" s="132"/>
      <c r="J382" s="132"/>
      <c r="K382" s="132"/>
      <c r="L382" s="132"/>
      <c r="M382" s="132"/>
      <c r="N382" s="132"/>
      <c r="O382" s="132"/>
      <c r="P382" s="132"/>
      <c r="Q382" s="132"/>
      <c r="R382" s="132"/>
      <c r="S382" s="132"/>
      <c r="T382" s="132"/>
    </row>
    <row r="383" spans="1:20" s="7" customFormat="1">
      <c r="A383" s="132"/>
      <c r="B383" s="132"/>
      <c r="C383" s="132"/>
      <c r="D383" s="132"/>
      <c r="E383" s="132"/>
      <c r="F383" s="132"/>
      <c r="G383" s="132"/>
      <c r="H383" s="132"/>
      <c r="I383" s="132"/>
      <c r="J383" s="132"/>
      <c r="K383" s="132"/>
      <c r="L383" s="132"/>
      <c r="M383" s="132"/>
      <c r="N383" s="132"/>
      <c r="O383" s="132"/>
      <c r="P383" s="132"/>
      <c r="Q383" s="132"/>
      <c r="R383" s="132"/>
      <c r="S383" s="132"/>
      <c r="T383" s="132"/>
    </row>
    <row r="384" spans="1:20" s="7" customFormat="1">
      <c r="A384" s="132"/>
      <c r="B384" s="132"/>
      <c r="C384" s="132"/>
      <c r="D384" s="132"/>
      <c r="E384" s="132"/>
      <c r="F384" s="132"/>
      <c r="G384" s="132"/>
      <c r="H384" s="132"/>
      <c r="I384" s="132"/>
      <c r="J384" s="132"/>
      <c r="K384" s="132"/>
      <c r="L384" s="132"/>
      <c r="M384" s="132"/>
      <c r="N384" s="132"/>
      <c r="O384" s="132"/>
      <c r="P384" s="132"/>
      <c r="Q384" s="132"/>
      <c r="R384" s="132"/>
      <c r="S384" s="132"/>
      <c r="T384" s="132"/>
    </row>
    <row r="385" spans="1:20" s="7" customFormat="1">
      <c r="A385" s="132"/>
      <c r="B385" s="132"/>
      <c r="C385" s="132"/>
      <c r="D385" s="132"/>
      <c r="E385" s="132"/>
      <c r="F385" s="132"/>
      <c r="G385" s="132"/>
      <c r="H385" s="132"/>
      <c r="I385" s="132"/>
      <c r="J385" s="132"/>
      <c r="K385" s="132"/>
      <c r="L385" s="132"/>
      <c r="M385" s="132"/>
      <c r="N385" s="132"/>
      <c r="O385" s="132"/>
      <c r="P385" s="132"/>
      <c r="Q385" s="132"/>
      <c r="R385" s="132"/>
      <c r="S385" s="132"/>
      <c r="T385" s="132"/>
    </row>
    <row r="386" spans="1:20" s="7" customFormat="1">
      <c r="A386" s="132"/>
      <c r="B386" s="132"/>
      <c r="C386" s="132"/>
      <c r="D386" s="132"/>
      <c r="E386" s="132"/>
      <c r="F386" s="132"/>
      <c r="G386" s="132"/>
      <c r="H386" s="132"/>
      <c r="I386" s="132"/>
      <c r="J386" s="132"/>
      <c r="K386" s="132"/>
      <c r="L386" s="132"/>
      <c r="M386" s="132"/>
      <c r="N386" s="132"/>
      <c r="O386" s="132"/>
      <c r="P386" s="132"/>
      <c r="Q386" s="132"/>
      <c r="R386" s="132"/>
      <c r="S386" s="132"/>
      <c r="T386" s="132"/>
    </row>
    <row r="387" spans="1:20" s="7" customFormat="1">
      <c r="A387" s="132"/>
      <c r="B387" s="132"/>
      <c r="C387" s="132"/>
      <c r="D387" s="132"/>
      <c r="E387" s="132"/>
      <c r="F387" s="132"/>
      <c r="G387" s="132"/>
      <c r="H387" s="132"/>
      <c r="I387" s="132"/>
      <c r="J387" s="132"/>
      <c r="K387" s="132"/>
      <c r="L387" s="132"/>
      <c r="M387" s="132"/>
      <c r="N387" s="132"/>
      <c r="O387" s="132"/>
      <c r="P387" s="132"/>
      <c r="Q387" s="132"/>
      <c r="R387" s="132"/>
      <c r="S387" s="132"/>
      <c r="T387" s="132"/>
    </row>
    <row r="388" spans="1:20" s="7" customFormat="1">
      <c r="A388" s="132"/>
      <c r="B388" s="132"/>
      <c r="C388" s="132"/>
      <c r="D388" s="132"/>
      <c r="E388" s="132"/>
      <c r="F388" s="132"/>
      <c r="G388" s="132"/>
      <c r="H388" s="132"/>
      <c r="I388" s="132"/>
      <c r="J388" s="132"/>
      <c r="K388" s="132"/>
      <c r="L388" s="132"/>
      <c r="M388" s="132"/>
      <c r="N388" s="132"/>
      <c r="O388" s="132"/>
      <c r="P388" s="132"/>
      <c r="Q388" s="132"/>
      <c r="R388" s="132"/>
      <c r="S388" s="132"/>
      <c r="T388" s="132"/>
    </row>
    <row r="389" spans="1:20" s="7" customFormat="1">
      <c r="A389" s="132"/>
      <c r="B389" s="132"/>
      <c r="C389" s="132"/>
      <c r="D389" s="132"/>
      <c r="E389" s="132"/>
      <c r="F389" s="132"/>
      <c r="G389" s="132"/>
      <c r="H389" s="132"/>
      <c r="I389" s="132"/>
      <c r="J389" s="132"/>
      <c r="K389" s="132"/>
      <c r="L389" s="132"/>
      <c r="M389" s="132"/>
      <c r="N389" s="132"/>
      <c r="O389" s="132"/>
      <c r="P389" s="132"/>
      <c r="Q389" s="132"/>
      <c r="R389" s="132"/>
      <c r="S389" s="132"/>
      <c r="T389" s="132"/>
    </row>
    <row r="390" spans="1:20" s="7" customFormat="1">
      <c r="A390" s="132"/>
      <c r="B390" s="132"/>
      <c r="C390" s="132"/>
      <c r="D390" s="132"/>
      <c r="E390" s="132"/>
      <c r="F390" s="132"/>
      <c r="G390" s="132"/>
      <c r="H390" s="132"/>
      <c r="I390" s="132"/>
      <c r="J390" s="132"/>
      <c r="K390" s="132"/>
      <c r="L390" s="132"/>
      <c r="M390" s="132"/>
      <c r="N390" s="132"/>
      <c r="O390" s="132"/>
      <c r="P390" s="132"/>
      <c r="Q390" s="132"/>
      <c r="R390" s="132"/>
      <c r="S390" s="132"/>
      <c r="T390" s="132"/>
    </row>
    <row r="391" spans="1:20" s="7" customFormat="1">
      <c r="A391" s="132"/>
      <c r="B391" s="132"/>
      <c r="C391" s="132"/>
      <c r="D391" s="132"/>
      <c r="E391" s="132"/>
      <c r="F391" s="132"/>
      <c r="G391" s="132"/>
      <c r="H391" s="132"/>
      <c r="I391" s="132"/>
      <c r="J391" s="132"/>
      <c r="K391" s="132"/>
      <c r="L391" s="132"/>
      <c r="M391" s="132"/>
      <c r="N391" s="132"/>
      <c r="O391" s="132"/>
      <c r="P391" s="132"/>
      <c r="Q391" s="132"/>
      <c r="R391" s="132"/>
      <c r="S391" s="132"/>
      <c r="T391" s="132"/>
    </row>
    <row r="392" spans="1:20" s="7" customFormat="1">
      <c r="A392" s="132"/>
      <c r="B392" s="132"/>
      <c r="C392" s="132"/>
      <c r="D392" s="132"/>
      <c r="E392" s="132"/>
      <c r="F392" s="132"/>
      <c r="G392" s="132"/>
      <c r="H392" s="132"/>
      <c r="I392" s="132"/>
      <c r="J392" s="132"/>
      <c r="K392" s="132"/>
      <c r="L392" s="132"/>
      <c r="M392" s="132"/>
      <c r="N392" s="132"/>
      <c r="O392" s="132"/>
      <c r="P392" s="132"/>
      <c r="Q392" s="132"/>
      <c r="R392" s="132"/>
      <c r="S392" s="132"/>
      <c r="T392" s="132"/>
    </row>
    <row r="393" spans="1:20" s="7" customFormat="1">
      <c r="A393" s="132"/>
      <c r="B393" s="132"/>
      <c r="C393" s="132"/>
      <c r="D393" s="132"/>
      <c r="E393" s="132"/>
      <c r="F393" s="132"/>
      <c r="G393" s="132"/>
      <c r="H393" s="132"/>
      <c r="I393" s="132"/>
      <c r="J393" s="132"/>
      <c r="K393" s="132"/>
      <c r="L393" s="132"/>
      <c r="M393" s="132"/>
      <c r="N393" s="132"/>
      <c r="O393" s="132"/>
      <c r="P393" s="132"/>
      <c r="Q393" s="132"/>
      <c r="R393" s="132"/>
      <c r="S393" s="132"/>
      <c r="T393" s="132"/>
    </row>
    <row r="394" spans="1:20" s="7" customFormat="1">
      <c r="A394" s="132"/>
      <c r="B394" s="132"/>
      <c r="C394" s="132"/>
      <c r="D394" s="132"/>
      <c r="E394" s="132"/>
      <c r="F394" s="132"/>
      <c r="G394" s="132"/>
      <c r="H394" s="132"/>
      <c r="I394" s="132"/>
      <c r="J394" s="132"/>
      <c r="K394" s="132"/>
      <c r="L394" s="132"/>
      <c r="M394" s="132"/>
      <c r="N394" s="132"/>
      <c r="O394" s="132"/>
      <c r="P394" s="132"/>
      <c r="Q394" s="132"/>
      <c r="R394" s="132"/>
      <c r="S394" s="132"/>
      <c r="T394" s="132"/>
    </row>
    <row r="395" spans="1:20" s="7" customFormat="1">
      <c r="A395" s="132"/>
      <c r="B395" s="132"/>
      <c r="C395" s="132"/>
      <c r="D395" s="132"/>
      <c r="E395" s="132"/>
      <c r="F395" s="132"/>
      <c r="G395" s="132"/>
      <c r="H395" s="132"/>
      <c r="I395" s="132"/>
      <c r="J395" s="132"/>
      <c r="K395" s="132"/>
      <c r="L395" s="132"/>
      <c r="M395" s="132"/>
      <c r="N395" s="132"/>
      <c r="O395" s="132"/>
      <c r="P395" s="132"/>
      <c r="Q395" s="132"/>
      <c r="R395" s="132"/>
      <c r="S395" s="132"/>
      <c r="T395" s="132"/>
    </row>
    <row r="396" spans="1:20" s="7" customFormat="1">
      <c r="A396" s="132"/>
      <c r="B396" s="132"/>
      <c r="C396" s="132"/>
      <c r="D396" s="132"/>
      <c r="E396" s="132"/>
      <c r="F396" s="132"/>
      <c r="G396" s="132"/>
      <c r="H396" s="132"/>
      <c r="I396" s="132"/>
      <c r="J396" s="132"/>
      <c r="K396" s="132"/>
      <c r="L396" s="132"/>
      <c r="M396" s="132"/>
      <c r="N396" s="132"/>
      <c r="O396" s="132"/>
      <c r="P396" s="132"/>
      <c r="Q396" s="132"/>
      <c r="R396" s="132"/>
      <c r="S396" s="132"/>
      <c r="T396" s="132"/>
    </row>
    <row r="397" spans="1:20" s="7" customFormat="1">
      <c r="A397" s="132"/>
      <c r="B397" s="132"/>
      <c r="C397" s="132"/>
      <c r="D397" s="132"/>
      <c r="E397" s="132"/>
      <c r="F397" s="132"/>
      <c r="G397" s="132"/>
      <c r="H397" s="132"/>
      <c r="I397" s="132"/>
      <c r="J397" s="132"/>
      <c r="K397" s="132"/>
      <c r="L397" s="132"/>
      <c r="M397" s="132"/>
      <c r="N397" s="132"/>
      <c r="O397" s="132"/>
      <c r="P397" s="132"/>
      <c r="Q397" s="132"/>
      <c r="R397" s="132"/>
      <c r="S397" s="132"/>
      <c r="T397" s="132"/>
    </row>
    <row r="398" spans="1:20" s="7" customFormat="1">
      <c r="A398" s="132"/>
      <c r="B398" s="132"/>
      <c r="C398" s="132"/>
      <c r="D398" s="132"/>
      <c r="E398" s="132"/>
      <c r="F398" s="132"/>
      <c r="G398" s="132"/>
      <c r="H398" s="132"/>
      <c r="I398" s="132"/>
      <c r="J398" s="132"/>
      <c r="K398" s="132"/>
      <c r="L398" s="132"/>
      <c r="M398" s="132"/>
      <c r="N398" s="132"/>
      <c r="O398" s="132"/>
      <c r="P398" s="132"/>
      <c r="Q398" s="132"/>
      <c r="R398" s="132"/>
      <c r="S398" s="132"/>
      <c r="T398" s="132"/>
    </row>
    <row r="399" spans="1:20" s="7" customFormat="1">
      <c r="A399" s="132"/>
      <c r="B399" s="132"/>
      <c r="C399" s="132"/>
      <c r="D399" s="132"/>
      <c r="E399" s="132"/>
      <c r="F399" s="132"/>
      <c r="G399" s="132"/>
      <c r="H399" s="132"/>
      <c r="I399" s="132"/>
      <c r="J399" s="132"/>
      <c r="K399" s="132"/>
      <c r="L399" s="132"/>
      <c r="M399" s="132"/>
      <c r="N399" s="132"/>
      <c r="O399" s="132"/>
      <c r="P399" s="132"/>
      <c r="Q399" s="132"/>
      <c r="R399" s="132"/>
      <c r="S399" s="132"/>
      <c r="T399" s="132"/>
    </row>
    <row r="400" spans="1:20" s="7" customFormat="1">
      <c r="A400" s="132"/>
      <c r="B400" s="132"/>
      <c r="C400" s="132"/>
      <c r="D400" s="132"/>
      <c r="E400" s="132"/>
      <c r="F400" s="132"/>
      <c r="G400" s="132"/>
      <c r="H400" s="132"/>
      <c r="I400" s="132"/>
      <c r="J400" s="132"/>
      <c r="K400" s="132"/>
      <c r="L400" s="132"/>
      <c r="M400" s="132"/>
      <c r="N400" s="132"/>
      <c r="O400" s="132"/>
      <c r="P400" s="132"/>
      <c r="Q400" s="132"/>
      <c r="R400" s="132"/>
      <c r="S400" s="132"/>
      <c r="T400" s="132"/>
    </row>
    <row r="401" spans="1:20" s="7" customFormat="1">
      <c r="A401" s="132"/>
      <c r="B401" s="132"/>
      <c r="C401" s="132"/>
      <c r="D401" s="132"/>
      <c r="E401" s="132"/>
      <c r="F401" s="132"/>
      <c r="G401" s="132"/>
      <c r="H401" s="132"/>
      <c r="I401" s="132"/>
      <c r="J401" s="132"/>
      <c r="K401" s="132"/>
      <c r="L401" s="132"/>
      <c r="M401" s="132"/>
      <c r="N401" s="132"/>
      <c r="O401" s="132"/>
      <c r="P401" s="132"/>
      <c r="Q401" s="132"/>
      <c r="R401" s="132"/>
      <c r="S401" s="132"/>
      <c r="T401" s="132"/>
    </row>
    <row r="402" spans="1:20" s="7" customFormat="1">
      <c r="A402" s="132"/>
      <c r="B402" s="132"/>
      <c r="C402" s="132"/>
      <c r="D402" s="132"/>
      <c r="E402" s="132"/>
      <c r="F402" s="132"/>
      <c r="G402" s="132"/>
      <c r="H402" s="132"/>
      <c r="I402" s="132"/>
      <c r="J402" s="132"/>
      <c r="K402" s="132"/>
      <c r="L402" s="132"/>
      <c r="M402" s="132"/>
      <c r="N402" s="132"/>
      <c r="O402" s="132"/>
      <c r="P402" s="132"/>
      <c r="Q402" s="132"/>
      <c r="R402" s="132"/>
      <c r="S402" s="132"/>
      <c r="T402" s="132"/>
    </row>
    <row r="65478" spans="1:252">
      <c r="B65478" s="133"/>
      <c r="C65478" s="133"/>
      <c r="D65478" s="133"/>
      <c r="E65478" s="133"/>
      <c r="F65478" s="133"/>
      <c r="G65478" s="133"/>
      <c r="H65478" s="133"/>
      <c r="I65478" s="133"/>
      <c r="J65478" s="133"/>
      <c r="K65478" s="133"/>
      <c r="L65478" s="133"/>
      <c r="M65478" s="133"/>
      <c r="N65478" s="133"/>
      <c r="O65478" s="133"/>
      <c r="P65478" s="133"/>
      <c r="Q65478" s="133"/>
    </row>
    <row r="65479" spans="1:252">
      <c r="B65479" s="133"/>
      <c r="C65479" s="133"/>
      <c r="D65479" s="133"/>
      <c r="E65479" s="133"/>
      <c r="F65479" s="133"/>
      <c r="G65479" s="133"/>
      <c r="H65479" s="133"/>
      <c r="I65479" s="133"/>
      <c r="J65479" s="133"/>
      <c r="K65479" s="133"/>
      <c r="L65479" s="133"/>
      <c r="M65479" s="133"/>
      <c r="N65479" s="133"/>
      <c r="O65479" s="133"/>
      <c r="P65479" s="133"/>
      <c r="Q65479" s="133"/>
    </row>
    <row r="65480" spans="1:252">
      <c r="B65480" s="133"/>
      <c r="C65480" s="133"/>
      <c r="D65480" s="133"/>
      <c r="E65480" s="133"/>
      <c r="F65480" s="133"/>
      <c r="G65480" s="133"/>
      <c r="H65480" s="133"/>
      <c r="I65480" s="133"/>
      <c r="J65480" s="133"/>
      <c r="K65480" s="133"/>
      <c r="L65480" s="133"/>
      <c r="M65480" s="133"/>
      <c r="N65480" s="133"/>
      <c r="O65480" s="133"/>
      <c r="P65480" s="133"/>
      <c r="Q65480" s="133"/>
    </row>
    <row r="65481" spans="1:252">
      <c r="A65481" s="133"/>
      <c r="B65481" s="133"/>
      <c r="C65481" s="133"/>
      <c r="D65481" s="133"/>
      <c r="E65481" s="133"/>
      <c r="F65481" s="133"/>
      <c r="G65481" s="133"/>
      <c r="H65481" s="133"/>
      <c r="I65481" s="133"/>
      <c r="J65481" s="133"/>
      <c r="K65481" s="133"/>
      <c r="L65481" s="133"/>
      <c r="M65481" s="133"/>
      <c r="N65481" s="133"/>
      <c r="O65481" s="133"/>
      <c r="P65481" s="133"/>
      <c r="Q65481" s="133"/>
      <c r="R65481" s="133"/>
      <c r="S65481" s="133"/>
      <c r="T65481" s="133"/>
      <c r="U65481" s="6"/>
      <c r="V65481" s="6"/>
      <c r="W65481" s="6"/>
      <c r="X65481" s="6"/>
      <c r="Y65481" s="6"/>
      <c r="Z65481" s="6"/>
      <c r="AA65481" s="6"/>
      <c r="AB65481" s="6"/>
      <c r="AC65481" s="6"/>
      <c r="AD65481" s="6"/>
      <c r="AE65481" s="6"/>
      <c r="AF65481" s="6"/>
      <c r="AG65481" s="6"/>
      <c r="AH65481" s="6"/>
      <c r="AI65481" s="6"/>
      <c r="AJ65481" s="6"/>
      <c r="AK65481" s="6"/>
      <c r="AL65481" s="6"/>
      <c r="AM65481" s="6"/>
      <c r="AN65481" s="6"/>
      <c r="AO65481" s="6"/>
      <c r="AP65481" s="6"/>
      <c r="AQ65481" s="6"/>
      <c r="AR65481" s="6"/>
      <c r="AS65481" s="6"/>
      <c r="AT65481" s="6"/>
      <c r="AU65481" s="6"/>
      <c r="AV65481" s="6"/>
      <c r="AW65481" s="6"/>
      <c r="AX65481" s="6"/>
      <c r="AY65481" s="6"/>
      <c r="AZ65481" s="6"/>
      <c r="BA65481" s="6"/>
      <c r="BB65481" s="6"/>
      <c r="BC65481" s="6"/>
      <c r="BD65481" s="6"/>
      <c r="BE65481" s="6"/>
      <c r="BF65481" s="6"/>
      <c r="BG65481" s="6"/>
      <c r="BH65481" s="6"/>
      <c r="BI65481" s="6"/>
      <c r="BJ65481" s="6"/>
      <c r="BK65481" s="6"/>
      <c r="BL65481" s="6"/>
      <c r="BM65481" s="6"/>
      <c r="BN65481" s="6"/>
      <c r="BO65481" s="6"/>
      <c r="BP65481" s="6"/>
      <c r="BQ65481" s="6"/>
      <c r="BR65481" s="6"/>
      <c r="BS65481" s="6"/>
      <c r="BT65481" s="6"/>
      <c r="BU65481" s="6"/>
      <c r="BV65481" s="6"/>
      <c r="BW65481" s="6"/>
      <c r="BX65481" s="6"/>
      <c r="BY65481" s="6"/>
      <c r="BZ65481" s="6"/>
      <c r="CA65481" s="6"/>
      <c r="CB65481" s="6"/>
      <c r="CC65481" s="6"/>
      <c r="CD65481" s="6"/>
      <c r="CE65481" s="6"/>
      <c r="CF65481" s="6"/>
      <c r="CG65481" s="6"/>
      <c r="CH65481" s="6"/>
      <c r="CI65481" s="6"/>
      <c r="CJ65481" s="6"/>
      <c r="CK65481" s="6"/>
      <c r="CL65481" s="6"/>
      <c r="CM65481" s="6"/>
      <c r="CN65481" s="6"/>
      <c r="CO65481" s="6"/>
      <c r="CP65481" s="6"/>
      <c r="CQ65481" s="6"/>
      <c r="CR65481" s="6"/>
      <c r="CS65481" s="6"/>
      <c r="CT65481" s="6"/>
      <c r="CU65481" s="6"/>
      <c r="CV65481" s="6"/>
      <c r="CW65481" s="6"/>
      <c r="CX65481" s="6"/>
      <c r="CY65481" s="6"/>
      <c r="CZ65481" s="6"/>
      <c r="DA65481" s="6"/>
      <c r="DB65481" s="6"/>
      <c r="DC65481" s="6"/>
      <c r="DD65481" s="6"/>
      <c r="DE65481" s="6"/>
      <c r="DF65481" s="6"/>
      <c r="DG65481" s="6"/>
      <c r="DH65481" s="6"/>
      <c r="DI65481" s="6"/>
      <c r="DJ65481" s="6"/>
      <c r="DK65481" s="6"/>
      <c r="DL65481" s="6"/>
      <c r="DM65481" s="6"/>
      <c r="DN65481" s="6"/>
      <c r="DO65481" s="6"/>
      <c r="DP65481" s="6"/>
      <c r="DQ65481" s="6"/>
      <c r="DR65481" s="6"/>
      <c r="DS65481" s="6"/>
      <c r="DT65481" s="6"/>
      <c r="DU65481" s="6"/>
      <c r="DV65481" s="6"/>
      <c r="DW65481" s="6"/>
      <c r="DX65481" s="6"/>
      <c r="DY65481" s="6"/>
      <c r="DZ65481" s="6"/>
      <c r="EA65481" s="6"/>
      <c r="EB65481" s="6"/>
      <c r="EC65481" s="6"/>
      <c r="ED65481" s="6"/>
      <c r="EE65481" s="6"/>
      <c r="EF65481" s="6"/>
      <c r="EG65481" s="6"/>
      <c r="EH65481" s="6"/>
      <c r="EI65481" s="6"/>
      <c r="EJ65481" s="6"/>
      <c r="EK65481" s="6"/>
      <c r="EL65481" s="6"/>
      <c r="EM65481" s="6"/>
      <c r="EN65481" s="6"/>
      <c r="EO65481" s="6"/>
      <c r="EP65481" s="6"/>
      <c r="EQ65481" s="6"/>
      <c r="ER65481" s="6"/>
      <c r="ES65481" s="6"/>
      <c r="ET65481" s="6"/>
      <c r="EU65481" s="6"/>
      <c r="EV65481" s="6"/>
      <c r="EW65481" s="6"/>
      <c r="EX65481" s="6"/>
      <c r="EY65481" s="6"/>
      <c r="EZ65481" s="6"/>
      <c r="FA65481" s="6"/>
      <c r="FB65481" s="6"/>
      <c r="FC65481" s="6"/>
      <c r="FD65481" s="6"/>
      <c r="FE65481" s="6"/>
      <c r="FF65481" s="6"/>
      <c r="FG65481" s="6"/>
      <c r="FH65481" s="6"/>
      <c r="FI65481" s="6"/>
      <c r="FJ65481" s="6"/>
      <c r="FK65481" s="6"/>
      <c r="FL65481" s="6"/>
      <c r="FM65481" s="6"/>
      <c r="FN65481" s="6"/>
      <c r="FO65481" s="6"/>
      <c r="FP65481" s="6"/>
      <c r="FQ65481" s="6"/>
      <c r="FR65481" s="6"/>
      <c r="FS65481" s="6"/>
      <c r="FT65481" s="6"/>
      <c r="FU65481" s="6"/>
      <c r="FV65481" s="6"/>
      <c r="FW65481" s="6"/>
      <c r="FX65481" s="6"/>
      <c r="FY65481" s="6"/>
      <c r="FZ65481" s="6"/>
      <c r="GA65481" s="6"/>
      <c r="GB65481" s="6"/>
      <c r="GC65481" s="6"/>
      <c r="GD65481" s="6"/>
      <c r="GE65481" s="6"/>
      <c r="GF65481" s="6"/>
      <c r="GG65481" s="6"/>
      <c r="GH65481" s="6"/>
      <c r="GI65481" s="6"/>
      <c r="GJ65481" s="6"/>
      <c r="GK65481" s="6"/>
      <c r="GL65481" s="6"/>
      <c r="GM65481" s="6"/>
      <c r="GN65481" s="6"/>
      <c r="GO65481" s="6"/>
      <c r="GP65481" s="6"/>
      <c r="GQ65481" s="6"/>
      <c r="GR65481" s="6"/>
      <c r="GS65481" s="6"/>
      <c r="GT65481" s="6"/>
      <c r="GU65481" s="6"/>
      <c r="GV65481" s="6"/>
      <c r="GW65481" s="6"/>
      <c r="GX65481" s="6"/>
      <c r="GY65481" s="6"/>
      <c r="GZ65481" s="6"/>
      <c r="HA65481" s="6"/>
      <c r="HB65481" s="6"/>
      <c r="HC65481" s="6"/>
      <c r="HD65481" s="6"/>
      <c r="HE65481" s="6"/>
      <c r="HF65481" s="6"/>
      <c r="HG65481" s="6"/>
      <c r="HH65481" s="6"/>
      <c r="HI65481" s="6"/>
      <c r="HJ65481" s="6"/>
      <c r="HK65481" s="6"/>
      <c r="HL65481" s="6"/>
      <c r="HM65481" s="6"/>
      <c r="HN65481" s="6"/>
      <c r="HO65481" s="6"/>
      <c r="HP65481" s="6"/>
      <c r="HQ65481" s="6"/>
      <c r="HR65481" s="6"/>
      <c r="HS65481" s="6"/>
      <c r="HT65481" s="6"/>
      <c r="HU65481" s="6"/>
      <c r="HV65481" s="6"/>
      <c r="HW65481" s="6"/>
      <c r="HX65481" s="6"/>
      <c r="HY65481" s="6"/>
      <c r="HZ65481" s="6"/>
      <c r="IA65481" s="6"/>
      <c r="IB65481" s="6"/>
      <c r="IC65481" s="6"/>
      <c r="ID65481" s="6"/>
      <c r="IE65481" s="6"/>
      <c r="IF65481" s="6"/>
      <c r="IG65481" s="6"/>
      <c r="IH65481" s="6"/>
      <c r="II65481" s="6"/>
      <c r="IJ65481" s="6"/>
      <c r="IK65481" s="6"/>
      <c r="IL65481" s="6"/>
      <c r="IM65481" s="6"/>
      <c r="IN65481" s="6"/>
      <c r="IO65481" s="6"/>
      <c r="IP65481" s="6"/>
      <c r="IQ65481" s="6"/>
      <c r="IR65481" s="6"/>
    </row>
    <row r="65482" spans="1:252">
      <c r="A65482" s="133"/>
      <c r="B65482" s="133"/>
      <c r="C65482" s="133"/>
      <c r="D65482" s="133"/>
      <c r="E65482" s="133"/>
      <c r="F65482" s="133"/>
      <c r="G65482" s="133"/>
      <c r="H65482" s="133"/>
      <c r="I65482" s="133"/>
      <c r="J65482" s="133"/>
      <c r="K65482" s="133"/>
      <c r="L65482" s="133"/>
      <c r="M65482" s="133"/>
      <c r="N65482" s="133"/>
      <c r="O65482" s="133"/>
      <c r="P65482" s="133"/>
      <c r="Q65482" s="133"/>
      <c r="R65482" s="133"/>
      <c r="S65482" s="133"/>
      <c r="T65482" s="133"/>
      <c r="U65482" s="6"/>
      <c r="V65482" s="6"/>
      <c r="W65482" s="6"/>
      <c r="X65482" s="6"/>
      <c r="Y65482" s="6"/>
      <c r="Z65482" s="6"/>
      <c r="AA65482" s="6"/>
      <c r="AB65482" s="6"/>
      <c r="AC65482" s="6"/>
      <c r="AD65482" s="6"/>
      <c r="AE65482" s="6"/>
      <c r="AF65482" s="6"/>
      <c r="AG65482" s="6"/>
      <c r="AH65482" s="6"/>
      <c r="AI65482" s="6"/>
      <c r="AJ65482" s="6"/>
      <c r="AK65482" s="6"/>
      <c r="AL65482" s="6"/>
      <c r="AM65482" s="6"/>
      <c r="AN65482" s="6"/>
      <c r="AO65482" s="6"/>
      <c r="AP65482" s="6"/>
      <c r="AQ65482" s="6"/>
      <c r="AR65482" s="6"/>
      <c r="AS65482" s="6"/>
      <c r="AT65482" s="6"/>
      <c r="AU65482" s="6"/>
      <c r="AV65482" s="6"/>
      <c r="AW65482" s="6"/>
      <c r="AX65482" s="6"/>
      <c r="AY65482" s="6"/>
      <c r="AZ65482" s="6"/>
      <c r="BA65482" s="6"/>
      <c r="BB65482" s="6"/>
      <c r="BC65482" s="6"/>
      <c r="BD65482" s="6"/>
      <c r="BE65482" s="6"/>
      <c r="BF65482" s="6"/>
      <c r="BG65482" s="6"/>
      <c r="BH65482" s="6"/>
      <c r="BI65482" s="6"/>
      <c r="BJ65482" s="6"/>
      <c r="BK65482" s="6"/>
      <c r="BL65482" s="6"/>
      <c r="BM65482" s="6"/>
      <c r="BN65482" s="6"/>
      <c r="BO65482" s="6"/>
      <c r="BP65482" s="6"/>
      <c r="BQ65482" s="6"/>
      <c r="BR65482" s="6"/>
      <c r="BS65482" s="6"/>
      <c r="BT65482" s="6"/>
      <c r="BU65482" s="6"/>
      <c r="BV65482" s="6"/>
      <c r="BW65482" s="6"/>
      <c r="BX65482" s="6"/>
      <c r="BY65482" s="6"/>
      <c r="BZ65482" s="6"/>
      <c r="CA65482" s="6"/>
      <c r="CB65482" s="6"/>
      <c r="CC65482" s="6"/>
      <c r="CD65482" s="6"/>
      <c r="CE65482" s="6"/>
      <c r="CF65482" s="6"/>
      <c r="CG65482" s="6"/>
      <c r="CH65482" s="6"/>
      <c r="CI65482" s="6"/>
      <c r="CJ65482" s="6"/>
      <c r="CK65482" s="6"/>
      <c r="CL65482" s="6"/>
      <c r="CM65482" s="6"/>
      <c r="CN65482" s="6"/>
      <c r="CO65482" s="6"/>
      <c r="CP65482" s="6"/>
      <c r="CQ65482" s="6"/>
      <c r="CR65482" s="6"/>
      <c r="CS65482" s="6"/>
      <c r="CT65482" s="6"/>
      <c r="CU65482" s="6"/>
      <c r="CV65482" s="6"/>
      <c r="CW65482" s="6"/>
      <c r="CX65482" s="6"/>
      <c r="CY65482" s="6"/>
      <c r="CZ65482" s="6"/>
      <c r="DA65482" s="6"/>
      <c r="DB65482" s="6"/>
      <c r="DC65482" s="6"/>
      <c r="DD65482" s="6"/>
      <c r="DE65482" s="6"/>
      <c r="DF65482" s="6"/>
      <c r="DG65482" s="6"/>
      <c r="DH65482" s="6"/>
      <c r="DI65482" s="6"/>
      <c r="DJ65482" s="6"/>
      <c r="DK65482" s="6"/>
      <c r="DL65482" s="6"/>
      <c r="DM65482" s="6"/>
      <c r="DN65482" s="6"/>
      <c r="DO65482" s="6"/>
      <c r="DP65482" s="6"/>
      <c r="DQ65482" s="6"/>
      <c r="DR65482" s="6"/>
      <c r="DS65482" s="6"/>
      <c r="DT65482" s="6"/>
      <c r="DU65482" s="6"/>
      <c r="DV65482" s="6"/>
      <c r="DW65482" s="6"/>
      <c r="DX65482" s="6"/>
      <c r="DY65482" s="6"/>
      <c r="DZ65482" s="6"/>
      <c r="EA65482" s="6"/>
      <c r="EB65482" s="6"/>
      <c r="EC65482" s="6"/>
      <c r="ED65482" s="6"/>
      <c r="EE65482" s="6"/>
      <c r="EF65482" s="6"/>
      <c r="EG65482" s="6"/>
      <c r="EH65482" s="6"/>
      <c r="EI65482" s="6"/>
      <c r="EJ65482" s="6"/>
      <c r="EK65482" s="6"/>
      <c r="EL65482" s="6"/>
      <c r="EM65482" s="6"/>
      <c r="EN65482" s="6"/>
      <c r="EO65482" s="6"/>
      <c r="EP65482" s="6"/>
      <c r="EQ65482" s="6"/>
      <c r="ER65482" s="6"/>
      <c r="ES65482" s="6"/>
      <c r="ET65482" s="6"/>
      <c r="EU65482" s="6"/>
      <c r="EV65482" s="6"/>
      <c r="EW65482" s="6"/>
      <c r="EX65482" s="6"/>
      <c r="EY65482" s="6"/>
      <c r="EZ65482" s="6"/>
      <c r="FA65482" s="6"/>
      <c r="FB65482" s="6"/>
      <c r="FC65482" s="6"/>
      <c r="FD65482" s="6"/>
      <c r="FE65482" s="6"/>
      <c r="FF65482" s="6"/>
      <c r="FG65482" s="6"/>
      <c r="FH65482" s="6"/>
      <c r="FI65482" s="6"/>
      <c r="FJ65482" s="6"/>
      <c r="FK65482" s="6"/>
      <c r="FL65482" s="6"/>
      <c r="FM65482" s="6"/>
      <c r="FN65482" s="6"/>
      <c r="FO65482" s="6"/>
      <c r="FP65482" s="6"/>
      <c r="FQ65482" s="6"/>
      <c r="FR65482" s="6"/>
      <c r="FS65482" s="6"/>
      <c r="FT65482" s="6"/>
      <c r="FU65482" s="6"/>
      <c r="FV65482" s="6"/>
      <c r="FW65482" s="6"/>
      <c r="FX65482" s="6"/>
      <c r="FY65482" s="6"/>
      <c r="FZ65482" s="6"/>
      <c r="GA65482" s="6"/>
      <c r="GB65482" s="6"/>
      <c r="GC65482" s="6"/>
      <c r="GD65482" s="6"/>
      <c r="GE65482" s="6"/>
      <c r="GF65482" s="6"/>
      <c r="GG65482" s="6"/>
      <c r="GH65482" s="6"/>
      <c r="GI65482" s="6"/>
      <c r="GJ65482" s="6"/>
      <c r="GK65482" s="6"/>
      <c r="GL65482" s="6"/>
      <c r="GM65482" s="6"/>
      <c r="GN65482" s="6"/>
      <c r="GO65482" s="6"/>
      <c r="GP65482" s="6"/>
      <c r="GQ65482" s="6"/>
      <c r="GR65482" s="6"/>
      <c r="GS65482" s="6"/>
      <c r="GT65482" s="6"/>
      <c r="GU65482" s="6"/>
      <c r="GV65482" s="6"/>
      <c r="GW65482" s="6"/>
      <c r="GX65482" s="6"/>
      <c r="GY65482" s="6"/>
      <c r="GZ65482" s="6"/>
      <c r="HA65482" s="6"/>
      <c r="HB65482" s="6"/>
      <c r="HC65482" s="6"/>
      <c r="HD65482" s="6"/>
      <c r="HE65482" s="6"/>
      <c r="HF65482" s="6"/>
      <c r="HG65482" s="6"/>
      <c r="HH65482" s="6"/>
      <c r="HI65482" s="6"/>
      <c r="HJ65482" s="6"/>
      <c r="HK65482" s="6"/>
      <c r="HL65482" s="6"/>
      <c r="HM65482" s="6"/>
      <c r="HN65482" s="6"/>
      <c r="HO65482" s="6"/>
      <c r="HP65482" s="6"/>
      <c r="HQ65482" s="6"/>
      <c r="HR65482" s="6"/>
      <c r="HS65482" s="6"/>
      <c r="HT65482" s="6"/>
      <c r="HU65482" s="6"/>
      <c r="HV65482" s="6"/>
      <c r="HW65482" s="6"/>
      <c r="HX65482" s="6"/>
      <c r="HY65482" s="6"/>
      <c r="HZ65482" s="6"/>
      <c r="IA65482" s="6"/>
      <c r="IB65482" s="6"/>
      <c r="IC65482" s="6"/>
      <c r="ID65482" s="6"/>
      <c r="IE65482" s="6"/>
      <c r="IF65482" s="6"/>
      <c r="IG65482" s="6"/>
      <c r="IH65482" s="6"/>
      <c r="II65482" s="6"/>
      <c r="IJ65482" s="6"/>
      <c r="IK65482" s="6"/>
      <c r="IL65482" s="6"/>
      <c r="IM65482" s="6"/>
      <c r="IN65482" s="6"/>
      <c r="IO65482" s="6"/>
      <c r="IP65482" s="6"/>
      <c r="IQ65482" s="6"/>
      <c r="IR65482" s="6"/>
    </row>
    <row r="65483" spans="1:252">
      <c r="A65483" s="133"/>
      <c r="B65483" s="133"/>
      <c r="C65483" s="133"/>
      <c r="D65483" s="133"/>
      <c r="E65483" s="133"/>
      <c r="F65483" s="133"/>
      <c r="G65483" s="133"/>
      <c r="H65483" s="133"/>
      <c r="I65483" s="133"/>
      <c r="J65483" s="133"/>
      <c r="K65483" s="133"/>
      <c r="L65483" s="133"/>
      <c r="M65483" s="133"/>
      <c r="N65483" s="133"/>
      <c r="O65483" s="133"/>
      <c r="P65483" s="133"/>
      <c r="Q65483" s="133"/>
      <c r="R65483" s="133"/>
      <c r="S65483" s="133"/>
      <c r="T65483" s="133"/>
      <c r="U65483" s="6"/>
      <c r="V65483" s="6"/>
      <c r="W65483" s="6"/>
      <c r="X65483" s="6"/>
      <c r="Y65483" s="6"/>
      <c r="Z65483" s="6"/>
      <c r="AA65483" s="6"/>
      <c r="AB65483" s="6"/>
      <c r="AC65483" s="6"/>
      <c r="AD65483" s="6"/>
      <c r="AE65483" s="6"/>
      <c r="AF65483" s="6"/>
      <c r="AG65483" s="6"/>
      <c r="AH65483" s="6"/>
      <c r="AI65483" s="6"/>
      <c r="AJ65483" s="6"/>
      <c r="AK65483" s="6"/>
      <c r="AL65483" s="6"/>
      <c r="AM65483" s="6"/>
      <c r="AN65483" s="6"/>
      <c r="AO65483" s="6"/>
      <c r="AP65483" s="6"/>
      <c r="AQ65483" s="6"/>
      <c r="AR65483" s="6"/>
      <c r="AS65483" s="6"/>
      <c r="AT65483" s="6"/>
      <c r="AU65483" s="6"/>
      <c r="AV65483" s="6"/>
      <c r="AW65483" s="6"/>
      <c r="AX65483" s="6"/>
      <c r="AY65483" s="6"/>
      <c r="AZ65483" s="6"/>
      <c r="BA65483" s="6"/>
      <c r="BB65483" s="6"/>
      <c r="BC65483" s="6"/>
      <c r="BD65483" s="6"/>
      <c r="BE65483" s="6"/>
      <c r="BF65483" s="6"/>
      <c r="BG65483" s="6"/>
      <c r="BH65483" s="6"/>
      <c r="BI65483" s="6"/>
      <c r="BJ65483" s="6"/>
      <c r="BK65483" s="6"/>
      <c r="BL65483" s="6"/>
      <c r="BM65483" s="6"/>
      <c r="BN65483" s="6"/>
      <c r="BO65483" s="6"/>
      <c r="BP65483" s="6"/>
      <c r="BQ65483" s="6"/>
      <c r="BR65483" s="6"/>
      <c r="BS65483" s="6"/>
      <c r="BT65483" s="6"/>
      <c r="BU65483" s="6"/>
      <c r="BV65483" s="6"/>
      <c r="BW65483" s="6"/>
      <c r="BX65483" s="6"/>
      <c r="BY65483" s="6"/>
      <c r="BZ65483" s="6"/>
      <c r="CA65483" s="6"/>
      <c r="CB65483" s="6"/>
      <c r="CC65483" s="6"/>
      <c r="CD65483" s="6"/>
      <c r="CE65483" s="6"/>
      <c r="CF65483" s="6"/>
      <c r="CG65483" s="6"/>
      <c r="CH65483" s="6"/>
      <c r="CI65483" s="6"/>
      <c r="CJ65483" s="6"/>
      <c r="CK65483" s="6"/>
      <c r="CL65483" s="6"/>
      <c r="CM65483" s="6"/>
      <c r="CN65483" s="6"/>
      <c r="CO65483" s="6"/>
      <c r="CP65483" s="6"/>
      <c r="CQ65483" s="6"/>
      <c r="CR65483" s="6"/>
      <c r="CS65483" s="6"/>
      <c r="CT65483" s="6"/>
      <c r="CU65483" s="6"/>
      <c r="CV65483" s="6"/>
      <c r="CW65483" s="6"/>
      <c r="CX65483" s="6"/>
      <c r="CY65483" s="6"/>
      <c r="CZ65483" s="6"/>
      <c r="DA65483" s="6"/>
      <c r="DB65483" s="6"/>
      <c r="DC65483" s="6"/>
      <c r="DD65483" s="6"/>
      <c r="DE65483" s="6"/>
      <c r="DF65483" s="6"/>
      <c r="DG65483" s="6"/>
      <c r="DH65483" s="6"/>
      <c r="DI65483" s="6"/>
      <c r="DJ65483" s="6"/>
      <c r="DK65483" s="6"/>
      <c r="DL65483" s="6"/>
      <c r="DM65483" s="6"/>
      <c r="DN65483" s="6"/>
      <c r="DO65483" s="6"/>
      <c r="DP65483" s="6"/>
      <c r="DQ65483" s="6"/>
      <c r="DR65483" s="6"/>
      <c r="DS65483" s="6"/>
      <c r="DT65483" s="6"/>
      <c r="DU65483" s="6"/>
      <c r="DV65483" s="6"/>
      <c r="DW65483" s="6"/>
      <c r="DX65483" s="6"/>
      <c r="DY65483" s="6"/>
      <c r="DZ65483" s="6"/>
      <c r="EA65483" s="6"/>
      <c r="EB65483" s="6"/>
      <c r="EC65483" s="6"/>
      <c r="ED65483" s="6"/>
      <c r="EE65483" s="6"/>
      <c r="EF65483" s="6"/>
      <c r="EG65483" s="6"/>
      <c r="EH65483" s="6"/>
      <c r="EI65483" s="6"/>
      <c r="EJ65483" s="6"/>
      <c r="EK65483" s="6"/>
      <c r="EL65483" s="6"/>
      <c r="EM65483" s="6"/>
      <c r="EN65483" s="6"/>
      <c r="EO65483" s="6"/>
      <c r="EP65483" s="6"/>
      <c r="EQ65483" s="6"/>
      <c r="ER65483" s="6"/>
      <c r="ES65483" s="6"/>
      <c r="ET65483" s="6"/>
      <c r="EU65483" s="6"/>
      <c r="EV65483" s="6"/>
      <c r="EW65483" s="6"/>
      <c r="EX65483" s="6"/>
      <c r="EY65483" s="6"/>
      <c r="EZ65483" s="6"/>
      <c r="FA65483" s="6"/>
      <c r="FB65483" s="6"/>
      <c r="FC65483" s="6"/>
      <c r="FD65483" s="6"/>
      <c r="FE65483" s="6"/>
      <c r="FF65483" s="6"/>
      <c r="FG65483" s="6"/>
      <c r="FH65483" s="6"/>
      <c r="FI65483" s="6"/>
      <c r="FJ65483" s="6"/>
      <c r="FK65483" s="6"/>
      <c r="FL65483" s="6"/>
      <c r="FM65483" s="6"/>
      <c r="FN65483" s="6"/>
      <c r="FO65483" s="6"/>
      <c r="FP65483" s="6"/>
      <c r="FQ65483" s="6"/>
      <c r="FR65483" s="6"/>
      <c r="FS65483" s="6"/>
      <c r="FT65483" s="6"/>
      <c r="FU65483" s="6"/>
      <c r="FV65483" s="6"/>
      <c r="FW65483" s="6"/>
      <c r="FX65483" s="6"/>
      <c r="FY65483" s="6"/>
      <c r="FZ65483" s="6"/>
      <c r="GA65483" s="6"/>
      <c r="GB65483" s="6"/>
      <c r="GC65483" s="6"/>
      <c r="GD65483" s="6"/>
      <c r="GE65483" s="6"/>
      <c r="GF65483" s="6"/>
      <c r="GG65483" s="6"/>
      <c r="GH65483" s="6"/>
      <c r="GI65483" s="6"/>
      <c r="GJ65483" s="6"/>
      <c r="GK65483" s="6"/>
      <c r="GL65483" s="6"/>
      <c r="GM65483" s="6"/>
      <c r="GN65483" s="6"/>
      <c r="GO65483" s="6"/>
      <c r="GP65483" s="6"/>
      <c r="GQ65483" s="6"/>
      <c r="GR65483" s="6"/>
      <c r="GS65483" s="6"/>
      <c r="GT65483" s="6"/>
      <c r="GU65483" s="6"/>
      <c r="GV65483" s="6"/>
      <c r="GW65483" s="6"/>
      <c r="GX65483" s="6"/>
      <c r="GY65483" s="6"/>
      <c r="GZ65483" s="6"/>
      <c r="HA65483" s="6"/>
      <c r="HB65483" s="6"/>
      <c r="HC65483" s="6"/>
      <c r="HD65483" s="6"/>
      <c r="HE65483" s="6"/>
      <c r="HF65483" s="6"/>
      <c r="HG65483" s="6"/>
      <c r="HH65483" s="6"/>
      <c r="HI65483" s="6"/>
      <c r="HJ65483" s="6"/>
      <c r="HK65483" s="6"/>
      <c r="HL65483" s="6"/>
      <c r="HM65483" s="6"/>
      <c r="HN65483" s="6"/>
      <c r="HO65483" s="6"/>
      <c r="HP65483" s="6"/>
      <c r="HQ65483" s="6"/>
      <c r="HR65483" s="6"/>
      <c r="HS65483" s="6"/>
      <c r="HT65483" s="6"/>
      <c r="HU65483" s="6"/>
      <c r="HV65483" s="6"/>
      <c r="HW65483" s="6"/>
      <c r="HX65483" s="6"/>
      <c r="HY65483" s="6"/>
      <c r="HZ65483" s="6"/>
      <c r="IA65483" s="6"/>
      <c r="IB65483" s="6"/>
      <c r="IC65483" s="6"/>
      <c r="ID65483" s="6"/>
      <c r="IE65483" s="6"/>
      <c r="IF65483" s="6"/>
      <c r="IG65483" s="6"/>
      <c r="IH65483" s="6"/>
      <c r="II65483" s="6"/>
      <c r="IJ65483" s="6"/>
      <c r="IK65483" s="6"/>
      <c r="IL65483" s="6"/>
      <c r="IM65483" s="6"/>
      <c r="IN65483" s="6"/>
      <c r="IO65483" s="6"/>
      <c r="IP65483" s="6"/>
      <c r="IQ65483" s="6"/>
      <c r="IR65483" s="6"/>
    </row>
    <row r="65484" spans="1:252">
      <c r="A65484" s="133"/>
      <c r="B65484" s="133"/>
      <c r="C65484" s="133"/>
      <c r="D65484" s="133"/>
      <c r="E65484" s="133"/>
      <c r="F65484" s="133"/>
      <c r="G65484" s="133"/>
      <c r="H65484" s="133"/>
      <c r="I65484" s="133"/>
      <c r="J65484" s="133"/>
      <c r="K65484" s="133"/>
      <c r="L65484" s="133"/>
      <c r="M65484" s="133"/>
      <c r="N65484" s="133"/>
      <c r="O65484" s="133"/>
      <c r="P65484" s="133"/>
      <c r="Q65484" s="133"/>
      <c r="R65484" s="133"/>
      <c r="S65484" s="133"/>
      <c r="T65484" s="133"/>
      <c r="U65484" s="6"/>
      <c r="V65484" s="6"/>
      <c r="W65484" s="6"/>
      <c r="X65484" s="6"/>
      <c r="Y65484" s="6"/>
      <c r="Z65484" s="6"/>
      <c r="AA65484" s="6"/>
      <c r="AB65484" s="6"/>
      <c r="AC65484" s="6"/>
      <c r="AD65484" s="6"/>
      <c r="AE65484" s="6"/>
      <c r="AF65484" s="6"/>
      <c r="AG65484" s="6"/>
      <c r="AH65484" s="6"/>
      <c r="AI65484" s="6"/>
      <c r="AJ65484" s="6"/>
      <c r="AK65484" s="6"/>
      <c r="AL65484" s="6"/>
      <c r="AM65484" s="6"/>
      <c r="AN65484" s="6"/>
      <c r="AO65484" s="6"/>
      <c r="AP65484" s="6"/>
      <c r="AQ65484" s="6"/>
      <c r="AR65484" s="6"/>
      <c r="AS65484" s="6"/>
      <c r="AT65484" s="6"/>
      <c r="AU65484" s="6"/>
      <c r="AV65484" s="6"/>
      <c r="AW65484" s="6"/>
      <c r="AX65484" s="6"/>
      <c r="AY65484" s="6"/>
      <c r="AZ65484" s="6"/>
      <c r="BA65484" s="6"/>
      <c r="BB65484" s="6"/>
      <c r="BC65484" s="6"/>
      <c r="BD65484" s="6"/>
      <c r="BE65484" s="6"/>
      <c r="BF65484" s="6"/>
      <c r="BG65484" s="6"/>
      <c r="BH65484" s="6"/>
      <c r="BI65484" s="6"/>
      <c r="BJ65484" s="6"/>
      <c r="BK65484" s="6"/>
      <c r="BL65484" s="6"/>
      <c r="BM65484" s="6"/>
      <c r="BN65484" s="6"/>
      <c r="BO65484" s="6"/>
      <c r="BP65484" s="6"/>
      <c r="BQ65484" s="6"/>
      <c r="BR65484" s="6"/>
      <c r="BS65484" s="6"/>
      <c r="BT65484" s="6"/>
      <c r="BU65484" s="6"/>
      <c r="BV65484" s="6"/>
      <c r="BW65484" s="6"/>
      <c r="BX65484" s="6"/>
      <c r="BY65484" s="6"/>
      <c r="BZ65484" s="6"/>
      <c r="CA65484" s="6"/>
      <c r="CB65484" s="6"/>
      <c r="CC65484" s="6"/>
      <c r="CD65484" s="6"/>
      <c r="CE65484" s="6"/>
      <c r="CF65484" s="6"/>
      <c r="CG65484" s="6"/>
      <c r="CH65484" s="6"/>
      <c r="CI65484" s="6"/>
      <c r="CJ65484" s="6"/>
      <c r="CK65484" s="6"/>
      <c r="CL65484" s="6"/>
      <c r="CM65484" s="6"/>
      <c r="CN65484" s="6"/>
      <c r="CO65484" s="6"/>
      <c r="CP65484" s="6"/>
      <c r="CQ65484" s="6"/>
      <c r="CR65484" s="6"/>
      <c r="CS65484" s="6"/>
      <c r="CT65484" s="6"/>
      <c r="CU65484" s="6"/>
      <c r="CV65484" s="6"/>
      <c r="CW65484" s="6"/>
      <c r="CX65484" s="6"/>
      <c r="CY65484" s="6"/>
      <c r="CZ65484" s="6"/>
      <c r="DA65484" s="6"/>
      <c r="DB65484" s="6"/>
      <c r="DC65484" s="6"/>
      <c r="DD65484" s="6"/>
      <c r="DE65484" s="6"/>
      <c r="DF65484" s="6"/>
      <c r="DG65484" s="6"/>
      <c r="DH65484" s="6"/>
      <c r="DI65484" s="6"/>
      <c r="DJ65484" s="6"/>
      <c r="DK65484" s="6"/>
      <c r="DL65484" s="6"/>
      <c r="DM65484" s="6"/>
      <c r="DN65484" s="6"/>
      <c r="DO65484" s="6"/>
      <c r="DP65484" s="6"/>
      <c r="DQ65484" s="6"/>
      <c r="DR65484" s="6"/>
      <c r="DS65484" s="6"/>
      <c r="DT65484" s="6"/>
      <c r="DU65484" s="6"/>
      <c r="DV65484" s="6"/>
      <c r="DW65484" s="6"/>
      <c r="DX65484" s="6"/>
      <c r="DY65484" s="6"/>
      <c r="DZ65484" s="6"/>
      <c r="EA65484" s="6"/>
      <c r="EB65484" s="6"/>
      <c r="EC65484" s="6"/>
      <c r="ED65484" s="6"/>
      <c r="EE65484" s="6"/>
      <c r="EF65484" s="6"/>
      <c r="EG65484" s="6"/>
      <c r="EH65484" s="6"/>
      <c r="EI65484" s="6"/>
      <c r="EJ65484" s="6"/>
      <c r="EK65484" s="6"/>
      <c r="EL65484" s="6"/>
      <c r="EM65484" s="6"/>
      <c r="EN65484" s="6"/>
      <c r="EO65484" s="6"/>
      <c r="EP65484" s="6"/>
      <c r="EQ65484" s="6"/>
      <c r="ER65484" s="6"/>
      <c r="ES65484" s="6"/>
      <c r="ET65484" s="6"/>
      <c r="EU65484" s="6"/>
      <c r="EV65484" s="6"/>
      <c r="EW65484" s="6"/>
      <c r="EX65484" s="6"/>
      <c r="EY65484" s="6"/>
      <c r="EZ65484" s="6"/>
      <c r="FA65484" s="6"/>
      <c r="FB65484" s="6"/>
      <c r="FC65484" s="6"/>
      <c r="FD65484" s="6"/>
      <c r="FE65484" s="6"/>
      <c r="FF65484" s="6"/>
      <c r="FG65484" s="6"/>
      <c r="FH65484" s="6"/>
      <c r="FI65484" s="6"/>
      <c r="FJ65484" s="6"/>
      <c r="FK65484" s="6"/>
      <c r="FL65484" s="6"/>
      <c r="FM65484" s="6"/>
      <c r="FN65484" s="6"/>
      <c r="FO65484" s="6"/>
      <c r="FP65484" s="6"/>
      <c r="FQ65484" s="6"/>
      <c r="FR65484" s="6"/>
      <c r="FS65484" s="6"/>
      <c r="FT65484" s="6"/>
      <c r="FU65484" s="6"/>
      <c r="FV65484" s="6"/>
      <c r="FW65484" s="6"/>
      <c r="FX65484" s="6"/>
      <c r="FY65484" s="6"/>
      <c r="FZ65484" s="6"/>
      <c r="GA65484" s="6"/>
      <c r="GB65484" s="6"/>
      <c r="GC65484" s="6"/>
      <c r="GD65484" s="6"/>
      <c r="GE65484" s="6"/>
      <c r="GF65484" s="6"/>
      <c r="GG65484" s="6"/>
      <c r="GH65484" s="6"/>
      <c r="GI65484" s="6"/>
      <c r="GJ65484" s="6"/>
      <c r="GK65484" s="6"/>
      <c r="GL65484" s="6"/>
      <c r="GM65484" s="6"/>
      <c r="GN65484" s="6"/>
      <c r="GO65484" s="6"/>
      <c r="GP65484" s="6"/>
      <c r="GQ65484" s="6"/>
      <c r="GR65484" s="6"/>
      <c r="GS65484" s="6"/>
      <c r="GT65484" s="6"/>
      <c r="GU65484" s="6"/>
      <c r="GV65484" s="6"/>
      <c r="GW65484" s="6"/>
      <c r="GX65484" s="6"/>
      <c r="GY65484" s="6"/>
      <c r="GZ65484" s="6"/>
      <c r="HA65484" s="6"/>
      <c r="HB65484" s="6"/>
      <c r="HC65484" s="6"/>
      <c r="HD65484" s="6"/>
      <c r="HE65484" s="6"/>
      <c r="HF65484" s="6"/>
      <c r="HG65484" s="6"/>
      <c r="HH65484" s="6"/>
      <c r="HI65484" s="6"/>
      <c r="HJ65484" s="6"/>
      <c r="HK65484" s="6"/>
      <c r="HL65484" s="6"/>
      <c r="HM65484" s="6"/>
      <c r="HN65484" s="6"/>
      <c r="HO65484" s="6"/>
      <c r="HP65484" s="6"/>
      <c r="HQ65484" s="6"/>
      <c r="HR65484" s="6"/>
      <c r="HS65484" s="6"/>
      <c r="HT65484" s="6"/>
      <c r="HU65484" s="6"/>
      <c r="HV65484" s="6"/>
      <c r="HW65484" s="6"/>
      <c r="HX65484" s="6"/>
      <c r="HY65484" s="6"/>
      <c r="HZ65484" s="6"/>
      <c r="IA65484" s="6"/>
      <c r="IB65484" s="6"/>
      <c r="IC65484" s="6"/>
      <c r="ID65484" s="6"/>
      <c r="IE65484" s="6"/>
      <c r="IF65484" s="6"/>
      <c r="IG65484" s="6"/>
      <c r="IH65484" s="6"/>
      <c r="II65484" s="6"/>
      <c r="IJ65484" s="6"/>
      <c r="IK65484" s="6"/>
      <c r="IL65484" s="6"/>
      <c r="IM65484" s="6"/>
      <c r="IN65484" s="6"/>
      <c r="IO65484" s="6"/>
      <c r="IP65484" s="6"/>
      <c r="IQ65484" s="6"/>
      <c r="IR65484" s="6"/>
    </row>
    <row r="65485" spans="1:252">
      <c r="A65485" s="133"/>
      <c r="B65485" s="133"/>
      <c r="C65485" s="133"/>
      <c r="D65485" s="133"/>
      <c r="E65485" s="133"/>
      <c r="F65485" s="133"/>
      <c r="G65485" s="133"/>
      <c r="H65485" s="133"/>
      <c r="I65485" s="133"/>
      <c r="J65485" s="133"/>
      <c r="K65485" s="133"/>
      <c r="L65485" s="133"/>
      <c r="M65485" s="133"/>
      <c r="N65485" s="133"/>
      <c r="O65485" s="133"/>
      <c r="P65485" s="133"/>
      <c r="Q65485" s="133"/>
      <c r="R65485" s="133"/>
      <c r="S65485" s="133"/>
      <c r="T65485" s="133"/>
      <c r="U65485" s="6"/>
      <c r="V65485" s="6"/>
      <c r="W65485" s="6"/>
      <c r="X65485" s="6"/>
      <c r="Y65485" s="6"/>
      <c r="Z65485" s="6"/>
      <c r="AA65485" s="6"/>
      <c r="AB65485" s="6"/>
      <c r="AC65485" s="6"/>
      <c r="AD65485" s="6"/>
      <c r="AE65485" s="6"/>
      <c r="AF65485" s="6"/>
      <c r="AG65485" s="6"/>
      <c r="AH65485" s="6"/>
      <c r="AI65485" s="6"/>
      <c r="AJ65485" s="6"/>
      <c r="AK65485" s="6"/>
      <c r="AL65485" s="6"/>
      <c r="AM65485" s="6"/>
      <c r="AN65485" s="6"/>
      <c r="AO65485" s="6"/>
      <c r="AP65485" s="6"/>
      <c r="AQ65485" s="6"/>
      <c r="AR65485" s="6"/>
      <c r="AS65485" s="6"/>
      <c r="AT65485" s="6"/>
      <c r="AU65485" s="6"/>
      <c r="AV65485" s="6"/>
      <c r="AW65485" s="6"/>
      <c r="AX65485" s="6"/>
      <c r="AY65485" s="6"/>
      <c r="AZ65485" s="6"/>
      <c r="BA65485" s="6"/>
      <c r="BB65485" s="6"/>
      <c r="BC65485" s="6"/>
      <c r="BD65485" s="6"/>
      <c r="BE65485" s="6"/>
      <c r="BF65485" s="6"/>
      <c r="BG65485" s="6"/>
      <c r="BH65485" s="6"/>
      <c r="BI65485" s="6"/>
      <c r="BJ65485" s="6"/>
      <c r="BK65485" s="6"/>
      <c r="BL65485" s="6"/>
      <c r="BM65485" s="6"/>
      <c r="BN65485" s="6"/>
      <c r="BO65485" s="6"/>
      <c r="BP65485" s="6"/>
      <c r="BQ65485" s="6"/>
      <c r="BR65485" s="6"/>
      <c r="BS65485" s="6"/>
      <c r="BT65485" s="6"/>
      <c r="BU65485" s="6"/>
      <c r="BV65485" s="6"/>
      <c r="BW65485" s="6"/>
      <c r="BX65485" s="6"/>
      <c r="BY65485" s="6"/>
      <c r="BZ65485" s="6"/>
      <c r="CA65485" s="6"/>
      <c r="CB65485" s="6"/>
      <c r="CC65485" s="6"/>
      <c r="CD65485" s="6"/>
      <c r="CE65485" s="6"/>
      <c r="CF65485" s="6"/>
      <c r="CG65485" s="6"/>
      <c r="CH65485" s="6"/>
      <c r="CI65485" s="6"/>
      <c r="CJ65485" s="6"/>
      <c r="CK65485" s="6"/>
      <c r="CL65485" s="6"/>
      <c r="CM65485" s="6"/>
      <c r="CN65485" s="6"/>
      <c r="CO65485" s="6"/>
      <c r="CP65485" s="6"/>
      <c r="CQ65485" s="6"/>
      <c r="CR65485" s="6"/>
      <c r="CS65485" s="6"/>
      <c r="CT65485" s="6"/>
      <c r="CU65485" s="6"/>
      <c r="CV65485" s="6"/>
      <c r="CW65485" s="6"/>
      <c r="CX65485" s="6"/>
      <c r="CY65485" s="6"/>
      <c r="CZ65485" s="6"/>
      <c r="DA65485" s="6"/>
      <c r="DB65485" s="6"/>
      <c r="DC65485" s="6"/>
      <c r="DD65485" s="6"/>
      <c r="DE65485" s="6"/>
      <c r="DF65485" s="6"/>
      <c r="DG65485" s="6"/>
      <c r="DH65485" s="6"/>
      <c r="DI65485" s="6"/>
      <c r="DJ65485" s="6"/>
      <c r="DK65485" s="6"/>
      <c r="DL65485" s="6"/>
      <c r="DM65485" s="6"/>
      <c r="DN65485" s="6"/>
      <c r="DO65485" s="6"/>
      <c r="DP65485" s="6"/>
      <c r="DQ65485" s="6"/>
      <c r="DR65485" s="6"/>
      <c r="DS65485" s="6"/>
      <c r="DT65485" s="6"/>
      <c r="DU65485" s="6"/>
      <c r="DV65485" s="6"/>
      <c r="DW65485" s="6"/>
      <c r="DX65485" s="6"/>
      <c r="DY65485" s="6"/>
      <c r="DZ65485" s="6"/>
      <c r="EA65485" s="6"/>
      <c r="EB65485" s="6"/>
      <c r="EC65485" s="6"/>
      <c r="ED65485" s="6"/>
      <c r="EE65485" s="6"/>
      <c r="EF65485" s="6"/>
      <c r="EG65485" s="6"/>
      <c r="EH65485" s="6"/>
      <c r="EI65485" s="6"/>
      <c r="EJ65485" s="6"/>
      <c r="EK65485" s="6"/>
      <c r="EL65485" s="6"/>
      <c r="EM65485" s="6"/>
      <c r="EN65485" s="6"/>
      <c r="EO65485" s="6"/>
      <c r="EP65485" s="6"/>
      <c r="EQ65485" s="6"/>
      <c r="ER65485" s="6"/>
      <c r="ES65485" s="6"/>
      <c r="ET65485" s="6"/>
      <c r="EU65485" s="6"/>
      <c r="EV65485" s="6"/>
      <c r="EW65485" s="6"/>
      <c r="EX65485" s="6"/>
      <c r="EY65485" s="6"/>
      <c r="EZ65485" s="6"/>
      <c r="FA65485" s="6"/>
      <c r="FB65485" s="6"/>
      <c r="FC65485" s="6"/>
      <c r="FD65485" s="6"/>
      <c r="FE65485" s="6"/>
      <c r="FF65485" s="6"/>
      <c r="FG65485" s="6"/>
      <c r="FH65485" s="6"/>
      <c r="FI65485" s="6"/>
      <c r="FJ65485" s="6"/>
      <c r="FK65485" s="6"/>
      <c r="FL65485" s="6"/>
      <c r="FM65485" s="6"/>
      <c r="FN65485" s="6"/>
      <c r="FO65485" s="6"/>
      <c r="FP65485" s="6"/>
      <c r="FQ65485" s="6"/>
      <c r="FR65485" s="6"/>
      <c r="FS65485" s="6"/>
      <c r="FT65485" s="6"/>
      <c r="FU65485" s="6"/>
      <c r="FV65485" s="6"/>
      <c r="FW65485" s="6"/>
      <c r="FX65485" s="6"/>
      <c r="FY65485" s="6"/>
      <c r="FZ65485" s="6"/>
      <c r="GA65485" s="6"/>
      <c r="GB65485" s="6"/>
      <c r="GC65485" s="6"/>
      <c r="GD65485" s="6"/>
      <c r="GE65485" s="6"/>
      <c r="GF65485" s="6"/>
      <c r="GG65485" s="6"/>
      <c r="GH65485" s="6"/>
      <c r="GI65485" s="6"/>
      <c r="GJ65485" s="6"/>
      <c r="GK65485" s="6"/>
      <c r="GL65485" s="6"/>
      <c r="GM65485" s="6"/>
      <c r="GN65485" s="6"/>
      <c r="GO65485" s="6"/>
      <c r="GP65485" s="6"/>
      <c r="GQ65485" s="6"/>
      <c r="GR65485" s="6"/>
      <c r="GS65485" s="6"/>
      <c r="GT65485" s="6"/>
      <c r="GU65485" s="6"/>
      <c r="GV65485" s="6"/>
      <c r="GW65485" s="6"/>
      <c r="GX65485" s="6"/>
      <c r="GY65485" s="6"/>
      <c r="GZ65485" s="6"/>
      <c r="HA65485" s="6"/>
      <c r="HB65485" s="6"/>
      <c r="HC65485" s="6"/>
      <c r="HD65485" s="6"/>
      <c r="HE65485" s="6"/>
      <c r="HF65485" s="6"/>
      <c r="HG65485" s="6"/>
      <c r="HH65485" s="6"/>
      <c r="HI65485" s="6"/>
      <c r="HJ65485" s="6"/>
      <c r="HK65485" s="6"/>
      <c r="HL65485" s="6"/>
      <c r="HM65485" s="6"/>
      <c r="HN65485" s="6"/>
      <c r="HO65485" s="6"/>
      <c r="HP65485" s="6"/>
      <c r="HQ65485" s="6"/>
      <c r="HR65485" s="6"/>
      <c r="HS65485" s="6"/>
      <c r="HT65485" s="6"/>
      <c r="HU65485" s="6"/>
      <c r="HV65485" s="6"/>
      <c r="HW65485" s="6"/>
      <c r="HX65485" s="6"/>
      <c r="HY65485" s="6"/>
      <c r="HZ65485" s="6"/>
      <c r="IA65485" s="6"/>
      <c r="IB65485" s="6"/>
      <c r="IC65485" s="6"/>
      <c r="ID65485" s="6"/>
      <c r="IE65485" s="6"/>
      <c r="IF65485" s="6"/>
      <c r="IG65485" s="6"/>
      <c r="IH65485" s="6"/>
      <c r="II65485" s="6"/>
      <c r="IJ65485" s="6"/>
      <c r="IK65485" s="6"/>
      <c r="IL65485" s="6"/>
      <c r="IM65485" s="6"/>
      <c r="IN65485" s="6"/>
      <c r="IO65485" s="6"/>
      <c r="IP65485" s="6"/>
      <c r="IQ65485" s="6"/>
      <c r="IR65485" s="6"/>
    </row>
    <row r="65486" spans="1:252">
      <c r="A65486" s="133"/>
      <c r="B65486" s="133"/>
      <c r="C65486" s="133"/>
      <c r="D65486" s="133"/>
      <c r="E65486" s="133"/>
      <c r="F65486" s="133"/>
      <c r="G65486" s="133"/>
      <c r="H65486" s="133"/>
      <c r="I65486" s="133"/>
      <c r="J65486" s="133"/>
      <c r="K65486" s="133"/>
      <c r="L65486" s="133"/>
      <c r="M65486" s="133"/>
      <c r="N65486" s="133"/>
      <c r="O65486" s="133"/>
      <c r="P65486" s="133"/>
      <c r="Q65486" s="133"/>
      <c r="R65486" s="133"/>
      <c r="S65486" s="133"/>
      <c r="T65486" s="133"/>
      <c r="U65486" s="6"/>
      <c r="V65486" s="6"/>
      <c r="W65486" s="6"/>
      <c r="X65486" s="6"/>
      <c r="Y65486" s="6"/>
      <c r="Z65486" s="6"/>
      <c r="AA65486" s="6"/>
      <c r="AB65486" s="6"/>
      <c r="AC65486" s="6"/>
      <c r="AD65486" s="6"/>
      <c r="AE65486" s="6"/>
      <c r="AF65486" s="6"/>
      <c r="AG65486" s="6"/>
      <c r="AH65486" s="6"/>
      <c r="AI65486" s="6"/>
      <c r="AJ65486" s="6"/>
      <c r="AK65486" s="6"/>
      <c r="AL65486" s="6"/>
      <c r="AM65486" s="6"/>
      <c r="AN65486" s="6"/>
      <c r="AO65486" s="6"/>
      <c r="AP65486" s="6"/>
      <c r="AQ65486" s="6"/>
      <c r="AR65486" s="6"/>
      <c r="AS65486" s="6"/>
      <c r="AT65486" s="6"/>
      <c r="AU65486" s="6"/>
      <c r="AV65486" s="6"/>
      <c r="AW65486" s="6"/>
      <c r="AX65486" s="6"/>
      <c r="AY65486" s="6"/>
      <c r="AZ65486" s="6"/>
      <c r="BA65486" s="6"/>
      <c r="BB65486" s="6"/>
      <c r="BC65486" s="6"/>
      <c r="BD65486" s="6"/>
      <c r="BE65486" s="6"/>
      <c r="BF65486" s="6"/>
      <c r="BG65486" s="6"/>
      <c r="BH65486" s="6"/>
      <c r="BI65486" s="6"/>
      <c r="BJ65486" s="6"/>
      <c r="BK65486" s="6"/>
      <c r="BL65486" s="6"/>
      <c r="BM65486" s="6"/>
      <c r="BN65486" s="6"/>
      <c r="BO65486" s="6"/>
      <c r="BP65486" s="6"/>
      <c r="BQ65486" s="6"/>
      <c r="BR65486" s="6"/>
      <c r="BS65486" s="6"/>
      <c r="BT65486" s="6"/>
      <c r="BU65486" s="6"/>
      <c r="BV65486" s="6"/>
      <c r="BW65486" s="6"/>
      <c r="BX65486" s="6"/>
      <c r="BY65486" s="6"/>
      <c r="BZ65486" s="6"/>
      <c r="CA65486" s="6"/>
      <c r="CB65486" s="6"/>
      <c r="CC65486" s="6"/>
      <c r="CD65486" s="6"/>
      <c r="CE65486" s="6"/>
      <c r="CF65486" s="6"/>
      <c r="CG65486" s="6"/>
      <c r="CH65486" s="6"/>
      <c r="CI65486" s="6"/>
      <c r="CJ65486" s="6"/>
      <c r="CK65486" s="6"/>
      <c r="CL65486" s="6"/>
      <c r="CM65486" s="6"/>
      <c r="CN65486" s="6"/>
      <c r="CO65486" s="6"/>
      <c r="CP65486" s="6"/>
      <c r="CQ65486" s="6"/>
      <c r="CR65486" s="6"/>
      <c r="CS65486" s="6"/>
      <c r="CT65486" s="6"/>
      <c r="CU65486" s="6"/>
      <c r="CV65486" s="6"/>
      <c r="CW65486" s="6"/>
      <c r="CX65486" s="6"/>
      <c r="CY65486" s="6"/>
      <c r="CZ65486" s="6"/>
      <c r="DA65486" s="6"/>
      <c r="DB65486" s="6"/>
      <c r="DC65486" s="6"/>
      <c r="DD65486" s="6"/>
      <c r="DE65486" s="6"/>
      <c r="DF65486" s="6"/>
      <c r="DG65486" s="6"/>
      <c r="DH65486" s="6"/>
      <c r="DI65486" s="6"/>
      <c r="DJ65486" s="6"/>
      <c r="DK65486" s="6"/>
      <c r="DL65486" s="6"/>
      <c r="DM65486" s="6"/>
      <c r="DN65486" s="6"/>
      <c r="DO65486" s="6"/>
      <c r="DP65486" s="6"/>
      <c r="DQ65486" s="6"/>
      <c r="DR65486" s="6"/>
      <c r="DS65486" s="6"/>
      <c r="DT65486" s="6"/>
      <c r="DU65486" s="6"/>
      <c r="DV65486" s="6"/>
      <c r="DW65486" s="6"/>
      <c r="DX65486" s="6"/>
      <c r="DY65486" s="6"/>
      <c r="DZ65486" s="6"/>
      <c r="EA65486" s="6"/>
      <c r="EB65486" s="6"/>
      <c r="EC65486" s="6"/>
      <c r="ED65486" s="6"/>
      <c r="EE65486" s="6"/>
      <c r="EF65486" s="6"/>
      <c r="EG65486" s="6"/>
      <c r="EH65486" s="6"/>
      <c r="EI65486" s="6"/>
      <c r="EJ65486" s="6"/>
      <c r="EK65486" s="6"/>
      <c r="EL65486" s="6"/>
      <c r="EM65486" s="6"/>
      <c r="EN65486" s="6"/>
      <c r="EO65486" s="6"/>
      <c r="EP65486" s="6"/>
      <c r="EQ65486" s="6"/>
      <c r="ER65486" s="6"/>
      <c r="ES65486" s="6"/>
      <c r="ET65486" s="6"/>
      <c r="EU65486" s="6"/>
      <c r="EV65486" s="6"/>
      <c r="EW65486" s="6"/>
      <c r="EX65486" s="6"/>
      <c r="EY65486" s="6"/>
      <c r="EZ65486" s="6"/>
      <c r="FA65486" s="6"/>
      <c r="FB65486" s="6"/>
      <c r="FC65486" s="6"/>
      <c r="FD65486" s="6"/>
      <c r="FE65486" s="6"/>
      <c r="FF65486" s="6"/>
      <c r="FG65486" s="6"/>
      <c r="FH65486" s="6"/>
      <c r="FI65486" s="6"/>
      <c r="FJ65486" s="6"/>
      <c r="FK65486" s="6"/>
      <c r="FL65486" s="6"/>
      <c r="FM65486" s="6"/>
      <c r="FN65486" s="6"/>
      <c r="FO65486" s="6"/>
      <c r="FP65486" s="6"/>
      <c r="FQ65486" s="6"/>
      <c r="FR65486" s="6"/>
      <c r="FS65486" s="6"/>
      <c r="FT65486" s="6"/>
      <c r="FU65486" s="6"/>
      <c r="FV65486" s="6"/>
      <c r="FW65486" s="6"/>
      <c r="FX65486" s="6"/>
      <c r="FY65486" s="6"/>
      <c r="FZ65486" s="6"/>
      <c r="GA65486" s="6"/>
      <c r="GB65486" s="6"/>
      <c r="GC65486" s="6"/>
      <c r="GD65486" s="6"/>
      <c r="GE65486" s="6"/>
      <c r="GF65486" s="6"/>
      <c r="GG65486" s="6"/>
      <c r="GH65486" s="6"/>
      <c r="GI65486" s="6"/>
      <c r="GJ65486" s="6"/>
      <c r="GK65486" s="6"/>
      <c r="GL65486" s="6"/>
      <c r="GM65486" s="6"/>
      <c r="GN65486" s="6"/>
      <c r="GO65486" s="6"/>
      <c r="GP65486" s="6"/>
      <c r="GQ65486" s="6"/>
      <c r="GR65486" s="6"/>
      <c r="GS65486" s="6"/>
      <c r="GT65486" s="6"/>
      <c r="GU65486" s="6"/>
      <c r="GV65486" s="6"/>
      <c r="GW65486" s="6"/>
      <c r="GX65486" s="6"/>
      <c r="GY65486" s="6"/>
      <c r="GZ65486" s="6"/>
      <c r="HA65486" s="6"/>
      <c r="HB65486" s="6"/>
      <c r="HC65486" s="6"/>
      <c r="HD65486" s="6"/>
      <c r="HE65486" s="6"/>
      <c r="HF65486" s="6"/>
      <c r="HG65486" s="6"/>
      <c r="HH65486" s="6"/>
      <c r="HI65486" s="6"/>
      <c r="HJ65486" s="6"/>
      <c r="HK65486" s="6"/>
      <c r="HL65486" s="6"/>
      <c r="HM65486" s="6"/>
      <c r="HN65486" s="6"/>
      <c r="HO65486" s="6"/>
      <c r="HP65486" s="6"/>
      <c r="HQ65486" s="6"/>
      <c r="HR65486" s="6"/>
      <c r="HS65486" s="6"/>
      <c r="HT65486" s="6"/>
      <c r="HU65486" s="6"/>
      <c r="HV65486" s="6"/>
      <c r="HW65486" s="6"/>
      <c r="HX65486" s="6"/>
      <c r="HY65486" s="6"/>
      <c r="HZ65486" s="6"/>
      <c r="IA65486" s="6"/>
      <c r="IB65486" s="6"/>
      <c r="IC65486" s="6"/>
      <c r="ID65486" s="6"/>
      <c r="IE65486" s="6"/>
      <c r="IF65486" s="6"/>
      <c r="IG65486" s="6"/>
      <c r="IH65486" s="6"/>
      <c r="II65486" s="6"/>
      <c r="IJ65486" s="6"/>
      <c r="IK65486" s="6"/>
      <c r="IL65486" s="6"/>
      <c r="IM65486" s="6"/>
      <c r="IN65486" s="6"/>
      <c r="IO65486" s="6"/>
      <c r="IP65486" s="6"/>
      <c r="IQ65486" s="6"/>
      <c r="IR65486" s="6"/>
    </row>
    <row r="65487" spans="1:252">
      <c r="A65487" s="133"/>
      <c r="B65487" s="133"/>
      <c r="C65487" s="133"/>
      <c r="D65487" s="133"/>
      <c r="E65487" s="133"/>
      <c r="F65487" s="133"/>
      <c r="G65487" s="133"/>
      <c r="H65487" s="133"/>
      <c r="I65487" s="133"/>
      <c r="J65487" s="133"/>
      <c r="K65487" s="133"/>
      <c r="L65487" s="133"/>
      <c r="M65487" s="133"/>
      <c r="N65487" s="133"/>
      <c r="O65487" s="133"/>
      <c r="P65487" s="133"/>
      <c r="Q65487" s="133"/>
      <c r="R65487" s="133"/>
      <c r="S65487" s="133"/>
      <c r="T65487" s="133"/>
      <c r="U65487" s="6"/>
      <c r="V65487" s="6"/>
      <c r="W65487" s="6"/>
      <c r="X65487" s="6"/>
      <c r="Y65487" s="6"/>
      <c r="Z65487" s="6"/>
      <c r="AA65487" s="6"/>
      <c r="AB65487" s="6"/>
      <c r="AC65487" s="6"/>
      <c r="AD65487" s="6"/>
      <c r="AE65487" s="6"/>
      <c r="AF65487" s="6"/>
      <c r="AG65487" s="6"/>
      <c r="AH65487" s="6"/>
      <c r="AI65487" s="6"/>
      <c r="AJ65487" s="6"/>
      <c r="AK65487" s="6"/>
      <c r="AL65487" s="6"/>
      <c r="AM65487" s="6"/>
      <c r="AN65487" s="6"/>
      <c r="AO65487" s="6"/>
      <c r="AP65487" s="6"/>
      <c r="AQ65487" s="6"/>
      <c r="AR65487" s="6"/>
      <c r="AS65487" s="6"/>
      <c r="AT65487" s="6"/>
      <c r="AU65487" s="6"/>
      <c r="AV65487" s="6"/>
      <c r="AW65487" s="6"/>
      <c r="AX65487" s="6"/>
      <c r="AY65487" s="6"/>
      <c r="AZ65487" s="6"/>
      <c r="BA65487" s="6"/>
      <c r="BB65487" s="6"/>
      <c r="BC65487" s="6"/>
      <c r="BD65487" s="6"/>
      <c r="BE65487" s="6"/>
      <c r="BF65487" s="6"/>
      <c r="BG65487" s="6"/>
      <c r="BH65487" s="6"/>
      <c r="BI65487" s="6"/>
      <c r="BJ65487" s="6"/>
      <c r="BK65487" s="6"/>
      <c r="BL65487" s="6"/>
      <c r="BM65487" s="6"/>
      <c r="BN65487" s="6"/>
      <c r="BO65487" s="6"/>
      <c r="BP65487" s="6"/>
      <c r="BQ65487" s="6"/>
      <c r="BR65487" s="6"/>
      <c r="BS65487" s="6"/>
      <c r="BT65487" s="6"/>
      <c r="BU65487" s="6"/>
      <c r="BV65487" s="6"/>
      <c r="BW65487" s="6"/>
      <c r="BX65487" s="6"/>
      <c r="BY65487" s="6"/>
      <c r="BZ65487" s="6"/>
      <c r="CA65487" s="6"/>
      <c r="CB65487" s="6"/>
      <c r="CC65487" s="6"/>
      <c r="CD65487" s="6"/>
      <c r="CE65487" s="6"/>
      <c r="CF65487" s="6"/>
      <c r="CG65487" s="6"/>
      <c r="CH65487" s="6"/>
      <c r="CI65487" s="6"/>
      <c r="CJ65487" s="6"/>
      <c r="CK65487" s="6"/>
      <c r="CL65487" s="6"/>
      <c r="CM65487" s="6"/>
      <c r="CN65487" s="6"/>
      <c r="CO65487" s="6"/>
      <c r="CP65487" s="6"/>
      <c r="CQ65487" s="6"/>
      <c r="CR65487" s="6"/>
      <c r="CS65487" s="6"/>
      <c r="CT65487" s="6"/>
      <c r="CU65487" s="6"/>
      <c r="CV65487" s="6"/>
      <c r="CW65487" s="6"/>
      <c r="CX65487" s="6"/>
      <c r="CY65487" s="6"/>
      <c r="CZ65487" s="6"/>
      <c r="DA65487" s="6"/>
      <c r="DB65487" s="6"/>
      <c r="DC65487" s="6"/>
      <c r="DD65487" s="6"/>
      <c r="DE65487" s="6"/>
      <c r="DF65487" s="6"/>
      <c r="DG65487" s="6"/>
      <c r="DH65487" s="6"/>
      <c r="DI65487" s="6"/>
      <c r="DJ65487" s="6"/>
      <c r="DK65487" s="6"/>
      <c r="DL65487" s="6"/>
      <c r="DM65487" s="6"/>
      <c r="DN65487" s="6"/>
      <c r="DO65487" s="6"/>
      <c r="DP65487" s="6"/>
      <c r="DQ65487" s="6"/>
      <c r="DR65487" s="6"/>
      <c r="DS65487" s="6"/>
      <c r="DT65487" s="6"/>
      <c r="DU65487" s="6"/>
      <c r="DV65487" s="6"/>
      <c r="DW65487" s="6"/>
      <c r="DX65487" s="6"/>
      <c r="DY65487" s="6"/>
      <c r="DZ65487" s="6"/>
      <c r="EA65487" s="6"/>
      <c r="EB65487" s="6"/>
      <c r="EC65487" s="6"/>
      <c r="ED65487" s="6"/>
      <c r="EE65487" s="6"/>
      <c r="EF65487" s="6"/>
      <c r="EG65487" s="6"/>
      <c r="EH65487" s="6"/>
      <c r="EI65487" s="6"/>
      <c r="EJ65487" s="6"/>
      <c r="EK65487" s="6"/>
      <c r="EL65487" s="6"/>
      <c r="EM65487" s="6"/>
      <c r="EN65487" s="6"/>
      <c r="EO65487" s="6"/>
      <c r="EP65487" s="6"/>
      <c r="EQ65487" s="6"/>
      <c r="ER65487" s="6"/>
      <c r="ES65487" s="6"/>
      <c r="ET65487" s="6"/>
      <c r="EU65487" s="6"/>
      <c r="EV65487" s="6"/>
      <c r="EW65487" s="6"/>
      <c r="EX65487" s="6"/>
      <c r="EY65487" s="6"/>
      <c r="EZ65487" s="6"/>
      <c r="FA65487" s="6"/>
      <c r="FB65487" s="6"/>
      <c r="FC65487" s="6"/>
      <c r="FD65487" s="6"/>
      <c r="FE65487" s="6"/>
      <c r="FF65487" s="6"/>
      <c r="FG65487" s="6"/>
      <c r="FH65487" s="6"/>
      <c r="FI65487" s="6"/>
      <c r="FJ65487" s="6"/>
      <c r="FK65487" s="6"/>
      <c r="FL65487" s="6"/>
      <c r="FM65487" s="6"/>
      <c r="FN65487" s="6"/>
      <c r="FO65487" s="6"/>
      <c r="FP65487" s="6"/>
      <c r="FQ65487" s="6"/>
      <c r="FR65487" s="6"/>
      <c r="FS65487" s="6"/>
      <c r="FT65487" s="6"/>
      <c r="FU65487" s="6"/>
      <c r="FV65487" s="6"/>
      <c r="FW65487" s="6"/>
      <c r="FX65487" s="6"/>
      <c r="FY65487" s="6"/>
      <c r="FZ65487" s="6"/>
      <c r="GA65487" s="6"/>
      <c r="GB65487" s="6"/>
      <c r="GC65487" s="6"/>
      <c r="GD65487" s="6"/>
      <c r="GE65487" s="6"/>
      <c r="GF65487" s="6"/>
      <c r="GG65487" s="6"/>
      <c r="GH65487" s="6"/>
      <c r="GI65487" s="6"/>
      <c r="GJ65487" s="6"/>
      <c r="GK65487" s="6"/>
      <c r="GL65487" s="6"/>
      <c r="GM65487" s="6"/>
      <c r="GN65487" s="6"/>
      <c r="GO65487" s="6"/>
      <c r="GP65487" s="6"/>
      <c r="GQ65487" s="6"/>
      <c r="GR65487" s="6"/>
      <c r="GS65487" s="6"/>
      <c r="GT65487" s="6"/>
      <c r="GU65487" s="6"/>
      <c r="GV65487" s="6"/>
      <c r="GW65487" s="6"/>
      <c r="GX65487" s="6"/>
      <c r="GY65487" s="6"/>
      <c r="GZ65487" s="6"/>
      <c r="HA65487" s="6"/>
      <c r="HB65487" s="6"/>
      <c r="HC65487" s="6"/>
      <c r="HD65487" s="6"/>
      <c r="HE65487" s="6"/>
      <c r="HF65487" s="6"/>
      <c r="HG65487" s="6"/>
      <c r="HH65487" s="6"/>
      <c r="HI65487" s="6"/>
      <c r="HJ65487" s="6"/>
      <c r="HK65487" s="6"/>
      <c r="HL65487" s="6"/>
      <c r="HM65487" s="6"/>
      <c r="HN65487" s="6"/>
      <c r="HO65487" s="6"/>
      <c r="HP65487" s="6"/>
      <c r="HQ65487" s="6"/>
      <c r="HR65487" s="6"/>
      <c r="HS65487" s="6"/>
      <c r="HT65487" s="6"/>
      <c r="HU65487" s="6"/>
      <c r="HV65487" s="6"/>
      <c r="HW65487" s="6"/>
      <c r="HX65487" s="6"/>
      <c r="HY65487" s="6"/>
      <c r="HZ65487" s="6"/>
      <c r="IA65487" s="6"/>
      <c r="IB65487" s="6"/>
      <c r="IC65487" s="6"/>
      <c r="ID65487" s="6"/>
      <c r="IE65487" s="6"/>
      <c r="IF65487" s="6"/>
      <c r="IG65487" s="6"/>
      <c r="IH65487" s="6"/>
      <c r="II65487" s="6"/>
      <c r="IJ65487" s="6"/>
      <c r="IK65487" s="6"/>
      <c r="IL65487" s="6"/>
      <c r="IM65487" s="6"/>
      <c r="IN65487" s="6"/>
      <c r="IO65487" s="6"/>
      <c r="IP65487" s="6"/>
      <c r="IQ65487" s="6"/>
      <c r="IR65487" s="6"/>
    </row>
    <row r="65488" spans="1:252">
      <c r="A65488" s="133"/>
      <c r="B65488" s="133"/>
      <c r="C65488" s="133"/>
      <c r="D65488" s="133"/>
      <c r="E65488" s="133"/>
      <c r="F65488" s="133"/>
      <c r="G65488" s="133"/>
      <c r="H65488" s="133"/>
      <c r="I65488" s="133"/>
      <c r="J65488" s="133"/>
      <c r="K65488" s="133"/>
      <c r="L65488" s="133"/>
      <c r="M65488" s="133"/>
      <c r="N65488" s="133"/>
      <c r="O65488" s="133"/>
      <c r="P65488" s="133"/>
      <c r="Q65488" s="133"/>
      <c r="R65488" s="133"/>
      <c r="S65488" s="133"/>
      <c r="T65488" s="133"/>
      <c r="U65488" s="6"/>
      <c r="V65488" s="6"/>
      <c r="W65488" s="6"/>
      <c r="X65488" s="6"/>
      <c r="Y65488" s="6"/>
      <c r="Z65488" s="6"/>
      <c r="AA65488" s="6"/>
      <c r="AB65488" s="6"/>
      <c r="AC65488" s="6"/>
      <c r="AD65488" s="6"/>
      <c r="AE65488" s="6"/>
      <c r="AF65488" s="6"/>
      <c r="AG65488" s="6"/>
      <c r="AH65488" s="6"/>
      <c r="AI65488" s="6"/>
      <c r="AJ65488" s="6"/>
      <c r="AK65488" s="6"/>
      <c r="AL65488" s="6"/>
      <c r="AM65488" s="6"/>
      <c r="AN65488" s="6"/>
      <c r="AO65488" s="6"/>
      <c r="AP65488" s="6"/>
      <c r="AQ65488" s="6"/>
      <c r="AR65488" s="6"/>
      <c r="AS65488" s="6"/>
      <c r="AT65488" s="6"/>
      <c r="AU65488" s="6"/>
      <c r="AV65488" s="6"/>
      <c r="AW65488" s="6"/>
      <c r="AX65488" s="6"/>
      <c r="AY65488" s="6"/>
      <c r="AZ65488" s="6"/>
      <c r="BA65488" s="6"/>
      <c r="BB65488" s="6"/>
      <c r="BC65488" s="6"/>
      <c r="BD65488" s="6"/>
      <c r="BE65488" s="6"/>
      <c r="BF65488" s="6"/>
      <c r="BG65488" s="6"/>
      <c r="BH65488" s="6"/>
      <c r="BI65488" s="6"/>
      <c r="BJ65488" s="6"/>
      <c r="BK65488" s="6"/>
      <c r="BL65488" s="6"/>
      <c r="BM65488" s="6"/>
      <c r="BN65488" s="6"/>
      <c r="BO65488" s="6"/>
      <c r="BP65488" s="6"/>
      <c r="BQ65488" s="6"/>
      <c r="BR65488" s="6"/>
      <c r="BS65488" s="6"/>
      <c r="BT65488" s="6"/>
      <c r="BU65488" s="6"/>
      <c r="BV65488" s="6"/>
      <c r="BW65488" s="6"/>
      <c r="BX65488" s="6"/>
      <c r="BY65488" s="6"/>
      <c r="BZ65488" s="6"/>
      <c r="CA65488" s="6"/>
      <c r="CB65488" s="6"/>
      <c r="CC65488" s="6"/>
      <c r="CD65488" s="6"/>
      <c r="CE65488" s="6"/>
      <c r="CF65488" s="6"/>
      <c r="CG65488" s="6"/>
      <c r="CH65488" s="6"/>
      <c r="CI65488" s="6"/>
      <c r="CJ65488" s="6"/>
      <c r="CK65488" s="6"/>
      <c r="CL65488" s="6"/>
      <c r="CM65488" s="6"/>
      <c r="CN65488" s="6"/>
      <c r="CO65488" s="6"/>
      <c r="CP65488" s="6"/>
      <c r="CQ65488" s="6"/>
      <c r="CR65488" s="6"/>
      <c r="CS65488" s="6"/>
      <c r="CT65488" s="6"/>
      <c r="CU65488" s="6"/>
      <c r="CV65488" s="6"/>
      <c r="CW65488" s="6"/>
      <c r="CX65488" s="6"/>
      <c r="CY65488" s="6"/>
      <c r="CZ65488" s="6"/>
      <c r="DA65488" s="6"/>
      <c r="DB65488" s="6"/>
      <c r="DC65488" s="6"/>
      <c r="DD65488" s="6"/>
      <c r="DE65488" s="6"/>
      <c r="DF65488" s="6"/>
      <c r="DG65488" s="6"/>
      <c r="DH65488" s="6"/>
      <c r="DI65488" s="6"/>
      <c r="DJ65488" s="6"/>
      <c r="DK65488" s="6"/>
      <c r="DL65488" s="6"/>
      <c r="DM65488" s="6"/>
      <c r="DN65488" s="6"/>
      <c r="DO65488" s="6"/>
      <c r="DP65488" s="6"/>
      <c r="DQ65488" s="6"/>
      <c r="DR65488" s="6"/>
      <c r="DS65488" s="6"/>
      <c r="DT65488" s="6"/>
      <c r="DU65488" s="6"/>
      <c r="DV65488" s="6"/>
      <c r="DW65488" s="6"/>
      <c r="DX65488" s="6"/>
      <c r="DY65488" s="6"/>
      <c r="DZ65488" s="6"/>
      <c r="EA65488" s="6"/>
      <c r="EB65488" s="6"/>
      <c r="EC65488" s="6"/>
      <c r="ED65488" s="6"/>
      <c r="EE65488" s="6"/>
      <c r="EF65488" s="6"/>
      <c r="EG65488" s="6"/>
      <c r="EH65488" s="6"/>
      <c r="EI65488" s="6"/>
      <c r="EJ65488" s="6"/>
      <c r="EK65488" s="6"/>
      <c r="EL65488" s="6"/>
      <c r="EM65488" s="6"/>
      <c r="EN65488" s="6"/>
      <c r="EO65488" s="6"/>
      <c r="EP65488" s="6"/>
      <c r="EQ65488" s="6"/>
      <c r="ER65488" s="6"/>
      <c r="ES65488" s="6"/>
      <c r="ET65488" s="6"/>
      <c r="EU65488" s="6"/>
      <c r="EV65488" s="6"/>
      <c r="EW65488" s="6"/>
      <c r="EX65488" s="6"/>
      <c r="EY65488" s="6"/>
      <c r="EZ65488" s="6"/>
      <c r="FA65488" s="6"/>
      <c r="FB65488" s="6"/>
      <c r="FC65488" s="6"/>
      <c r="FD65488" s="6"/>
      <c r="FE65488" s="6"/>
      <c r="FF65488" s="6"/>
      <c r="FG65488" s="6"/>
      <c r="FH65488" s="6"/>
      <c r="FI65488" s="6"/>
      <c r="FJ65488" s="6"/>
      <c r="FK65488" s="6"/>
      <c r="FL65488" s="6"/>
      <c r="FM65488" s="6"/>
      <c r="FN65488" s="6"/>
      <c r="FO65488" s="6"/>
      <c r="FP65488" s="6"/>
      <c r="FQ65488" s="6"/>
      <c r="FR65488" s="6"/>
      <c r="FS65488" s="6"/>
      <c r="FT65488" s="6"/>
      <c r="FU65488" s="6"/>
      <c r="FV65488" s="6"/>
      <c r="FW65488" s="6"/>
      <c r="FX65488" s="6"/>
      <c r="FY65488" s="6"/>
      <c r="FZ65488" s="6"/>
      <c r="GA65488" s="6"/>
      <c r="GB65488" s="6"/>
      <c r="GC65488" s="6"/>
      <c r="GD65488" s="6"/>
      <c r="GE65488" s="6"/>
      <c r="GF65488" s="6"/>
      <c r="GG65488" s="6"/>
      <c r="GH65488" s="6"/>
      <c r="GI65488" s="6"/>
      <c r="GJ65488" s="6"/>
      <c r="GK65488" s="6"/>
      <c r="GL65488" s="6"/>
      <c r="GM65488" s="6"/>
      <c r="GN65488" s="6"/>
      <c r="GO65488" s="6"/>
      <c r="GP65488" s="6"/>
      <c r="GQ65488" s="6"/>
      <c r="GR65488" s="6"/>
      <c r="GS65488" s="6"/>
      <c r="GT65488" s="6"/>
      <c r="GU65488" s="6"/>
      <c r="GV65488" s="6"/>
      <c r="GW65488" s="6"/>
      <c r="GX65488" s="6"/>
      <c r="GY65488" s="6"/>
      <c r="GZ65488" s="6"/>
      <c r="HA65488" s="6"/>
      <c r="HB65488" s="6"/>
      <c r="HC65488" s="6"/>
      <c r="HD65488" s="6"/>
      <c r="HE65488" s="6"/>
      <c r="HF65488" s="6"/>
      <c r="HG65488" s="6"/>
      <c r="HH65488" s="6"/>
      <c r="HI65488" s="6"/>
      <c r="HJ65488" s="6"/>
      <c r="HK65488" s="6"/>
      <c r="HL65488" s="6"/>
      <c r="HM65488" s="6"/>
      <c r="HN65488" s="6"/>
      <c r="HO65488" s="6"/>
      <c r="HP65488" s="6"/>
      <c r="HQ65488" s="6"/>
      <c r="HR65488" s="6"/>
      <c r="HS65488" s="6"/>
      <c r="HT65488" s="6"/>
      <c r="HU65488" s="6"/>
      <c r="HV65488" s="6"/>
      <c r="HW65488" s="6"/>
      <c r="HX65488" s="6"/>
      <c r="HY65488" s="6"/>
      <c r="HZ65488" s="6"/>
      <c r="IA65488" s="6"/>
      <c r="IB65488" s="6"/>
      <c r="IC65488" s="6"/>
      <c r="ID65488" s="6"/>
      <c r="IE65488" s="6"/>
      <c r="IF65488" s="6"/>
      <c r="IG65488" s="6"/>
      <c r="IH65488" s="6"/>
      <c r="II65488" s="6"/>
      <c r="IJ65488" s="6"/>
      <c r="IK65488" s="6"/>
      <c r="IL65488" s="6"/>
      <c r="IM65488" s="6"/>
      <c r="IN65488" s="6"/>
      <c r="IO65488" s="6"/>
      <c r="IP65488" s="6"/>
      <c r="IQ65488" s="6"/>
      <c r="IR65488" s="6"/>
    </row>
    <row r="65489" spans="1:252">
      <c r="A65489" s="133"/>
      <c r="B65489" s="133"/>
      <c r="C65489" s="133"/>
      <c r="D65489" s="133"/>
      <c r="E65489" s="133"/>
      <c r="F65489" s="133"/>
      <c r="G65489" s="133"/>
      <c r="H65489" s="133"/>
      <c r="I65489" s="133"/>
      <c r="J65489" s="133"/>
      <c r="K65489" s="133"/>
      <c r="L65489" s="133"/>
      <c r="M65489" s="133"/>
      <c r="N65489" s="133"/>
      <c r="O65489" s="133"/>
      <c r="P65489" s="133"/>
      <c r="Q65489" s="133"/>
      <c r="R65489" s="133"/>
      <c r="S65489" s="133"/>
      <c r="T65489" s="133"/>
      <c r="U65489" s="6"/>
      <c r="V65489" s="6"/>
      <c r="W65489" s="6"/>
      <c r="X65489" s="6"/>
      <c r="Y65489" s="6"/>
      <c r="Z65489" s="6"/>
      <c r="AA65489" s="6"/>
      <c r="AB65489" s="6"/>
      <c r="AC65489" s="6"/>
      <c r="AD65489" s="6"/>
      <c r="AE65489" s="6"/>
      <c r="AF65489" s="6"/>
      <c r="AG65489" s="6"/>
      <c r="AH65489" s="6"/>
      <c r="AI65489" s="6"/>
      <c r="AJ65489" s="6"/>
      <c r="AK65489" s="6"/>
      <c r="AL65489" s="6"/>
      <c r="AM65489" s="6"/>
      <c r="AN65489" s="6"/>
      <c r="AO65489" s="6"/>
      <c r="AP65489" s="6"/>
      <c r="AQ65489" s="6"/>
      <c r="AR65489" s="6"/>
      <c r="AS65489" s="6"/>
      <c r="AT65489" s="6"/>
      <c r="AU65489" s="6"/>
      <c r="AV65489" s="6"/>
      <c r="AW65489" s="6"/>
      <c r="AX65489" s="6"/>
      <c r="AY65489" s="6"/>
      <c r="AZ65489" s="6"/>
      <c r="BA65489" s="6"/>
      <c r="BB65489" s="6"/>
      <c r="BC65489" s="6"/>
      <c r="BD65489" s="6"/>
      <c r="BE65489" s="6"/>
      <c r="BF65489" s="6"/>
      <c r="BG65489" s="6"/>
      <c r="BH65489" s="6"/>
      <c r="BI65489" s="6"/>
      <c r="BJ65489" s="6"/>
      <c r="BK65489" s="6"/>
      <c r="BL65489" s="6"/>
      <c r="BM65489" s="6"/>
      <c r="BN65489" s="6"/>
      <c r="BO65489" s="6"/>
      <c r="BP65489" s="6"/>
      <c r="BQ65489" s="6"/>
      <c r="BR65489" s="6"/>
      <c r="BS65489" s="6"/>
      <c r="BT65489" s="6"/>
      <c r="BU65489" s="6"/>
      <c r="BV65489" s="6"/>
      <c r="BW65489" s="6"/>
      <c r="BX65489" s="6"/>
      <c r="BY65489" s="6"/>
      <c r="BZ65489" s="6"/>
      <c r="CA65489" s="6"/>
      <c r="CB65489" s="6"/>
      <c r="CC65489" s="6"/>
      <c r="CD65489" s="6"/>
      <c r="CE65489" s="6"/>
      <c r="CF65489" s="6"/>
      <c r="CG65489" s="6"/>
      <c r="CH65489" s="6"/>
      <c r="CI65489" s="6"/>
      <c r="CJ65489" s="6"/>
      <c r="CK65489" s="6"/>
      <c r="CL65489" s="6"/>
      <c r="CM65489" s="6"/>
      <c r="CN65489" s="6"/>
      <c r="CO65489" s="6"/>
      <c r="CP65489" s="6"/>
      <c r="CQ65489" s="6"/>
      <c r="CR65489" s="6"/>
      <c r="CS65489" s="6"/>
      <c r="CT65489" s="6"/>
      <c r="CU65489" s="6"/>
      <c r="CV65489" s="6"/>
      <c r="CW65489" s="6"/>
      <c r="CX65489" s="6"/>
      <c r="CY65489" s="6"/>
      <c r="CZ65489" s="6"/>
      <c r="DA65489" s="6"/>
      <c r="DB65489" s="6"/>
      <c r="DC65489" s="6"/>
      <c r="DD65489" s="6"/>
      <c r="DE65489" s="6"/>
      <c r="DF65489" s="6"/>
      <c r="DG65489" s="6"/>
      <c r="DH65489" s="6"/>
      <c r="DI65489" s="6"/>
      <c r="DJ65489" s="6"/>
      <c r="DK65489" s="6"/>
      <c r="DL65489" s="6"/>
      <c r="DM65489" s="6"/>
      <c r="DN65489" s="6"/>
      <c r="DO65489" s="6"/>
      <c r="DP65489" s="6"/>
      <c r="DQ65489" s="6"/>
      <c r="DR65489" s="6"/>
      <c r="DS65489" s="6"/>
      <c r="DT65489" s="6"/>
      <c r="DU65489" s="6"/>
      <c r="DV65489" s="6"/>
      <c r="DW65489" s="6"/>
      <c r="DX65489" s="6"/>
      <c r="DY65489" s="6"/>
      <c r="DZ65489" s="6"/>
      <c r="EA65489" s="6"/>
      <c r="EB65489" s="6"/>
      <c r="EC65489" s="6"/>
      <c r="ED65489" s="6"/>
      <c r="EE65489" s="6"/>
      <c r="EF65489" s="6"/>
      <c r="EG65489" s="6"/>
      <c r="EH65489" s="6"/>
      <c r="EI65489" s="6"/>
      <c r="EJ65489" s="6"/>
      <c r="EK65489" s="6"/>
      <c r="EL65489" s="6"/>
      <c r="EM65489" s="6"/>
      <c r="EN65489" s="6"/>
      <c r="EO65489" s="6"/>
      <c r="EP65489" s="6"/>
      <c r="EQ65489" s="6"/>
      <c r="ER65489" s="6"/>
      <c r="ES65489" s="6"/>
      <c r="ET65489" s="6"/>
      <c r="EU65489" s="6"/>
      <c r="EV65489" s="6"/>
      <c r="EW65489" s="6"/>
      <c r="EX65489" s="6"/>
      <c r="EY65489" s="6"/>
      <c r="EZ65489" s="6"/>
      <c r="FA65489" s="6"/>
      <c r="FB65489" s="6"/>
      <c r="FC65489" s="6"/>
      <c r="FD65489" s="6"/>
      <c r="FE65489" s="6"/>
      <c r="FF65489" s="6"/>
      <c r="FG65489" s="6"/>
      <c r="FH65489" s="6"/>
      <c r="FI65489" s="6"/>
      <c r="FJ65489" s="6"/>
      <c r="FK65489" s="6"/>
      <c r="FL65489" s="6"/>
      <c r="FM65489" s="6"/>
      <c r="FN65489" s="6"/>
      <c r="FO65489" s="6"/>
      <c r="FP65489" s="6"/>
      <c r="FQ65489" s="6"/>
      <c r="FR65489" s="6"/>
      <c r="FS65489" s="6"/>
      <c r="FT65489" s="6"/>
      <c r="FU65489" s="6"/>
      <c r="FV65489" s="6"/>
      <c r="FW65489" s="6"/>
      <c r="FX65489" s="6"/>
      <c r="FY65489" s="6"/>
      <c r="FZ65489" s="6"/>
      <c r="GA65489" s="6"/>
      <c r="GB65489" s="6"/>
      <c r="GC65489" s="6"/>
      <c r="GD65489" s="6"/>
      <c r="GE65489" s="6"/>
      <c r="GF65489" s="6"/>
      <c r="GG65489" s="6"/>
      <c r="GH65489" s="6"/>
      <c r="GI65489" s="6"/>
      <c r="GJ65489" s="6"/>
      <c r="GK65489" s="6"/>
      <c r="GL65489" s="6"/>
      <c r="GM65489" s="6"/>
      <c r="GN65489" s="6"/>
      <c r="GO65489" s="6"/>
      <c r="GP65489" s="6"/>
      <c r="GQ65489" s="6"/>
      <c r="GR65489" s="6"/>
      <c r="GS65489" s="6"/>
      <c r="GT65489" s="6"/>
      <c r="GU65489" s="6"/>
      <c r="GV65489" s="6"/>
      <c r="GW65489" s="6"/>
      <c r="GX65489" s="6"/>
      <c r="GY65489" s="6"/>
      <c r="GZ65489" s="6"/>
      <c r="HA65489" s="6"/>
      <c r="HB65489" s="6"/>
      <c r="HC65489" s="6"/>
      <c r="HD65489" s="6"/>
      <c r="HE65489" s="6"/>
      <c r="HF65489" s="6"/>
      <c r="HG65489" s="6"/>
      <c r="HH65489" s="6"/>
      <c r="HI65489" s="6"/>
      <c r="HJ65489" s="6"/>
      <c r="HK65489" s="6"/>
      <c r="HL65489" s="6"/>
      <c r="HM65489" s="6"/>
      <c r="HN65489" s="6"/>
      <c r="HO65489" s="6"/>
      <c r="HP65489" s="6"/>
      <c r="HQ65489" s="6"/>
      <c r="HR65489" s="6"/>
      <c r="HS65489" s="6"/>
      <c r="HT65489" s="6"/>
      <c r="HU65489" s="6"/>
      <c r="HV65489" s="6"/>
      <c r="HW65489" s="6"/>
      <c r="HX65489" s="6"/>
      <c r="HY65489" s="6"/>
      <c r="HZ65489" s="6"/>
      <c r="IA65489" s="6"/>
      <c r="IB65489" s="6"/>
      <c r="IC65489" s="6"/>
      <c r="ID65489" s="6"/>
      <c r="IE65489" s="6"/>
      <c r="IF65489" s="6"/>
      <c r="IG65489" s="6"/>
      <c r="IH65489" s="6"/>
      <c r="II65489" s="6"/>
      <c r="IJ65489" s="6"/>
      <c r="IK65489" s="6"/>
      <c r="IL65489" s="6"/>
      <c r="IM65489" s="6"/>
      <c r="IN65489" s="6"/>
      <c r="IO65489" s="6"/>
      <c r="IP65489" s="6"/>
      <c r="IQ65489" s="6"/>
      <c r="IR65489" s="6"/>
    </row>
    <row r="65490" spans="1:252">
      <c r="A65490" s="133"/>
      <c r="B65490" s="133"/>
      <c r="C65490" s="133"/>
      <c r="D65490" s="133"/>
      <c r="E65490" s="133"/>
      <c r="F65490" s="133"/>
      <c r="G65490" s="133"/>
      <c r="H65490" s="133"/>
      <c r="I65490" s="133"/>
      <c r="J65490" s="133"/>
      <c r="K65490" s="133"/>
      <c r="L65490" s="133"/>
      <c r="M65490" s="133"/>
      <c r="N65490" s="133"/>
      <c r="O65490" s="133"/>
      <c r="P65490" s="133"/>
      <c r="Q65490" s="133"/>
      <c r="R65490" s="133"/>
      <c r="S65490" s="133"/>
      <c r="T65490" s="133"/>
      <c r="U65490" s="6"/>
      <c r="V65490" s="6"/>
      <c r="W65490" s="6"/>
      <c r="X65490" s="6"/>
      <c r="Y65490" s="6"/>
      <c r="Z65490" s="6"/>
      <c r="AA65490" s="6"/>
      <c r="AB65490" s="6"/>
      <c r="AC65490" s="6"/>
      <c r="AD65490" s="6"/>
      <c r="AE65490" s="6"/>
      <c r="AF65490" s="6"/>
      <c r="AG65490" s="6"/>
      <c r="AH65490" s="6"/>
      <c r="AI65490" s="6"/>
      <c r="AJ65490" s="6"/>
      <c r="AK65490" s="6"/>
      <c r="AL65490" s="6"/>
      <c r="AM65490" s="6"/>
      <c r="AN65490" s="6"/>
      <c r="AO65490" s="6"/>
      <c r="AP65490" s="6"/>
      <c r="AQ65490" s="6"/>
      <c r="AR65490" s="6"/>
      <c r="AS65490" s="6"/>
      <c r="AT65490" s="6"/>
      <c r="AU65490" s="6"/>
      <c r="AV65490" s="6"/>
      <c r="AW65490" s="6"/>
      <c r="AX65490" s="6"/>
      <c r="AY65490" s="6"/>
      <c r="AZ65490" s="6"/>
      <c r="BA65490" s="6"/>
      <c r="BB65490" s="6"/>
      <c r="BC65490" s="6"/>
      <c r="BD65490" s="6"/>
      <c r="BE65490" s="6"/>
      <c r="BF65490" s="6"/>
      <c r="BG65490" s="6"/>
      <c r="BH65490" s="6"/>
      <c r="BI65490" s="6"/>
      <c r="BJ65490" s="6"/>
      <c r="BK65490" s="6"/>
      <c r="BL65490" s="6"/>
      <c r="BM65490" s="6"/>
      <c r="BN65490" s="6"/>
      <c r="BO65490" s="6"/>
      <c r="BP65490" s="6"/>
      <c r="BQ65490" s="6"/>
      <c r="BR65490" s="6"/>
      <c r="BS65490" s="6"/>
      <c r="BT65490" s="6"/>
      <c r="BU65490" s="6"/>
      <c r="BV65490" s="6"/>
      <c r="BW65490" s="6"/>
      <c r="BX65490" s="6"/>
      <c r="BY65490" s="6"/>
      <c r="BZ65490" s="6"/>
      <c r="CA65490" s="6"/>
      <c r="CB65490" s="6"/>
      <c r="CC65490" s="6"/>
      <c r="CD65490" s="6"/>
      <c r="CE65490" s="6"/>
      <c r="CF65490" s="6"/>
      <c r="CG65490" s="6"/>
      <c r="CH65490" s="6"/>
      <c r="CI65490" s="6"/>
      <c r="CJ65490" s="6"/>
      <c r="CK65490" s="6"/>
      <c r="CL65490" s="6"/>
      <c r="CM65490" s="6"/>
      <c r="CN65490" s="6"/>
      <c r="CO65490" s="6"/>
      <c r="CP65490" s="6"/>
      <c r="CQ65490" s="6"/>
      <c r="CR65490" s="6"/>
      <c r="CS65490" s="6"/>
      <c r="CT65490" s="6"/>
      <c r="CU65490" s="6"/>
      <c r="CV65490" s="6"/>
      <c r="CW65490" s="6"/>
      <c r="CX65490" s="6"/>
      <c r="CY65490" s="6"/>
      <c r="CZ65490" s="6"/>
      <c r="DA65490" s="6"/>
      <c r="DB65490" s="6"/>
      <c r="DC65490" s="6"/>
      <c r="DD65490" s="6"/>
      <c r="DE65490" s="6"/>
      <c r="DF65490" s="6"/>
      <c r="DG65490" s="6"/>
      <c r="DH65490" s="6"/>
      <c r="DI65490" s="6"/>
      <c r="DJ65490" s="6"/>
      <c r="DK65490" s="6"/>
      <c r="DL65490" s="6"/>
      <c r="DM65490" s="6"/>
      <c r="DN65490" s="6"/>
      <c r="DO65490" s="6"/>
      <c r="DP65490" s="6"/>
      <c r="DQ65490" s="6"/>
      <c r="DR65490" s="6"/>
      <c r="DS65490" s="6"/>
      <c r="DT65490" s="6"/>
      <c r="DU65490" s="6"/>
      <c r="DV65490" s="6"/>
      <c r="DW65490" s="6"/>
      <c r="DX65490" s="6"/>
      <c r="DY65490" s="6"/>
      <c r="DZ65490" s="6"/>
      <c r="EA65490" s="6"/>
      <c r="EB65490" s="6"/>
      <c r="EC65490" s="6"/>
      <c r="ED65490" s="6"/>
      <c r="EE65490" s="6"/>
      <c r="EF65490" s="6"/>
      <c r="EG65490" s="6"/>
      <c r="EH65490" s="6"/>
      <c r="EI65490" s="6"/>
      <c r="EJ65490" s="6"/>
      <c r="EK65490" s="6"/>
      <c r="EL65490" s="6"/>
      <c r="EM65490" s="6"/>
      <c r="EN65490" s="6"/>
      <c r="EO65490" s="6"/>
      <c r="EP65490" s="6"/>
      <c r="EQ65490" s="6"/>
      <c r="ER65490" s="6"/>
      <c r="ES65490" s="6"/>
      <c r="ET65490" s="6"/>
      <c r="EU65490" s="6"/>
      <c r="EV65490" s="6"/>
      <c r="EW65490" s="6"/>
      <c r="EX65490" s="6"/>
      <c r="EY65490" s="6"/>
      <c r="EZ65490" s="6"/>
      <c r="FA65490" s="6"/>
      <c r="FB65490" s="6"/>
      <c r="FC65490" s="6"/>
      <c r="FD65490" s="6"/>
      <c r="FE65490" s="6"/>
      <c r="FF65490" s="6"/>
      <c r="FG65490" s="6"/>
      <c r="FH65490" s="6"/>
      <c r="FI65490" s="6"/>
      <c r="FJ65490" s="6"/>
      <c r="FK65490" s="6"/>
      <c r="FL65490" s="6"/>
      <c r="FM65490" s="6"/>
      <c r="FN65490" s="6"/>
      <c r="FO65490" s="6"/>
      <c r="FP65490" s="6"/>
      <c r="FQ65490" s="6"/>
      <c r="FR65490" s="6"/>
      <c r="FS65490" s="6"/>
      <c r="FT65490" s="6"/>
      <c r="FU65490" s="6"/>
      <c r="FV65490" s="6"/>
      <c r="FW65490" s="6"/>
      <c r="FX65490" s="6"/>
      <c r="FY65490" s="6"/>
      <c r="FZ65490" s="6"/>
      <c r="GA65490" s="6"/>
      <c r="GB65490" s="6"/>
      <c r="GC65490" s="6"/>
      <c r="GD65490" s="6"/>
      <c r="GE65490" s="6"/>
      <c r="GF65490" s="6"/>
      <c r="GG65490" s="6"/>
      <c r="GH65490" s="6"/>
      <c r="GI65490" s="6"/>
      <c r="GJ65490" s="6"/>
      <c r="GK65490" s="6"/>
      <c r="GL65490" s="6"/>
      <c r="GM65490" s="6"/>
      <c r="GN65490" s="6"/>
      <c r="GO65490" s="6"/>
      <c r="GP65490" s="6"/>
      <c r="GQ65490" s="6"/>
      <c r="GR65490" s="6"/>
      <c r="GS65490" s="6"/>
      <c r="GT65490" s="6"/>
      <c r="GU65490" s="6"/>
      <c r="GV65490" s="6"/>
      <c r="GW65490" s="6"/>
      <c r="GX65490" s="6"/>
      <c r="GY65490" s="6"/>
      <c r="GZ65490" s="6"/>
      <c r="HA65490" s="6"/>
      <c r="HB65490" s="6"/>
      <c r="HC65490" s="6"/>
      <c r="HD65490" s="6"/>
      <c r="HE65490" s="6"/>
      <c r="HF65490" s="6"/>
      <c r="HG65490" s="6"/>
      <c r="HH65490" s="6"/>
      <c r="HI65490" s="6"/>
      <c r="HJ65490" s="6"/>
      <c r="HK65490" s="6"/>
      <c r="HL65490" s="6"/>
      <c r="HM65490" s="6"/>
      <c r="HN65490" s="6"/>
      <c r="HO65490" s="6"/>
      <c r="HP65490" s="6"/>
      <c r="HQ65490" s="6"/>
      <c r="HR65490" s="6"/>
      <c r="HS65490" s="6"/>
      <c r="HT65490" s="6"/>
      <c r="HU65490" s="6"/>
      <c r="HV65490" s="6"/>
      <c r="HW65490" s="6"/>
      <c r="HX65490" s="6"/>
      <c r="HY65490" s="6"/>
      <c r="HZ65490" s="6"/>
      <c r="IA65490" s="6"/>
      <c r="IB65490" s="6"/>
      <c r="IC65490" s="6"/>
      <c r="ID65490" s="6"/>
      <c r="IE65490" s="6"/>
      <c r="IF65490" s="6"/>
      <c r="IG65490" s="6"/>
      <c r="IH65490" s="6"/>
      <c r="II65490" s="6"/>
      <c r="IJ65490" s="6"/>
      <c r="IK65490" s="6"/>
      <c r="IL65490" s="6"/>
      <c r="IM65490" s="6"/>
      <c r="IN65490" s="6"/>
      <c r="IO65490" s="6"/>
      <c r="IP65490" s="6"/>
      <c r="IQ65490" s="6"/>
      <c r="IR65490" s="6"/>
    </row>
    <row r="65491" spans="1:252">
      <c r="A65491" s="133"/>
      <c r="B65491" s="133"/>
      <c r="C65491" s="133"/>
      <c r="D65491" s="133"/>
      <c r="E65491" s="133"/>
      <c r="F65491" s="133"/>
      <c r="G65491" s="133"/>
      <c r="H65491" s="133"/>
      <c r="I65491" s="133"/>
      <c r="J65491" s="133"/>
      <c r="K65491" s="133"/>
      <c r="L65491" s="133"/>
      <c r="M65491" s="133"/>
      <c r="N65491" s="133"/>
      <c r="O65491" s="133"/>
      <c r="P65491" s="133"/>
      <c r="Q65491" s="133"/>
      <c r="R65491" s="133"/>
      <c r="S65491" s="133"/>
      <c r="T65491" s="133"/>
      <c r="U65491" s="6"/>
      <c r="V65491" s="6"/>
      <c r="W65491" s="6"/>
      <c r="X65491" s="6"/>
      <c r="Y65491" s="6"/>
      <c r="Z65491" s="6"/>
      <c r="AA65491" s="6"/>
      <c r="AB65491" s="6"/>
      <c r="AC65491" s="6"/>
      <c r="AD65491" s="6"/>
      <c r="AE65491" s="6"/>
      <c r="AF65491" s="6"/>
      <c r="AG65491" s="6"/>
      <c r="AH65491" s="6"/>
      <c r="AI65491" s="6"/>
      <c r="AJ65491" s="6"/>
      <c r="AK65491" s="6"/>
      <c r="AL65491" s="6"/>
      <c r="AM65491" s="6"/>
      <c r="AN65491" s="6"/>
      <c r="AO65491" s="6"/>
      <c r="AP65491" s="6"/>
      <c r="AQ65491" s="6"/>
      <c r="AR65491" s="6"/>
      <c r="AS65491" s="6"/>
      <c r="AT65491" s="6"/>
      <c r="AU65491" s="6"/>
      <c r="AV65491" s="6"/>
      <c r="AW65491" s="6"/>
      <c r="AX65491" s="6"/>
      <c r="AY65491" s="6"/>
      <c r="AZ65491" s="6"/>
      <c r="BA65491" s="6"/>
      <c r="BB65491" s="6"/>
      <c r="BC65491" s="6"/>
      <c r="BD65491" s="6"/>
      <c r="BE65491" s="6"/>
      <c r="BF65491" s="6"/>
      <c r="BG65491" s="6"/>
      <c r="BH65491" s="6"/>
      <c r="BI65491" s="6"/>
      <c r="BJ65491" s="6"/>
      <c r="BK65491" s="6"/>
      <c r="BL65491" s="6"/>
      <c r="BM65491" s="6"/>
      <c r="BN65491" s="6"/>
      <c r="BO65491" s="6"/>
      <c r="BP65491" s="6"/>
      <c r="BQ65491" s="6"/>
      <c r="BR65491" s="6"/>
      <c r="BS65491" s="6"/>
      <c r="BT65491" s="6"/>
      <c r="BU65491" s="6"/>
      <c r="BV65491" s="6"/>
      <c r="BW65491" s="6"/>
      <c r="BX65491" s="6"/>
      <c r="BY65491" s="6"/>
      <c r="BZ65491" s="6"/>
      <c r="CA65491" s="6"/>
      <c r="CB65491" s="6"/>
      <c r="CC65491" s="6"/>
      <c r="CD65491" s="6"/>
      <c r="CE65491" s="6"/>
      <c r="CF65491" s="6"/>
      <c r="CG65491" s="6"/>
      <c r="CH65491" s="6"/>
      <c r="CI65491" s="6"/>
      <c r="CJ65491" s="6"/>
      <c r="CK65491" s="6"/>
      <c r="CL65491" s="6"/>
      <c r="CM65491" s="6"/>
      <c r="CN65491" s="6"/>
      <c r="CO65491" s="6"/>
      <c r="CP65491" s="6"/>
      <c r="CQ65491" s="6"/>
      <c r="CR65491" s="6"/>
      <c r="CS65491" s="6"/>
      <c r="CT65491" s="6"/>
      <c r="CU65491" s="6"/>
      <c r="CV65491" s="6"/>
      <c r="CW65491" s="6"/>
      <c r="CX65491" s="6"/>
      <c r="CY65491" s="6"/>
      <c r="CZ65491" s="6"/>
      <c r="DA65491" s="6"/>
      <c r="DB65491" s="6"/>
      <c r="DC65491" s="6"/>
      <c r="DD65491" s="6"/>
      <c r="DE65491" s="6"/>
      <c r="DF65491" s="6"/>
      <c r="DG65491" s="6"/>
      <c r="DH65491" s="6"/>
      <c r="DI65491" s="6"/>
      <c r="DJ65491" s="6"/>
      <c r="DK65491" s="6"/>
      <c r="DL65491" s="6"/>
      <c r="DM65491" s="6"/>
      <c r="DN65491" s="6"/>
      <c r="DO65491" s="6"/>
      <c r="DP65491" s="6"/>
      <c r="DQ65491" s="6"/>
      <c r="DR65491" s="6"/>
      <c r="DS65491" s="6"/>
      <c r="DT65491" s="6"/>
      <c r="DU65491" s="6"/>
      <c r="DV65491" s="6"/>
      <c r="DW65491" s="6"/>
      <c r="DX65491" s="6"/>
      <c r="DY65491" s="6"/>
      <c r="DZ65491" s="6"/>
      <c r="EA65491" s="6"/>
      <c r="EB65491" s="6"/>
      <c r="EC65491" s="6"/>
      <c r="ED65491" s="6"/>
      <c r="EE65491" s="6"/>
      <c r="EF65491" s="6"/>
      <c r="EG65491" s="6"/>
      <c r="EH65491" s="6"/>
      <c r="EI65491" s="6"/>
      <c r="EJ65491" s="6"/>
      <c r="EK65491" s="6"/>
      <c r="EL65491" s="6"/>
      <c r="EM65491" s="6"/>
      <c r="EN65491" s="6"/>
      <c r="EO65491" s="6"/>
      <c r="EP65491" s="6"/>
      <c r="EQ65491" s="6"/>
      <c r="ER65491" s="6"/>
      <c r="ES65491" s="6"/>
      <c r="ET65491" s="6"/>
      <c r="EU65491" s="6"/>
      <c r="EV65491" s="6"/>
      <c r="EW65491" s="6"/>
      <c r="EX65491" s="6"/>
      <c r="EY65491" s="6"/>
      <c r="EZ65491" s="6"/>
      <c r="FA65491" s="6"/>
      <c r="FB65491" s="6"/>
      <c r="FC65491" s="6"/>
      <c r="FD65491" s="6"/>
      <c r="FE65491" s="6"/>
      <c r="FF65491" s="6"/>
      <c r="FG65491" s="6"/>
      <c r="FH65491" s="6"/>
      <c r="FI65491" s="6"/>
      <c r="FJ65491" s="6"/>
      <c r="FK65491" s="6"/>
      <c r="FL65491" s="6"/>
      <c r="FM65491" s="6"/>
      <c r="FN65491" s="6"/>
      <c r="FO65491" s="6"/>
      <c r="FP65491" s="6"/>
      <c r="FQ65491" s="6"/>
      <c r="FR65491" s="6"/>
      <c r="FS65491" s="6"/>
      <c r="FT65491" s="6"/>
      <c r="FU65491" s="6"/>
      <c r="FV65491" s="6"/>
      <c r="FW65491" s="6"/>
      <c r="FX65491" s="6"/>
      <c r="FY65491" s="6"/>
      <c r="FZ65491" s="6"/>
      <c r="GA65491" s="6"/>
      <c r="GB65491" s="6"/>
      <c r="GC65491" s="6"/>
      <c r="GD65491" s="6"/>
      <c r="GE65491" s="6"/>
      <c r="GF65491" s="6"/>
      <c r="GG65491" s="6"/>
      <c r="GH65491" s="6"/>
      <c r="GI65491" s="6"/>
      <c r="GJ65491" s="6"/>
      <c r="GK65491" s="6"/>
      <c r="GL65491" s="6"/>
      <c r="GM65491" s="6"/>
      <c r="GN65491" s="6"/>
      <c r="GO65491" s="6"/>
      <c r="GP65491" s="6"/>
      <c r="GQ65491" s="6"/>
      <c r="GR65491" s="6"/>
      <c r="GS65491" s="6"/>
      <c r="GT65491" s="6"/>
      <c r="GU65491" s="6"/>
      <c r="GV65491" s="6"/>
      <c r="GW65491" s="6"/>
      <c r="GX65491" s="6"/>
      <c r="GY65491" s="6"/>
      <c r="GZ65491" s="6"/>
      <c r="HA65491" s="6"/>
      <c r="HB65491" s="6"/>
      <c r="HC65491" s="6"/>
      <c r="HD65491" s="6"/>
      <c r="HE65491" s="6"/>
      <c r="HF65491" s="6"/>
      <c r="HG65491" s="6"/>
      <c r="HH65491" s="6"/>
      <c r="HI65491" s="6"/>
      <c r="HJ65491" s="6"/>
      <c r="HK65491" s="6"/>
      <c r="HL65491" s="6"/>
      <c r="HM65491" s="6"/>
      <c r="HN65491" s="6"/>
      <c r="HO65491" s="6"/>
      <c r="HP65491" s="6"/>
      <c r="HQ65491" s="6"/>
      <c r="HR65491" s="6"/>
      <c r="HS65491" s="6"/>
      <c r="HT65491" s="6"/>
      <c r="HU65491" s="6"/>
      <c r="HV65491" s="6"/>
      <c r="HW65491" s="6"/>
      <c r="HX65491" s="6"/>
      <c r="HY65491" s="6"/>
      <c r="HZ65491" s="6"/>
      <c r="IA65491" s="6"/>
      <c r="IB65491" s="6"/>
      <c r="IC65491" s="6"/>
      <c r="ID65491" s="6"/>
      <c r="IE65491" s="6"/>
      <c r="IF65491" s="6"/>
      <c r="IG65491" s="6"/>
      <c r="IH65491" s="6"/>
      <c r="II65491" s="6"/>
      <c r="IJ65491" s="6"/>
      <c r="IK65491" s="6"/>
      <c r="IL65491" s="6"/>
      <c r="IM65491" s="6"/>
      <c r="IN65491" s="6"/>
      <c r="IO65491" s="6"/>
      <c r="IP65491" s="6"/>
      <c r="IQ65491" s="6"/>
      <c r="IR65491" s="6"/>
    </row>
    <row r="65492" spans="1:252">
      <c r="A65492" s="133"/>
      <c r="B65492" s="133"/>
      <c r="C65492" s="133"/>
      <c r="D65492" s="133"/>
      <c r="E65492" s="133"/>
      <c r="F65492" s="133"/>
      <c r="G65492" s="133"/>
      <c r="H65492" s="133"/>
      <c r="I65492" s="133"/>
      <c r="J65492" s="133"/>
      <c r="K65492" s="133"/>
      <c r="L65492" s="133"/>
      <c r="M65492" s="133"/>
      <c r="N65492" s="133"/>
      <c r="O65492" s="133"/>
      <c r="P65492" s="133"/>
      <c r="Q65492" s="133"/>
      <c r="R65492" s="133"/>
      <c r="S65492" s="133"/>
      <c r="T65492" s="133"/>
      <c r="U65492" s="6"/>
      <c r="V65492" s="6"/>
      <c r="W65492" s="6"/>
      <c r="X65492" s="6"/>
      <c r="Y65492" s="6"/>
      <c r="Z65492" s="6"/>
      <c r="AA65492" s="6"/>
      <c r="AB65492" s="6"/>
      <c r="AC65492" s="6"/>
      <c r="AD65492" s="6"/>
      <c r="AE65492" s="6"/>
      <c r="AF65492" s="6"/>
      <c r="AG65492" s="6"/>
      <c r="AH65492" s="6"/>
      <c r="AI65492" s="6"/>
      <c r="AJ65492" s="6"/>
      <c r="AK65492" s="6"/>
      <c r="AL65492" s="6"/>
      <c r="AM65492" s="6"/>
      <c r="AN65492" s="6"/>
      <c r="AO65492" s="6"/>
      <c r="AP65492" s="6"/>
      <c r="AQ65492" s="6"/>
      <c r="AR65492" s="6"/>
      <c r="AS65492" s="6"/>
      <c r="AT65492" s="6"/>
      <c r="AU65492" s="6"/>
      <c r="AV65492" s="6"/>
      <c r="AW65492" s="6"/>
      <c r="AX65492" s="6"/>
      <c r="AY65492" s="6"/>
      <c r="AZ65492" s="6"/>
      <c r="BA65492" s="6"/>
      <c r="BB65492" s="6"/>
      <c r="BC65492" s="6"/>
      <c r="BD65492" s="6"/>
      <c r="BE65492" s="6"/>
      <c r="BF65492" s="6"/>
      <c r="BG65492" s="6"/>
      <c r="BH65492" s="6"/>
      <c r="BI65492" s="6"/>
      <c r="BJ65492" s="6"/>
      <c r="BK65492" s="6"/>
      <c r="BL65492" s="6"/>
      <c r="BM65492" s="6"/>
      <c r="BN65492" s="6"/>
      <c r="BO65492" s="6"/>
      <c r="BP65492" s="6"/>
      <c r="BQ65492" s="6"/>
      <c r="BR65492" s="6"/>
      <c r="BS65492" s="6"/>
      <c r="BT65492" s="6"/>
      <c r="BU65492" s="6"/>
      <c r="BV65492" s="6"/>
      <c r="BW65492" s="6"/>
      <c r="BX65492" s="6"/>
      <c r="BY65492" s="6"/>
      <c r="BZ65492" s="6"/>
      <c r="CA65492" s="6"/>
      <c r="CB65492" s="6"/>
      <c r="CC65492" s="6"/>
      <c r="CD65492" s="6"/>
      <c r="CE65492" s="6"/>
      <c r="CF65492" s="6"/>
      <c r="CG65492" s="6"/>
      <c r="CH65492" s="6"/>
      <c r="CI65492" s="6"/>
      <c r="CJ65492" s="6"/>
      <c r="CK65492" s="6"/>
      <c r="CL65492" s="6"/>
      <c r="CM65492" s="6"/>
      <c r="CN65492" s="6"/>
      <c r="CO65492" s="6"/>
      <c r="CP65492" s="6"/>
      <c r="CQ65492" s="6"/>
      <c r="CR65492" s="6"/>
      <c r="CS65492" s="6"/>
      <c r="CT65492" s="6"/>
      <c r="CU65492" s="6"/>
      <c r="CV65492" s="6"/>
      <c r="CW65492" s="6"/>
      <c r="CX65492" s="6"/>
      <c r="CY65492" s="6"/>
      <c r="CZ65492" s="6"/>
      <c r="DA65492" s="6"/>
      <c r="DB65492" s="6"/>
      <c r="DC65492" s="6"/>
      <c r="DD65492" s="6"/>
      <c r="DE65492" s="6"/>
      <c r="DF65492" s="6"/>
      <c r="DG65492" s="6"/>
      <c r="DH65492" s="6"/>
      <c r="DI65492" s="6"/>
      <c r="DJ65492" s="6"/>
      <c r="DK65492" s="6"/>
      <c r="DL65492" s="6"/>
      <c r="DM65492" s="6"/>
      <c r="DN65492" s="6"/>
      <c r="DO65492" s="6"/>
      <c r="DP65492" s="6"/>
      <c r="DQ65492" s="6"/>
      <c r="DR65492" s="6"/>
      <c r="DS65492" s="6"/>
      <c r="DT65492" s="6"/>
      <c r="DU65492" s="6"/>
      <c r="DV65492" s="6"/>
      <c r="DW65492" s="6"/>
      <c r="DX65492" s="6"/>
      <c r="DY65492" s="6"/>
      <c r="DZ65492" s="6"/>
      <c r="EA65492" s="6"/>
      <c r="EB65492" s="6"/>
      <c r="EC65492" s="6"/>
      <c r="ED65492" s="6"/>
      <c r="EE65492" s="6"/>
      <c r="EF65492" s="6"/>
      <c r="EG65492" s="6"/>
      <c r="EH65492" s="6"/>
      <c r="EI65492" s="6"/>
      <c r="EJ65492" s="6"/>
      <c r="EK65492" s="6"/>
      <c r="EL65492" s="6"/>
      <c r="EM65492" s="6"/>
      <c r="EN65492" s="6"/>
      <c r="EO65492" s="6"/>
      <c r="EP65492" s="6"/>
      <c r="EQ65492" s="6"/>
      <c r="ER65492" s="6"/>
      <c r="ES65492" s="6"/>
      <c r="ET65492" s="6"/>
      <c r="EU65492" s="6"/>
      <c r="EV65492" s="6"/>
      <c r="EW65492" s="6"/>
      <c r="EX65492" s="6"/>
      <c r="EY65492" s="6"/>
      <c r="EZ65492" s="6"/>
      <c r="FA65492" s="6"/>
      <c r="FB65492" s="6"/>
      <c r="FC65492" s="6"/>
      <c r="FD65492" s="6"/>
      <c r="FE65492" s="6"/>
      <c r="FF65492" s="6"/>
      <c r="FG65492" s="6"/>
      <c r="FH65492" s="6"/>
      <c r="FI65492" s="6"/>
      <c r="FJ65492" s="6"/>
      <c r="FK65492" s="6"/>
      <c r="FL65492" s="6"/>
      <c r="FM65492" s="6"/>
      <c r="FN65492" s="6"/>
      <c r="FO65492" s="6"/>
      <c r="FP65492" s="6"/>
      <c r="FQ65492" s="6"/>
      <c r="FR65492" s="6"/>
      <c r="FS65492" s="6"/>
      <c r="FT65492" s="6"/>
      <c r="FU65492" s="6"/>
      <c r="FV65492" s="6"/>
      <c r="FW65492" s="6"/>
      <c r="FX65492" s="6"/>
      <c r="FY65492" s="6"/>
      <c r="FZ65492" s="6"/>
      <c r="GA65492" s="6"/>
      <c r="GB65492" s="6"/>
      <c r="GC65492" s="6"/>
      <c r="GD65492" s="6"/>
      <c r="GE65492" s="6"/>
      <c r="GF65492" s="6"/>
      <c r="GG65492" s="6"/>
      <c r="GH65492" s="6"/>
      <c r="GI65492" s="6"/>
      <c r="GJ65492" s="6"/>
      <c r="GK65492" s="6"/>
      <c r="GL65492" s="6"/>
      <c r="GM65492" s="6"/>
      <c r="GN65492" s="6"/>
      <c r="GO65492" s="6"/>
      <c r="GP65492" s="6"/>
      <c r="GQ65492" s="6"/>
      <c r="GR65492" s="6"/>
      <c r="GS65492" s="6"/>
      <c r="GT65492" s="6"/>
      <c r="GU65492" s="6"/>
      <c r="GV65492" s="6"/>
      <c r="GW65492" s="6"/>
      <c r="GX65492" s="6"/>
      <c r="GY65492" s="6"/>
      <c r="GZ65492" s="6"/>
      <c r="HA65492" s="6"/>
      <c r="HB65492" s="6"/>
      <c r="HC65492" s="6"/>
      <c r="HD65492" s="6"/>
      <c r="HE65492" s="6"/>
      <c r="HF65492" s="6"/>
      <c r="HG65492" s="6"/>
      <c r="HH65492" s="6"/>
      <c r="HI65492" s="6"/>
      <c r="HJ65492" s="6"/>
      <c r="HK65492" s="6"/>
      <c r="HL65492" s="6"/>
      <c r="HM65492" s="6"/>
      <c r="HN65492" s="6"/>
      <c r="HO65492" s="6"/>
      <c r="HP65492" s="6"/>
      <c r="HQ65492" s="6"/>
      <c r="HR65492" s="6"/>
      <c r="HS65492" s="6"/>
      <c r="HT65492" s="6"/>
      <c r="HU65492" s="6"/>
      <c r="HV65492" s="6"/>
      <c r="HW65492" s="6"/>
      <c r="HX65492" s="6"/>
      <c r="HY65492" s="6"/>
      <c r="HZ65492" s="6"/>
      <c r="IA65492" s="6"/>
      <c r="IB65492" s="6"/>
      <c r="IC65492" s="6"/>
      <c r="ID65492" s="6"/>
      <c r="IE65492" s="6"/>
      <c r="IF65492" s="6"/>
      <c r="IG65492" s="6"/>
      <c r="IH65492" s="6"/>
      <c r="II65492" s="6"/>
      <c r="IJ65492" s="6"/>
      <c r="IK65492" s="6"/>
      <c r="IL65492" s="6"/>
      <c r="IM65492" s="6"/>
      <c r="IN65492" s="6"/>
      <c r="IO65492" s="6"/>
      <c r="IP65492" s="6"/>
      <c r="IQ65492" s="6"/>
      <c r="IR65492" s="6"/>
    </row>
  </sheetData>
  <phoneticPr fontId="1" type="noConversion"/>
  <pageMargins left="0.7" right="0.7" top="1.1437007874015748" bottom="1.1437007874015748" header="0.75" footer="0.75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"/>
  <sheetViews>
    <sheetView zoomScale="80" zoomScaleNormal="80" workbookViewId="0">
      <selection sqref="A1:Y1048576"/>
    </sheetView>
  </sheetViews>
  <sheetFormatPr defaultRowHeight="45.75" customHeight="1"/>
  <cols>
    <col min="1" max="1" width="3.140625" style="153" bestFit="1" customWidth="1"/>
    <col min="2" max="2" width="17" style="153" bestFit="1" customWidth="1"/>
    <col min="3" max="3" width="17.140625" style="153" customWidth="1"/>
    <col min="4" max="4" width="24.5703125" style="153" customWidth="1"/>
    <col min="5" max="5" width="17.140625" style="1" customWidth="1"/>
    <col min="6" max="6" width="20.5703125" style="153" bestFit="1" customWidth="1"/>
    <col min="7" max="8" width="9.140625" style="153"/>
    <col min="9" max="9" width="11.85546875" style="153" customWidth="1"/>
    <col min="10" max="10" width="9.140625" style="153"/>
    <col min="11" max="11" width="11.42578125" style="153" customWidth="1"/>
    <col min="12" max="12" width="9.85546875" style="153" bestFit="1" customWidth="1"/>
    <col min="13" max="13" width="11" style="153" customWidth="1"/>
    <col min="14" max="14" width="12.5703125" style="153" customWidth="1"/>
    <col min="15" max="15" width="12" style="153" customWidth="1"/>
    <col min="16" max="16" width="12.42578125" style="153" customWidth="1"/>
    <col min="17" max="17" width="9.140625" style="153"/>
    <col min="18" max="18" width="15.140625" style="153" customWidth="1"/>
    <col min="19" max="19" width="11.42578125" style="153" customWidth="1"/>
    <col min="20" max="20" width="11" style="153" customWidth="1"/>
    <col min="21" max="21" width="11.28515625" style="153" customWidth="1"/>
    <col min="22" max="22" width="17.28515625" style="153" bestFit="1" customWidth="1"/>
    <col min="23" max="25" width="9.140625" style="153"/>
  </cols>
  <sheetData>
    <row r="1" spans="1:25" s="5" customFormat="1" ht="45.75" customHeight="1">
      <c r="A1" s="134" t="s">
        <v>0</v>
      </c>
      <c r="B1" s="135" t="s">
        <v>1</v>
      </c>
      <c r="C1" s="136" t="s">
        <v>2</v>
      </c>
      <c r="D1" s="135" t="s">
        <v>649</v>
      </c>
      <c r="E1" s="135" t="s">
        <v>612</v>
      </c>
      <c r="F1" s="135" t="s">
        <v>3</v>
      </c>
      <c r="G1" s="137" t="s">
        <v>4</v>
      </c>
      <c r="H1" s="137" t="s">
        <v>88</v>
      </c>
      <c r="I1" s="137" t="s">
        <v>613</v>
      </c>
      <c r="J1" s="137" t="s">
        <v>614</v>
      </c>
      <c r="K1" s="135" t="s">
        <v>283</v>
      </c>
      <c r="L1" s="135" t="s">
        <v>284</v>
      </c>
      <c r="M1" s="135" t="s">
        <v>615</v>
      </c>
      <c r="N1" s="135" t="s">
        <v>616</v>
      </c>
      <c r="O1" s="135" t="s">
        <v>617</v>
      </c>
      <c r="P1" s="135" t="s">
        <v>618</v>
      </c>
      <c r="Q1" s="138" t="s">
        <v>285</v>
      </c>
      <c r="R1" s="135" t="s">
        <v>619</v>
      </c>
      <c r="S1" s="139" t="s">
        <v>620</v>
      </c>
      <c r="T1" s="140" t="s">
        <v>519</v>
      </c>
      <c r="U1" s="141" t="s">
        <v>621</v>
      </c>
      <c r="V1" s="141" t="s">
        <v>648</v>
      </c>
      <c r="W1" s="119"/>
      <c r="X1" s="119"/>
      <c r="Y1" s="119"/>
    </row>
    <row r="2" spans="1:25" s="5" customFormat="1" ht="14.25">
      <c r="A2" s="142">
        <v>1</v>
      </c>
      <c r="B2" s="142">
        <v>2</v>
      </c>
      <c r="C2" s="142">
        <v>3</v>
      </c>
      <c r="D2" s="142">
        <v>4</v>
      </c>
      <c r="E2" s="142">
        <v>5</v>
      </c>
      <c r="F2" s="142">
        <v>6</v>
      </c>
      <c r="G2" s="142">
        <v>7</v>
      </c>
      <c r="H2" s="142">
        <v>8</v>
      </c>
      <c r="I2" s="142">
        <v>8</v>
      </c>
      <c r="J2" s="142">
        <v>9</v>
      </c>
      <c r="K2" s="143">
        <v>10</v>
      </c>
      <c r="L2" s="143">
        <v>11</v>
      </c>
      <c r="M2" s="143">
        <v>12</v>
      </c>
      <c r="N2" s="143">
        <v>13</v>
      </c>
      <c r="O2" s="143">
        <v>14</v>
      </c>
      <c r="P2" s="143">
        <v>15</v>
      </c>
      <c r="Q2" s="144">
        <v>16</v>
      </c>
      <c r="R2" s="143">
        <v>17</v>
      </c>
      <c r="S2" s="143">
        <v>18</v>
      </c>
      <c r="T2" s="144">
        <v>19</v>
      </c>
      <c r="U2" s="143">
        <v>20</v>
      </c>
      <c r="V2" s="143">
        <v>21</v>
      </c>
      <c r="W2" s="119"/>
      <c r="X2" s="119"/>
      <c r="Y2" s="119"/>
    </row>
    <row r="3" spans="1:25" s="87" customFormat="1" ht="45.75" customHeight="1">
      <c r="A3" s="110">
        <v>1</v>
      </c>
      <c r="B3" s="112" t="s">
        <v>5</v>
      </c>
      <c r="C3" s="112" t="s">
        <v>6</v>
      </c>
      <c r="D3" s="113" t="s">
        <v>622</v>
      </c>
      <c r="E3" s="112">
        <v>6991961079</v>
      </c>
      <c r="F3" s="112" t="s">
        <v>7</v>
      </c>
      <c r="G3" s="113" t="s">
        <v>8</v>
      </c>
      <c r="H3" s="114">
        <v>2</v>
      </c>
      <c r="I3" s="114" t="s">
        <v>623</v>
      </c>
      <c r="J3" s="114" t="s">
        <v>183</v>
      </c>
      <c r="K3" s="145">
        <v>117329.88</v>
      </c>
      <c r="L3" s="63">
        <v>24227.46</v>
      </c>
      <c r="M3" s="63">
        <f t="shared" ref="M3:M24" si="0">K3-L3</f>
        <v>93102.420000000013</v>
      </c>
      <c r="N3" s="146">
        <v>34.93</v>
      </c>
      <c r="O3" s="146">
        <v>15</v>
      </c>
      <c r="P3" s="146">
        <v>28.27</v>
      </c>
      <c r="Q3" s="64">
        <v>176</v>
      </c>
      <c r="R3" s="64">
        <v>71.599999999999994</v>
      </c>
      <c r="S3" s="64">
        <f t="shared" ref="S3:S24" si="1">SUM(N3:R3)</f>
        <v>325.79999999999995</v>
      </c>
      <c r="T3" s="115">
        <v>4</v>
      </c>
      <c r="U3" s="147">
        <v>2</v>
      </c>
      <c r="V3" s="148">
        <f>4600*S3</f>
        <v>1498679.9999999998</v>
      </c>
      <c r="W3" s="149"/>
      <c r="X3" s="149"/>
      <c r="Y3" s="149"/>
    </row>
    <row r="4" spans="1:25" s="87" customFormat="1" ht="45.75" customHeight="1">
      <c r="A4" s="110">
        <v>2</v>
      </c>
      <c r="B4" s="112" t="s">
        <v>5</v>
      </c>
      <c r="C4" s="112" t="s">
        <v>9</v>
      </c>
      <c r="D4" s="113" t="s">
        <v>624</v>
      </c>
      <c r="E4" s="112">
        <v>6991960921</v>
      </c>
      <c r="F4" s="112" t="s">
        <v>7</v>
      </c>
      <c r="G4" s="113" t="s">
        <v>10</v>
      </c>
      <c r="H4" s="114">
        <v>2</v>
      </c>
      <c r="I4" s="114"/>
      <c r="J4" s="114" t="s">
        <v>183</v>
      </c>
      <c r="K4" s="64">
        <v>41165.160000000003</v>
      </c>
      <c r="L4" s="64">
        <v>28575.08</v>
      </c>
      <c r="M4" s="64">
        <f t="shared" si="0"/>
        <v>12590.080000000002</v>
      </c>
      <c r="N4" s="64">
        <v>103.96</v>
      </c>
      <c r="O4" s="64"/>
      <c r="P4" s="64">
        <v>30.84</v>
      </c>
      <c r="Q4" s="64">
        <v>45.8</v>
      </c>
      <c r="R4" s="64">
        <v>5.8</v>
      </c>
      <c r="S4" s="64">
        <f t="shared" si="1"/>
        <v>186.39999999999998</v>
      </c>
      <c r="T4" s="115">
        <v>1</v>
      </c>
      <c r="U4" s="147">
        <v>3</v>
      </c>
      <c r="V4" s="148">
        <f t="shared" ref="V4:V24" si="2">4600*S4</f>
        <v>857439.99999999988</v>
      </c>
      <c r="W4" s="149"/>
      <c r="X4" s="149"/>
      <c r="Y4" s="149"/>
    </row>
    <row r="5" spans="1:25" s="87" customFormat="1" ht="45.75" customHeight="1">
      <c r="A5" s="110">
        <v>3</v>
      </c>
      <c r="B5" s="112" t="s">
        <v>5</v>
      </c>
      <c r="C5" s="112" t="s">
        <v>11</v>
      </c>
      <c r="D5" s="113" t="s">
        <v>625</v>
      </c>
      <c r="E5" s="112">
        <v>6991961062</v>
      </c>
      <c r="F5" s="112" t="s">
        <v>7</v>
      </c>
      <c r="G5" s="113" t="s">
        <v>10</v>
      </c>
      <c r="H5" s="114">
        <v>2</v>
      </c>
      <c r="I5" s="114"/>
      <c r="J5" s="114" t="s">
        <v>183</v>
      </c>
      <c r="K5" s="64">
        <v>62414.54</v>
      </c>
      <c r="L5" s="64">
        <v>34076.79</v>
      </c>
      <c r="M5" s="63">
        <f t="shared" si="0"/>
        <v>28337.75</v>
      </c>
      <c r="N5" s="64">
        <v>104.76</v>
      </c>
      <c r="O5" s="64"/>
      <c r="P5" s="64">
        <v>14.14</v>
      </c>
      <c r="Q5" s="64">
        <v>87.4</v>
      </c>
      <c r="R5" s="64">
        <v>4.8</v>
      </c>
      <c r="S5" s="64">
        <f t="shared" si="1"/>
        <v>211.10000000000002</v>
      </c>
      <c r="T5" s="115">
        <v>2</v>
      </c>
      <c r="U5" s="147">
        <v>3</v>
      </c>
      <c r="V5" s="148">
        <f t="shared" si="2"/>
        <v>971060.00000000012</v>
      </c>
      <c r="W5" s="149"/>
      <c r="X5" s="149"/>
      <c r="Y5" s="149"/>
    </row>
    <row r="6" spans="1:25" s="87" customFormat="1" ht="45.75" customHeight="1">
      <c r="A6" s="110">
        <v>4</v>
      </c>
      <c r="B6" s="112" t="s">
        <v>5</v>
      </c>
      <c r="C6" s="112" t="s">
        <v>12</v>
      </c>
      <c r="D6" s="113" t="s">
        <v>626</v>
      </c>
      <c r="E6" s="112">
        <v>6991961056</v>
      </c>
      <c r="F6" s="112" t="s">
        <v>7</v>
      </c>
      <c r="G6" s="113" t="s">
        <v>520</v>
      </c>
      <c r="H6" s="114">
        <v>2</v>
      </c>
      <c r="I6" s="114" t="s">
        <v>627</v>
      </c>
      <c r="J6" s="114" t="s">
        <v>183</v>
      </c>
      <c r="K6" s="64">
        <v>16016.52</v>
      </c>
      <c r="L6" s="64">
        <v>11472.37</v>
      </c>
      <c r="M6" s="64">
        <f t="shared" si="0"/>
        <v>4544.1499999999996</v>
      </c>
      <c r="N6" s="64">
        <v>210.39</v>
      </c>
      <c r="O6" s="64"/>
      <c r="P6" s="64">
        <v>44.11</v>
      </c>
      <c r="Q6" s="64">
        <v>75.5</v>
      </c>
      <c r="R6" s="64">
        <v>38.799999999999997</v>
      </c>
      <c r="S6" s="64">
        <f t="shared" si="1"/>
        <v>368.8</v>
      </c>
      <c r="T6" s="115">
        <v>1</v>
      </c>
      <c r="U6" s="147">
        <v>4</v>
      </c>
      <c r="V6" s="148">
        <f t="shared" si="2"/>
        <v>1696480</v>
      </c>
      <c r="W6" s="149"/>
      <c r="X6" s="149"/>
      <c r="Y6" s="149"/>
    </row>
    <row r="7" spans="1:25" s="87" customFormat="1" ht="45.75" customHeight="1">
      <c r="A7" s="110">
        <v>5</v>
      </c>
      <c r="B7" s="112" t="s">
        <v>5</v>
      </c>
      <c r="C7" s="112" t="s">
        <v>13</v>
      </c>
      <c r="D7" s="113" t="s">
        <v>628</v>
      </c>
      <c r="E7" s="112">
        <v>6991960967</v>
      </c>
      <c r="F7" s="112" t="s">
        <v>7</v>
      </c>
      <c r="G7" s="113" t="s">
        <v>286</v>
      </c>
      <c r="H7" s="114">
        <v>2</v>
      </c>
      <c r="I7" s="114"/>
      <c r="J7" s="114" t="s">
        <v>183</v>
      </c>
      <c r="K7" s="64">
        <v>66424.820000000007</v>
      </c>
      <c r="L7" s="64">
        <v>15779</v>
      </c>
      <c r="M7" s="63">
        <f t="shared" si="0"/>
        <v>50645.820000000007</v>
      </c>
      <c r="N7" s="64">
        <v>0</v>
      </c>
      <c r="O7" s="64">
        <v>67.2</v>
      </c>
      <c r="P7" s="64">
        <v>0</v>
      </c>
      <c r="Q7" s="64">
        <v>206</v>
      </c>
      <c r="R7" s="64">
        <v>20.8</v>
      </c>
      <c r="S7" s="64">
        <f t="shared" si="1"/>
        <v>294</v>
      </c>
      <c r="T7" s="115">
        <v>5</v>
      </c>
      <c r="U7" s="147">
        <v>1</v>
      </c>
      <c r="V7" s="148">
        <f t="shared" si="2"/>
        <v>1352400</v>
      </c>
      <c r="W7" s="149"/>
      <c r="X7" s="149"/>
      <c r="Y7" s="149"/>
    </row>
    <row r="8" spans="1:25" s="87" customFormat="1" ht="45.75" customHeight="1">
      <c r="A8" s="110">
        <v>6</v>
      </c>
      <c r="B8" s="112" t="s">
        <v>5</v>
      </c>
      <c r="C8" s="112" t="s">
        <v>287</v>
      </c>
      <c r="D8" s="113" t="s">
        <v>629</v>
      </c>
      <c r="E8" s="112">
        <v>6991961085</v>
      </c>
      <c r="F8" s="112" t="s">
        <v>7</v>
      </c>
      <c r="G8" s="113" t="s">
        <v>288</v>
      </c>
      <c r="H8" s="114">
        <v>2</v>
      </c>
      <c r="I8" s="114" t="s">
        <v>630</v>
      </c>
      <c r="J8" s="114" t="s">
        <v>183</v>
      </c>
      <c r="K8" s="64">
        <v>77231.86</v>
      </c>
      <c r="L8" s="64">
        <v>47715.41</v>
      </c>
      <c r="M8" s="64">
        <f t="shared" si="0"/>
        <v>29516.449999999997</v>
      </c>
      <c r="N8" s="64">
        <v>86.45</v>
      </c>
      <c r="O8" s="64">
        <v>94.6</v>
      </c>
      <c r="P8" s="64">
        <v>27.45</v>
      </c>
      <c r="Q8" s="64">
        <v>134.30000000000001</v>
      </c>
      <c r="R8" s="64">
        <v>8.6</v>
      </c>
      <c r="S8" s="64">
        <f t="shared" si="1"/>
        <v>351.40000000000003</v>
      </c>
      <c r="T8" s="115">
        <v>2</v>
      </c>
      <c r="U8" s="147">
        <v>3</v>
      </c>
      <c r="V8" s="148">
        <f t="shared" si="2"/>
        <v>1616440.0000000002</v>
      </c>
      <c r="W8" s="149"/>
      <c r="X8" s="149"/>
      <c r="Y8" s="149"/>
    </row>
    <row r="9" spans="1:25" s="87" customFormat="1" ht="45.75" customHeight="1">
      <c r="A9" s="110">
        <v>7</v>
      </c>
      <c r="B9" s="112" t="s">
        <v>5</v>
      </c>
      <c r="C9" s="112" t="s">
        <v>17</v>
      </c>
      <c r="D9" s="113" t="s">
        <v>631</v>
      </c>
      <c r="E9" s="112">
        <v>6991960950</v>
      </c>
      <c r="F9" s="112" t="s">
        <v>7</v>
      </c>
      <c r="G9" s="113" t="s">
        <v>16</v>
      </c>
      <c r="H9" s="114">
        <v>2</v>
      </c>
      <c r="I9" s="114" t="s">
        <v>623</v>
      </c>
      <c r="J9" s="114" t="s">
        <v>183</v>
      </c>
      <c r="K9" s="64">
        <v>95111.5</v>
      </c>
      <c r="L9" s="64">
        <v>28839.74</v>
      </c>
      <c r="M9" s="64">
        <f t="shared" si="0"/>
        <v>66271.759999999995</v>
      </c>
      <c r="N9" s="64">
        <v>68.19</v>
      </c>
      <c r="O9" s="64"/>
      <c r="P9" s="64">
        <v>9.61</v>
      </c>
      <c r="Q9" s="64">
        <v>242.2</v>
      </c>
      <c r="R9" s="64">
        <v>22.1</v>
      </c>
      <c r="S9" s="64">
        <f t="shared" si="1"/>
        <v>342.1</v>
      </c>
      <c r="T9" s="115">
        <v>5</v>
      </c>
      <c r="U9" s="150">
        <v>1</v>
      </c>
      <c r="V9" s="148">
        <f t="shared" si="2"/>
        <v>1573660</v>
      </c>
      <c r="W9" s="149"/>
      <c r="X9" s="149"/>
      <c r="Y9" s="149"/>
    </row>
    <row r="10" spans="1:25" s="87" customFormat="1" ht="45.75" customHeight="1">
      <c r="A10" s="110">
        <v>8</v>
      </c>
      <c r="B10" s="112" t="s">
        <v>5</v>
      </c>
      <c r="C10" s="112" t="s">
        <v>21</v>
      </c>
      <c r="D10" s="113" t="s">
        <v>632</v>
      </c>
      <c r="E10" s="112">
        <v>6991961010</v>
      </c>
      <c r="F10" s="112" t="s">
        <v>7</v>
      </c>
      <c r="G10" s="113" t="s">
        <v>14</v>
      </c>
      <c r="H10" s="114">
        <v>2</v>
      </c>
      <c r="I10" s="114"/>
      <c r="J10" s="114" t="s">
        <v>183</v>
      </c>
      <c r="K10" s="64">
        <v>71243.92</v>
      </c>
      <c r="L10" s="64">
        <v>43710.05</v>
      </c>
      <c r="M10" s="63">
        <f t="shared" si="0"/>
        <v>27533.869999999995</v>
      </c>
      <c r="N10" s="64">
        <v>141.13999999999999</v>
      </c>
      <c r="O10" s="64"/>
      <c r="P10" s="64">
        <v>40.46</v>
      </c>
      <c r="Q10" s="64">
        <v>92.8</v>
      </c>
      <c r="R10" s="64">
        <v>28.5</v>
      </c>
      <c r="S10" s="64">
        <f t="shared" si="1"/>
        <v>302.89999999999998</v>
      </c>
      <c r="T10" s="115">
        <v>2</v>
      </c>
      <c r="U10" s="147">
        <v>3</v>
      </c>
      <c r="V10" s="148">
        <f t="shared" si="2"/>
        <v>1393340</v>
      </c>
      <c r="W10" s="149"/>
      <c r="X10" s="149"/>
      <c r="Y10" s="149"/>
    </row>
    <row r="11" spans="1:25" s="88" customFormat="1" ht="45.75" customHeight="1">
      <c r="A11" s="110">
        <v>9</v>
      </c>
      <c r="B11" s="112" t="s">
        <v>5</v>
      </c>
      <c r="C11" s="112" t="s">
        <v>25</v>
      </c>
      <c r="D11" s="247" t="s">
        <v>633</v>
      </c>
      <c r="E11" s="249">
        <v>6991961116</v>
      </c>
      <c r="F11" s="112" t="s">
        <v>891</v>
      </c>
      <c r="G11" s="113" t="s">
        <v>634</v>
      </c>
      <c r="H11" s="114">
        <v>2</v>
      </c>
      <c r="I11" s="114" t="s">
        <v>635</v>
      </c>
      <c r="J11" s="114" t="s">
        <v>183</v>
      </c>
      <c r="K11" s="64">
        <v>78640.28</v>
      </c>
      <c r="L11" s="64">
        <v>47076.69</v>
      </c>
      <c r="M11" s="64">
        <f t="shared" si="0"/>
        <v>31563.589999999997</v>
      </c>
      <c r="N11" s="64">
        <v>175.97</v>
      </c>
      <c r="O11" s="64"/>
      <c r="P11" s="64">
        <v>42.33</v>
      </c>
      <c r="Q11" s="64">
        <v>112.18</v>
      </c>
      <c r="R11" s="64">
        <v>42.32</v>
      </c>
      <c r="S11" s="64">
        <f t="shared" si="1"/>
        <v>372.8</v>
      </c>
      <c r="T11" s="115">
        <v>3</v>
      </c>
      <c r="U11" s="147">
        <v>5</v>
      </c>
      <c r="V11" s="148">
        <f t="shared" si="2"/>
        <v>1714880</v>
      </c>
      <c r="W11" s="65"/>
      <c r="X11" s="65"/>
      <c r="Y11" s="65"/>
    </row>
    <row r="12" spans="1:25" s="88" customFormat="1" ht="45.75" customHeight="1">
      <c r="A12" s="110">
        <v>10</v>
      </c>
      <c r="B12" s="112" t="s">
        <v>5</v>
      </c>
      <c r="C12" s="112" t="s">
        <v>26</v>
      </c>
      <c r="D12" s="248"/>
      <c r="E12" s="250"/>
      <c r="F12" s="112" t="s">
        <v>892</v>
      </c>
      <c r="G12" s="113" t="s">
        <v>634</v>
      </c>
      <c r="H12" s="114">
        <v>2</v>
      </c>
      <c r="I12" s="114"/>
      <c r="J12" s="114" t="s">
        <v>183</v>
      </c>
      <c r="K12" s="64">
        <v>36951.519999999997</v>
      </c>
      <c r="L12" s="64">
        <v>36951.519999999997</v>
      </c>
      <c r="M12" s="63">
        <f t="shared" si="0"/>
        <v>0</v>
      </c>
      <c r="N12" s="64">
        <v>191.19</v>
      </c>
      <c r="O12" s="64"/>
      <c r="P12" s="64">
        <v>70.709999999999994</v>
      </c>
      <c r="Q12" s="64"/>
      <c r="R12" s="64"/>
      <c r="S12" s="64">
        <f t="shared" si="1"/>
        <v>261.89999999999998</v>
      </c>
      <c r="T12" s="115"/>
      <c r="U12" s="147">
        <v>5</v>
      </c>
      <c r="V12" s="148">
        <f t="shared" si="2"/>
        <v>1204740</v>
      </c>
      <c r="W12" s="65"/>
      <c r="X12" s="65"/>
      <c r="Y12" s="65"/>
    </row>
    <row r="13" spans="1:25" s="88" customFormat="1" ht="45.75" customHeight="1">
      <c r="A13" s="110">
        <v>11</v>
      </c>
      <c r="B13" s="112" t="s">
        <v>5</v>
      </c>
      <c r="C13" s="112" t="s">
        <v>27</v>
      </c>
      <c r="D13" s="247" t="s">
        <v>636</v>
      </c>
      <c r="E13" s="249">
        <v>6991961091</v>
      </c>
      <c r="F13" s="112" t="s">
        <v>889</v>
      </c>
      <c r="G13" s="113" t="s">
        <v>67</v>
      </c>
      <c r="H13" s="114">
        <v>2</v>
      </c>
      <c r="I13" s="114"/>
      <c r="J13" s="114" t="s">
        <v>183</v>
      </c>
      <c r="K13" s="64">
        <v>25714.33</v>
      </c>
      <c r="L13" s="64">
        <v>0</v>
      </c>
      <c r="M13" s="64">
        <f t="shared" si="0"/>
        <v>25714.33</v>
      </c>
      <c r="N13" s="64">
        <v>0</v>
      </c>
      <c r="O13" s="64"/>
      <c r="P13" s="64"/>
      <c r="Q13" s="64">
        <v>117.1</v>
      </c>
      <c r="R13" s="64">
        <v>8.8000000000000007</v>
      </c>
      <c r="S13" s="64">
        <f t="shared" si="1"/>
        <v>125.89999999999999</v>
      </c>
      <c r="T13" s="115">
        <v>2</v>
      </c>
      <c r="U13" s="147">
        <v>0</v>
      </c>
      <c r="V13" s="148">
        <f t="shared" si="2"/>
        <v>579140</v>
      </c>
      <c r="W13" s="65"/>
      <c r="X13" s="65"/>
      <c r="Y13" s="65"/>
    </row>
    <row r="14" spans="1:25" s="88" customFormat="1" ht="45.75" customHeight="1">
      <c r="A14" s="110">
        <v>12</v>
      </c>
      <c r="B14" s="112" t="s">
        <v>5</v>
      </c>
      <c r="C14" s="112" t="s">
        <v>28</v>
      </c>
      <c r="D14" s="248"/>
      <c r="E14" s="250"/>
      <c r="F14" s="112" t="s">
        <v>890</v>
      </c>
      <c r="G14" s="113" t="s">
        <v>8</v>
      </c>
      <c r="H14" s="114">
        <v>2</v>
      </c>
      <c r="I14" s="114"/>
      <c r="J14" s="114" t="s">
        <v>183</v>
      </c>
      <c r="K14" s="64">
        <v>46292.81</v>
      </c>
      <c r="L14" s="64">
        <v>20746.310000000001</v>
      </c>
      <c r="M14" s="63">
        <f t="shared" si="0"/>
        <v>25546.499999999996</v>
      </c>
      <c r="N14" s="64">
        <v>51.52</v>
      </c>
      <c r="O14" s="64"/>
      <c r="P14" s="64">
        <v>8.68</v>
      </c>
      <c r="Q14" s="64">
        <v>62.7</v>
      </c>
      <c r="R14" s="64">
        <v>5.9</v>
      </c>
      <c r="S14" s="64">
        <f t="shared" si="1"/>
        <v>128.80000000000001</v>
      </c>
      <c r="T14" s="115">
        <v>1</v>
      </c>
      <c r="U14" s="147">
        <v>1</v>
      </c>
      <c r="V14" s="148">
        <f t="shared" si="2"/>
        <v>592480</v>
      </c>
      <c r="W14" s="65"/>
      <c r="X14" s="65"/>
      <c r="Y14" s="65"/>
    </row>
    <row r="15" spans="1:25" s="87" customFormat="1" ht="45.75" customHeight="1">
      <c r="A15" s="110">
        <v>13</v>
      </c>
      <c r="B15" s="112" t="s">
        <v>5</v>
      </c>
      <c r="C15" s="112" t="s">
        <v>31</v>
      </c>
      <c r="D15" s="113" t="s">
        <v>637</v>
      </c>
      <c r="E15" s="112">
        <v>6991961033</v>
      </c>
      <c r="F15" s="112" t="s">
        <v>7</v>
      </c>
      <c r="G15" s="113" t="s">
        <v>8</v>
      </c>
      <c r="H15" s="114">
        <v>2</v>
      </c>
      <c r="I15" s="114"/>
      <c r="J15" s="114" t="s">
        <v>638</v>
      </c>
      <c r="K15" s="64">
        <v>69249.89</v>
      </c>
      <c r="L15" s="64">
        <v>45985.65</v>
      </c>
      <c r="M15" s="63">
        <f t="shared" si="0"/>
        <v>23264.239999999998</v>
      </c>
      <c r="N15" s="64">
        <v>137.38</v>
      </c>
      <c r="O15" s="64"/>
      <c r="P15" s="64">
        <v>53.82</v>
      </c>
      <c r="Q15" s="64">
        <v>66.430000000000007</v>
      </c>
      <c r="R15" s="64">
        <v>27.97</v>
      </c>
      <c r="S15" s="64">
        <f t="shared" si="1"/>
        <v>285.60000000000002</v>
      </c>
      <c r="T15" s="115">
        <v>1</v>
      </c>
      <c r="U15" s="147">
        <v>4</v>
      </c>
      <c r="V15" s="148">
        <f t="shared" si="2"/>
        <v>1313760</v>
      </c>
      <c r="W15" s="149"/>
      <c r="X15" s="149"/>
      <c r="Y15" s="149"/>
    </row>
    <row r="16" spans="1:25" s="87" customFormat="1" ht="45.75" customHeight="1">
      <c r="A16" s="110">
        <v>14</v>
      </c>
      <c r="B16" s="112" t="s">
        <v>5</v>
      </c>
      <c r="C16" s="112" t="s">
        <v>32</v>
      </c>
      <c r="D16" s="113" t="s">
        <v>639</v>
      </c>
      <c r="E16" s="112">
        <v>6991960861</v>
      </c>
      <c r="F16" s="112" t="s">
        <v>7</v>
      </c>
      <c r="G16" s="113" t="s">
        <v>33</v>
      </c>
      <c r="H16" s="114">
        <v>2</v>
      </c>
      <c r="I16" s="114"/>
      <c r="J16" s="114" t="s">
        <v>638</v>
      </c>
      <c r="K16" s="64">
        <v>73392.240000000005</v>
      </c>
      <c r="L16" s="64">
        <v>43706.11</v>
      </c>
      <c r="M16" s="64">
        <f t="shared" si="0"/>
        <v>29686.130000000005</v>
      </c>
      <c r="N16" s="64">
        <v>136.72999999999999</v>
      </c>
      <c r="O16" s="64"/>
      <c r="P16" s="64">
        <v>36.57</v>
      </c>
      <c r="Q16" s="64">
        <v>93.7</v>
      </c>
      <c r="R16" s="64">
        <v>23.4</v>
      </c>
      <c r="S16" s="64">
        <f t="shared" si="1"/>
        <v>290.39999999999998</v>
      </c>
      <c r="T16" s="115">
        <v>2</v>
      </c>
      <c r="U16" s="147">
        <v>3</v>
      </c>
      <c r="V16" s="148">
        <f t="shared" si="2"/>
        <v>1335840</v>
      </c>
      <c r="W16" s="149"/>
      <c r="X16" s="149"/>
      <c r="Y16" s="149"/>
    </row>
    <row r="17" spans="1:25" s="87" customFormat="1" ht="45.75" customHeight="1">
      <c r="A17" s="110">
        <v>15</v>
      </c>
      <c r="B17" s="112" t="s">
        <v>5</v>
      </c>
      <c r="C17" s="112" t="s">
        <v>34</v>
      </c>
      <c r="D17" s="113" t="s">
        <v>640</v>
      </c>
      <c r="E17" s="112">
        <v>6991960915</v>
      </c>
      <c r="F17" s="112" t="s">
        <v>7</v>
      </c>
      <c r="G17" s="113" t="s">
        <v>33</v>
      </c>
      <c r="H17" s="114">
        <v>1</v>
      </c>
      <c r="I17" s="114" t="s">
        <v>641</v>
      </c>
      <c r="J17" s="114" t="s">
        <v>133</v>
      </c>
      <c r="K17" s="64">
        <v>72776.25</v>
      </c>
      <c r="L17" s="64">
        <v>24808.32</v>
      </c>
      <c r="M17" s="63">
        <f t="shared" si="0"/>
        <v>47967.93</v>
      </c>
      <c r="N17" s="64">
        <v>71.430000000000007</v>
      </c>
      <c r="O17" s="64"/>
      <c r="P17" s="64">
        <v>36.17</v>
      </c>
      <c r="Q17" s="64">
        <v>215.7</v>
      </c>
      <c r="R17" s="64">
        <v>136.4</v>
      </c>
      <c r="S17" s="64">
        <f t="shared" si="1"/>
        <v>459.70000000000005</v>
      </c>
      <c r="T17" s="115">
        <v>3</v>
      </c>
      <c r="U17" s="147">
        <v>3</v>
      </c>
      <c r="V17" s="148">
        <f t="shared" si="2"/>
        <v>2114620</v>
      </c>
      <c r="W17" s="149"/>
      <c r="X17" s="149"/>
      <c r="Y17" s="149"/>
    </row>
    <row r="18" spans="1:25" s="87" customFormat="1" ht="45.75" customHeight="1">
      <c r="A18" s="110">
        <v>16</v>
      </c>
      <c r="B18" s="112" t="s">
        <v>5</v>
      </c>
      <c r="C18" s="112" t="s">
        <v>38</v>
      </c>
      <c r="D18" s="113" t="s">
        <v>642</v>
      </c>
      <c r="E18" s="112">
        <v>6991960973</v>
      </c>
      <c r="F18" s="112" t="s">
        <v>7</v>
      </c>
      <c r="G18" s="113" t="s">
        <v>14</v>
      </c>
      <c r="H18" s="114">
        <v>2</v>
      </c>
      <c r="I18" s="114"/>
      <c r="J18" s="114" t="s">
        <v>183</v>
      </c>
      <c r="K18" s="64">
        <v>87953.57</v>
      </c>
      <c r="L18" s="64">
        <v>46202.39</v>
      </c>
      <c r="M18" s="63">
        <f t="shared" si="0"/>
        <v>41751.180000000008</v>
      </c>
      <c r="N18" s="64">
        <v>70.790000000000006</v>
      </c>
      <c r="O18" s="64">
        <v>56.65</v>
      </c>
      <c r="P18" s="64">
        <v>37.26</v>
      </c>
      <c r="Q18" s="64">
        <v>64.2</v>
      </c>
      <c r="R18" s="64">
        <v>28.8</v>
      </c>
      <c r="S18" s="64">
        <f t="shared" si="1"/>
        <v>257.7</v>
      </c>
      <c r="T18" s="115">
        <v>1</v>
      </c>
      <c r="U18" s="147">
        <v>2</v>
      </c>
      <c r="V18" s="148">
        <f t="shared" si="2"/>
        <v>1185420</v>
      </c>
      <c r="W18" s="149"/>
      <c r="X18" s="149"/>
      <c r="Y18" s="149"/>
    </row>
    <row r="19" spans="1:25" s="87" customFormat="1" ht="45">
      <c r="A19" s="110">
        <v>17</v>
      </c>
      <c r="B19" s="112" t="s">
        <v>5</v>
      </c>
      <c r="C19" s="112" t="s">
        <v>42</v>
      </c>
      <c r="D19" s="113" t="s">
        <v>893</v>
      </c>
      <c r="E19" s="151">
        <v>6991965166</v>
      </c>
      <c r="F19" s="112" t="s">
        <v>7</v>
      </c>
      <c r="G19" s="113" t="s">
        <v>288</v>
      </c>
      <c r="H19" s="114">
        <v>2</v>
      </c>
      <c r="I19" s="114" t="s">
        <v>630</v>
      </c>
      <c r="J19" s="114" t="s">
        <v>183</v>
      </c>
      <c r="K19" s="64">
        <v>40923.21</v>
      </c>
      <c r="L19" s="64">
        <v>17531.5</v>
      </c>
      <c r="M19" s="64">
        <f>K19-L19</f>
        <v>23391.71</v>
      </c>
      <c r="N19" s="64">
        <v>57.61</v>
      </c>
      <c r="O19" s="64"/>
      <c r="P19" s="64">
        <v>22.39</v>
      </c>
      <c r="Q19" s="64">
        <v>86.6</v>
      </c>
      <c r="R19" s="64">
        <v>18.3</v>
      </c>
      <c r="S19" s="64">
        <f>SUM(N19:R19)</f>
        <v>184.9</v>
      </c>
      <c r="T19" s="115">
        <v>1</v>
      </c>
      <c r="U19" s="116">
        <v>1</v>
      </c>
      <c r="V19" s="148">
        <f t="shared" si="2"/>
        <v>850540</v>
      </c>
      <c r="W19" s="149"/>
      <c r="X19" s="149"/>
      <c r="Y19" s="149"/>
    </row>
    <row r="20" spans="1:25" s="88" customFormat="1" ht="45.75" customHeight="1">
      <c r="A20" s="110">
        <v>18</v>
      </c>
      <c r="B20" s="112" t="s">
        <v>5</v>
      </c>
      <c r="C20" s="112" t="s">
        <v>43</v>
      </c>
      <c r="D20" s="113" t="s">
        <v>643</v>
      </c>
      <c r="E20" s="112">
        <v>6991960909</v>
      </c>
      <c r="F20" s="112" t="s">
        <v>7</v>
      </c>
      <c r="G20" s="113" t="s">
        <v>16</v>
      </c>
      <c r="H20" s="114">
        <v>2</v>
      </c>
      <c r="I20" s="114" t="s">
        <v>627</v>
      </c>
      <c r="J20" s="114" t="s">
        <v>183</v>
      </c>
      <c r="K20" s="64">
        <v>51033.61</v>
      </c>
      <c r="L20" s="64">
        <v>38089.129999999997</v>
      </c>
      <c r="M20" s="63">
        <f t="shared" si="0"/>
        <v>12944.480000000003</v>
      </c>
      <c r="N20" s="64">
        <v>124.19</v>
      </c>
      <c r="O20" s="64">
        <v>22.4</v>
      </c>
      <c r="P20" s="64">
        <v>38.31</v>
      </c>
      <c r="Q20" s="64">
        <v>35.200000000000003</v>
      </c>
      <c r="R20" s="64">
        <v>13.4</v>
      </c>
      <c r="S20" s="64">
        <f t="shared" si="1"/>
        <v>233.50000000000003</v>
      </c>
      <c r="T20" s="115">
        <v>1</v>
      </c>
      <c r="U20" s="147">
        <v>5</v>
      </c>
      <c r="V20" s="148">
        <f t="shared" si="2"/>
        <v>1074100.0000000002</v>
      </c>
      <c r="W20" s="65"/>
      <c r="X20" s="65"/>
      <c r="Y20" s="65"/>
    </row>
    <row r="21" spans="1:25" s="88" customFormat="1" ht="45.75" customHeight="1">
      <c r="A21" s="110">
        <v>19</v>
      </c>
      <c r="B21" s="112" t="s">
        <v>5</v>
      </c>
      <c r="C21" s="112" t="s">
        <v>44</v>
      </c>
      <c r="D21" s="243" t="s">
        <v>644</v>
      </c>
      <c r="E21" s="245">
        <v>6991960878</v>
      </c>
      <c r="F21" s="112" t="s">
        <v>894</v>
      </c>
      <c r="G21" s="113" t="s">
        <v>45</v>
      </c>
      <c r="H21" s="114">
        <v>2</v>
      </c>
      <c r="I21" s="114" t="s">
        <v>627</v>
      </c>
      <c r="J21" s="114" t="s">
        <v>183</v>
      </c>
      <c r="K21" s="64">
        <v>82582.41</v>
      </c>
      <c r="L21" s="64">
        <v>67023.009999999995</v>
      </c>
      <c r="M21" s="64">
        <f t="shared" si="0"/>
        <v>15559.400000000009</v>
      </c>
      <c r="N21" s="64">
        <v>245.1</v>
      </c>
      <c r="O21" s="64"/>
      <c r="P21" s="64">
        <v>129.1</v>
      </c>
      <c r="Q21" s="64">
        <v>56.9</v>
      </c>
      <c r="R21" s="64">
        <v>19.3</v>
      </c>
      <c r="S21" s="64">
        <f t="shared" si="1"/>
        <v>450.4</v>
      </c>
      <c r="T21" s="115">
        <v>1</v>
      </c>
      <c r="U21" s="147">
        <v>5</v>
      </c>
      <c r="V21" s="148">
        <f t="shared" si="2"/>
        <v>2071840</v>
      </c>
      <c r="W21" s="65"/>
      <c r="X21" s="65"/>
      <c r="Y21" s="65"/>
    </row>
    <row r="22" spans="1:25" s="88" customFormat="1" ht="45.75" customHeight="1">
      <c r="A22" s="110">
        <v>20</v>
      </c>
      <c r="B22" s="112" t="s">
        <v>5</v>
      </c>
      <c r="C22" s="112" t="s">
        <v>46</v>
      </c>
      <c r="D22" s="244"/>
      <c r="E22" s="246"/>
      <c r="F22" s="112" t="s">
        <v>895</v>
      </c>
      <c r="G22" s="113" t="s">
        <v>8</v>
      </c>
      <c r="H22" s="114">
        <v>2</v>
      </c>
      <c r="I22" s="114"/>
      <c r="J22" s="114" t="s">
        <v>133</v>
      </c>
      <c r="K22" s="64">
        <v>4207.79</v>
      </c>
      <c r="L22" s="64">
        <v>1785.91</v>
      </c>
      <c r="M22" s="63">
        <f t="shared" si="0"/>
        <v>2421.88</v>
      </c>
      <c r="N22" s="64">
        <v>38.1</v>
      </c>
      <c r="O22" s="64"/>
      <c r="P22" s="64">
        <v>10.199999999999999</v>
      </c>
      <c r="Q22" s="64">
        <v>58.3</v>
      </c>
      <c r="R22" s="64">
        <v>7.2</v>
      </c>
      <c r="S22" s="64">
        <f t="shared" si="1"/>
        <v>113.8</v>
      </c>
      <c r="T22" s="115">
        <v>1</v>
      </c>
      <c r="U22" s="147">
        <v>1</v>
      </c>
      <c r="V22" s="148">
        <f t="shared" si="2"/>
        <v>523480</v>
      </c>
      <c r="W22" s="65"/>
      <c r="X22" s="65"/>
      <c r="Y22" s="65"/>
    </row>
    <row r="23" spans="1:25" s="87" customFormat="1" ht="45.75" customHeight="1">
      <c r="A23" s="110">
        <v>21</v>
      </c>
      <c r="B23" s="112" t="s">
        <v>5</v>
      </c>
      <c r="C23" s="112" t="s">
        <v>49</v>
      </c>
      <c r="D23" s="113" t="s">
        <v>646</v>
      </c>
      <c r="E23" s="112">
        <v>6991961027</v>
      </c>
      <c r="F23" s="112" t="s">
        <v>7</v>
      </c>
      <c r="G23" s="113" t="s">
        <v>14</v>
      </c>
      <c r="H23" s="114">
        <v>1</v>
      </c>
      <c r="I23" s="114" t="s">
        <v>627</v>
      </c>
      <c r="J23" s="114" t="s">
        <v>183</v>
      </c>
      <c r="K23" s="64">
        <v>69731.429999999993</v>
      </c>
      <c r="L23" s="64">
        <v>44093.83</v>
      </c>
      <c r="M23" s="63">
        <f t="shared" si="0"/>
        <v>25637.599999999991</v>
      </c>
      <c r="N23" s="64">
        <v>149</v>
      </c>
      <c r="O23" s="64"/>
      <c r="P23" s="64"/>
      <c r="Q23" s="64">
        <v>86.76</v>
      </c>
      <c r="R23" s="64"/>
      <c r="S23" s="64">
        <f t="shared" si="1"/>
        <v>235.76</v>
      </c>
      <c r="T23" s="115">
        <v>1</v>
      </c>
      <c r="U23" s="147">
        <v>3</v>
      </c>
      <c r="V23" s="148">
        <f t="shared" si="2"/>
        <v>1084496</v>
      </c>
      <c r="W23" s="149"/>
      <c r="X23" s="149"/>
      <c r="Y23" s="149"/>
    </row>
    <row r="24" spans="1:25" s="87" customFormat="1" ht="45.75" customHeight="1" thickBot="1">
      <c r="A24" s="110">
        <v>22</v>
      </c>
      <c r="B24" s="112" t="s">
        <v>5</v>
      </c>
      <c r="C24" s="112" t="s">
        <v>53</v>
      </c>
      <c r="D24" s="113" t="s">
        <v>647</v>
      </c>
      <c r="E24" s="112">
        <v>6991960944</v>
      </c>
      <c r="F24" s="112" t="s">
        <v>7</v>
      </c>
      <c r="G24" s="113" t="s">
        <v>16</v>
      </c>
      <c r="H24" s="114">
        <v>2</v>
      </c>
      <c r="I24" s="114"/>
      <c r="J24" s="114" t="s">
        <v>183</v>
      </c>
      <c r="K24" s="64">
        <v>74216.27</v>
      </c>
      <c r="L24" s="64">
        <v>38781.47</v>
      </c>
      <c r="M24" s="64">
        <f t="shared" si="0"/>
        <v>35434.800000000003</v>
      </c>
      <c r="N24" s="64">
        <v>97.55</v>
      </c>
      <c r="O24" s="64">
        <v>21</v>
      </c>
      <c r="P24" s="64"/>
      <c r="Q24" s="64">
        <v>106.93</v>
      </c>
      <c r="R24" s="64">
        <v>0</v>
      </c>
      <c r="S24" s="64">
        <f t="shared" si="1"/>
        <v>225.48000000000002</v>
      </c>
      <c r="T24" s="115">
        <v>2</v>
      </c>
      <c r="U24" s="152">
        <v>4</v>
      </c>
      <c r="V24" s="148">
        <f t="shared" si="2"/>
        <v>1037208.0000000001</v>
      </c>
      <c r="W24" s="149"/>
      <c r="X24" s="149"/>
      <c r="Y24" s="149"/>
    </row>
    <row r="25" spans="1:25" ht="45.75" customHeight="1" thickBot="1">
      <c r="U25" s="27" t="s">
        <v>651</v>
      </c>
      <c r="V25" s="26">
        <f>SUM(V3:V24)</f>
        <v>27642044</v>
      </c>
    </row>
  </sheetData>
  <mergeCells count="6">
    <mergeCell ref="D21:D22"/>
    <mergeCell ref="E21:E22"/>
    <mergeCell ref="D11:D12"/>
    <mergeCell ref="E11:E12"/>
    <mergeCell ref="D13:D14"/>
    <mergeCell ref="E13:E14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26"/>
  <sheetViews>
    <sheetView workbookViewId="0">
      <selection activeCell="C18" sqref="C18"/>
    </sheetView>
  </sheetViews>
  <sheetFormatPr defaultRowHeight="14.25"/>
  <cols>
    <col min="1" max="1" width="5.7109375" style="6" customWidth="1"/>
    <col min="2" max="2" width="17.42578125" style="6" customWidth="1"/>
    <col min="3" max="3" width="19.28515625" style="6" customWidth="1"/>
    <col min="4" max="4" width="14.7109375" style="6" customWidth="1"/>
    <col min="5" max="5" width="14.28515625" style="6" customWidth="1"/>
    <col min="6" max="6" width="12.28515625" style="6" customWidth="1"/>
    <col min="7" max="7" width="19.140625" style="6" customWidth="1"/>
    <col min="8" max="8" width="9.140625" style="6"/>
    <col min="9" max="9" width="15" style="6" bestFit="1" customWidth="1"/>
    <col min="10" max="16384" width="9.140625" style="6"/>
  </cols>
  <sheetData>
    <row r="1" spans="1:9" ht="33.75">
      <c r="A1" s="9" t="s">
        <v>290</v>
      </c>
      <c r="B1" s="9" t="s">
        <v>55</v>
      </c>
      <c r="C1" s="9" t="s">
        <v>2</v>
      </c>
      <c r="D1" s="9" t="s">
        <v>291</v>
      </c>
      <c r="E1" s="9" t="s">
        <v>292</v>
      </c>
      <c r="F1" s="9" t="s">
        <v>522</v>
      </c>
      <c r="G1" s="9" t="s">
        <v>523</v>
      </c>
      <c r="H1" s="9" t="s">
        <v>56</v>
      </c>
      <c r="I1" s="9" t="s">
        <v>293</v>
      </c>
    </row>
    <row r="2" spans="1:9">
      <c r="A2" s="11">
        <v>1</v>
      </c>
      <c r="B2" s="11">
        <v>2</v>
      </c>
      <c r="C2" s="11">
        <v>3</v>
      </c>
      <c r="D2" s="11">
        <v>4</v>
      </c>
      <c r="E2" s="11">
        <v>5</v>
      </c>
      <c r="F2" s="11">
        <v>6</v>
      </c>
      <c r="G2" s="11">
        <v>7</v>
      </c>
      <c r="H2" s="11">
        <v>8</v>
      </c>
      <c r="I2" s="11">
        <v>9</v>
      </c>
    </row>
    <row r="3" spans="1:9" s="61" customFormat="1">
      <c r="A3" s="59">
        <v>1</v>
      </c>
      <c r="B3" s="45" t="s">
        <v>57</v>
      </c>
      <c r="C3" s="45" t="s">
        <v>6</v>
      </c>
      <c r="D3" s="45" t="s">
        <v>7</v>
      </c>
      <c r="E3" s="45" t="s">
        <v>8</v>
      </c>
      <c r="F3" s="45">
        <v>15268.33</v>
      </c>
      <c r="G3" s="45">
        <v>4989.6000000000004</v>
      </c>
      <c r="H3" s="60">
        <v>43.29</v>
      </c>
      <c r="I3" s="45">
        <f>H3*4000</f>
        <v>173160</v>
      </c>
    </row>
    <row r="4" spans="1:9" s="61" customFormat="1">
      <c r="A4" s="59">
        <v>2</v>
      </c>
      <c r="B4" s="45" t="s">
        <v>57</v>
      </c>
      <c r="C4" s="45" t="s">
        <v>9</v>
      </c>
      <c r="D4" s="45" t="s">
        <v>7</v>
      </c>
      <c r="E4" s="45" t="s">
        <v>30</v>
      </c>
      <c r="F4" s="45">
        <v>3482.89</v>
      </c>
      <c r="G4" s="45">
        <v>2938.69</v>
      </c>
      <c r="H4" s="60">
        <v>47.6</v>
      </c>
      <c r="I4" s="45">
        <f>H4*4000</f>
        <v>190400</v>
      </c>
    </row>
    <row r="5" spans="1:9" s="61" customFormat="1">
      <c r="A5" s="59">
        <v>3</v>
      </c>
      <c r="B5" s="45" t="s">
        <v>57</v>
      </c>
      <c r="C5" s="45" t="s">
        <v>11</v>
      </c>
      <c r="D5" s="45" t="s">
        <v>7</v>
      </c>
      <c r="E5" s="45" t="s">
        <v>8</v>
      </c>
      <c r="F5" s="45">
        <v>15482.03</v>
      </c>
      <c r="G5" s="45">
        <v>15482.03</v>
      </c>
      <c r="H5" s="60">
        <v>20.76</v>
      </c>
      <c r="I5" s="45">
        <f t="shared" ref="I5:I25" si="0">H5*4000</f>
        <v>83040</v>
      </c>
    </row>
    <row r="6" spans="1:9" s="61" customFormat="1">
      <c r="A6" s="59">
        <v>4</v>
      </c>
      <c r="B6" s="45" t="s">
        <v>57</v>
      </c>
      <c r="C6" s="45" t="s">
        <v>12</v>
      </c>
      <c r="D6" s="45" t="s">
        <v>7</v>
      </c>
      <c r="E6" s="45" t="s">
        <v>14</v>
      </c>
      <c r="F6" s="45">
        <v>10605.24</v>
      </c>
      <c r="G6" s="45">
        <v>10605.24</v>
      </c>
      <c r="H6" s="60">
        <v>70.680000000000007</v>
      </c>
      <c r="I6" s="45">
        <f t="shared" si="0"/>
        <v>282720</v>
      </c>
    </row>
    <row r="7" spans="1:9" s="61" customFormat="1">
      <c r="A7" s="59">
        <v>5</v>
      </c>
      <c r="B7" s="45" t="s">
        <v>57</v>
      </c>
      <c r="C7" s="45" t="s">
        <v>15</v>
      </c>
      <c r="D7" s="45" t="s">
        <v>7</v>
      </c>
      <c r="E7" s="45" t="s">
        <v>8</v>
      </c>
      <c r="F7" s="45">
        <v>3197.22</v>
      </c>
      <c r="G7" s="45">
        <v>3197.22</v>
      </c>
      <c r="H7" s="60">
        <v>33.619999999999997</v>
      </c>
      <c r="I7" s="45">
        <f t="shared" si="0"/>
        <v>134480</v>
      </c>
    </row>
    <row r="8" spans="1:9" s="61" customFormat="1">
      <c r="A8" s="59">
        <v>6</v>
      </c>
      <c r="B8" s="45" t="s">
        <v>57</v>
      </c>
      <c r="C8" s="45" t="s">
        <v>27</v>
      </c>
      <c r="D8" s="45" t="s">
        <v>7</v>
      </c>
      <c r="E8" s="45" t="s">
        <v>8</v>
      </c>
      <c r="F8" s="45">
        <v>3091.94</v>
      </c>
      <c r="G8" s="45">
        <v>927.58</v>
      </c>
      <c r="H8" s="60">
        <v>138.32</v>
      </c>
      <c r="I8" s="45">
        <f t="shared" si="0"/>
        <v>553280</v>
      </c>
    </row>
    <row r="9" spans="1:9" s="61" customFormat="1">
      <c r="A9" s="59">
        <v>7</v>
      </c>
      <c r="B9" s="45" t="s">
        <v>57</v>
      </c>
      <c r="C9" s="45" t="s">
        <v>35</v>
      </c>
      <c r="D9" s="45" t="s">
        <v>7</v>
      </c>
      <c r="E9" s="45" t="s">
        <v>8</v>
      </c>
      <c r="F9" s="45">
        <v>14478.16</v>
      </c>
      <c r="G9" s="45">
        <v>14478.16</v>
      </c>
      <c r="H9" s="60">
        <v>89.46</v>
      </c>
      <c r="I9" s="45">
        <f t="shared" si="0"/>
        <v>357840</v>
      </c>
    </row>
    <row r="10" spans="1:9" s="61" customFormat="1">
      <c r="A10" s="59">
        <v>8</v>
      </c>
      <c r="B10" s="45" t="s">
        <v>57</v>
      </c>
      <c r="C10" s="45" t="s">
        <v>36</v>
      </c>
      <c r="D10" s="45" t="s">
        <v>7</v>
      </c>
      <c r="E10" s="45" t="s">
        <v>8</v>
      </c>
      <c r="F10" s="45">
        <v>9047.83</v>
      </c>
      <c r="G10" s="45">
        <v>9047.83</v>
      </c>
      <c r="H10" s="60">
        <v>60.5</v>
      </c>
      <c r="I10" s="45">
        <f t="shared" si="0"/>
        <v>242000</v>
      </c>
    </row>
    <row r="11" spans="1:9" s="61" customFormat="1">
      <c r="A11" s="59">
        <v>9</v>
      </c>
      <c r="B11" s="45" t="s">
        <v>57</v>
      </c>
      <c r="C11" s="45" t="s">
        <v>17</v>
      </c>
      <c r="D11" s="45" t="s">
        <v>7</v>
      </c>
      <c r="E11" s="45" t="s">
        <v>58</v>
      </c>
      <c r="F11" s="45">
        <v>9457.75</v>
      </c>
      <c r="G11" s="45">
        <v>3622.27</v>
      </c>
      <c r="H11" s="60">
        <v>9.61</v>
      </c>
      <c r="I11" s="45">
        <f t="shared" si="0"/>
        <v>38440</v>
      </c>
    </row>
    <row r="12" spans="1:9" s="61" customFormat="1">
      <c r="A12" s="59">
        <v>10</v>
      </c>
      <c r="B12" s="45" t="s">
        <v>57</v>
      </c>
      <c r="C12" s="45" t="s">
        <v>59</v>
      </c>
      <c r="D12" s="45" t="s">
        <v>7</v>
      </c>
      <c r="E12" s="45" t="s">
        <v>8</v>
      </c>
      <c r="F12" s="45">
        <v>2992.14</v>
      </c>
      <c r="G12" s="45">
        <v>2242.56</v>
      </c>
      <c r="H12" s="60">
        <v>24.15</v>
      </c>
      <c r="I12" s="45">
        <f t="shared" si="0"/>
        <v>96600</v>
      </c>
    </row>
    <row r="13" spans="1:9" s="61" customFormat="1">
      <c r="A13" s="59">
        <v>11</v>
      </c>
      <c r="B13" s="45" t="s">
        <v>57</v>
      </c>
      <c r="C13" s="45" t="s">
        <v>34</v>
      </c>
      <c r="D13" s="45" t="s">
        <v>7</v>
      </c>
      <c r="E13" s="45" t="s">
        <v>8</v>
      </c>
      <c r="F13" s="45">
        <v>5889.05</v>
      </c>
      <c r="G13" s="45">
        <v>4335.03</v>
      </c>
      <c r="H13" s="60">
        <v>68.97</v>
      </c>
      <c r="I13" s="45">
        <f t="shared" si="0"/>
        <v>275880</v>
      </c>
    </row>
    <row r="14" spans="1:9" s="61" customFormat="1">
      <c r="A14" s="59">
        <v>12</v>
      </c>
      <c r="B14" s="45" t="s">
        <v>57</v>
      </c>
      <c r="C14" s="45" t="s">
        <v>18</v>
      </c>
      <c r="D14" s="45" t="s">
        <v>7</v>
      </c>
      <c r="E14" s="45" t="s">
        <v>8</v>
      </c>
      <c r="F14" s="45">
        <v>3144.14</v>
      </c>
      <c r="G14" s="45">
        <v>3144.14</v>
      </c>
      <c r="H14" s="60">
        <v>51.49</v>
      </c>
      <c r="I14" s="45">
        <f t="shared" si="0"/>
        <v>205960</v>
      </c>
    </row>
    <row r="15" spans="1:9" s="61" customFormat="1">
      <c r="A15" s="59">
        <v>13</v>
      </c>
      <c r="B15" s="45" t="s">
        <v>57</v>
      </c>
      <c r="C15" s="45" t="s">
        <v>24</v>
      </c>
      <c r="D15" s="45" t="s">
        <v>60</v>
      </c>
      <c r="E15" s="45" t="s">
        <v>16</v>
      </c>
      <c r="F15" s="45">
        <v>14288.63</v>
      </c>
      <c r="G15" s="45">
        <v>14288.63</v>
      </c>
      <c r="H15" s="60">
        <v>43.65</v>
      </c>
      <c r="I15" s="45">
        <f t="shared" si="0"/>
        <v>174600</v>
      </c>
    </row>
    <row r="16" spans="1:9" s="61" customFormat="1">
      <c r="A16" s="59">
        <v>14</v>
      </c>
      <c r="B16" s="45" t="s">
        <v>57</v>
      </c>
      <c r="C16" s="45" t="s">
        <v>54</v>
      </c>
      <c r="D16" s="45" t="s">
        <v>7</v>
      </c>
      <c r="E16" s="45" t="s">
        <v>61</v>
      </c>
      <c r="F16" s="45">
        <v>7090.21</v>
      </c>
      <c r="G16" s="45">
        <v>7090.21</v>
      </c>
      <c r="H16" s="60">
        <v>105.5</v>
      </c>
      <c r="I16" s="45">
        <f t="shared" si="0"/>
        <v>422000</v>
      </c>
    </row>
    <row r="17" spans="1:9" s="61" customFormat="1">
      <c r="A17" s="59">
        <v>15</v>
      </c>
      <c r="B17" s="45" t="s">
        <v>57</v>
      </c>
      <c r="C17" s="45" t="s">
        <v>52</v>
      </c>
      <c r="D17" s="45" t="s">
        <v>7</v>
      </c>
      <c r="E17" s="45" t="s">
        <v>58</v>
      </c>
      <c r="F17" s="45">
        <v>5799.33</v>
      </c>
      <c r="G17" s="45">
        <v>5799.33</v>
      </c>
      <c r="H17" s="60">
        <v>103.68</v>
      </c>
      <c r="I17" s="45">
        <f t="shared" si="0"/>
        <v>414720</v>
      </c>
    </row>
    <row r="18" spans="1:9" s="61" customFormat="1">
      <c r="A18" s="59">
        <v>16</v>
      </c>
      <c r="B18" s="45" t="s">
        <v>57</v>
      </c>
      <c r="C18" s="45" t="s">
        <v>51</v>
      </c>
      <c r="D18" s="45" t="s">
        <v>60</v>
      </c>
      <c r="E18" s="45" t="s">
        <v>16</v>
      </c>
      <c r="F18" s="45">
        <v>688.87</v>
      </c>
      <c r="G18" s="45">
        <v>688.87</v>
      </c>
      <c r="H18" s="60">
        <v>33.97</v>
      </c>
      <c r="I18" s="45">
        <f t="shared" si="0"/>
        <v>135880</v>
      </c>
    </row>
    <row r="19" spans="1:9" s="61" customFormat="1">
      <c r="A19" s="59">
        <v>17</v>
      </c>
      <c r="B19" s="45" t="s">
        <v>62</v>
      </c>
      <c r="C19" s="45" t="s">
        <v>63</v>
      </c>
      <c r="D19" s="45" t="s">
        <v>64</v>
      </c>
      <c r="E19" s="45" t="s">
        <v>45</v>
      </c>
      <c r="F19" s="45">
        <v>5777.08</v>
      </c>
      <c r="G19" s="45">
        <v>5777.08</v>
      </c>
      <c r="H19" s="60">
        <v>178.67</v>
      </c>
      <c r="I19" s="45">
        <f t="shared" si="0"/>
        <v>714680</v>
      </c>
    </row>
    <row r="20" spans="1:9" s="61" customFormat="1">
      <c r="A20" s="59">
        <v>18</v>
      </c>
      <c r="B20" s="45" t="s">
        <v>65</v>
      </c>
      <c r="C20" s="45" t="s">
        <v>63</v>
      </c>
      <c r="D20" s="45" t="s">
        <v>64</v>
      </c>
      <c r="E20" s="45" t="s">
        <v>8</v>
      </c>
      <c r="F20" s="45">
        <v>692.97</v>
      </c>
      <c r="G20" s="45">
        <v>692.97</v>
      </c>
      <c r="H20" s="60">
        <v>36</v>
      </c>
      <c r="I20" s="45">
        <f t="shared" si="0"/>
        <v>144000</v>
      </c>
    </row>
    <row r="21" spans="1:9" s="61" customFormat="1">
      <c r="A21" s="59">
        <v>19</v>
      </c>
      <c r="B21" s="45" t="s">
        <v>66</v>
      </c>
      <c r="C21" s="45" t="s">
        <v>63</v>
      </c>
      <c r="D21" s="45" t="s">
        <v>7</v>
      </c>
      <c r="E21" s="45" t="s">
        <v>67</v>
      </c>
      <c r="F21" s="45">
        <v>14430.39</v>
      </c>
      <c r="G21" s="45">
        <v>14430.39</v>
      </c>
      <c r="H21" s="60">
        <v>167.58</v>
      </c>
      <c r="I21" s="45">
        <f t="shared" si="0"/>
        <v>670320</v>
      </c>
    </row>
    <row r="22" spans="1:9" s="61" customFormat="1" ht="22.5">
      <c r="A22" s="59">
        <v>20</v>
      </c>
      <c r="B22" s="45" t="s">
        <v>68</v>
      </c>
      <c r="C22" s="45" t="s">
        <v>69</v>
      </c>
      <c r="D22" s="45" t="s">
        <v>7</v>
      </c>
      <c r="E22" s="45" t="s">
        <v>70</v>
      </c>
      <c r="F22" s="45">
        <v>22053.599999999999</v>
      </c>
      <c r="G22" s="45">
        <v>22053.599999999999</v>
      </c>
      <c r="H22" s="60">
        <v>138.07</v>
      </c>
      <c r="I22" s="45">
        <f t="shared" si="0"/>
        <v>552280</v>
      </c>
    </row>
    <row r="23" spans="1:9" s="61" customFormat="1" ht="22.5">
      <c r="A23" s="59">
        <v>21</v>
      </c>
      <c r="B23" s="58" t="s">
        <v>71</v>
      </c>
      <c r="C23" s="58" t="s">
        <v>63</v>
      </c>
      <c r="D23" s="58" t="s">
        <v>72</v>
      </c>
      <c r="E23" s="58" t="s">
        <v>58</v>
      </c>
      <c r="F23" s="58">
        <v>18128.22</v>
      </c>
      <c r="G23" s="58">
        <v>18128.22</v>
      </c>
      <c r="H23" s="62">
        <v>125.87</v>
      </c>
      <c r="I23" s="45">
        <f t="shared" si="0"/>
        <v>503480</v>
      </c>
    </row>
    <row r="24" spans="1:9" s="61" customFormat="1">
      <c r="A24" s="59">
        <v>22</v>
      </c>
      <c r="B24" s="58" t="s">
        <v>57</v>
      </c>
      <c r="C24" s="58" t="s">
        <v>1025</v>
      </c>
      <c r="D24" s="58" t="s">
        <v>7</v>
      </c>
      <c r="E24" s="58" t="s">
        <v>16</v>
      </c>
      <c r="F24" s="58">
        <v>517.38</v>
      </c>
      <c r="G24" s="58">
        <v>517.38</v>
      </c>
      <c r="H24" s="62">
        <v>51.5</v>
      </c>
      <c r="I24" s="45">
        <f t="shared" si="0"/>
        <v>206000</v>
      </c>
    </row>
    <row r="25" spans="1:9" s="61" customFormat="1">
      <c r="A25" s="59">
        <v>23</v>
      </c>
      <c r="B25" s="58" t="s">
        <v>57</v>
      </c>
      <c r="C25" s="58" t="s">
        <v>888</v>
      </c>
      <c r="D25" s="58" t="s">
        <v>7</v>
      </c>
      <c r="E25" s="45" t="s">
        <v>8</v>
      </c>
      <c r="F25" s="58">
        <v>157.9</v>
      </c>
      <c r="G25" s="58">
        <v>157.9</v>
      </c>
      <c r="H25" s="62">
        <v>112.77</v>
      </c>
      <c r="I25" s="45">
        <f t="shared" si="0"/>
        <v>451080</v>
      </c>
    </row>
    <row r="26" spans="1:9" ht="15" thickBot="1">
      <c r="A26" s="8"/>
      <c r="B26" s="8"/>
      <c r="C26" s="8"/>
      <c r="D26" s="8"/>
      <c r="E26" s="8"/>
      <c r="F26" s="8"/>
      <c r="H26" s="30" t="s">
        <v>524</v>
      </c>
      <c r="I26" s="31">
        <f>SUM(I3:I25)</f>
        <v>7022840</v>
      </c>
    </row>
  </sheetData>
  <phoneticPr fontId="1" type="noConversion"/>
  <pageMargins left="0" right="0" top="0.39409448818897641" bottom="0.39409448818897641" header="0" footer="0"/>
  <pageSetup paperSize="9" fitToWidth="0" fitToHeight="0" pageOrder="overThenDown" orientation="landscape" useFirstPageNumber="1" r:id="rId1"/>
  <headerFooter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Y65"/>
  <sheetViews>
    <sheetView tabSelected="1" workbookViewId="0">
      <pane ySplit="3" topLeftCell="A4" activePane="bottomLeft" state="frozen"/>
      <selection activeCell="S17" sqref="S17"/>
      <selection pane="bottomLeft" activeCell="M11" sqref="M11"/>
    </sheetView>
  </sheetViews>
  <sheetFormatPr defaultRowHeight="12.75"/>
  <cols>
    <col min="1" max="1" width="5.140625" customWidth="1"/>
    <col min="2" max="2" width="9.42578125" customWidth="1"/>
    <col min="4" max="4" width="23.42578125" customWidth="1"/>
    <col min="5" max="5" width="11" customWidth="1"/>
    <col min="6" max="6" width="10.85546875" customWidth="1"/>
    <col min="7" max="7" width="17.85546875" customWidth="1"/>
    <col min="8" max="8" width="14" customWidth="1"/>
    <col min="9" max="9" width="11.28515625" customWidth="1"/>
    <col min="13" max="13" width="12.85546875" customWidth="1"/>
    <col min="14" max="14" width="11.42578125" customWidth="1"/>
    <col min="19" max="19" width="13.5703125" customWidth="1"/>
    <col min="20" max="20" width="32.42578125" customWidth="1"/>
    <col min="21" max="21" width="14.7109375" style="42" customWidth="1"/>
    <col min="22" max="22" width="15.7109375" customWidth="1"/>
    <col min="23" max="23" width="11.85546875" customWidth="1"/>
  </cols>
  <sheetData>
    <row r="1" spans="1:25">
      <c r="A1" s="10"/>
      <c r="B1" s="251" t="s">
        <v>73</v>
      </c>
      <c r="C1" s="251"/>
      <c r="D1" s="251"/>
      <c r="E1" s="10"/>
      <c r="F1" s="10" t="s">
        <v>74</v>
      </c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V1" s="70"/>
    </row>
    <row r="2" spans="1:25" ht="68.25" customHeight="1">
      <c r="A2" s="11" t="s">
        <v>75</v>
      </c>
      <c r="B2" s="11" t="s">
        <v>76</v>
      </c>
      <c r="C2" s="11" t="s">
        <v>77</v>
      </c>
      <c r="D2" s="11" t="s">
        <v>78</v>
      </c>
      <c r="E2" s="11" t="s">
        <v>79</v>
      </c>
      <c r="F2" s="11" t="s">
        <v>80</v>
      </c>
      <c r="G2" s="11" t="s">
        <v>81</v>
      </c>
      <c r="H2" s="11" t="s">
        <v>82</v>
      </c>
      <c r="I2" s="11" t="s">
        <v>83</v>
      </c>
      <c r="J2" s="11" t="s">
        <v>84</v>
      </c>
      <c r="K2" s="11" t="s">
        <v>85</v>
      </c>
      <c r="L2" s="11" t="s">
        <v>86</v>
      </c>
      <c r="M2" s="11" t="s">
        <v>87</v>
      </c>
      <c r="N2" s="11" t="s">
        <v>88</v>
      </c>
      <c r="O2" s="11" t="s">
        <v>89</v>
      </c>
      <c r="P2" s="11" t="s">
        <v>90</v>
      </c>
      <c r="Q2" s="11" t="s">
        <v>91</v>
      </c>
      <c r="R2" s="11" t="s">
        <v>601</v>
      </c>
      <c r="S2" s="11" t="s">
        <v>92</v>
      </c>
      <c r="T2" s="11" t="s">
        <v>93</v>
      </c>
      <c r="V2" s="70"/>
    </row>
    <row r="3" spans="1:25">
      <c r="A3" s="11">
        <v>1</v>
      </c>
      <c r="B3" s="11">
        <v>2</v>
      </c>
      <c r="C3" s="11">
        <v>3</v>
      </c>
      <c r="D3" s="11">
        <v>4</v>
      </c>
      <c r="E3" s="11">
        <v>5</v>
      </c>
      <c r="F3" s="11">
        <v>6</v>
      </c>
      <c r="G3" s="11">
        <v>7</v>
      </c>
      <c r="H3" s="11">
        <v>8</v>
      </c>
      <c r="I3" s="11">
        <v>9</v>
      </c>
      <c r="J3" s="11">
        <v>10</v>
      </c>
      <c r="K3" s="11">
        <v>11</v>
      </c>
      <c r="L3" s="11">
        <v>12</v>
      </c>
      <c r="M3" s="11">
        <v>13</v>
      </c>
      <c r="N3" s="11">
        <v>14</v>
      </c>
      <c r="O3" s="11">
        <v>15</v>
      </c>
      <c r="P3" s="11">
        <v>16</v>
      </c>
      <c r="Q3" s="11">
        <v>17</v>
      </c>
      <c r="R3" s="11">
        <v>18</v>
      </c>
      <c r="S3" s="11">
        <v>19</v>
      </c>
      <c r="T3" s="11">
        <v>20</v>
      </c>
      <c r="V3" s="70"/>
    </row>
    <row r="4" spans="1:25" s="66" customFormat="1" ht="45">
      <c r="A4" s="68">
        <v>1</v>
      </c>
      <c r="B4" s="168" t="s">
        <v>113</v>
      </c>
      <c r="C4" s="168" t="s">
        <v>112</v>
      </c>
      <c r="D4" s="168" t="s">
        <v>765</v>
      </c>
      <c r="E4" s="168">
        <v>250.32</v>
      </c>
      <c r="F4" s="44" t="s">
        <v>167</v>
      </c>
      <c r="G4" s="168" t="s">
        <v>766</v>
      </c>
      <c r="H4" s="168" t="s">
        <v>306</v>
      </c>
      <c r="I4" s="168" t="s">
        <v>162</v>
      </c>
      <c r="J4" s="168" t="s">
        <v>163</v>
      </c>
      <c r="K4" s="168"/>
      <c r="L4" s="168" t="s">
        <v>307</v>
      </c>
      <c r="M4" s="168" t="s">
        <v>164</v>
      </c>
      <c r="N4" s="168">
        <v>2</v>
      </c>
      <c r="O4" s="169" t="s">
        <v>183</v>
      </c>
      <c r="P4" s="44">
        <v>4</v>
      </c>
      <c r="Q4" s="44">
        <v>3</v>
      </c>
      <c r="R4" s="44" t="s">
        <v>183</v>
      </c>
      <c r="S4" s="45">
        <f t="shared" ref="S4:S27" si="0">E4*4600</f>
        <v>1151472</v>
      </c>
      <c r="T4" s="44" t="s">
        <v>154</v>
      </c>
      <c r="U4" s="170"/>
      <c r="V4" s="171"/>
      <c r="W4" s="67"/>
      <c r="X4" s="67"/>
      <c r="Y4" s="67"/>
    </row>
    <row r="5" spans="1:25" s="66" customFormat="1" ht="34.5" customHeight="1">
      <c r="A5" s="68">
        <v>2</v>
      </c>
      <c r="B5" s="172" t="s">
        <v>113</v>
      </c>
      <c r="C5" s="44" t="s">
        <v>112</v>
      </c>
      <c r="D5" s="44" t="s">
        <v>388</v>
      </c>
      <c r="E5" s="44">
        <v>102.7</v>
      </c>
      <c r="F5" s="44" t="s">
        <v>167</v>
      </c>
      <c r="G5" s="44" t="s">
        <v>165</v>
      </c>
      <c r="H5" s="44" t="s">
        <v>8</v>
      </c>
      <c r="I5" s="44" t="s">
        <v>166</v>
      </c>
      <c r="J5" s="44">
        <v>1987</v>
      </c>
      <c r="K5" s="44"/>
      <c r="L5" s="44" t="s">
        <v>152</v>
      </c>
      <c r="M5" s="44" t="s">
        <v>164</v>
      </c>
      <c r="N5" s="44">
        <v>2</v>
      </c>
      <c r="O5" s="68" t="s">
        <v>133</v>
      </c>
      <c r="P5" s="44"/>
      <c r="Q5" s="44">
        <v>5</v>
      </c>
      <c r="R5" s="44" t="s">
        <v>183</v>
      </c>
      <c r="S5" s="45">
        <f t="shared" si="0"/>
        <v>472420</v>
      </c>
      <c r="T5" s="44" t="s">
        <v>154</v>
      </c>
      <c r="U5" s="173"/>
      <c r="V5" s="174"/>
      <c r="W5" s="67"/>
      <c r="X5" s="67"/>
      <c r="Y5" s="67"/>
    </row>
    <row r="6" spans="1:25" s="66" customFormat="1" ht="34.5" customHeight="1">
      <c r="A6" s="44">
        <v>3</v>
      </c>
      <c r="B6" s="44" t="s">
        <v>113</v>
      </c>
      <c r="C6" s="44" t="s">
        <v>112</v>
      </c>
      <c r="D6" s="44" t="s">
        <v>767</v>
      </c>
      <c r="E6" s="44">
        <v>48.15</v>
      </c>
      <c r="F6" s="44" t="s">
        <v>167</v>
      </c>
      <c r="G6" s="44" t="s">
        <v>161</v>
      </c>
      <c r="H6" s="44" t="s">
        <v>150</v>
      </c>
      <c r="I6" s="44" t="s">
        <v>162</v>
      </c>
      <c r="J6" s="44" t="s">
        <v>783</v>
      </c>
      <c r="K6" s="44"/>
      <c r="L6" s="44"/>
      <c r="M6" s="44" t="s">
        <v>168</v>
      </c>
      <c r="N6" s="44"/>
      <c r="O6" s="68" t="s">
        <v>133</v>
      </c>
      <c r="P6" s="44"/>
      <c r="Q6" s="44">
        <v>1</v>
      </c>
      <c r="R6" s="44" t="s">
        <v>183</v>
      </c>
      <c r="S6" s="45">
        <f t="shared" si="0"/>
        <v>221490</v>
      </c>
      <c r="T6" s="44" t="s">
        <v>154</v>
      </c>
      <c r="U6" s="173"/>
      <c r="V6" s="174"/>
      <c r="W6" s="67"/>
      <c r="X6" s="67"/>
      <c r="Y6" s="67"/>
    </row>
    <row r="7" spans="1:25" s="66" customFormat="1" ht="34.5" customHeight="1">
      <c r="A7" s="44">
        <v>4</v>
      </c>
      <c r="B7" s="44" t="s">
        <v>113</v>
      </c>
      <c r="C7" s="172" t="s">
        <v>112</v>
      </c>
      <c r="D7" s="172" t="s">
        <v>784</v>
      </c>
      <c r="E7" s="172">
        <v>188.38</v>
      </c>
      <c r="F7" s="172" t="s">
        <v>167</v>
      </c>
      <c r="G7" s="172"/>
      <c r="H7" s="172" t="s">
        <v>8</v>
      </c>
      <c r="I7" s="172" t="s">
        <v>169</v>
      </c>
      <c r="J7" s="172">
        <v>1988</v>
      </c>
      <c r="K7" s="172"/>
      <c r="L7" s="172" t="s">
        <v>170</v>
      </c>
      <c r="M7" s="172" t="s">
        <v>171</v>
      </c>
      <c r="N7" s="172">
        <v>1</v>
      </c>
      <c r="O7" s="175" t="s">
        <v>133</v>
      </c>
      <c r="P7" s="44"/>
      <c r="Q7" s="44">
        <v>1</v>
      </c>
      <c r="R7" s="44" t="s">
        <v>183</v>
      </c>
      <c r="S7" s="45">
        <f t="shared" si="0"/>
        <v>866548</v>
      </c>
      <c r="T7" s="44" t="s">
        <v>154</v>
      </c>
      <c r="U7" s="173"/>
      <c r="V7" s="174"/>
      <c r="W7" s="67"/>
      <c r="X7" s="67"/>
      <c r="Y7" s="67"/>
    </row>
    <row r="8" spans="1:25" s="66" customFormat="1" ht="40.5" customHeight="1">
      <c r="A8" s="68">
        <v>5</v>
      </c>
      <c r="B8" s="44" t="s">
        <v>113</v>
      </c>
      <c r="C8" s="44" t="s">
        <v>112</v>
      </c>
      <c r="D8" s="44" t="s">
        <v>389</v>
      </c>
      <c r="E8" s="44">
        <v>291.3</v>
      </c>
      <c r="F8" s="44" t="s">
        <v>167</v>
      </c>
      <c r="G8" s="44" t="s">
        <v>172</v>
      </c>
      <c r="H8" s="44" t="s">
        <v>8</v>
      </c>
      <c r="I8" s="44" t="s">
        <v>166</v>
      </c>
      <c r="J8" s="44">
        <v>1986</v>
      </c>
      <c r="K8" s="44"/>
      <c r="L8" s="44" t="s">
        <v>152</v>
      </c>
      <c r="M8" s="44" t="s">
        <v>164</v>
      </c>
      <c r="N8" s="44">
        <v>2</v>
      </c>
      <c r="O8" s="68" t="s">
        <v>183</v>
      </c>
      <c r="P8" s="44"/>
      <c r="Q8" s="44">
        <v>2</v>
      </c>
      <c r="R8" s="44" t="s">
        <v>183</v>
      </c>
      <c r="S8" s="45">
        <f t="shared" si="0"/>
        <v>1339980</v>
      </c>
      <c r="T8" s="44" t="s">
        <v>154</v>
      </c>
      <c r="U8" s="176"/>
      <c r="V8" s="174"/>
      <c r="W8" s="67"/>
      <c r="X8" s="67"/>
      <c r="Y8" s="67"/>
    </row>
    <row r="9" spans="1:25" s="66" customFormat="1" ht="44.25" customHeight="1">
      <c r="A9" s="68">
        <v>6</v>
      </c>
      <c r="B9" s="44" t="s">
        <v>113</v>
      </c>
      <c r="C9" s="44" t="s">
        <v>112</v>
      </c>
      <c r="D9" s="44" t="s">
        <v>785</v>
      </c>
      <c r="E9" s="44">
        <v>116.96</v>
      </c>
      <c r="F9" s="44" t="s">
        <v>167</v>
      </c>
      <c r="G9" s="44"/>
      <c r="H9" s="44" t="s">
        <v>119</v>
      </c>
      <c r="I9" s="44" t="s">
        <v>166</v>
      </c>
      <c r="J9" s="44">
        <v>2012</v>
      </c>
      <c r="K9" s="44"/>
      <c r="L9" s="44" t="s">
        <v>152</v>
      </c>
      <c r="M9" s="44" t="s">
        <v>786</v>
      </c>
      <c r="N9" s="44">
        <v>1</v>
      </c>
      <c r="O9" s="68" t="s">
        <v>133</v>
      </c>
      <c r="P9" s="44"/>
      <c r="Q9" s="44">
        <v>1</v>
      </c>
      <c r="R9" s="44" t="s">
        <v>183</v>
      </c>
      <c r="S9" s="45">
        <f t="shared" si="0"/>
        <v>538016</v>
      </c>
      <c r="T9" s="44" t="s">
        <v>154</v>
      </c>
      <c r="U9" s="177"/>
      <c r="V9" s="174"/>
      <c r="W9" s="67"/>
      <c r="X9" s="67"/>
      <c r="Y9" s="67"/>
    </row>
    <row r="10" spans="1:25" s="66" customFormat="1" ht="44.25" customHeight="1">
      <c r="A10" s="44">
        <v>1</v>
      </c>
      <c r="B10" s="44" t="s">
        <v>113</v>
      </c>
      <c r="C10" s="44" t="s">
        <v>112</v>
      </c>
      <c r="D10" s="44" t="s">
        <v>924</v>
      </c>
      <c r="E10" s="44">
        <v>45.9</v>
      </c>
      <c r="F10" s="44" t="s">
        <v>787</v>
      </c>
      <c r="G10" s="44"/>
      <c r="H10" s="44" t="s">
        <v>788</v>
      </c>
      <c r="I10" s="44" t="s">
        <v>199</v>
      </c>
      <c r="J10" s="44" t="s">
        <v>789</v>
      </c>
      <c r="K10" s="44"/>
      <c r="L10" s="44" t="s">
        <v>790</v>
      </c>
      <c r="M10" s="44" t="s">
        <v>791</v>
      </c>
      <c r="N10" s="44">
        <v>2</v>
      </c>
      <c r="O10" s="44" t="s">
        <v>183</v>
      </c>
      <c r="P10" s="44">
        <v>4</v>
      </c>
      <c r="Q10" s="44">
        <v>3</v>
      </c>
      <c r="R10" s="44" t="s">
        <v>183</v>
      </c>
      <c r="S10" s="45">
        <f t="shared" si="0"/>
        <v>211140</v>
      </c>
      <c r="T10" s="44" t="s">
        <v>154</v>
      </c>
      <c r="U10" s="177">
        <f>SUM(S4:S10)</f>
        <v>4801066</v>
      </c>
      <c r="V10" s="174"/>
      <c r="W10" s="67"/>
      <c r="X10" s="67"/>
      <c r="Y10" s="67"/>
    </row>
    <row r="11" spans="1:25" s="66" customFormat="1" ht="67.5" customHeight="1">
      <c r="A11" s="44">
        <v>7</v>
      </c>
      <c r="B11" s="44" t="s">
        <v>113</v>
      </c>
      <c r="C11" s="44" t="s">
        <v>112</v>
      </c>
      <c r="D11" s="44" t="s">
        <v>37</v>
      </c>
      <c r="E11" s="44">
        <v>129.30000000000001</v>
      </c>
      <c r="F11" s="44" t="s">
        <v>146</v>
      </c>
      <c r="G11" s="44" t="s">
        <v>149</v>
      </c>
      <c r="H11" s="44" t="s">
        <v>150</v>
      </c>
      <c r="I11" s="44" t="s">
        <v>151</v>
      </c>
      <c r="J11" s="44">
        <v>1935</v>
      </c>
      <c r="K11" s="44"/>
      <c r="L11" s="44" t="s">
        <v>152</v>
      </c>
      <c r="M11" s="44" t="s">
        <v>153</v>
      </c>
      <c r="N11" s="44">
        <v>2</v>
      </c>
      <c r="O11" s="44"/>
      <c r="P11" s="44"/>
      <c r="Q11" s="44"/>
      <c r="R11" s="44"/>
      <c r="S11" s="45">
        <f t="shared" si="0"/>
        <v>594780</v>
      </c>
      <c r="T11" s="44" t="s">
        <v>148</v>
      </c>
      <c r="U11" s="75"/>
      <c r="V11" s="75"/>
    </row>
    <row r="12" spans="1:25" s="66" customFormat="1" ht="67.5" customHeight="1">
      <c r="A12" s="44">
        <v>2</v>
      </c>
      <c r="B12" s="44" t="s">
        <v>113</v>
      </c>
      <c r="C12" s="44" t="s">
        <v>112</v>
      </c>
      <c r="D12" s="44" t="s">
        <v>951</v>
      </c>
      <c r="E12" s="44">
        <v>132.69999999999999</v>
      </c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45">
        <f t="shared" si="0"/>
        <v>610420</v>
      </c>
      <c r="T12" s="44" t="s">
        <v>148</v>
      </c>
      <c r="U12" s="46"/>
      <c r="V12" s="75"/>
    </row>
    <row r="13" spans="1:25" s="66" customFormat="1" ht="67.5" customHeight="1">
      <c r="A13" s="44">
        <v>2</v>
      </c>
      <c r="B13" s="44" t="s">
        <v>113</v>
      </c>
      <c r="C13" s="44" t="s">
        <v>112</v>
      </c>
      <c r="D13" s="44" t="s">
        <v>770</v>
      </c>
      <c r="E13" s="44">
        <v>44.4</v>
      </c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45">
        <f t="shared" si="0"/>
        <v>204240</v>
      </c>
      <c r="T13" s="44" t="s">
        <v>148</v>
      </c>
      <c r="U13" s="46">
        <f>SUM(S11:S13)</f>
        <v>1409440</v>
      </c>
      <c r="V13" s="75"/>
    </row>
    <row r="14" spans="1:25" s="66" customFormat="1" ht="56.25">
      <c r="A14" s="44">
        <v>8</v>
      </c>
      <c r="B14" s="44" t="s">
        <v>113</v>
      </c>
      <c r="C14" s="44" t="s">
        <v>112</v>
      </c>
      <c r="D14" s="44" t="s">
        <v>268</v>
      </c>
      <c r="E14" s="44">
        <v>677.6</v>
      </c>
      <c r="F14" s="44" t="s">
        <v>197</v>
      </c>
      <c r="G14" s="44"/>
      <c r="H14" s="44" t="s">
        <v>269</v>
      </c>
      <c r="I14" s="44" t="s">
        <v>270</v>
      </c>
      <c r="J14" s="44" t="s">
        <v>271</v>
      </c>
      <c r="K14" s="44">
        <v>1</v>
      </c>
      <c r="L14" s="44" t="s">
        <v>272</v>
      </c>
      <c r="M14" s="44" t="s">
        <v>273</v>
      </c>
      <c r="N14" s="44" t="s">
        <v>274</v>
      </c>
      <c r="O14" s="44" t="s">
        <v>183</v>
      </c>
      <c r="P14" s="44">
        <v>18</v>
      </c>
      <c r="Q14" s="44"/>
      <c r="R14" s="44" t="s">
        <v>183</v>
      </c>
      <c r="S14" s="45">
        <f t="shared" si="0"/>
        <v>3116960</v>
      </c>
      <c r="T14" s="44" t="s">
        <v>267</v>
      </c>
      <c r="U14" s="179"/>
      <c r="V14" s="75"/>
    </row>
    <row r="15" spans="1:25" s="66" customFormat="1" ht="50.25" customHeight="1">
      <c r="A15" s="68">
        <v>9</v>
      </c>
      <c r="B15" s="172" t="s">
        <v>113</v>
      </c>
      <c r="C15" s="44" t="s">
        <v>134</v>
      </c>
      <c r="D15" s="44" t="s">
        <v>275</v>
      </c>
      <c r="E15" s="44">
        <v>393.7</v>
      </c>
      <c r="F15" s="44" t="s">
        <v>197</v>
      </c>
      <c r="G15" s="44"/>
      <c r="H15" s="44" t="s">
        <v>210</v>
      </c>
      <c r="I15" s="44" t="s">
        <v>276</v>
      </c>
      <c r="J15" s="44" t="s">
        <v>271</v>
      </c>
      <c r="K15" s="44"/>
      <c r="L15" s="44" t="s">
        <v>205</v>
      </c>
      <c r="M15" s="44" t="s">
        <v>277</v>
      </c>
      <c r="N15" s="44" t="s">
        <v>196</v>
      </c>
      <c r="O15" s="44" t="s">
        <v>133</v>
      </c>
      <c r="P15" s="44">
        <v>7</v>
      </c>
      <c r="Q15" s="44" t="s">
        <v>764</v>
      </c>
      <c r="R15" s="44" t="s">
        <v>183</v>
      </c>
      <c r="S15" s="45">
        <f t="shared" si="0"/>
        <v>1811020</v>
      </c>
      <c r="T15" s="44" t="s">
        <v>267</v>
      </c>
      <c r="U15" s="46">
        <f>SUM(S14:S15)</f>
        <v>4927980</v>
      </c>
      <c r="V15" s="75"/>
    </row>
    <row r="16" spans="1:25" s="66" customFormat="1" ht="50.25" customHeight="1">
      <c r="A16" s="68">
        <v>10</v>
      </c>
      <c r="B16" s="172" t="s">
        <v>113</v>
      </c>
      <c r="C16" s="44" t="s">
        <v>112</v>
      </c>
      <c r="D16" s="44" t="s">
        <v>180</v>
      </c>
      <c r="E16" s="44">
        <v>857.6</v>
      </c>
      <c r="F16" s="44" t="s">
        <v>146</v>
      </c>
      <c r="G16" s="44" t="s">
        <v>397</v>
      </c>
      <c r="H16" s="44" t="s">
        <v>16</v>
      </c>
      <c r="I16" s="44"/>
      <c r="J16" s="44" t="s">
        <v>181</v>
      </c>
      <c r="K16" s="44"/>
      <c r="L16" s="44" t="s">
        <v>182</v>
      </c>
      <c r="M16" s="44" t="s">
        <v>182</v>
      </c>
      <c r="N16" s="44">
        <v>3</v>
      </c>
      <c r="O16" s="44" t="s">
        <v>183</v>
      </c>
      <c r="P16" s="44">
        <v>3</v>
      </c>
      <c r="Q16" s="44">
        <v>14</v>
      </c>
      <c r="R16" s="44" t="s">
        <v>183</v>
      </c>
      <c r="S16" s="45">
        <f t="shared" si="0"/>
        <v>3944960</v>
      </c>
      <c r="T16" s="172" t="s">
        <v>179</v>
      </c>
      <c r="U16" s="46">
        <f>S16</f>
        <v>3944960</v>
      </c>
      <c r="V16" s="75"/>
    </row>
    <row r="17" spans="1:22" s="66" customFormat="1" ht="22.5">
      <c r="A17" s="44">
        <v>11</v>
      </c>
      <c r="B17" s="44" t="s">
        <v>113</v>
      </c>
      <c r="C17" s="44" t="s">
        <v>112</v>
      </c>
      <c r="D17" s="44" t="s">
        <v>395</v>
      </c>
      <c r="E17" s="44">
        <v>242.41</v>
      </c>
      <c r="F17" s="44" t="s">
        <v>304</v>
      </c>
      <c r="G17" s="44" t="s">
        <v>394</v>
      </c>
      <c r="H17" s="44" t="s">
        <v>16</v>
      </c>
      <c r="I17" s="44" t="s">
        <v>185</v>
      </c>
      <c r="J17" s="44">
        <v>1720</v>
      </c>
      <c r="K17" s="44">
        <v>0</v>
      </c>
      <c r="L17" s="44" t="s">
        <v>152</v>
      </c>
      <c r="M17" s="44" t="s">
        <v>186</v>
      </c>
      <c r="N17" s="44">
        <v>2</v>
      </c>
      <c r="O17" s="44" t="s">
        <v>133</v>
      </c>
      <c r="P17" s="44">
        <v>0</v>
      </c>
      <c r="Q17" s="44">
        <v>1</v>
      </c>
      <c r="R17" s="44" t="s">
        <v>183</v>
      </c>
      <c r="S17" s="45">
        <f t="shared" si="0"/>
        <v>1115086</v>
      </c>
      <c r="T17" s="44" t="s">
        <v>184</v>
      </c>
      <c r="U17" s="46"/>
      <c r="V17" s="180"/>
    </row>
    <row r="18" spans="1:22" s="66" customFormat="1" ht="45" customHeight="1">
      <c r="A18" s="44">
        <v>12</v>
      </c>
      <c r="B18" s="44" t="s">
        <v>113</v>
      </c>
      <c r="C18" s="44" t="s">
        <v>112</v>
      </c>
      <c r="D18" s="44" t="s">
        <v>54</v>
      </c>
      <c r="E18" s="44">
        <v>206.14</v>
      </c>
      <c r="F18" s="44" t="s">
        <v>304</v>
      </c>
      <c r="G18" s="44" t="s">
        <v>393</v>
      </c>
      <c r="H18" s="44" t="s">
        <v>16</v>
      </c>
      <c r="I18" s="44" t="s">
        <v>185</v>
      </c>
      <c r="J18" s="44">
        <v>1930</v>
      </c>
      <c r="K18" s="44">
        <v>0</v>
      </c>
      <c r="L18" s="44" t="s">
        <v>152</v>
      </c>
      <c r="M18" s="44" t="s">
        <v>188</v>
      </c>
      <c r="N18" s="44">
        <v>2</v>
      </c>
      <c r="O18" s="44" t="s">
        <v>133</v>
      </c>
      <c r="P18" s="44">
        <v>2</v>
      </c>
      <c r="Q18" s="44">
        <v>1</v>
      </c>
      <c r="R18" s="44" t="s">
        <v>183</v>
      </c>
      <c r="S18" s="45">
        <f t="shared" si="0"/>
        <v>948243.99999999988</v>
      </c>
      <c r="T18" s="44" t="s">
        <v>184</v>
      </c>
      <c r="U18" s="46">
        <f>SUM(S17:S18)</f>
        <v>2063330</v>
      </c>
      <c r="V18" s="180"/>
    </row>
    <row r="19" spans="1:22" s="66" customFormat="1" ht="45">
      <c r="A19" s="68">
        <v>13</v>
      </c>
      <c r="B19" s="44" t="s">
        <v>113</v>
      </c>
      <c r="C19" s="69" t="s">
        <v>134</v>
      </c>
      <c r="D19" s="69" t="s">
        <v>279</v>
      </c>
      <c r="E19" s="69">
        <v>835</v>
      </c>
      <c r="F19" s="69" t="s">
        <v>280</v>
      </c>
      <c r="G19" s="69" t="s">
        <v>116</v>
      </c>
      <c r="H19" s="69" t="s">
        <v>281</v>
      </c>
      <c r="I19" s="69" t="s">
        <v>305</v>
      </c>
      <c r="J19" s="69">
        <v>1999</v>
      </c>
      <c r="K19" s="69">
        <v>0</v>
      </c>
      <c r="L19" s="69" t="s">
        <v>188</v>
      </c>
      <c r="M19" s="69" t="s">
        <v>664</v>
      </c>
      <c r="N19" s="69">
        <v>2</v>
      </c>
      <c r="O19" s="69" t="s">
        <v>133</v>
      </c>
      <c r="P19" s="69">
        <v>0</v>
      </c>
      <c r="Q19" s="69">
        <v>0</v>
      </c>
      <c r="R19" s="69" t="s">
        <v>183</v>
      </c>
      <c r="S19" s="45">
        <f t="shared" si="0"/>
        <v>3841000</v>
      </c>
      <c r="T19" s="44" t="s">
        <v>278</v>
      </c>
      <c r="U19" s="179"/>
      <c r="V19" s="180"/>
    </row>
    <row r="20" spans="1:22" s="66" customFormat="1" ht="45">
      <c r="A20" s="68">
        <v>14</v>
      </c>
      <c r="B20" s="44" t="s">
        <v>113</v>
      </c>
      <c r="C20" s="69" t="s">
        <v>134</v>
      </c>
      <c r="D20" s="44" t="s">
        <v>279</v>
      </c>
      <c r="E20" s="44">
        <v>48</v>
      </c>
      <c r="F20" s="44" t="s">
        <v>282</v>
      </c>
      <c r="G20" s="44" t="s">
        <v>116</v>
      </c>
      <c r="H20" s="69" t="s">
        <v>281</v>
      </c>
      <c r="I20" s="44" t="s">
        <v>305</v>
      </c>
      <c r="J20" s="44">
        <v>2002</v>
      </c>
      <c r="K20" s="44">
        <v>0</v>
      </c>
      <c r="L20" s="44" t="s">
        <v>188</v>
      </c>
      <c r="M20" s="44" t="s">
        <v>665</v>
      </c>
      <c r="N20" s="44">
        <v>1</v>
      </c>
      <c r="O20" s="44" t="s">
        <v>133</v>
      </c>
      <c r="P20" s="44">
        <v>0</v>
      </c>
      <c r="Q20" s="44">
        <v>0</v>
      </c>
      <c r="R20" s="69" t="s">
        <v>133</v>
      </c>
      <c r="S20" s="45">
        <f t="shared" si="0"/>
        <v>220800</v>
      </c>
      <c r="T20" s="45" t="s">
        <v>278</v>
      </c>
      <c r="U20" s="46">
        <f>SUM(S19:S20)</f>
        <v>4061800</v>
      </c>
      <c r="V20" s="180"/>
    </row>
    <row r="21" spans="1:22" s="66" customFormat="1" ht="45">
      <c r="A21" s="44">
        <v>15</v>
      </c>
      <c r="B21" s="44" t="s">
        <v>113</v>
      </c>
      <c r="C21" s="69" t="s">
        <v>112</v>
      </c>
      <c r="D21" s="44" t="s">
        <v>136</v>
      </c>
      <c r="E21" s="44">
        <v>1952</v>
      </c>
      <c r="F21" s="44" t="s">
        <v>126</v>
      </c>
      <c r="G21" s="44" t="s">
        <v>127</v>
      </c>
      <c r="H21" s="44" t="s">
        <v>128</v>
      </c>
      <c r="I21" s="44"/>
      <c r="J21" s="44">
        <v>1917</v>
      </c>
      <c r="K21" s="44"/>
      <c r="L21" s="44" t="s">
        <v>720</v>
      </c>
      <c r="M21" s="44" t="s">
        <v>132</v>
      </c>
      <c r="N21" s="44">
        <v>3</v>
      </c>
      <c r="O21" s="44" t="s">
        <v>183</v>
      </c>
      <c r="P21" s="44">
        <v>0</v>
      </c>
      <c r="Q21" s="44">
        <v>34</v>
      </c>
      <c r="R21" s="69"/>
      <c r="S21" s="45">
        <f t="shared" si="0"/>
        <v>8979200</v>
      </c>
      <c r="T21" s="45" t="s">
        <v>145</v>
      </c>
      <c r="U21" s="179"/>
      <c r="V21" s="180"/>
    </row>
    <row r="22" spans="1:22" s="66" customFormat="1" ht="33.75">
      <c r="A22" s="44">
        <v>16</v>
      </c>
      <c r="B22" s="44" t="s">
        <v>113</v>
      </c>
      <c r="C22" s="69" t="s">
        <v>112</v>
      </c>
      <c r="D22" s="44" t="s">
        <v>314</v>
      </c>
      <c r="E22" s="44">
        <v>1073</v>
      </c>
      <c r="F22" s="44" t="s">
        <v>129</v>
      </c>
      <c r="G22" s="44" t="s">
        <v>130</v>
      </c>
      <c r="H22" s="44" t="s">
        <v>131</v>
      </c>
      <c r="I22" s="44"/>
      <c r="J22" s="44">
        <v>1918</v>
      </c>
      <c r="K22" s="44"/>
      <c r="L22" s="44" t="s">
        <v>720</v>
      </c>
      <c r="M22" s="44" t="s">
        <v>132</v>
      </c>
      <c r="N22" s="44">
        <v>3</v>
      </c>
      <c r="O22" s="44" t="s">
        <v>133</v>
      </c>
      <c r="P22" s="44">
        <v>0</v>
      </c>
      <c r="Q22" s="44">
        <v>16</v>
      </c>
      <c r="R22" s="69"/>
      <c r="S22" s="45">
        <f t="shared" si="0"/>
        <v>4935800</v>
      </c>
      <c r="T22" s="45" t="s">
        <v>145</v>
      </c>
      <c r="U22" s="179"/>
      <c r="V22" s="180"/>
    </row>
    <row r="23" spans="1:22" s="66" customFormat="1" ht="33.75">
      <c r="A23" s="68">
        <v>17</v>
      </c>
      <c r="B23" s="44" t="s">
        <v>113</v>
      </c>
      <c r="C23" s="69" t="s">
        <v>134</v>
      </c>
      <c r="D23" s="44" t="s">
        <v>507</v>
      </c>
      <c r="E23" s="44">
        <v>1111.25</v>
      </c>
      <c r="F23" s="44" t="s">
        <v>129</v>
      </c>
      <c r="G23" s="44" t="s">
        <v>130</v>
      </c>
      <c r="H23" s="44" t="s">
        <v>135</v>
      </c>
      <c r="I23" s="44"/>
      <c r="J23" s="44">
        <v>1918</v>
      </c>
      <c r="K23" s="44"/>
      <c r="L23" s="44" t="s">
        <v>720</v>
      </c>
      <c r="M23" s="44" t="s">
        <v>132</v>
      </c>
      <c r="N23" s="44">
        <v>3</v>
      </c>
      <c r="O23" s="44" t="s">
        <v>133</v>
      </c>
      <c r="P23" s="44">
        <v>1</v>
      </c>
      <c r="Q23" s="44">
        <v>26</v>
      </c>
      <c r="R23" s="69"/>
      <c r="S23" s="45">
        <f t="shared" si="0"/>
        <v>5111750</v>
      </c>
      <c r="T23" s="45" t="s">
        <v>145</v>
      </c>
      <c r="U23" s="179"/>
      <c r="V23" s="180"/>
    </row>
    <row r="24" spans="1:22" s="66" customFormat="1" ht="56.25">
      <c r="A24" s="68">
        <v>18</v>
      </c>
      <c r="B24" s="44" t="s">
        <v>113</v>
      </c>
      <c r="C24" s="69" t="s">
        <v>112</v>
      </c>
      <c r="D24" s="44" t="s">
        <v>513</v>
      </c>
      <c r="E24" s="44">
        <v>1370.62</v>
      </c>
      <c r="F24" s="44" t="s">
        <v>508</v>
      </c>
      <c r="G24" s="44" t="s">
        <v>509</v>
      </c>
      <c r="H24" s="44" t="s">
        <v>510</v>
      </c>
      <c r="I24" s="44"/>
      <c r="J24" s="44">
        <v>1918</v>
      </c>
      <c r="K24" s="44"/>
      <c r="L24" s="44" t="s">
        <v>511</v>
      </c>
      <c r="M24" s="44" t="s">
        <v>512</v>
      </c>
      <c r="N24" s="44">
        <v>4</v>
      </c>
      <c r="O24" s="44" t="s">
        <v>133</v>
      </c>
      <c r="P24" s="44">
        <v>0</v>
      </c>
      <c r="Q24" s="44">
        <v>28</v>
      </c>
      <c r="R24" s="69"/>
      <c r="S24" s="45">
        <f t="shared" si="0"/>
        <v>6304851.9999999991</v>
      </c>
      <c r="T24" s="45" t="s">
        <v>145</v>
      </c>
      <c r="U24" s="179"/>
      <c r="V24" s="180"/>
    </row>
    <row r="25" spans="1:22" s="66" customFormat="1" ht="33.75">
      <c r="A25" s="44">
        <v>19</v>
      </c>
      <c r="B25" s="44" t="s">
        <v>113</v>
      </c>
      <c r="C25" s="69" t="s">
        <v>112</v>
      </c>
      <c r="D25" s="44" t="s">
        <v>518</v>
      </c>
      <c r="E25" s="44">
        <v>1156.53</v>
      </c>
      <c r="F25" s="44" t="s">
        <v>514</v>
      </c>
      <c r="G25" s="44" t="s">
        <v>515</v>
      </c>
      <c r="H25" s="44" t="s">
        <v>516</v>
      </c>
      <c r="I25" s="44"/>
      <c r="J25" s="44">
        <v>2002</v>
      </c>
      <c r="K25" s="44"/>
      <c r="L25" s="44" t="s">
        <v>517</v>
      </c>
      <c r="M25" s="44"/>
      <c r="N25" s="44">
        <v>1</v>
      </c>
      <c r="O25" s="44" t="s">
        <v>133</v>
      </c>
      <c r="P25" s="44">
        <v>0</v>
      </c>
      <c r="Q25" s="44">
        <v>13</v>
      </c>
      <c r="R25" s="69"/>
      <c r="S25" s="45">
        <f t="shared" si="0"/>
        <v>5320038</v>
      </c>
      <c r="T25" s="45" t="s">
        <v>145</v>
      </c>
      <c r="U25" s="179"/>
      <c r="V25" s="180"/>
    </row>
    <row r="26" spans="1:22" s="66" customFormat="1" ht="33.75">
      <c r="A26" s="44">
        <v>20</v>
      </c>
      <c r="B26" s="44" t="s">
        <v>113</v>
      </c>
      <c r="C26" s="44" t="s">
        <v>112</v>
      </c>
      <c r="D26" s="44" t="s">
        <v>316</v>
      </c>
      <c r="E26" s="44">
        <v>74</v>
      </c>
      <c r="F26" s="44" t="s">
        <v>137</v>
      </c>
      <c r="G26" s="44" t="s">
        <v>138</v>
      </c>
      <c r="H26" s="44" t="s">
        <v>315</v>
      </c>
      <c r="I26" s="44"/>
      <c r="J26" s="44">
        <v>1917</v>
      </c>
      <c r="K26" s="44"/>
      <c r="L26" s="44"/>
      <c r="M26" s="44"/>
      <c r="N26" s="44">
        <v>2</v>
      </c>
      <c r="O26" s="44" t="s">
        <v>133</v>
      </c>
      <c r="P26" s="44">
        <v>1</v>
      </c>
      <c r="Q26" s="44"/>
      <c r="R26" s="69"/>
      <c r="S26" s="45">
        <f t="shared" si="0"/>
        <v>340400</v>
      </c>
      <c r="T26" s="45" t="s">
        <v>145</v>
      </c>
      <c r="U26" s="46">
        <f>SUM(S21:S26)</f>
        <v>30992040</v>
      </c>
      <c r="V26" s="180"/>
    </row>
    <row r="27" spans="1:22" s="66" customFormat="1" ht="225">
      <c r="A27" s="68">
        <v>21</v>
      </c>
      <c r="B27" s="44" t="s">
        <v>113</v>
      </c>
      <c r="C27" s="44" t="s">
        <v>112</v>
      </c>
      <c r="D27" s="44" t="s">
        <v>173</v>
      </c>
      <c r="E27" s="44">
        <v>804.6</v>
      </c>
      <c r="F27" s="44" t="s">
        <v>174</v>
      </c>
      <c r="G27" s="44" t="s">
        <v>175</v>
      </c>
      <c r="H27" s="44" t="s">
        <v>176</v>
      </c>
      <c r="I27" s="44" t="s">
        <v>886</v>
      </c>
      <c r="J27" s="44" t="s">
        <v>177</v>
      </c>
      <c r="K27" s="44">
        <v>0</v>
      </c>
      <c r="L27" s="44" t="s">
        <v>147</v>
      </c>
      <c r="M27" s="44" t="s">
        <v>147</v>
      </c>
      <c r="N27" s="44">
        <v>1</v>
      </c>
      <c r="O27" s="44" t="s">
        <v>133</v>
      </c>
      <c r="P27" s="44">
        <v>0</v>
      </c>
      <c r="Q27" s="44">
        <v>19</v>
      </c>
      <c r="R27" s="69" t="s">
        <v>183</v>
      </c>
      <c r="S27" s="45">
        <f t="shared" si="0"/>
        <v>3701160</v>
      </c>
      <c r="T27" s="45" t="s">
        <v>178</v>
      </c>
      <c r="U27" s="46">
        <f>SUM(S27)</f>
        <v>3701160</v>
      </c>
      <c r="V27" s="180"/>
    </row>
    <row r="28" spans="1:22" s="66" customFormat="1" ht="56.25">
      <c r="A28" s="68">
        <v>22</v>
      </c>
      <c r="B28" s="44" t="s">
        <v>113</v>
      </c>
      <c r="C28" s="44" t="s">
        <v>112</v>
      </c>
      <c r="D28" s="44" t="s">
        <v>190</v>
      </c>
      <c r="E28" s="44">
        <v>716</v>
      </c>
      <c r="F28" s="44" t="s">
        <v>191</v>
      </c>
      <c r="G28" s="44"/>
      <c r="H28" s="172" t="s">
        <v>192</v>
      </c>
      <c r="I28" s="172" t="s">
        <v>193</v>
      </c>
      <c r="J28" s="172">
        <v>1921</v>
      </c>
      <c r="K28" s="172"/>
      <c r="L28" s="44" t="s">
        <v>194</v>
      </c>
      <c r="M28" s="172" t="s">
        <v>195</v>
      </c>
      <c r="N28" s="172" t="s">
        <v>196</v>
      </c>
      <c r="O28" s="172" t="s">
        <v>183</v>
      </c>
      <c r="P28" s="44"/>
      <c r="Q28" s="44"/>
      <c r="R28" s="69"/>
      <c r="S28" s="45">
        <f>E28*4600</f>
        <v>3293600</v>
      </c>
      <c r="T28" s="45" t="s">
        <v>189</v>
      </c>
      <c r="U28" s="179"/>
      <c r="V28" s="180"/>
    </row>
    <row r="29" spans="1:22" s="66" customFormat="1" ht="56.25">
      <c r="A29" s="44">
        <v>23</v>
      </c>
      <c r="B29" s="44" t="s">
        <v>113</v>
      </c>
      <c r="C29" s="44" t="s">
        <v>112</v>
      </c>
      <c r="D29" s="44" t="s">
        <v>190</v>
      </c>
      <c r="E29" s="44">
        <v>394</v>
      </c>
      <c r="F29" s="44" t="s">
        <v>197</v>
      </c>
      <c r="G29" s="44"/>
      <c r="H29" s="44" t="s">
        <v>198</v>
      </c>
      <c r="I29" s="44" t="s">
        <v>199</v>
      </c>
      <c r="J29" s="44">
        <v>1987</v>
      </c>
      <c r="K29" s="44"/>
      <c r="L29" s="44" t="s">
        <v>200</v>
      </c>
      <c r="M29" s="44" t="s">
        <v>201</v>
      </c>
      <c r="N29" s="44" t="s">
        <v>196</v>
      </c>
      <c r="O29" s="44" t="s">
        <v>133</v>
      </c>
      <c r="P29" s="44"/>
      <c r="Q29" s="44"/>
      <c r="R29" s="69"/>
      <c r="S29" s="45">
        <f t="shared" ref="S29:S54" si="1">E29*4600</f>
        <v>1812400</v>
      </c>
      <c r="T29" s="45" t="s">
        <v>189</v>
      </c>
      <c r="U29" s="179"/>
      <c r="V29" s="180"/>
    </row>
    <row r="30" spans="1:22" s="66" customFormat="1" ht="33.75">
      <c r="A30" s="44">
        <v>24</v>
      </c>
      <c r="B30" s="44" t="s">
        <v>113</v>
      </c>
      <c r="C30" s="44" t="s">
        <v>112</v>
      </c>
      <c r="D30" s="44" t="s">
        <v>202</v>
      </c>
      <c r="E30" s="44">
        <v>145</v>
      </c>
      <c r="F30" s="44" t="s">
        <v>203</v>
      </c>
      <c r="G30" s="44"/>
      <c r="H30" s="44" t="s">
        <v>204</v>
      </c>
      <c r="I30" s="44"/>
      <c r="J30" s="44">
        <v>2012</v>
      </c>
      <c r="K30" s="44"/>
      <c r="L30" s="44" t="s">
        <v>205</v>
      </c>
      <c r="M30" s="44" t="s">
        <v>206</v>
      </c>
      <c r="N30" s="44" t="s">
        <v>207</v>
      </c>
      <c r="O30" s="44" t="s">
        <v>133</v>
      </c>
      <c r="P30" s="44"/>
      <c r="Q30" s="44"/>
      <c r="R30" s="69"/>
      <c r="S30" s="45">
        <f t="shared" si="1"/>
        <v>667000</v>
      </c>
      <c r="T30" s="45" t="s">
        <v>189</v>
      </c>
      <c r="U30" s="179"/>
      <c r="V30" s="180"/>
    </row>
    <row r="31" spans="1:22" s="66" customFormat="1" ht="33.75">
      <c r="A31" s="68">
        <v>25</v>
      </c>
      <c r="B31" s="44" t="s">
        <v>113</v>
      </c>
      <c r="C31" s="44" t="s">
        <v>112</v>
      </c>
      <c r="D31" s="44" t="s">
        <v>208</v>
      </c>
      <c r="E31" s="44">
        <v>20</v>
      </c>
      <c r="F31" s="44" t="s">
        <v>209</v>
      </c>
      <c r="G31" s="44"/>
      <c r="H31" s="44" t="s">
        <v>210</v>
      </c>
      <c r="I31" s="44"/>
      <c r="J31" s="44">
        <v>1997</v>
      </c>
      <c r="K31" s="44"/>
      <c r="L31" s="44" t="s">
        <v>205</v>
      </c>
      <c r="M31" s="44" t="s">
        <v>211</v>
      </c>
      <c r="N31" s="44" t="s">
        <v>207</v>
      </c>
      <c r="O31" s="44" t="s">
        <v>133</v>
      </c>
      <c r="P31" s="44"/>
      <c r="Q31" s="44"/>
      <c r="R31" s="69"/>
      <c r="S31" s="45">
        <f t="shared" si="1"/>
        <v>92000</v>
      </c>
      <c r="T31" s="45" t="s">
        <v>189</v>
      </c>
      <c r="U31" s="179"/>
      <c r="V31" s="180"/>
    </row>
    <row r="32" spans="1:22" s="66" customFormat="1" ht="45">
      <c r="A32" s="68">
        <v>26</v>
      </c>
      <c r="B32" s="44" t="s">
        <v>113</v>
      </c>
      <c r="C32" s="44" t="s">
        <v>134</v>
      </c>
      <c r="D32" s="44" t="s">
        <v>212</v>
      </c>
      <c r="E32" s="44">
        <v>358</v>
      </c>
      <c r="F32" s="44" t="s">
        <v>203</v>
      </c>
      <c r="G32" s="44"/>
      <c r="H32" s="44" t="s">
        <v>213</v>
      </c>
      <c r="I32" s="44" t="s">
        <v>214</v>
      </c>
      <c r="J32" s="44" t="s">
        <v>215</v>
      </c>
      <c r="K32" s="44"/>
      <c r="L32" s="44" t="s">
        <v>205</v>
      </c>
      <c r="M32" s="44" t="s">
        <v>216</v>
      </c>
      <c r="N32" s="44" t="s">
        <v>196</v>
      </c>
      <c r="O32" s="44" t="s">
        <v>133</v>
      </c>
      <c r="P32" s="44"/>
      <c r="Q32" s="44"/>
      <c r="R32" s="69"/>
      <c r="S32" s="45">
        <f t="shared" si="1"/>
        <v>1646800</v>
      </c>
      <c r="T32" s="44" t="s">
        <v>189</v>
      </c>
      <c r="U32" s="179"/>
      <c r="V32" s="180"/>
    </row>
    <row r="33" spans="1:22" s="66" customFormat="1" ht="33.75">
      <c r="A33" s="44">
        <v>27</v>
      </c>
      <c r="B33" s="44" t="s">
        <v>113</v>
      </c>
      <c r="C33" s="44" t="s">
        <v>112</v>
      </c>
      <c r="D33" s="44" t="s">
        <v>217</v>
      </c>
      <c r="E33" s="44">
        <v>34.020000000000003</v>
      </c>
      <c r="F33" s="44" t="s">
        <v>197</v>
      </c>
      <c r="G33" s="44"/>
      <c r="H33" s="44" t="s">
        <v>218</v>
      </c>
      <c r="I33" s="44" t="s">
        <v>219</v>
      </c>
      <c r="J33" s="44" t="s">
        <v>220</v>
      </c>
      <c r="K33" s="44"/>
      <c r="L33" s="44" t="s">
        <v>205</v>
      </c>
      <c r="M33" s="44" t="s">
        <v>216</v>
      </c>
      <c r="N33" s="44" t="s">
        <v>207</v>
      </c>
      <c r="O33" s="44" t="s">
        <v>133</v>
      </c>
      <c r="P33" s="44"/>
      <c r="Q33" s="44"/>
      <c r="R33" s="69"/>
      <c r="S33" s="45">
        <f t="shared" si="1"/>
        <v>156492</v>
      </c>
      <c r="T33" s="44" t="s">
        <v>189</v>
      </c>
      <c r="U33" s="179"/>
      <c r="V33" s="180"/>
    </row>
    <row r="34" spans="1:22" s="66" customFormat="1" ht="33.75">
      <c r="A34" s="44">
        <v>28</v>
      </c>
      <c r="B34" s="44" t="s">
        <v>113</v>
      </c>
      <c r="C34" s="44" t="s">
        <v>112</v>
      </c>
      <c r="D34" s="44" t="s">
        <v>221</v>
      </c>
      <c r="E34" s="44">
        <v>16</v>
      </c>
      <c r="F34" s="44" t="s">
        <v>197</v>
      </c>
      <c r="G34" s="44"/>
      <c r="H34" s="44" t="s">
        <v>222</v>
      </c>
      <c r="I34" s="44" t="s">
        <v>219</v>
      </c>
      <c r="J34" s="44" t="s">
        <v>223</v>
      </c>
      <c r="K34" s="44"/>
      <c r="L34" s="44" t="s">
        <v>205</v>
      </c>
      <c r="M34" s="44" t="s">
        <v>216</v>
      </c>
      <c r="N34" s="44" t="s">
        <v>207</v>
      </c>
      <c r="O34" s="44" t="s">
        <v>133</v>
      </c>
      <c r="P34" s="44"/>
      <c r="Q34" s="44"/>
      <c r="R34" s="69"/>
      <c r="S34" s="45">
        <f t="shared" si="1"/>
        <v>73600</v>
      </c>
      <c r="T34" s="44" t="s">
        <v>189</v>
      </c>
      <c r="U34" s="179"/>
      <c r="V34" s="180"/>
    </row>
    <row r="35" spans="1:22" s="66" customFormat="1" ht="33.75">
      <c r="A35" s="68">
        <v>29</v>
      </c>
      <c r="B35" s="44" t="s">
        <v>113</v>
      </c>
      <c r="C35" s="44" t="s">
        <v>112</v>
      </c>
      <c r="D35" s="44" t="s">
        <v>224</v>
      </c>
      <c r="E35" s="44">
        <v>57</v>
      </c>
      <c r="F35" s="44" t="s">
        <v>197</v>
      </c>
      <c r="G35" s="44"/>
      <c r="H35" s="44" t="s">
        <v>225</v>
      </c>
      <c r="I35" s="44" t="s">
        <v>226</v>
      </c>
      <c r="J35" s="44" t="s">
        <v>227</v>
      </c>
      <c r="K35" s="44"/>
      <c r="L35" s="44" t="s">
        <v>228</v>
      </c>
      <c r="M35" s="44" t="s">
        <v>211</v>
      </c>
      <c r="N35" s="44" t="s">
        <v>207</v>
      </c>
      <c r="O35" s="44" t="s">
        <v>133</v>
      </c>
      <c r="P35" s="44"/>
      <c r="Q35" s="44"/>
      <c r="R35" s="69"/>
      <c r="S35" s="45">
        <f t="shared" si="1"/>
        <v>262200</v>
      </c>
      <c r="T35" s="44" t="s">
        <v>189</v>
      </c>
      <c r="U35" s="179"/>
      <c r="V35" s="180"/>
    </row>
    <row r="36" spans="1:22" s="66" customFormat="1" ht="56.25">
      <c r="A36" s="68">
        <v>30</v>
      </c>
      <c r="B36" s="44" t="s">
        <v>113</v>
      </c>
      <c r="C36" s="44" t="s">
        <v>112</v>
      </c>
      <c r="D36" s="44" t="s">
        <v>229</v>
      </c>
      <c r="E36" s="44">
        <v>93</v>
      </c>
      <c r="F36" s="44" t="s">
        <v>197</v>
      </c>
      <c r="G36" s="44"/>
      <c r="H36" s="44" t="s">
        <v>230</v>
      </c>
      <c r="I36" s="44" t="s">
        <v>231</v>
      </c>
      <c r="J36" s="44" t="s">
        <v>232</v>
      </c>
      <c r="K36" s="44"/>
      <c r="L36" s="44" t="s">
        <v>205</v>
      </c>
      <c r="M36" s="44" t="s">
        <v>211</v>
      </c>
      <c r="N36" s="44" t="s">
        <v>207</v>
      </c>
      <c r="O36" s="44" t="s">
        <v>133</v>
      </c>
      <c r="P36" s="44"/>
      <c r="Q36" s="44"/>
      <c r="R36" s="69"/>
      <c r="S36" s="45">
        <f t="shared" si="1"/>
        <v>427800</v>
      </c>
      <c r="T36" s="44" t="s">
        <v>189</v>
      </c>
      <c r="U36" s="179"/>
      <c r="V36" s="180"/>
    </row>
    <row r="37" spans="1:22" s="66" customFormat="1" ht="45">
      <c r="A37" s="44">
        <v>31</v>
      </c>
      <c r="B37" s="44" t="s">
        <v>113</v>
      </c>
      <c r="C37" s="44" t="s">
        <v>112</v>
      </c>
      <c r="D37" s="44" t="s">
        <v>311</v>
      </c>
      <c r="E37" s="44">
        <v>572.79999999999995</v>
      </c>
      <c r="F37" s="44" t="s">
        <v>197</v>
      </c>
      <c r="G37" s="44"/>
      <c r="H37" s="44" t="s">
        <v>233</v>
      </c>
      <c r="I37" s="44" t="s">
        <v>234</v>
      </c>
      <c r="J37" s="44" t="s">
        <v>235</v>
      </c>
      <c r="K37" s="44"/>
      <c r="L37" s="44" t="s">
        <v>205</v>
      </c>
      <c r="M37" s="44" t="s">
        <v>216</v>
      </c>
      <c r="N37" s="44" t="s">
        <v>196</v>
      </c>
      <c r="O37" s="44" t="s">
        <v>133</v>
      </c>
      <c r="P37" s="44"/>
      <c r="Q37" s="44"/>
      <c r="R37" s="69"/>
      <c r="S37" s="45">
        <f t="shared" si="1"/>
        <v>2634880</v>
      </c>
      <c r="T37" s="44" t="s">
        <v>189</v>
      </c>
      <c r="U37" s="179"/>
      <c r="V37" s="180"/>
    </row>
    <row r="38" spans="1:22" s="66" customFormat="1" ht="45">
      <c r="A38" s="44">
        <v>32</v>
      </c>
      <c r="B38" s="44" t="s">
        <v>113</v>
      </c>
      <c r="C38" s="44" t="s">
        <v>134</v>
      </c>
      <c r="D38" s="44" t="s">
        <v>543</v>
      </c>
      <c r="E38" s="44">
        <v>203.7</v>
      </c>
      <c r="F38" s="44" t="s">
        <v>197</v>
      </c>
      <c r="G38" s="44"/>
      <c r="H38" s="44" t="s">
        <v>236</v>
      </c>
      <c r="I38" s="44" t="s">
        <v>231</v>
      </c>
      <c r="J38" s="44" t="s">
        <v>237</v>
      </c>
      <c r="K38" s="44"/>
      <c r="L38" s="44" t="s">
        <v>205</v>
      </c>
      <c r="M38" s="44" t="s">
        <v>211</v>
      </c>
      <c r="N38" s="44" t="s">
        <v>207</v>
      </c>
      <c r="O38" s="44" t="s">
        <v>133</v>
      </c>
      <c r="P38" s="44"/>
      <c r="Q38" s="44"/>
      <c r="R38" s="69"/>
      <c r="S38" s="45">
        <f t="shared" si="1"/>
        <v>937020</v>
      </c>
      <c r="T38" s="44" t="s">
        <v>189</v>
      </c>
      <c r="U38" s="179"/>
      <c r="V38" s="180"/>
    </row>
    <row r="39" spans="1:22" s="66" customFormat="1" ht="33.75">
      <c r="A39" s="68">
        <v>33</v>
      </c>
      <c r="B39" s="44" t="s">
        <v>113</v>
      </c>
      <c r="C39" s="44" t="s">
        <v>134</v>
      </c>
      <c r="D39" s="44" t="s">
        <v>312</v>
      </c>
      <c r="E39" s="44">
        <v>30</v>
      </c>
      <c r="F39" s="44" t="s">
        <v>197</v>
      </c>
      <c r="G39" s="44"/>
      <c r="H39" s="44" t="s">
        <v>238</v>
      </c>
      <c r="I39" s="44" t="s">
        <v>231</v>
      </c>
      <c r="J39" s="44" t="s">
        <v>239</v>
      </c>
      <c r="K39" s="44"/>
      <c r="L39" s="44" t="s">
        <v>205</v>
      </c>
      <c r="M39" s="44" t="s">
        <v>216</v>
      </c>
      <c r="N39" s="44" t="s">
        <v>207</v>
      </c>
      <c r="O39" s="44" t="s">
        <v>133</v>
      </c>
      <c r="P39" s="44"/>
      <c r="Q39" s="44"/>
      <c r="R39" s="69"/>
      <c r="S39" s="45">
        <f t="shared" si="1"/>
        <v>138000</v>
      </c>
      <c r="T39" s="44" t="s">
        <v>189</v>
      </c>
      <c r="U39" s="179"/>
      <c r="V39" s="180"/>
    </row>
    <row r="40" spans="1:22" s="66" customFormat="1" ht="33.75">
      <c r="A40" s="68">
        <v>34</v>
      </c>
      <c r="B40" s="44" t="s">
        <v>113</v>
      </c>
      <c r="C40" s="44" t="s">
        <v>134</v>
      </c>
      <c r="D40" s="44" t="s">
        <v>313</v>
      </c>
      <c r="E40" s="44">
        <v>223</v>
      </c>
      <c r="F40" s="44" t="s">
        <v>197</v>
      </c>
      <c r="G40" s="44"/>
      <c r="H40" s="44" t="s">
        <v>240</v>
      </c>
      <c r="I40" s="44" t="s">
        <v>234</v>
      </c>
      <c r="J40" s="44" t="s">
        <v>241</v>
      </c>
      <c r="K40" s="44"/>
      <c r="L40" s="44" t="s">
        <v>205</v>
      </c>
      <c r="M40" s="44" t="s">
        <v>211</v>
      </c>
      <c r="N40" s="44" t="s">
        <v>207</v>
      </c>
      <c r="O40" s="44" t="s">
        <v>133</v>
      </c>
      <c r="P40" s="44"/>
      <c r="Q40" s="44"/>
      <c r="R40" s="69"/>
      <c r="S40" s="45">
        <f t="shared" si="1"/>
        <v>1025800</v>
      </c>
      <c r="T40" s="44" t="s">
        <v>189</v>
      </c>
      <c r="U40" s="179"/>
      <c r="V40" s="180"/>
    </row>
    <row r="41" spans="1:22" s="66" customFormat="1" ht="33.75">
      <c r="A41" s="44">
        <v>35</v>
      </c>
      <c r="B41" s="44" t="s">
        <v>113</v>
      </c>
      <c r="C41" s="44" t="s">
        <v>134</v>
      </c>
      <c r="D41" s="44" t="s">
        <v>242</v>
      </c>
      <c r="E41" s="44">
        <v>20</v>
      </c>
      <c r="F41" s="44" t="s">
        <v>197</v>
      </c>
      <c r="G41" s="44"/>
      <c r="H41" s="44" t="s">
        <v>204</v>
      </c>
      <c r="I41" s="44" t="s">
        <v>243</v>
      </c>
      <c r="J41" s="44" t="s">
        <v>244</v>
      </c>
      <c r="K41" s="44"/>
      <c r="L41" s="44" t="s">
        <v>205</v>
      </c>
      <c r="M41" s="44" t="s">
        <v>211</v>
      </c>
      <c r="N41" s="44" t="s">
        <v>207</v>
      </c>
      <c r="O41" s="44" t="s">
        <v>133</v>
      </c>
      <c r="P41" s="44"/>
      <c r="Q41" s="44"/>
      <c r="R41" s="69"/>
      <c r="S41" s="45">
        <f t="shared" si="1"/>
        <v>92000</v>
      </c>
      <c r="T41" s="44" t="s">
        <v>189</v>
      </c>
      <c r="U41" s="179"/>
      <c r="V41" s="180"/>
    </row>
    <row r="42" spans="1:22" s="66" customFormat="1" ht="33.75">
      <c r="A42" s="44">
        <v>36</v>
      </c>
      <c r="B42" s="44" t="s">
        <v>113</v>
      </c>
      <c r="C42" s="44" t="s">
        <v>134</v>
      </c>
      <c r="D42" s="44" t="s">
        <v>245</v>
      </c>
      <c r="E42" s="44">
        <v>62</v>
      </c>
      <c r="F42" s="44" t="s">
        <v>197</v>
      </c>
      <c r="G42" s="44"/>
      <c r="H42" s="44" t="s">
        <v>204</v>
      </c>
      <c r="I42" s="44" t="s">
        <v>226</v>
      </c>
      <c r="J42" s="44" t="s">
        <v>223</v>
      </c>
      <c r="K42" s="44"/>
      <c r="L42" s="44" t="s">
        <v>205</v>
      </c>
      <c r="M42" s="44" t="s">
        <v>211</v>
      </c>
      <c r="N42" s="44" t="s">
        <v>207</v>
      </c>
      <c r="O42" s="44" t="s">
        <v>133</v>
      </c>
      <c r="P42" s="44"/>
      <c r="Q42" s="44"/>
      <c r="R42" s="69"/>
      <c r="S42" s="45">
        <f t="shared" si="1"/>
        <v>285200</v>
      </c>
      <c r="T42" s="44" t="s">
        <v>189</v>
      </c>
      <c r="U42" s="46"/>
      <c r="V42" s="180"/>
    </row>
    <row r="43" spans="1:22" s="66" customFormat="1" ht="33.75">
      <c r="A43" s="68">
        <v>37</v>
      </c>
      <c r="B43" s="44" t="s">
        <v>113</v>
      </c>
      <c r="C43" s="44" t="s">
        <v>134</v>
      </c>
      <c r="D43" s="44" t="s">
        <v>246</v>
      </c>
      <c r="E43" s="44">
        <v>35</v>
      </c>
      <c r="F43" s="44" t="s">
        <v>197</v>
      </c>
      <c r="G43" s="44"/>
      <c r="H43" s="44" t="s">
        <v>609</v>
      </c>
      <c r="I43" s="44" t="s">
        <v>226</v>
      </c>
      <c r="J43" s="44" t="s">
        <v>244</v>
      </c>
      <c r="K43" s="44"/>
      <c r="L43" s="44" t="s">
        <v>205</v>
      </c>
      <c r="M43" s="44" t="s">
        <v>211</v>
      </c>
      <c r="N43" s="44" t="s">
        <v>207</v>
      </c>
      <c r="O43" s="44" t="s">
        <v>133</v>
      </c>
      <c r="P43" s="44"/>
      <c r="Q43" s="44"/>
      <c r="R43" s="69"/>
      <c r="S43" s="45">
        <f t="shared" si="1"/>
        <v>161000</v>
      </c>
      <c r="T43" s="44" t="s">
        <v>189</v>
      </c>
      <c r="U43" s="179"/>
      <c r="V43" s="180"/>
    </row>
    <row r="44" spans="1:22" s="66" customFormat="1" ht="45">
      <c r="A44" s="68">
        <v>38</v>
      </c>
      <c r="B44" s="44" t="s">
        <v>113</v>
      </c>
      <c r="C44" s="44" t="s">
        <v>134</v>
      </c>
      <c r="D44" s="44" t="s">
        <v>247</v>
      </c>
      <c r="E44" s="44">
        <v>126.5</v>
      </c>
      <c r="F44" s="44" t="s">
        <v>248</v>
      </c>
      <c r="G44" s="44"/>
      <c r="H44" s="44" t="s">
        <v>249</v>
      </c>
      <c r="I44" s="44" t="s">
        <v>231</v>
      </c>
      <c r="J44" s="44" t="s">
        <v>250</v>
      </c>
      <c r="K44" s="44"/>
      <c r="L44" s="44" t="s">
        <v>205</v>
      </c>
      <c r="M44" s="44" t="s">
        <v>211</v>
      </c>
      <c r="N44" s="44" t="s">
        <v>251</v>
      </c>
      <c r="O44" s="44" t="s">
        <v>133</v>
      </c>
      <c r="P44" s="44"/>
      <c r="Q44" s="44"/>
      <c r="R44" s="69"/>
      <c r="S44" s="45">
        <f t="shared" si="1"/>
        <v>581900</v>
      </c>
      <c r="T44" s="44" t="s">
        <v>189</v>
      </c>
      <c r="U44" s="46"/>
      <c r="V44" s="180"/>
    </row>
    <row r="45" spans="1:22" s="66" customFormat="1" ht="33.75">
      <c r="A45" s="44">
        <v>39</v>
      </c>
      <c r="B45" s="44" t="s">
        <v>113</v>
      </c>
      <c r="C45" s="44" t="s">
        <v>112</v>
      </c>
      <c r="D45" s="44" t="s">
        <v>252</v>
      </c>
      <c r="E45" s="44">
        <v>92.8</v>
      </c>
      <c r="F45" s="44" t="s">
        <v>197</v>
      </c>
      <c r="G45" s="44"/>
      <c r="H45" s="44" t="s">
        <v>253</v>
      </c>
      <c r="I45" s="44" t="s">
        <v>234</v>
      </c>
      <c r="J45" s="44">
        <v>1997</v>
      </c>
      <c r="K45" s="44"/>
      <c r="L45" s="44" t="s">
        <v>205</v>
      </c>
      <c r="M45" s="44" t="s">
        <v>211</v>
      </c>
      <c r="N45" s="44" t="s">
        <v>254</v>
      </c>
      <c r="O45" s="44" t="s">
        <v>133</v>
      </c>
      <c r="P45" s="44"/>
      <c r="Q45" s="44"/>
      <c r="R45" s="69"/>
      <c r="S45" s="45">
        <f t="shared" si="1"/>
        <v>426880</v>
      </c>
      <c r="T45" s="44" t="s">
        <v>189</v>
      </c>
      <c r="U45" s="179"/>
      <c r="V45" s="180"/>
    </row>
    <row r="46" spans="1:22" s="66" customFormat="1" ht="33.75">
      <c r="A46" s="44">
        <v>40</v>
      </c>
      <c r="B46" s="44" t="s">
        <v>113</v>
      </c>
      <c r="C46" s="44" t="s">
        <v>134</v>
      </c>
      <c r="D46" s="44" t="s">
        <v>255</v>
      </c>
      <c r="E46" s="44">
        <v>180.8</v>
      </c>
      <c r="F46" s="44" t="s">
        <v>197</v>
      </c>
      <c r="G46" s="44"/>
      <c r="H46" s="44" t="s">
        <v>253</v>
      </c>
      <c r="I46" s="44" t="s">
        <v>234</v>
      </c>
      <c r="J46" s="44">
        <v>1976</v>
      </c>
      <c r="K46" s="44"/>
      <c r="L46" s="44" t="s">
        <v>205</v>
      </c>
      <c r="M46" s="44" t="s">
        <v>211</v>
      </c>
      <c r="N46" s="44" t="s">
        <v>254</v>
      </c>
      <c r="O46" s="44" t="s">
        <v>256</v>
      </c>
      <c r="P46" s="44"/>
      <c r="Q46" s="44"/>
      <c r="R46" s="69"/>
      <c r="S46" s="45">
        <f t="shared" si="1"/>
        <v>831680</v>
      </c>
      <c r="T46" s="44" t="s">
        <v>189</v>
      </c>
      <c r="U46" s="46"/>
      <c r="V46" s="180"/>
    </row>
    <row r="47" spans="1:22" s="66" customFormat="1" ht="33.75">
      <c r="A47" s="68">
        <v>41</v>
      </c>
      <c r="B47" s="44" t="s">
        <v>113</v>
      </c>
      <c r="C47" s="44" t="s">
        <v>134</v>
      </c>
      <c r="D47" s="44" t="s">
        <v>257</v>
      </c>
      <c r="E47" s="44">
        <v>172.3</v>
      </c>
      <c r="F47" s="44" t="s">
        <v>197</v>
      </c>
      <c r="G47" s="44"/>
      <c r="H47" s="44" t="s">
        <v>198</v>
      </c>
      <c r="I47" s="44" t="s">
        <v>231</v>
      </c>
      <c r="J47" s="44">
        <v>1935</v>
      </c>
      <c r="K47" s="44"/>
      <c r="L47" s="44" t="s">
        <v>205</v>
      </c>
      <c r="M47" s="44" t="s">
        <v>211</v>
      </c>
      <c r="N47" s="44" t="s">
        <v>254</v>
      </c>
      <c r="O47" s="44" t="s">
        <v>133</v>
      </c>
      <c r="P47" s="44"/>
      <c r="Q47" s="44"/>
      <c r="R47" s="69"/>
      <c r="S47" s="45">
        <f t="shared" si="1"/>
        <v>792580</v>
      </c>
      <c r="T47" s="44" t="s">
        <v>189</v>
      </c>
      <c r="U47" s="179"/>
      <c r="V47" s="75"/>
    </row>
    <row r="48" spans="1:22" s="66" customFormat="1" ht="33.75">
      <c r="A48" s="68">
        <v>42</v>
      </c>
      <c r="B48" s="44" t="s">
        <v>113</v>
      </c>
      <c r="C48" s="44" t="s">
        <v>134</v>
      </c>
      <c r="D48" s="44" t="s">
        <v>258</v>
      </c>
      <c r="E48" s="44">
        <v>99</v>
      </c>
      <c r="F48" s="44" t="s">
        <v>197</v>
      </c>
      <c r="G48" s="44"/>
      <c r="H48" s="44" t="s">
        <v>253</v>
      </c>
      <c r="I48" s="44" t="s">
        <v>234</v>
      </c>
      <c r="J48" s="44">
        <v>1976</v>
      </c>
      <c r="K48" s="44"/>
      <c r="L48" s="44" t="s">
        <v>205</v>
      </c>
      <c r="M48" s="44" t="s">
        <v>211</v>
      </c>
      <c r="N48" s="44" t="s">
        <v>254</v>
      </c>
      <c r="O48" s="44" t="s">
        <v>133</v>
      </c>
      <c r="P48" s="44"/>
      <c r="Q48" s="44"/>
      <c r="R48" s="69"/>
      <c r="S48" s="45">
        <f t="shared" si="1"/>
        <v>455400</v>
      </c>
      <c r="T48" s="44" t="s">
        <v>189</v>
      </c>
      <c r="U48" s="179"/>
      <c r="V48" s="75"/>
    </row>
    <row r="49" spans="1:22" s="66" customFormat="1" ht="33.75">
      <c r="A49" s="44">
        <v>43</v>
      </c>
      <c r="B49" s="44" t="s">
        <v>113</v>
      </c>
      <c r="C49" s="44" t="s">
        <v>134</v>
      </c>
      <c r="D49" s="44" t="s">
        <v>259</v>
      </c>
      <c r="E49" s="44">
        <v>153.9</v>
      </c>
      <c r="F49" s="44" t="s">
        <v>197</v>
      </c>
      <c r="G49" s="44"/>
      <c r="H49" s="44" t="s">
        <v>225</v>
      </c>
      <c r="I49" s="44" t="s">
        <v>226</v>
      </c>
      <c r="J49" s="44">
        <v>1932</v>
      </c>
      <c r="K49" s="44"/>
      <c r="L49" s="44" t="s">
        <v>205</v>
      </c>
      <c r="M49" s="44" t="s">
        <v>211</v>
      </c>
      <c r="N49" s="44" t="s">
        <v>207</v>
      </c>
      <c r="O49" s="44" t="s">
        <v>133</v>
      </c>
      <c r="P49" s="44"/>
      <c r="Q49" s="44"/>
      <c r="R49" s="69"/>
      <c r="S49" s="45">
        <f t="shared" si="1"/>
        <v>707940</v>
      </c>
      <c r="T49" s="44" t="s">
        <v>189</v>
      </c>
      <c r="U49" s="179"/>
      <c r="V49" s="75"/>
    </row>
    <row r="50" spans="1:22" s="66" customFormat="1" ht="45">
      <c r="A50" s="44">
        <v>44</v>
      </c>
      <c r="B50" s="44" t="s">
        <v>113</v>
      </c>
      <c r="C50" s="44" t="s">
        <v>134</v>
      </c>
      <c r="D50" s="44" t="s">
        <v>260</v>
      </c>
      <c r="E50" s="44">
        <v>213.5</v>
      </c>
      <c r="F50" s="44" t="s">
        <v>261</v>
      </c>
      <c r="G50" s="44"/>
      <c r="H50" s="44" t="s">
        <v>262</v>
      </c>
      <c r="I50" s="44" t="s">
        <v>226</v>
      </c>
      <c r="J50" s="44" t="s">
        <v>263</v>
      </c>
      <c r="K50" s="44"/>
      <c r="L50" s="44" t="s">
        <v>205</v>
      </c>
      <c r="M50" s="44" t="s">
        <v>211</v>
      </c>
      <c r="N50" s="44" t="s">
        <v>196</v>
      </c>
      <c r="O50" s="44" t="s">
        <v>133</v>
      </c>
      <c r="P50" s="44"/>
      <c r="Q50" s="44"/>
      <c r="R50" s="69"/>
      <c r="S50" s="45">
        <f t="shared" si="1"/>
        <v>982100</v>
      </c>
      <c r="T50" s="44" t="s">
        <v>189</v>
      </c>
      <c r="U50" s="179"/>
      <c r="V50" s="75"/>
    </row>
    <row r="51" spans="1:22" s="66" customFormat="1" ht="56.25">
      <c r="A51" s="68">
        <v>45</v>
      </c>
      <c r="B51" s="44" t="s">
        <v>113</v>
      </c>
      <c r="C51" s="44" t="s">
        <v>134</v>
      </c>
      <c r="D51" s="44" t="s">
        <v>264</v>
      </c>
      <c r="E51" s="44">
        <v>122.8</v>
      </c>
      <c r="F51" s="44" t="s">
        <v>261</v>
      </c>
      <c r="G51" s="44"/>
      <c r="H51" s="44" t="s">
        <v>265</v>
      </c>
      <c r="I51" s="44" t="s">
        <v>226</v>
      </c>
      <c r="J51" s="44" t="s">
        <v>266</v>
      </c>
      <c r="K51" s="44"/>
      <c r="L51" s="44" t="s">
        <v>205</v>
      </c>
      <c r="M51" s="44" t="s">
        <v>211</v>
      </c>
      <c r="N51" s="44" t="s">
        <v>196</v>
      </c>
      <c r="O51" s="44" t="s">
        <v>183</v>
      </c>
      <c r="P51" s="44"/>
      <c r="Q51" s="44"/>
      <c r="R51" s="69"/>
      <c r="S51" s="45">
        <f t="shared" si="1"/>
        <v>564880</v>
      </c>
      <c r="T51" s="44" t="s">
        <v>189</v>
      </c>
      <c r="U51" s="179"/>
      <c r="V51" s="75"/>
    </row>
    <row r="52" spans="1:22" s="66" customFormat="1" ht="36" customHeight="1">
      <c r="A52" s="68">
        <v>46</v>
      </c>
      <c r="B52" s="172" t="s">
        <v>113</v>
      </c>
      <c r="C52" s="172" t="s">
        <v>134</v>
      </c>
      <c r="D52" s="172" t="s">
        <v>544</v>
      </c>
      <c r="E52" s="172">
        <v>150</v>
      </c>
      <c r="F52" s="172" t="s">
        <v>545</v>
      </c>
      <c r="G52" s="172"/>
      <c r="H52" s="172" t="s">
        <v>546</v>
      </c>
      <c r="I52" s="172" t="s">
        <v>231</v>
      </c>
      <c r="J52" s="172" t="s">
        <v>547</v>
      </c>
      <c r="K52" s="172"/>
      <c r="L52" s="172" t="s">
        <v>205</v>
      </c>
      <c r="M52" s="172" t="s">
        <v>211</v>
      </c>
      <c r="N52" s="172" t="s">
        <v>207</v>
      </c>
      <c r="O52" s="172" t="s">
        <v>133</v>
      </c>
      <c r="P52" s="172"/>
      <c r="Q52" s="172"/>
      <c r="R52" s="44"/>
      <c r="S52" s="45">
        <f t="shared" si="1"/>
        <v>690000</v>
      </c>
      <c r="T52" s="44" t="s">
        <v>189</v>
      </c>
      <c r="U52" s="179"/>
      <c r="V52" s="75"/>
    </row>
    <row r="53" spans="1:22" s="66" customFormat="1" ht="22.5" customHeight="1">
      <c r="A53" s="44">
        <v>48</v>
      </c>
      <c r="B53" s="44" t="s">
        <v>113</v>
      </c>
      <c r="C53" s="44" t="s">
        <v>112</v>
      </c>
      <c r="D53" s="44" t="s">
        <v>917</v>
      </c>
      <c r="E53" s="44">
        <v>107.82</v>
      </c>
      <c r="F53" s="44" t="s">
        <v>304</v>
      </c>
      <c r="G53" s="44" t="s">
        <v>393</v>
      </c>
      <c r="H53" s="44" t="s">
        <v>119</v>
      </c>
      <c r="I53" s="44" t="s">
        <v>187</v>
      </c>
      <c r="J53" s="44">
        <v>1930</v>
      </c>
      <c r="K53" s="44">
        <v>0</v>
      </c>
      <c r="L53" s="44" t="s">
        <v>152</v>
      </c>
      <c r="M53" s="44" t="s">
        <v>188</v>
      </c>
      <c r="N53" s="44">
        <v>1</v>
      </c>
      <c r="O53" s="44" t="s">
        <v>133</v>
      </c>
      <c r="P53" s="44">
        <v>0</v>
      </c>
      <c r="Q53" s="44">
        <v>1</v>
      </c>
      <c r="R53" s="44" t="s">
        <v>183</v>
      </c>
      <c r="S53" s="45">
        <f t="shared" si="1"/>
        <v>495971.99999999994</v>
      </c>
      <c r="T53" s="44" t="s">
        <v>189</v>
      </c>
      <c r="U53" s="75"/>
      <c r="V53" s="180"/>
    </row>
    <row r="54" spans="1:22" s="66" customFormat="1" ht="22.5" customHeight="1">
      <c r="A54" s="44"/>
      <c r="B54" s="44" t="s">
        <v>113</v>
      </c>
      <c r="C54" s="44" t="s">
        <v>112</v>
      </c>
      <c r="D54" s="44" t="s">
        <v>841</v>
      </c>
      <c r="E54" s="44">
        <v>91.98</v>
      </c>
      <c r="F54" s="44" t="s">
        <v>197</v>
      </c>
      <c r="G54" s="44"/>
      <c r="H54" s="44" t="s">
        <v>842</v>
      </c>
      <c r="I54" s="44" t="s">
        <v>234</v>
      </c>
      <c r="J54" s="44">
        <v>2019</v>
      </c>
      <c r="K54" s="44"/>
      <c r="L54" s="44" t="s">
        <v>205</v>
      </c>
      <c r="M54" s="44" t="s">
        <v>843</v>
      </c>
      <c r="N54" s="44" t="s">
        <v>207</v>
      </c>
      <c r="O54" s="44" t="s">
        <v>133</v>
      </c>
      <c r="P54" s="44"/>
      <c r="Q54" s="44"/>
      <c r="R54" s="178"/>
      <c r="S54" s="45">
        <f t="shared" si="1"/>
        <v>423108</v>
      </c>
      <c r="T54" s="44" t="s">
        <v>189</v>
      </c>
      <c r="U54" s="46">
        <f>SUM(S28:S54)</f>
        <v>20658232</v>
      </c>
      <c r="V54" s="180"/>
    </row>
    <row r="55" spans="1:22" s="66" customFormat="1" ht="22.5">
      <c r="A55" s="44">
        <v>49</v>
      </c>
      <c r="B55" s="44" t="s">
        <v>113</v>
      </c>
      <c r="C55" s="44" t="s">
        <v>112</v>
      </c>
      <c r="D55" s="44" t="s">
        <v>925</v>
      </c>
      <c r="E55" s="44">
        <v>15</v>
      </c>
      <c r="F55" s="44" t="s">
        <v>7</v>
      </c>
      <c r="G55" s="44" t="s">
        <v>114</v>
      </c>
      <c r="H55" s="44" t="s">
        <v>8</v>
      </c>
      <c r="I55" s="44"/>
      <c r="J55" s="44">
        <v>1977</v>
      </c>
      <c r="K55" s="44">
        <v>0</v>
      </c>
      <c r="L55" s="44" t="s">
        <v>115</v>
      </c>
      <c r="M55" s="44" t="s">
        <v>115</v>
      </c>
      <c r="N55" s="44">
        <v>1</v>
      </c>
      <c r="O55" s="44" t="s">
        <v>116</v>
      </c>
      <c r="P55" s="44"/>
      <c r="Q55" s="44"/>
      <c r="R55" s="44"/>
      <c r="S55" s="58">
        <f t="shared" ref="S55:S56" si="2">E55*4600</f>
        <v>69000</v>
      </c>
      <c r="T55" s="44" t="s">
        <v>120</v>
      </c>
      <c r="U55" s="179"/>
      <c r="V55" s="75"/>
    </row>
    <row r="56" spans="1:22" s="66" customFormat="1" ht="22.5">
      <c r="A56" s="44">
        <v>50</v>
      </c>
      <c r="B56" s="44" t="s">
        <v>113</v>
      </c>
      <c r="C56" s="44" t="s">
        <v>112</v>
      </c>
      <c r="D56" s="44" t="s">
        <v>925</v>
      </c>
      <c r="E56" s="44">
        <v>15</v>
      </c>
      <c r="F56" s="44" t="s">
        <v>7</v>
      </c>
      <c r="G56" s="44" t="s">
        <v>114</v>
      </c>
      <c r="H56" s="44" t="s">
        <v>8</v>
      </c>
      <c r="I56" s="44"/>
      <c r="J56" s="44">
        <v>1977</v>
      </c>
      <c r="K56" s="44">
        <v>0</v>
      </c>
      <c r="L56" s="44" t="s">
        <v>115</v>
      </c>
      <c r="M56" s="44" t="s">
        <v>115</v>
      </c>
      <c r="N56" s="44">
        <v>1</v>
      </c>
      <c r="O56" s="44" t="s">
        <v>116</v>
      </c>
      <c r="P56" s="44"/>
      <c r="Q56" s="44"/>
      <c r="R56" s="44"/>
      <c r="S56" s="58">
        <f t="shared" si="2"/>
        <v>69000</v>
      </c>
      <c r="T56" s="44" t="s">
        <v>120</v>
      </c>
      <c r="U56" s="179"/>
      <c r="V56" s="75"/>
    </row>
    <row r="57" spans="1:22" s="66" customFormat="1" ht="22.5">
      <c r="A57" s="44">
        <v>51</v>
      </c>
      <c r="B57" s="44" t="s">
        <v>113</v>
      </c>
      <c r="C57" s="44" t="s">
        <v>117</v>
      </c>
      <c r="D57" s="44" t="s">
        <v>1012</v>
      </c>
      <c r="E57" s="44">
        <v>78</v>
      </c>
      <c r="F57" s="44" t="s">
        <v>118</v>
      </c>
      <c r="G57" s="44" t="s">
        <v>64</v>
      </c>
      <c r="H57" s="44" t="s">
        <v>119</v>
      </c>
      <c r="I57" s="44"/>
      <c r="J57" s="44">
        <v>2003</v>
      </c>
      <c r="K57" s="44">
        <v>0</v>
      </c>
      <c r="L57" s="44" t="s">
        <v>115</v>
      </c>
      <c r="M57" s="44" t="s">
        <v>115</v>
      </c>
      <c r="N57" s="44">
        <v>1</v>
      </c>
      <c r="O57" s="44" t="s">
        <v>116</v>
      </c>
      <c r="P57" s="44"/>
      <c r="Q57" s="44"/>
      <c r="R57" s="44"/>
      <c r="S57" s="58">
        <f>E57*4600</f>
        <v>358800</v>
      </c>
      <c r="T57" s="44" t="s">
        <v>120</v>
      </c>
      <c r="U57" s="46">
        <f>SUM(S55:S57)</f>
        <v>496800</v>
      </c>
      <c r="V57" s="75"/>
    </row>
    <row r="58" spans="1:22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14" t="s">
        <v>524</v>
      </c>
      <c r="S58" s="41">
        <f>SUM(S4:S57)</f>
        <v>77056808</v>
      </c>
      <c r="T58" s="70"/>
      <c r="U58" s="43">
        <f>SUM(U9:U57)</f>
        <v>77056808</v>
      </c>
      <c r="V58" s="70"/>
    </row>
    <row r="59" spans="1:22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V59" s="70"/>
    </row>
    <row r="60" spans="1:22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V60" s="70"/>
    </row>
    <row r="61" spans="1:22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V61" s="70"/>
    </row>
    <row r="62" spans="1:22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V62" s="70"/>
    </row>
    <row r="63" spans="1:22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V63" s="70"/>
    </row>
    <row r="64" spans="1:22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V64" s="70"/>
    </row>
    <row r="65" spans="1:22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V65" s="70"/>
    </row>
  </sheetData>
  <autoFilter ref="A3:T58"/>
  <mergeCells count="1">
    <mergeCell ref="B1:D1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I241"/>
  <sheetViews>
    <sheetView zoomScale="110" zoomScaleNormal="110" workbookViewId="0">
      <pane ySplit="1" topLeftCell="A178" activePane="bottomLeft" state="frozen"/>
      <selection pane="bottomLeft" activeCell="J187" sqref="J187"/>
    </sheetView>
  </sheetViews>
  <sheetFormatPr defaultRowHeight="12.75"/>
  <cols>
    <col min="1" max="1" width="5.28515625" customWidth="1"/>
    <col min="2" max="2" width="25" bestFit="1" customWidth="1"/>
    <col min="3" max="3" width="14.85546875" style="2" customWidth="1"/>
    <col min="4" max="4" width="15.42578125" customWidth="1"/>
    <col min="5" max="5" width="20.28515625" customWidth="1"/>
    <col min="6" max="6" width="36.28515625" customWidth="1"/>
    <col min="7" max="7" width="12.85546875" bestFit="1" customWidth="1"/>
  </cols>
  <sheetData>
    <row r="1" spans="1:9" ht="30" customHeight="1">
      <c r="A1" s="36" t="s">
        <v>0</v>
      </c>
      <c r="B1" s="36" t="s">
        <v>122</v>
      </c>
      <c r="C1" s="36" t="s">
        <v>123</v>
      </c>
      <c r="D1" s="36" t="s">
        <v>124</v>
      </c>
      <c r="E1" s="36" t="s">
        <v>92</v>
      </c>
      <c r="F1" s="36" t="s">
        <v>121</v>
      </c>
      <c r="G1" s="37"/>
      <c r="H1" s="70"/>
      <c r="I1" s="70"/>
    </row>
    <row r="2" spans="1:9" s="66" customFormat="1">
      <c r="A2" s="76">
        <v>1</v>
      </c>
      <c r="B2" s="76" t="s">
        <v>308</v>
      </c>
      <c r="C2" s="197" t="s">
        <v>771</v>
      </c>
      <c r="D2" s="198">
        <v>41929</v>
      </c>
      <c r="E2" s="199">
        <v>2400</v>
      </c>
      <c r="F2" s="76" t="s">
        <v>148</v>
      </c>
      <c r="G2" s="75"/>
      <c r="H2" s="75"/>
      <c r="I2" s="75"/>
    </row>
    <row r="3" spans="1:9" s="66" customFormat="1">
      <c r="A3" s="200">
        <v>2</v>
      </c>
      <c r="B3" s="71" t="s">
        <v>325</v>
      </c>
      <c r="C3" s="201"/>
      <c r="D3" s="202">
        <v>44411</v>
      </c>
      <c r="E3" s="203">
        <v>3320</v>
      </c>
      <c r="F3" s="76" t="s">
        <v>148</v>
      </c>
      <c r="G3" s="77"/>
      <c r="H3" s="75"/>
      <c r="I3" s="75"/>
    </row>
    <row r="4" spans="1:9" s="66" customFormat="1">
      <c r="A4" s="200">
        <v>3</v>
      </c>
      <c r="B4" s="71" t="s">
        <v>403</v>
      </c>
      <c r="C4" s="201"/>
      <c r="D4" s="202">
        <v>43980</v>
      </c>
      <c r="E4" s="203">
        <v>7460</v>
      </c>
      <c r="F4" s="76" t="s">
        <v>148</v>
      </c>
      <c r="G4" s="77">
        <f>SUM(E2:E4)</f>
        <v>13180</v>
      </c>
      <c r="H4" s="75"/>
      <c r="I4" s="75"/>
    </row>
    <row r="5" spans="1:9" s="66" customFormat="1">
      <c r="A5" s="81">
        <v>4</v>
      </c>
      <c r="B5" s="185" t="s">
        <v>998</v>
      </c>
      <c r="C5" s="190" t="s">
        <v>999</v>
      </c>
      <c r="D5" s="191">
        <v>44229</v>
      </c>
      <c r="E5" s="187">
        <v>2900</v>
      </c>
      <c r="F5" s="185" t="s">
        <v>303</v>
      </c>
      <c r="G5" s="77"/>
      <c r="H5" s="75"/>
      <c r="I5" s="75"/>
    </row>
    <row r="6" spans="1:9" s="66" customFormat="1">
      <c r="A6" s="81">
        <v>5</v>
      </c>
      <c r="B6" s="185" t="s">
        <v>142</v>
      </c>
      <c r="C6" s="190" t="s">
        <v>1000</v>
      </c>
      <c r="D6" s="191">
        <v>44543</v>
      </c>
      <c r="E6" s="187">
        <v>1900</v>
      </c>
      <c r="F6" s="185" t="s">
        <v>303</v>
      </c>
      <c r="G6" s="77"/>
      <c r="H6" s="75"/>
      <c r="I6" s="75"/>
    </row>
    <row r="7" spans="1:9" s="66" customFormat="1">
      <c r="A7" s="81">
        <v>6</v>
      </c>
      <c r="B7" s="185" t="s">
        <v>142</v>
      </c>
      <c r="C7" s="190" t="s">
        <v>1001</v>
      </c>
      <c r="D7" s="191">
        <v>44559</v>
      </c>
      <c r="E7" s="187">
        <v>1500</v>
      </c>
      <c r="F7" s="185" t="s">
        <v>303</v>
      </c>
      <c r="G7" s="77">
        <f>SUM(E5:E7)</f>
        <v>6300</v>
      </c>
      <c r="H7" s="75"/>
      <c r="I7" s="75"/>
    </row>
    <row r="8" spans="1:9" s="66" customFormat="1">
      <c r="A8" s="85">
        <v>7</v>
      </c>
      <c r="B8" s="204" t="s">
        <v>319</v>
      </c>
      <c r="C8" s="204">
        <v>1431</v>
      </c>
      <c r="D8" s="204" t="s">
        <v>320</v>
      </c>
      <c r="E8" s="205">
        <v>1505</v>
      </c>
      <c r="F8" s="204" t="s">
        <v>189</v>
      </c>
      <c r="G8" s="77"/>
      <c r="H8" s="75"/>
      <c r="I8" s="75"/>
    </row>
    <row r="9" spans="1:9" s="66" customFormat="1">
      <c r="A9" s="200">
        <v>8</v>
      </c>
      <c r="B9" s="200" t="s">
        <v>321</v>
      </c>
      <c r="C9" s="206" t="s">
        <v>875</v>
      </c>
      <c r="D9" s="207" t="s">
        <v>322</v>
      </c>
      <c r="E9" s="208">
        <v>2510.06</v>
      </c>
      <c r="F9" s="200" t="s">
        <v>189</v>
      </c>
      <c r="G9" s="80"/>
      <c r="H9" s="75"/>
      <c r="I9" s="75"/>
    </row>
    <row r="10" spans="1:9" s="66" customFormat="1">
      <c r="A10" s="81">
        <v>9</v>
      </c>
      <c r="B10" s="81" t="s">
        <v>323</v>
      </c>
      <c r="C10" s="209" t="s">
        <v>874</v>
      </c>
      <c r="D10" s="82" t="s">
        <v>322</v>
      </c>
      <c r="E10" s="83">
        <v>3199.99</v>
      </c>
      <c r="F10" s="81" t="s">
        <v>189</v>
      </c>
      <c r="G10" s="77"/>
      <c r="H10" s="75"/>
      <c r="I10" s="75"/>
    </row>
    <row r="11" spans="1:9" s="66" customFormat="1" ht="21">
      <c r="A11" s="81">
        <v>10</v>
      </c>
      <c r="B11" s="71" t="s">
        <v>602</v>
      </c>
      <c r="C11" s="72">
        <v>1708</v>
      </c>
      <c r="D11" s="73" t="s">
        <v>597</v>
      </c>
      <c r="E11" s="74">
        <v>2499</v>
      </c>
      <c r="F11" s="71" t="s">
        <v>189</v>
      </c>
      <c r="G11" s="77"/>
      <c r="H11" s="75"/>
      <c r="I11" s="75"/>
    </row>
    <row r="12" spans="1:9" s="66" customFormat="1">
      <c r="A12" s="81">
        <v>11</v>
      </c>
      <c r="B12" s="71" t="s">
        <v>603</v>
      </c>
      <c r="C12" s="72">
        <v>1663</v>
      </c>
      <c r="D12" s="73">
        <v>43398</v>
      </c>
      <c r="E12" s="210">
        <v>4580.75</v>
      </c>
      <c r="F12" s="71" t="s">
        <v>189</v>
      </c>
      <c r="G12" s="77"/>
      <c r="H12" s="75"/>
      <c r="I12" s="75"/>
    </row>
    <row r="13" spans="1:9" s="66" customFormat="1">
      <c r="A13" s="81">
        <v>12</v>
      </c>
      <c r="B13" s="71" t="s">
        <v>318</v>
      </c>
      <c r="C13" s="72"/>
      <c r="D13" s="73">
        <v>42242</v>
      </c>
      <c r="E13" s="74">
        <v>1599</v>
      </c>
      <c r="F13" s="71" t="s">
        <v>189</v>
      </c>
      <c r="G13" s="77"/>
      <c r="H13" s="75"/>
      <c r="I13" s="75"/>
    </row>
    <row r="14" spans="1:9" s="66" customFormat="1">
      <c r="A14" s="81">
        <v>13</v>
      </c>
      <c r="B14" s="71" t="s">
        <v>595</v>
      </c>
      <c r="C14" s="72"/>
      <c r="D14" s="73" t="s">
        <v>608</v>
      </c>
      <c r="E14" s="74">
        <v>1496.86</v>
      </c>
      <c r="F14" s="71" t="s">
        <v>189</v>
      </c>
      <c r="G14" s="77"/>
      <c r="H14" s="75"/>
      <c r="I14" s="75"/>
    </row>
    <row r="15" spans="1:9" s="66" customFormat="1">
      <c r="A15" s="81">
        <v>14</v>
      </c>
      <c r="B15" s="71" t="s">
        <v>604</v>
      </c>
      <c r="C15" s="72">
        <v>1617</v>
      </c>
      <c r="D15" s="73" t="s">
        <v>607</v>
      </c>
      <c r="E15" s="74">
        <v>1249</v>
      </c>
      <c r="F15" s="71" t="s">
        <v>189</v>
      </c>
      <c r="G15" s="77"/>
      <c r="H15" s="75"/>
      <c r="I15" s="75"/>
    </row>
    <row r="16" spans="1:9" s="66" customFormat="1">
      <c r="A16" s="81">
        <v>15</v>
      </c>
      <c r="B16" s="71" t="s">
        <v>605</v>
      </c>
      <c r="C16" s="72">
        <v>1635</v>
      </c>
      <c r="D16" s="73" t="s">
        <v>606</v>
      </c>
      <c r="E16" s="74">
        <v>2940</v>
      </c>
      <c r="F16" s="71" t="s">
        <v>189</v>
      </c>
      <c r="G16" s="77"/>
      <c r="H16" s="75"/>
      <c r="I16" s="75"/>
    </row>
    <row r="17" spans="1:9" s="66" customFormat="1">
      <c r="A17" s="81">
        <v>16</v>
      </c>
      <c r="B17" s="71" t="s">
        <v>833</v>
      </c>
      <c r="C17" s="72">
        <v>1808</v>
      </c>
      <c r="D17" s="73" t="s">
        <v>837</v>
      </c>
      <c r="E17" s="74">
        <v>1699.99</v>
      </c>
      <c r="F17" s="71" t="s">
        <v>189</v>
      </c>
      <c r="G17" s="77"/>
      <c r="H17" s="75"/>
      <c r="I17" s="75"/>
    </row>
    <row r="18" spans="1:9" s="66" customFormat="1">
      <c r="A18" s="81">
        <v>17</v>
      </c>
      <c r="B18" s="71" t="s">
        <v>834</v>
      </c>
      <c r="C18" s="72">
        <v>1803</v>
      </c>
      <c r="D18" s="73" t="s">
        <v>838</v>
      </c>
      <c r="E18" s="74">
        <v>2913.3</v>
      </c>
      <c r="F18" s="71" t="s">
        <v>189</v>
      </c>
      <c r="G18" s="77"/>
      <c r="H18" s="75"/>
      <c r="I18" s="75"/>
    </row>
    <row r="19" spans="1:9" s="66" customFormat="1" ht="21">
      <c r="A19" s="81">
        <v>18</v>
      </c>
      <c r="B19" s="71" t="s">
        <v>835</v>
      </c>
      <c r="C19" s="72">
        <v>1802</v>
      </c>
      <c r="D19" s="73" t="s">
        <v>839</v>
      </c>
      <c r="E19" s="74">
        <v>1564.97</v>
      </c>
      <c r="F19" s="71" t="s">
        <v>189</v>
      </c>
      <c r="G19" s="77"/>
      <c r="H19" s="75"/>
      <c r="I19" s="75"/>
    </row>
    <row r="20" spans="1:9" s="66" customFormat="1">
      <c r="A20" s="81">
        <v>19</v>
      </c>
      <c r="B20" s="71" t="s">
        <v>836</v>
      </c>
      <c r="C20" s="72">
        <v>1793</v>
      </c>
      <c r="D20" s="73" t="s">
        <v>840</v>
      </c>
      <c r="E20" s="74">
        <v>1210</v>
      </c>
      <c r="F20" s="71" t="s">
        <v>189</v>
      </c>
      <c r="G20" s="77"/>
      <c r="H20" s="75"/>
      <c r="I20" s="75"/>
    </row>
    <row r="21" spans="1:9" s="66" customFormat="1">
      <c r="A21" s="81">
        <v>20</v>
      </c>
      <c r="B21" s="71" t="s">
        <v>974</v>
      </c>
      <c r="C21" s="72"/>
      <c r="D21" s="73" t="s">
        <v>975</v>
      </c>
      <c r="E21" s="74">
        <v>3489</v>
      </c>
      <c r="F21" s="71" t="s">
        <v>189</v>
      </c>
      <c r="G21" s="77"/>
      <c r="H21" s="75"/>
      <c r="I21" s="75"/>
    </row>
    <row r="22" spans="1:9" s="66" customFormat="1">
      <c r="A22" s="81">
        <v>21</v>
      </c>
      <c r="B22" s="71" t="s">
        <v>978</v>
      </c>
      <c r="C22" s="72"/>
      <c r="D22" s="73" t="s">
        <v>607</v>
      </c>
      <c r="E22" s="74">
        <v>515</v>
      </c>
      <c r="F22" s="71" t="s">
        <v>189</v>
      </c>
      <c r="G22" s="77"/>
      <c r="H22" s="75"/>
      <c r="I22" s="75"/>
    </row>
    <row r="23" spans="1:9" s="66" customFormat="1">
      <c r="A23" s="81">
        <v>22</v>
      </c>
      <c r="B23" s="71" t="s">
        <v>979</v>
      </c>
      <c r="C23" s="72"/>
      <c r="D23" s="73" t="s">
        <v>607</v>
      </c>
      <c r="E23" s="74">
        <v>849</v>
      </c>
      <c r="F23" s="71" t="s">
        <v>189</v>
      </c>
      <c r="G23" s="77"/>
      <c r="H23" s="75"/>
      <c r="I23" s="75"/>
    </row>
    <row r="24" spans="1:9" s="66" customFormat="1">
      <c r="A24" s="81">
        <v>23</v>
      </c>
      <c r="B24" s="71" t="s">
        <v>969</v>
      </c>
      <c r="C24" s="72"/>
      <c r="D24" s="73" t="s">
        <v>976</v>
      </c>
      <c r="E24" s="74">
        <v>10470</v>
      </c>
      <c r="F24" s="71" t="s">
        <v>189</v>
      </c>
      <c r="G24" s="77"/>
      <c r="H24" s="75"/>
      <c r="I24" s="75"/>
    </row>
    <row r="25" spans="1:9" s="66" customFormat="1">
      <c r="A25" s="81">
        <v>24</v>
      </c>
      <c r="B25" s="71" t="s">
        <v>969</v>
      </c>
      <c r="C25" s="72"/>
      <c r="D25" s="73" t="s">
        <v>1026</v>
      </c>
      <c r="E25" s="74">
        <v>3774.37</v>
      </c>
      <c r="F25" s="71" t="s">
        <v>189</v>
      </c>
      <c r="G25" s="77"/>
      <c r="H25" s="75"/>
      <c r="I25" s="75"/>
    </row>
    <row r="26" spans="1:9" s="66" customFormat="1">
      <c r="A26" s="81">
        <v>25</v>
      </c>
      <c r="B26" s="71" t="s">
        <v>969</v>
      </c>
      <c r="C26" s="72"/>
      <c r="D26" s="73">
        <v>44273</v>
      </c>
      <c r="E26" s="74">
        <v>4088</v>
      </c>
      <c r="F26" s="71" t="s">
        <v>189</v>
      </c>
      <c r="G26" s="77"/>
      <c r="H26" s="75"/>
      <c r="I26" s="75"/>
    </row>
    <row r="27" spans="1:9" s="66" customFormat="1">
      <c r="A27" s="81">
        <v>26</v>
      </c>
      <c r="B27" s="71" t="s">
        <v>969</v>
      </c>
      <c r="C27" s="72"/>
      <c r="D27" s="73">
        <v>44498</v>
      </c>
      <c r="E27" s="74">
        <v>3833.04</v>
      </c>
      <c r="F27" s="71" t="s">
        <v>189</v>
      </c>
      <c r="G27" s="77"/>
      <c r="H27" s="75"/>
      <c r="I27" s="75"/>
    </row>
    <row r="28" spans="1:9" s="66" customFormat="1">
      <c r="A28" s="81">
        <v>27</v>
      </c>
      <c r="B28" s="71" t="s">
        <v>969</v>
      </c>
      <c r="C28" s="72"/>
      <c r="D28" s="73">
        <v>44333</v>
      </c>
      <c r="E28" s="74">
        <v>3774.37</v>
      </c>
      <c r="F28" s="71" t="s">
        <v>189</v>
      </c>
      <c r="G28" s="77"/>
      <c r="H28" s="75"/>
      <c r="I28" s="75"/>
    </row>
    <row r="29" spans="1:9" s="66" customFormat="1">
      <c r="A29" s="81">
        <v>28</v>
      </c>
      <c r="B29" s="71" t="s">
        <v>1028</v>
      </c>
      <c r="C29" s="72"/>
      <c r="D29" s="73">
        <v>44519</v>
      </c>
      <c r="E29" s="74">
        <v>4263.6099999999997</v>
      </c>
      <c r="F29" s="71" t="s">
        <v>189</v>
      </c>
      <c r="G29" s="77"/>
      <c r="H29" s="75"/>
      <c r="I29" s="75"/>
    </row>
    <row r="30" spans="1:9" s="66" customFormat="1">
      <c r="A30" s="81">
        <v>29</v>
      </c>
      <c r="B30" s="71" t="s">
        <v>1029</v>
      </c>
      <c r="C30" s="72"/>
      <c r="D30" s="73">
        <v>44469</v>
      </c>
      <c r="E30" s="74">
        <v>1199</v>
      </c>
      <c r="F30" s="71" t="s">
        <v>189</v>
      </c>
      <c r="G30" s="77">
        <f>SUM(E8:E30)</f>
        <v>65223.310000000005</v>
      </c>
      <c r="H30" s="75"/>
      <c r="I30" s="75"/>
    </row>
    <row r="31" spans="1:9" s="66" customFormat="1">
      <c r="A31" s="81">
        <v>30</v>
      </c>
      <c r="B31" s="81" t="s">
        <v>325</v>
      </c>
      <c r="C31" s="209"/>
      <c r="D31" s="82">
        <v>43273</v>
      </c>
      <c r="E31" s="83">
        <v>3248</v>
      </c>
      <c r="F31" s="81" t="s">
        <v>386</v>
      </c>
      <c r="G31" s="77"/>
      <c r="H31" s="75"/>
      <c r="I31" s="75"/>
    </row>
    <row r="32" spans="1:9" s="66" customFormat="1">
      <c r="A32" s="85">
        <v>31</v>
      </c>
      <c r="B32" s="85" t="s">
        <v>1008</v>
      </c>
      <c r="C32" s="211"/>
      <c r="D32" s="212">
        <v>44074</v>
      </c>
      <c r="E32" s="213">
        <v>3854</v>
      </c>
      <c r="F32" s="214" t="s">
        <v>386</v>
      </c>
      <c r="G32" s="77"/>
      <c r="H32" s="75"/>
      <c r="I32" s="75"/>
    </row>
    <row r="33" spans="1:9" s="66" customFormat="1">
      <c r="A33" s="76">
        <v>32</v>
      </c>
      <c r="B33" s="76" t="s">
        <v>1009</v>
      </c>
      <c r="C33" s="197"/>
      <c r="D33" s="198">
        <v>44138</v>
      </c>
      <c r="E33" s="215">
        <v>3878</v>
      </c>
      <c r="F33" s="81" t="s">
        <v>386</v>
      </c>
      <c r="G33" s="77"/>
      <c r="H33" s="75"/>
      <c r="I33" s="75"/>
    </row>
    <row r="34" spans="1:9" s="66" customFormat="1">
      <c r="A34" s="76">
        <v>33</v>
      </c>
      <c r="B34" s="76" t="s">
        <v>1009</v>
      </c>
      <c r="C34" s="197"/>
      <c r="D34" s="198">
        <v>44292</v>
      </c>
      <c r="E34" s="215">
        <v>3506</v>
      </c>
      <c r="F34" s="81" t="s">
        <v>386</v>
      </c>
      <c r="G34" s="77"/>
      <c r="H34" s="75"/>
      <c r="I34" s="75"/>
    </row>
    <row r="35" spans="1:9" s="66" customFormat="1">
      <c r="A35" s="76">
        <v>34</v>
      </c>
      <c r="B35" s="76" t="s">
        <v>1009</v>
      </c>
      <c r="C35" s="197"/>
      <c r="D35" s="198">
        <v>44292</v>
      </c>
      <c r="E35" s="215">
        <v>3506</v>
      </c>
      <c r="F35" s="81" t="s">
        <v>386</v>
      </c>
      <c r="G35" s="77"/>
      <c r="H35" s="75"/>
      <c r="I35" s="75"/>
    </row>
    <row r="36" spans="1:9" s="66" customFormat="1">
      <c r="A36" s="200">
        <v>35</v>
      </c>
      <c r="B36" s="200" t="s">
        <v>156</v>
      </c>
      <c r="C36" s="206"/>
      <c r="D36" s="200" t="s">
        <v>387</v>
      </c>
      <c r="E36" s="216">
        <v>2800</v>
      </c>
      <c r="F36" s="217" t="s">
        <v>386</v>
      </c>
      <c r="G36" s="77">
        <f>SUM(E31:E36)</f>
        <v>20792</v>
      </c>
      <c r="H36" s="75"/>
      <c r="I36" s="75"/>
    </row>
    <row r="37" spans="1:9" s="66" customFormat="1">
      <c r="A37" s="81">
        <v>36</v>
      </c>
      <c r="B37" s="81" t="s">
        <v>1154</v>
      </c>
      <c r="C37" s="209"/>
      <c r="D37" s="81">
        <v>2022</v>
      </c>
      <c r="E37" s="83">
        <v>1000</v>
      </c>
      <c r="F37" s="81" t="s">
        <v>1020</v>
      </c>
      <c r="G37" s="77">
        <f>SUM(E37)</f>
        <v>1000</v>
      </c>
      <c r="H37" s="75"/>
      <c r="I37" s="75"/>
    </row>
    <row r="38" spans="1:9" s="66" customFormat="1">
      <c r="A38" s="193">
        <v>37</v>
      </c>
      <c r="B38" s="71" t="s">
        <v>947</v>
      </c>
      <c r="C38" s="72"/>
      <c r="D38" s="194">
        <v>2021</v>
      </c>
      <c r="E38" s="203">
        <v>8619.51</v>
      </c>
      <c r="F38" s="71" t="s">
        <v>525</v>
      </c>
      <c r="G38" s="77"/>
      <c r="H38" s="75"/>
      <c r="I38" s="75"/>
    </row>
    <row r="39" spans="1:9" s="66" customFormat="1">
      <c r="A39" s="193">
        <v>38</v>
      </c>
      <c r="B39" s="71" t="s">
        <v>727</v>
      </c>
      <c r="C39" s="72"/>
      <c r="D39" s="194">
        <v>2021</v>
      </c>
      <c r="E39" s="203">
        <v>2639.67</v>
      </c>
      <c r="F39" s="71" t="s">
        <v>525</v>
      </c>
      <c r="G39" s="77"/>
      <c r="H39" s="75"/>
      <c r="I39" s="75"/>
    </row>
    <row r="40" spans="1:9" s="66" customFormat="1">
      <c r="A40" s="193">
        <v>39</v>
      </c>
      <c r="B40" s="71" t="s">
        <v>727</v>
      </c>
      <c r="C40" s="72" t="s">
        <v>922</v>
      </c>
      <c r="D40" s="194">
        <v>2018</v>
      </c>
      <c r="E40" s="203">
        <v>2752.61</v>
      </c>
      <c r="F40" s="71" t="s">
        <v>525</v>
      </c>
      <c r="G40" s="77"/>
      <c r="H40" s="75"/>
      <c r="I40" s="75"/>
    </row>
    <row r="41" spans="1:9" s="66" customFormat="1">
      <c r="A41" s="193">
        <v>40</v>
      </c>
      <c r="B41" s="71" t="s">
        <v>727</v>
      </c>
      <c r="C41" s="201" t="s">
        <v>923</v>
      </c>
      <c r="D41" s="194">
        <v>2018</v>
      </c>
      <c r="E41" s="203">
        <v>2652.74</v>
      </c>
      <c r="F41" s="71" t="s">
        <v>525</v>
      </c>
      <c r="G41" s="77"/>
      <c r="H41" s="75"/>
      <c r="I41" s="75"/>
    </row>
    <row r="42" spans="1:9" s="66" customFormat="1">
      <c r="A42" s="193">
        <v>41</v>
      </c>
      <c r="B42" s="71" t="s">
        <v>1023</v>
      </c>
      <c r="C42" s="201"/>
      <c r="D42" s="194">
        <v>2021</v>
      </c>
      <c r="E42" s="203">
        <v>1105</v>
      </c>
      <c r="F42" s="71" t="s">
        <v>525</v>
      </c>
      <c r="G42" s="77"/>
      <c r="H42" s="75"/>
      <c r="I42" s="75"/>
    </row>
    <row r="43" spans="1:9" s="66" customFormat="1">
      <c r="A43" s="81">
        <v>42</v>
      </c>
      <c r="B43" s="81" t="s">
        <v>1019</v>
      </c>
      <c r="C43" s="209"/>
      <c r="D43" s="81">
        <v>2021</v>
      </c>
      <c r="E43" s="83">
        <v>1083</v>
      </c>
      <c r="F43" s="71" t="s">
        <v>525</v>
      </c>
      <c r="G43" s="77">
        <f>SUM(E38:E43)</f>
        <v>18852.53</v>
      </c>
      <c r="H43" s="75"/>
      <c r="I43" s="75"/>
    </row>
    <row r="44" spans="1:9" s="66" customFormat="1" ht="36">
      <c r="A44" s="85">
        <v>43</v>
      </c>
      <c r="B44" s="212" t="s">
        <v>390</v>
      </c>
      <c r="C44" s="211" t="s">
        <v>774</v>
      </c>
      <c r="D44" s="212">
        <v>43089</v>
      </c>
      <c r="E44" s="218">
        <v>2770</v>
      </c>
      <c r="F44" s="85" t="s">
        <v>154</v>
      </c>
      <c r="G44" s="80"/>
      <c r="H44" s="75"/>
      <c r="I44" s="75"/>
    </row>
    <row r="45" spans="1:9" s="66" customFormat="1" ht="36.75" customHeight="1">
      <c r="A45" s="76">
        <v>44</v>
      </c>
      <c r="B45" s="198" t="s">
        <v>157</v>
      </c>
      <c r="C45" s="197" t="s">
        <v>777</v>
      </c>
      <c r="D45" s="198">
        <v>41464</v>
      </c>
      <c r="E45" s="199">
        <v>1543.99</v>
      </c>
      <c r="F45" s="76" t="s">
        <v>154</v>
      </c>
      <c r="G45" s="80"/>
      <c r="H45" s="75"/>
      <c r="I45" s="75"/>
    </row>
    <row r="46" spans="1:9" s="66" customFormat="1" ht="36">
      <c r="A46" s="76">
        <v>45</v>
      </c>
      <c r="B46" s="78" t="s">
        <v>158</v>
      </c>
      <c r="C46" s="219" t="s">
        <v>778</v>
      </c>
      <c r="D46" s="220">
        <v>41465</v>
      </c>
      <c r="E46" s="79">
        <v>5790</v>
      </c>
      <c r="F46" s="78" t="s">
        <v>154</v>
      </c>
      <c r="G46" s="80"/>
      <c r="H46" s="75"/>
      <c r="I46" s="75"/>
    </row>
    <row r="47" spans="1:9" s="66" customFormat="1" ht="36">
      <c r="A47" s="76">
        <v>46</v>
      </c>
      <c r="B47" s="198" t="s">
        <v>155</v>
      </c>
      <c r="C47" s="198" t="s">
        <v>391</v>
      </c>
      <c r="D47" s="198">
        <v>41152</v>
      </c>
      <c r="E47" s="199">
        <v>58270</v>
      </c>
      <c r="F47" s="76" t="s">
        <v>154</v>
      </c>
      <c r="G47" s="80"/>
      <c r="H47" s="75"/>
      <c r="I47" s="75"/>
    </row>
    <row r="48" spans="1:9" s="66" customFormat="1" ht="36">
      <c r="A48" s="76">
        <v>17</v>
      </c>
      <c r="B48" s="198" t="s">
        <v>155</v>
      </c>
      <c r="C48" s="197" t="s">
        <v>768</v>
      </c>
      <c r="D48" s="198">
        <v>41152</v>
      </c>
      <c r="E48" s="199">
        <v>23446</v>
      </c>
      <c r="F48" s="76" t="s">
        <v>154</v>
      </c>
      <c r="G48" s="80"/>
      <c r="H48" s="75"/>
      <c r="I48" s="75"/>
    </row>
    <row r="49" spans="1:9" s="66" customFormat="1" ht="31.5">
      <c r="A49" s="76">
        <v>18</v>
      </c>
      <c r="B49" s="71" t="s">
        <v>781</v>
      </c>
      <c r="C49" s="201">
        <v>333</v>
      </c>
      <c r="D49" s="202">
        <v>43777</v>
      </c>
      <c r="E49" s="203">
        <v>3277.95</v>
      </c>
      <c r="F49" s="71" t="s">
        <v>154</v>
      </c>
      <c r="G49" s="80"/>
      <c r="H49" s="75"/>
      <c r="I49" s="75"/>
    </row>
    <row r="50" spans="1:9" s="66" customFormat="1" ht="31.5">
      <c r="A50" s="76">
        <v>49</v>
      </c>
      <c r="B50" s="71" t="s">
        <v>962</v>
      </c>
      <c r="C50" s="201"/>
      <c r="D50" s="202"/>
      <c r="E50" s="203">
        <v>3800</v>
      </c>
      <c r="F50" s="71" t="s">
        <v>154</v>
      </c>
      <c r="G50" s="80"/>
      <c r="H50" s="75"/>
      <c r="I50" s="75"/>
    </row>
    <row r="51" spans="1:9" s="66" customFormat="1" ht="31.5">
      <c r="A51" s="76">
        <v>50</v>
      </c>
      <c r="B51" s="71" t="s">
        <v>962</v>
      </c>
      <c r="C51" s="201"/>
      <c r="D51" s="202"/>
      <c r="E51" s="203">
        <v>2700</v>
      </c>
      <c r="F51" s="71" t="s">
        <v>154</v>
      </c>
      <c r="G51" s="80"/>
      <c r="H51" s="75"/>
      <c r="I51" s="75"/>
    </row>
    <row r="52" spans="1:9" s="66" customFormat="1" ht="31.5">
      <c r="A52" s="76">
        <v>51</v>
      </c>
      <c r="B52" s="71" t="s">
        <v>962</v>
      </c>
      <c r="C52" s="201"/>
      <c r="D52" s="202"/>
      <c r="E52" s="203">
        <v>3298</v>
      </c>
      <c r="F52" s="71" t="s">
        <v>154</v>
      </c>
      <c r="G52" s="80"/>
      <c r="H52" s="75"/>
      <c r="I52" s="75"/>
    </row>
    <row r="53" spans="1:9" s="66" customFormat="1" ht="31.5">
      <c r="A53" s="76">
        <v>52</v>
      </c>
      <c r="B53" s="71" t="s">
        <v>963</v>
      </c>
      <c r="C53" s="201"/>
      <c r="D53" s="202"/>
      <c r="E53" s="203">
        <v>1449.99</v>
      </c>
      <c r="F53" s="71" t="s">
        <v>154</v>
      </c>
      <c r="G53" s="80"/>
      <c r="H53" s="75"/>
      <c r="I53" s="75"/>
    </row>
    <row r="54" spans="1:9" s="66" customFormat="1" ht="31.5">
      <c r="A54" s="76">
        <v>53</v>
      </c>
      <c r="B54" s="71" t="s">
        <v>390</v>
      </c>
      <c r="C54" s="201"/>
      <c r="D54" s="202"/>
      <c r="E54" s="203">
        <v>1107</v>
      </c>
      <c r="F54" s="71" t="s">
        <v>154</v>
      </c>
      <c r="G54" s="80"/>
      <c r="H54" s="75"/>
      <c r="I54" s="75"/>
    </row>
    <row r="55" spans="1:9" s="66" customFormat="1" ht="31.5">
      <c r="A55" s="76">
        <v>54</v>
      </c>
      <c r="B55" s="71" t="s">
        <v>782</v>
      </c>
      <c r="C55" s="201">
        <v>336</v>
      </c>
      <c r="D55" s="202">
        <v>43815</v>
      </c>
      <c r="E55" s="203">
        <v>8098</v>
      </c>
      <c r="F55" s="71" t="s">
        <v>154</v>
      </c>
      <c r="G55" s="80"/>
      <c r="H55" s="75"/>
      <c r="I55" s="75"/>
    </row>
    <row r="56" spans="1:9" s="66" customFormat="1" ht="31.5">
      <c r="A56" s="86">
        <v>55</v>
      </c>
      <c r="B56" s="71" t="s">
        <v>721</v>
      </c>
      <c r="C56" s="201"/>
      <c r="D56" s="202">
        <v>44398</v>
      </c>
      <c r="E56" s="203">
        <v>1300</v>
      </c>
      <c r="F56" s="71" t="s">
        <v>154</v>
      </c>
      <c r="G56" s="77">
        <f>SUM(E44:E56)</f>
        <v>116850.93000000001</v>
      </c>
      <c r="H56" s="75"/>
      <c r="I56" s="75"/>
    </row>
    <row r="57" spans="1:9" s="66" customFormat="1" ht="35.25" customHeight="1">
      <c r="A57" s="76">
        <v>56</v>
      </c>
      <c r="B57" s="78" t="s">
        <v>436</v>
      </c>
      <c r="C57" s="78" t="s">
        <v>437</v>
      </c>
      <c r="D57" s="78" t="s">
        <v>438</v>
      </c>
      <c r="E57" s="79">
        <v>9131.52</v>
      </c>
      <c r="F57" s="78" t="s">
        <v>145</v>
      </c>
      <c r="G57" s="80"/>
      <c r="H57" s="75"/>
      <c r="I57" s="75"/>
    </row>
    <row r="58" spans="1:9" s="66" customFormat="1" ht="28.5" customHeight="1">
      <c r="A58" s="76">
        <v>57</v>
      </c>
      <c r="B58" s="78" t="s">
        <v>403</v>
      </c>
      <c r="C58" s="78" t="s">
        <v>404</v>
      </c>
      <c r="D58" s="78" t="s">
        <v>405</v>
      </c>
      <c r="E58" s="79">
        <v>1600</v>
      </c>
      <c r="F58" s="78" t="s">
        <v>145</v>
      </c>
      <c r="G58" s="80"/>
      <c r="H58" s="75"/>
      <c r="I58" s="75"/>
    </row>
    <row r="59" spans="1:9" s="66" customFormat="1" ht="28.5" customHeight="1">
      <c r="A59" s="76">
        <v>58</v>
      </c>
      <c r="B59" s="78" t="s">
        <v>140</v>
      </c>
      <c r="C59" s="78" t="s">
        <v>407</v>
      </c>
      <c r="D59" s="78" t="s">
        <v>408</v>
      </c>
      <c r="E59" s="79">
        <v>1650</v>
      </c>
      <c r="F59" s="78" t="s">
        <v>145</v>
      </c>
      <c r="G59" s="80"/>
      <c r="H59" s="75"/>
      <c r="I59" s="75"/>
    </row>
    <row r="60" spans="1:9" s="66" customFormat="1" ht="28.5" customHeight="1">
      <c r="A60" s="76">
        <v>59</v>
      </c>
      <c r="B60" s="78" t="s">
        <v>818</v>
      </c>
      <c r="C60" s="78" t="s">
        <v>1037</v>
      </c>
      <c r="D60" s="78" t="s">
        <v>1038</v>
      </c>
      <c r="E60" s="79">
        <v>970.01</v>
      </c>
      <c r="F60" s="78" t="s">
        <v>145</v>
      </c>
      <c r="G60" s="80"/>
      <c r="H60" s="75"/>
      <c r="I60" s="75"/>
    </row>
    <row r="61" spans="1:9" s="66" customFormat="1" ht="28.5" customHeight="1">
      <c r="A61" s="76">
        <v>60</v>
      </c>
      <c r="B61" s="78" t="s">
        <v>140</v>
      </c>
      <c r="C61" s="78" t="s">
        <v>409</v>
      </c>
      <c r="D61" s="78" t="s">
        <v>410</v>
      </c>
      <c r="E61" s="79">
        <v>1800</v>
      </c>
      <c r="F61" s="78" t="s">
        <v>145</v>
      </c>
      <c r="G61" s="80"/>
      <c r="H61" s="75"/>
      <c r="I61" s="75"/>
    </row>
    <row r="62" spans="1:9" s="66" customFormat="1" ht="24" customHeight="1">
      <c r="A62" s="76">
        <v>61</v>
      </c>
      <c r="B62" s="198" t="s">
        <v>913</v>
      </c>
      <c r="C62" s="198" t="s">
        <v>411</v>
      </c>
      <c r="D62" s="198" t="s">
        <v>412</v>
      </c>
      <c r="E62" s="199">
        <v>3918</v>
      </c>
      <c r="F62" s="81" t="s">
        <v>145</v>
      </c>
      <c r="G62" s="80"/>
      <c r="H62" s="75"/>
      <c r="I62" s="75"/>
    </row>
    <row r="63" spans="1:9" s="66" customFormat="1" ht="24" customHeight="1">
      <c r="A63" s="76">
        <v>62</v>
      </c>
      <c r="B63" s="198" t="s">
        <v>332</v>
      </c>
      <c r="C63" s="198" t="s">
        <v>413</v>
      </c>
      <c r="D63" s="198" t="s">
        <v>333</v>
      </c>
      <c r="E63" s="199">
        <v>1669</v>
      </c>
      <c r="F63" s="81" t="s">
        <v>145</v>
      </c>
      <c r="G63" s="80"/>
      <c r="H63" s="75"/>
      <c r="I63" s="75"/>
    </row>
    <row r="64" spans="1:9" s="66" customFormat="1" ht="24" customHeight="1">
      <c r="A64" s="76">
        <v>63</v>
      </c>
      <c r="B64" s="198" t="s">
        <v>335</v>
      </c>
      <c r="C64" s="198" t="s">
        <v>414</v>
      </c>
      <c r="D64" s="198" t="s">
        <v>334</v>
      </c>
      <c r="E64" s="199">
        <v>770</v>
      </c>
      <c r="F64" s="81" t="s">
        <v>145</v>
      </c>
      <c r="G64" s="80"/>
      <c r="H64" s="75"/>
      <c r="I64" s="75"/>
    </row>
    <row r="65" spans="1:9" s="66" customFormat="1" ht="24" customHeight="1">
      <c r="A65" s="76">
        <v>64</v>
      </c>
      <c r="B65" s="198" t="s">
        <v>332</v>
      </c>
      <c r="C65" s="198" t="s">
        <v>415</v>
      </c>
      <c r="D65" s="198" t="s">
        <v>336</v>
      </c>
      <c r="E65" s="199">
        <v>1669</v>
      </c>
      <c r="F65" s="81" t="s">
        <v>145</v>
      </c>
      <c r="G65" s="80"/>
      <c r="H65" s="75"/>
      <c r="I65" s="75"/>
    </row>
    <row r="66" spans="1:9" s="66" customFormat="1" ht="24" customHeight="1">
      <c r="A66" s="76">
        <v>65</v>
      </c>
      <c r="B66" s="198" t="s">
        <v>335</v>
      </c>
      <c r="C66" s="198" t="s">
        <v>419</v>
      </c>
      <c r="D66" s="198" t="s">
        <v>334</v>
      </c>
      <c r="E66" s="199">
        <v>770</v>
      </c>
      <c r="F66" s="81" t="s">
        <v>145</v>
      </c>
      <c r="G66" s="80"/>
      <c r="H66" s="75"/>
      <c r="I66" s="75"/>
    </row>
    <row r="67" spans="1:9" s="66" customFormat="1" ht="24" customHeight="1">
      <c r="A67" s="76">
        <v>66</v>
      </c>
      <c r="B67" s="198" t="s">
        <v>335</v>
      </c>
      <c r="C67" s="198" t="s">
        <v>420</v>
      </c>
      <c r="D67" s="198" t="s">
        <v>340</v>
      </c>
      <c r="E67" s="199">
        <v>770</v>
      </c>
      <c r="F67" s="81" t="s">
        <v>145</v>
      </c>
      <c r="G67" s="80"/>
      <c r="H67" s="75"/>
      <c r="I67" s="75"/>
    </row>
    <row r="68" spans="1:9" s="66" customFormat="1" ht="28.5" customHeight="1">
      <c r="A68" s="76">
        <v>67</v>
      </c>
      <c r="B68" s="78" t="s">
        <v>139</v>
      </c>
      <c r="C68" s="78" t="s">
        <v>421</v>
      </c>
      <c r="D68" s="78" t="s">
        <v>341</v>
      </c>
      <c r="E68" s="79">
        <v>2890</v>
      </c>
      <c r="F68" s="78" t="s">
        <v>145</v>
      </c>
      <c r="G68" s="80"/>
      <c r="H68" s="75"/>
      <c r="I68" s="75"/>
    </row>
    <row r="69" spans="1:9" s="66" customFormat="1" ht="28.5" customHeight="1">
      <c r="A69" s="76">
        <v>38</v>
      </c>
      <c r="B69" s="78" t="s">
        <v>139</v>
      </c>
      <c r="C69" s="78" t="s">
        <v>422</v>
      </c>
      <c r="D69" s="78" t="s">
        <v>341</v>
      </c>
      <c r="E69" s="79">
        <v>2889.99</v>
      </c>
      <c r="F69" s="78" t="s">
        <v>145</v>
      </c>
      <c r="G69" s="80"/>
      <c r="H69" s="75"/>
      <c r="I69" s="75"/>
    </row>
    <row r="70" spans="1:9" s="66" customFormat="1" ht="28.5" customHeight="1">
      <c r="A70" s="76">
        <v>39</v>
      </c>
      <c r="B70" s="78" t="s">
        <v>141</v>
      </c>
      <c r="C70" s="78" t="s">
        <v>423</v>
      </c>
      <c r="D70" s="78" t="s">
        <v>342</v>
      </c>
      <c r="E70" s="79">
        <v>3025</v>
      </c>
      <c r="F70" s="78" t="s">
        <v>145</v>
      </c>
      <c r="G70" s="80"/>
      <c r="H70" s="75"/>
      <c r="I70" s="75"/>
    </row>
    <row r="71" spans="1:9" s="66" customFormat="1" ht="28.5" customHeight="1">
      <c r="A71" s="76">
        <v>70</v>
      </c>
      <c r="B71" s="78" t="s">
        <v>140</v>
      </c>
      <c r="C71" s="78" t="s">
        <v>343</v>
      </c>
      <c r="D71" s="78" t="s">
        <v>344</v>
      </c>
      <c r="E71" s="79">
        <v>1750</v>
      </c>
      <c r="F71" s="78" t="s">
        <v>145</v>
      </c>
      <c r="G71" s="80"/>
      <c r="H71" s="75"/>
      <c r="I71" s="75"/>
    </row>
    <row r="72" spans="1:9" s="66" customFormat="1" ht="24" customHeight="1">
      <c r="A72" s="76">
        <v>71</v>
      </c>
      <c r="B72" s="198" t="s">
        <v>156</v>
      </c>
      <c r="C72" s="198" t="s">
        <v>426</v>
      </c>
      <c r="D72" s="198" t="s">
        <v>349</v>
      </c>
      <c r="E72" s="199">
        <v>2706</v>
      </c>
      <c r="F72" s="81" t="s">
        <v>145</v>
      </c>
      <c r="G72" s="80"/>
      <c r="H72" s="75"/>
      <c r="I72" s="75"/>
    </row>
    <row r="73" spans="1:9" s="66" customFormat="1" ht="24" customHeight="1">
      <c r="A73" s="76">
        <v>72</v>
      </c>
      <c r="B73" s="198" t="s">
        <v>914</v>
      </c>
      <c r="C73" s="198" t="s">
        <v>429</v>
      </c>
      <c r="D73" s="198" t="s">
        <v>352</v>
      </c>
      <c r="E73" s="199">
        <v>799.99</v>
      </c>
      <c r="F73" s="81" t="s">
        <v>145</v>
      </c>
      <c r="G73" s="80"/>
      <c r="H73" s="75"/>
      <c r="I73" s="75"/>
    </row>
    <row r="74" spans="1:9" s="66" customFormat="1" ht="24" customHeight="1">
      <c r="A74" s="76">
        <v>72</v>
      </c>
      <c r="B74" s="198" t="s">
        <v>335</v>
      </c>
      <c r="C74" s="198" t="s">
        <v>430</v>
      </c>
      <c r="D74" s="198" t="s">
        <v>352</v>
      </c>
      <c r="E74" s="199">
        <v>3490</v>
      </c>
      <c r="F74" s="81" t="s">
        <v>145</v>
      </c>
      <c r="G74" s="80"/>
      <c r="H74" s="75"/>
      <c r="I74" s="75"/>
    </row>
    <row r="75" spans="1:9" s="66" customFormat="1" ht="28.5" customHeight="1">
      <c r="A75" s="76">
        <v>74</v>
      </c>
      <c r="B75" s="78" t="s">
        <v>140</v>
      </c>
      <c r="C75" s="78" t="s">
        <v>431</v>
      </c>
      <c r="D75" s="78" t="s">
        <v>353</v>
      </c>
      <c r="E75" s="79">
        <v>3300</v>
      </c>
      <c r="F75" s="78" t="s">
        <v>145</v>
      </c>
      <c r="G75" s="80"/>
      <c r="H75" s="75"/>
      <c r="I75" s="75"/>
    </row>
    <row r="76" spans="1:9" s="66" customFormat="1" ht="24" customHeight="1">
      <c r="A76" s="76">
        <v>75</v>
      </c>
      <c r="B76" s="198" t="s">
        <v>355</v>
      </c>
      <c r="C76" s="198" t="s">
        <v>434</v>
      </c>
      <c r="D76" s="198" t="s">
        <v>356</v>
      </c>
      <c r="E76" s="199">
        <v>999</v>
      </c>
      <c r="F76" s="81" t="s">
        <v>145</v>
      </c>
      <c r="G76" s="80"/>
      <c r="H76" s="75"/>
      <c r="I76" s="75"/>
    </row>
    <row r="77" spans="1:9" s="66" customFormat="1" ht="24" customHeight="1">
      <c r="A77" s="76">
        <v>76</v>
      </c>
      <c r="B77" s="198" t="s">
        <v>444</v>
      </c>
      <c r="C77" s="198" t="s">
        <v>445</v>
      </c>
      <c r="D77" s="198" t="s">
        <v>446</v>
      </c>
      <c r="E77" s="199">
        <v>1520</v>
      </c>
      <c r="F77" s="81" t="s">
        <v>145</v>
      </c>
      <c r="G77" s="80"/>
      <c r="H77" s="75"/>
      <c r="I77" s="75"/>
    </row>
    <row r="78" spans="1:9" s="66" customFormat="1" ht="28.5" customHeight="1">
      <c r="A78" s="76">
        <v>77</v>
      </c>
      <c r="B78" s="78" t="s">
        <v>139</v>
      </c>
      <c r="C78" s="78" t="s">
        <v>435</v>
      </c>
      <c r="D78" s="78" t="s">
        <v>357</v>
      </c>
      <c r="E78" s="79">
        <v>3160</v>
      </c>
      <c r="F78" s="78" t="s">
        <v>145</v>
      </c>
      <c r="G78" s="80"/>
      <c r="H78" s="75"/>
      <c r="I78" s="75"/>
    </row>
    <row r="79" spans="1:9" s="66" customFormat="1" ht="24">
      <c r="A79" s="76">
        <v>78</v>
      </c>
      <c r="B79" s="81" t="s">
        <v>667</v>
      </c>
      <c r="C79" s="209" t="s">
        <v>439</v>
      </c>
      <c r="D79" s="82" t="s">
        <v>668</v>
      </c>
      <c r="E79" s="221">
        <v>1500</v>
      </c>
      <c r="F79" s="81" t="s">
        <v>145</v>
      </c>
      <c r="G79" s="80"/>
      <c r="H79" s="75"/>
      <c r="I79" s="75"/>
    </row>
    <row r="80" spans="1:9" s="66" customFormat="1" ht="24" customHeight="1">
      <c r="A80" s="76">
        <v>79</v>
      </c>
      <c r="B80" s="198" t="s">
        <v>310</v>
      </c>
      <c r="C80" s="198" t="s">
        <v>441</v>
      </c>
      <c r="D80" s="198" t="s">
        <v>440</v>
      </c>
      <c r="E80" s="199">
        <v>2200</v>
      </c>
      <c r="F80" s="81" t="s">
        <v>145</v>
      </c>
      <c r="G80" s="80"/>
      <c r="H80" s="75"/>
      <c r="I80" s="75"/>
    </row>
    <row r="81" spans="1:9" s="66" customFormat="1" ht="24" customHeight="1">
      <c r="A81" s="76">
        <v>80</v>
      </c>
      <c r="B81" s="198" t="s">
        <v>916</v>
      </c>
      <c r="C81" s="198" t="s">
        <v>447</v>
      </c>
      <c r="D81" s="198" t="s">
        <v>448</v>
      </c>
      <c r="E81" s="199">
        <v>1630</v>
      </c>
      <c r="F81" s="81" t="s">
        <v>145</v>
      </c>
      <c r="G81" s="80"/>
      <c r="H81" s="75"/>
      <c r="I81" s="75"/>
    </row>
    <row r="82" spans="1:9" s="66" customFormat="1" ht="28.5" customHeight="1">
      <c r="A82" s="76">
        <v>81</v>
      </c>
      <c r="B82" s="78" t="s">
        <v>358</v>
      </c>
      <c r="C82" s="78" t="s">
        <v>449</v>
      </c>
      <c r="D82" s="78" t="s">
        <v>450</v>
      </c>
      <c r="E82" s="79">
        <v>2500</v>
      </c>
      <c r="F82" s="78" t="s">
        <v>145</v>
      </c>
      <c r="G82" s="80"/>
      <c r="H82" s="75"/>
      <c r="I82" s="75"/>
    </row>
    <row r="83" spans="1:9" s="66" customFormat="1" ht="24" customHeight="1">
      <c r="A83" s="76">
        <v>82</v>
      </c>
      <c r="B83" s="198" t="s">
        <v>915</v>
      </c>
      <c r="C83" s="198" t="s">
        <v>451</v>
      </c>
      <c r="D83" s="198" t="s">
        <v>452</v>
      </c>
      <c r="E83" s="199">
        <v>2200</v>
      </c>
      <c r="F83" s="81" t="s">
        <v>145</v>
      </c>
      <c r="G83" s="80"/>
      <c r="H83" s="75"/>
      <c r="I83" s="75"/>
    </row>
    <row r="84" spans="1:9" s="66" customFormat="1" ht="24" customHeight="1">
      <c r="A84" s="76">
        <v>83</v>
      </c>
      <c r="B84" s="198" t="s">
        <v>916</v>
      </c>
      <c r="C84" s="198" t="s">
        <v>453</v>
      </c>
      <c r="D84" s="198" t="s">
        <v>454</v>
      </c>
      <c r="E84" s="199">
        <v>1755</v>
      </c>
      <c r="F84" s="81" t="s">
        <v>145</v>
      </c>
      <c r="G84" s="80"/>
      <c r="H84" s="75"/>
      <c r="I84" s="75"/>
    </row>
    <row r="85" spans="1:9" s="66" customFormat="1" ht="24" customHeight="1">
      <c r="A85" s="76">
        <v>84</v>
      </c>
      <c r="B85" s="198" t="s">
        <v>359</v>
      </c>
      <c r="C85" s="198" t="s">
        <v>455</v>
      </c>
      <c r="D85" s="198" t="s">
        <v>450</v>
      </c>
      <c r="E85" s="199">
        <v>2848</v>
      </c>
      <c r="F85" s="81" t="s">
        <v>145</v>
      </c>
      <c r="G85" s="80"/>
      <c r="H85" s="75"/>
      <c r="I85" s="75"/>
    </row>
    <row r="86" spans="1:9" s="66" customFormat="1" ht="24" customHeight="1">
      <c r="A86" s="76">
        <v>85</v>
      </c>
      <c r="B86" s="198" t="s">
        <v>360</v>
      </c>
      <c r="C86" s="198" t="s">
        <v>456</v>
      </c>
      <c r="D86" s="198" t="s">
        <v>457</v>
      </c>
      <c r="E86" s="199">
        <v>3994</v>
      </c>
      <c r="F86" s="81" t="s">
        <v>145</v>
      </c>
      <c r="G86" s="80"/>
      <c r="H86" s="75"/>
      <c r="I86" s="75"/>
    </row>
    <row r="87" spans="1:9" s="66" customFormat="1" ht="24" customHeight="1">
      <c r="A87" s="76">
        <v>86</v>
      </c>
      <c r="B87" s="198" t="s">
        <v>335</v>
      </c>
      <c r="C87" s="198" t="s">
        <v>458</v>
      </c>
      <c r="D87" s="198" t="s">
        <v>459</v>
      </c>
      <c r="E87" s="199">
        <v>984</v>
      </c>
      <c r="F87" s="81" t="s">
        <v>145</v>
      </c>
      <c r="G87" s="80"/>
      <c r="H87" s="75"/>
      <c r="I87" s="75"/>
    </row>
    <row r="88" spans="1:9" s="66" customFormat="1" ht="24" customHeight="1">
      <c r="A88" s="76">
        <v>87</v>
      </c>
      <c r="B88" s="198" t="s">
        <v>470</v>
      </c>
      <c r="C88" s="198" t="s">
        <v>471</v>
      </c>
      <c r="D88" s="198" t="s">
        <v>472</v>
      </c>
      <c r="E88" s="199">
        <v>2000</v>
      </c>
      <c r="F88" s="81" t="s">
        <v>145</v>
      </c>
      <c r="G88" s="80"/>
      <c r="H88" s="75"/>
      <c r="I88" s="75"/>
    </row>
    <row r="89" spans="1:9" s="66" customFormat="1" ht="24" customHeight="1">
      <c r="A89" s="76">
        <v>88</v>
      </c>
      <c r="B89" s="198" t="s">
        <v>396</v>
      </c>
      <c r="C89" s="198" t="s">
        <v>473</v>
      </c>
      <c r="D89" s="198" t="s">
        <v>474</v>
      </c>
      <c r="E89" s="199">
        <v>1200</v>
      </c>
      <c r="F89" s="81" t="s">
        <v>145</v>
      </c>
      <c r="G89" s="80"/>
      <c r="H89" s="75"/>
      <c r="I89" s="75"/>
    </row>
    <row r="90" spans="1:9" s="66" customFormat="1" ht="28.5" customHeight="1">
      <c r="A90" s="76">
        <v>89</v>
      </c>
      <c r="B90" s="78" t="s">
        <v>475</v>
      </c>
      <c r="C90" s="78" t="s">
        <v>476</v>
      </c>
      <c r="D90" s="78" t="s">
        <v>477</v>
      </c>
      <c r="E90" s="79">
        <v>7000</v>
      </c>
      <c r="F90" s="78" t="s">
        <v>145</v>
      </c>
      <c r="G90" s="80"/>
      <c r="H90" s="75"/>
      <c r="I90" s="75"/>
    </row>
    <row r="91" spans="1:9" s="66" customFormat="1" ht="24" customHeight="1">
      <c r="A91" s="76">
        <v>90</v>
      </c>
      <c r="B91" s="198" t="s">
        <v>487</v>
      </c>
      <c r="C91" s="198" t="s">
        <v>488</v>
      </c>
      <c r="D91" s="198" t="s">
        <v>489</v>
      </c>
      <c r="E91" s="199">
        <v>970</v>
      </c>
      <c r="F91" s="81" t="s">
        <v>145</v>
      </c>
      <c r="G91" s="80"/>
      <c r="H91" s="75"/>
      <c r="I91" s="75"/>
    </row>
    <row r="92" spans="1:9" s="66" customFormat="1" ht="21" customHeight="1">
      <c r="A92" s="76">
        <v>91</v>
      </c>
      <c r="B92" s="198" t="s">
        <v>487</v>
      </c>
      <c r="C92" s="198" t="s">
        <v>458</v>
      </c>
      <c r="D92" s="198">
        <v>2</v>
      </c>
      <c r="E92" s="199">
        <v>984</v>
      </c>
      <c r="F92" s="81" t="s">
        <v>145</v>
      </c>
      <c r="G92" s="80"/>
      <c r="H92" s="75"/>
      <c r="I92" s="75"/>
    </row>
    <row r="93" spans="1:9" s="66" customFormat="1" ht="28.5" customHeight="1">
      <c r="A93" s="76">
        <v>92</v>
      </c>
      <c r="B93" s="78" t="s">
        <v>490</v>
      </c>
      <c r="C93" s="78" t="s">
        <v>491</v>
      </c>
      <c r="D93" s="78" t="s">
        <v>492</v>
      </c>
      <c r="E93" s="79">
        <v>7000</v>
      </c>
      <c r="F93" s="78" t="s">
        <v>145</v>
      </c>
      <c r="G93" s="80"/>
      <c r="H93" s="75"/>
      <c r="I93" s="75"/>
    </row>
    <row r="94" spans="1:9" s="66" customFormat="1" ht="28.5" customHeight="1">
      <c r="A94" s="76">
        <v>93</v>
      </c>
      <c r="B94" s="78" t="s">
        <v>493</v>
      </c>
      <c r="C94" s="78" t="s">
        <v>494</v>
      </c>
      <c r="D94" s="78" t="s">
        <v>495</v>
      </c>
      <c r="E94" s="79">
        <v>3271.8</v>
      </c>
      <c r="F94" s="78" t="s">
        <v>145</v>
      </c>
      <c r="G94" s="80"/>
      <c r="H94" s="75"/>
      <c r="I94" s="75"/>
    </row>
    <row r="95" spans="1:9" s="66" customFormat="1" ht="28.5" customHeight="1">
      <c r="A95" s="76">
        <v>94</v>
      </c>
      <c r="B95" s="78" t="s">
        <v>496</v>
      </c>
      <c r="C95" s="78" t="s">
        <v>497</v>
      </c>
      <c r="D95" s="78" t="s">
        <v>474</v>
      </c>
      <c r="E95" s="79">
        <v>3271.8</v>
      </c>
      <c r="F95" s="78" t="s">
        <v>145</v>
      </c>
      <c r="G95" s="80"/>
      <c r="H95" s="75"/>
      <c r="I95" s="75"/>
    </row>
    <row r="96" spans="1:9" s="66" customFormat="1" ht="21" customHeight="1">
      <c r="A96" s="76">
        <v>95</v>
      </c>
      <c r="B96" s="198" t="s">
        <v>498</v>
      </c>
      <c r="C96" s="198" t="s">
        <v>499</v>
      </c>
      <c r="D96" s="198" t="s">
        <v>500</v>
      </c>
      <c r="E96" s="199">
        <v>1997.8</v>
      </c>
      <c r="F96" s="81" t="s">
        <v>145</v>
      </c>
      <c r="G96" s="80"/>
      <c r="H96" s="75"/>
      <c r="I96" s="75"/>
    </row>
    <row r="97" spans="1:9" s="66" customFormat="1" ht="21" customHeight="1">
      <c r="A97" s="76">
        <v>96</v>
      </c>
      <c r="B97" s="198" t="s">
        <v>501</v>
      </c>
      <c r="C97" s="198" t="s">
        <v>502</v>
      </c>
      <c r="D97" s="198" t="s">
        <v>503</v>
      </c>
      <c r="E97" s="199">
        <v>1799</v>
      </c>
      <c r="F97" s="81" t="s">
        <v>145</v>
      </c>
      <c r="G97" s="80"/>
      <c r="H97" s="75"/>
      <c r="I97" s="75"/>
    </row>
    <row r="98" spans="1:9" s="66" customFormat="1" ht="21" customHeight="1">
      <c r="A98" s="76">
        <v>97</v>
      </c>
      <c r="B98" s="198" t="s">
        <v>125</v>
      </c>
      <c r="C98" s="198" t="s">
        <v>504</v>
      </c>
      <c r="D98" s="198" t="s">
        <v>505</v>
      </c>
      <c r="E98" s="199">
        <v>2300</v>
      </c>
      <c r="F98" s="81" t="s">
        <v>145</v>
      </c>
      <c r="G98" s="77"/>
      <c r="H98" s="75"/>
      <c r="I98" s="75"/>
    </row>
    <row r="99" spans="1:9" s="66" customFormat="1" ht="21.75">
      <c r="A99" s="56">
        <v>98</v>
      </c>
      <c r="B99" s="56" t="s">
        <v>309</v>
      </c>
      <c r="C99" s="56" t="s">
        <v>439</v>
      </c>
      <c r="D99" s="56" t="s">
        <v>440</v>
      </c>
      <c r="E99" s="183">
        <v>1500</v>
      </c>
      <c r="F99" s="56" t="s">
        <v>145</v>
      </c>
      <c r="G99" s="77"/>
      <c r="H99" s="75"/>
      <c r="I99" s="75"/>
    </row>
    <row r="100" spans="1:9" s="66" customFormat="1" ht="21">
      <c r="A100" s="56">
        <v>99</v>
      </c>
      <c r="B100" s="194" t="s">
        <v>669</v>
      </c>
      <c r="C100" s="72" t="s">
        <v>670</v>
      </c>
      <c r="D100" s="73" t="s">
        <v>672</v>
      </c>
      <c r="E100" s="74">
        <v>1150</v>
      </c>
      <c r="F100" s="71" t="s">
        <v>145</v>
      </c>
      <c r="G100" s="77"/>
      <c r="H100" s="75"/>
      <c r="I100" s="75"/>
    </row>
    <row r="101" spans="1:9" s="66" customFormat="1" ht="21">
      <c r="A101" s="56">
        <v>100</v>
      </c>
      <c r="B101" s="194" t="s">
        <v>595</v>
      </c>
      <c r="C101" s="72" t="s">
        <v>671</v>
      </c>
      <c r="D101" s="73" t="s">
        <v>673</v>
      </c>
      <c r="E101" s="74">
        <v>2500</v>
      </c>
      <c r="F101" s="71" t="s">
        <v>145</v>
      </c>
      <c r="G101" s="77"/>
      <c r="H101" s="75"/>
      <c r="I101" s="75"/>
    </row>
    <row r="102" spans="1:9" s="66" customFormat="1" ht="21">
      <c r="A102" s="56">
        <v>101</v>
      </c>
      <c r="B102" s="194" t="s">
        <v>487</v>
      </c>
      <c r="C102" s="72" t="s">
        <v>674</v>
      </c>
      <c r="D102" s="73" t="s">
        <v>676</v>
      </c>
      <c r="E102" s="74">
        <v>2347.9899999999998</v>
      </c>
      <c r="F102" s="71" t="s">
        <v>145</v>
      </c>
      <c r="G102" s="77"/>
      <c r="H102" s="75"/>
      <c r="I102" s="75"/>
    </row>
    <row r="103" spans="1:9" s="66" customFormat="1" ht="21">
      <c r="A103" s="56">
        <v>102</v>
      </c>
      <c r="B103" s="194" t="s">
        <v>487</v>
      </c>
      <c r="C103" s="72" t="s">
        <v>675</v>
      </c>
      <c r="D103" s="73" t="s">
        <v>676</v>
      </c>
      <c r="E103" s="74">
        <v>2348</v>
      </c>
      <c r="F103" s="71" t="s">
        <v>145</v>
      </c>
      <c r="G103" s="77"/>
      <c r="H103" s="75"/>
      <c r="I103" s="75"/>
    </row>
    <row r="104" spans="1:9" s="66" customFormat="1" ht="21">
      <c r="A104" s="56">
        <v>103</v>
      </c>
      <c r="B104" s="194" t="s">
        <v>125</v>
      </c>
      <c r="C104" s="72" t="s">
        <v>680</v>
      </c>
      <c r="D104" s="73" t="s">
        <v>681</v>
      </c>
      <c r="E104" s="74">
        <v>1050</v>
      </c>
      <c r="F104" s="71" t="s">
        <v>145</v>
      </c>
      <c r="G104" s="77"/>
      <c r="H104" s="75"/>
      <c r="I104" s="75"/>
    </row>
    <row r="105" spans="1:9" s="66" customFormat="1" ht="21">
      <c r="A105" s="56">
        <v>104</v>
      </c>
      <c r="B105" s="71" t="s">
        <v>403</v>
      </c>
      <c r="C105" s="72" t="s">
        <v>686</v>
      </c>
      <c r="D105" s="73" t="s">
        <v>687</v>
      </c>
      <c r="E105" s="210">
        <v>3148.8</v>
      </c>
      <c r="F105" s="71" t="s">
        <v>145</v>
      </c>
      <c r="G105" s="77"/>
      <c r="H105" s="75"/>
      <c r="I105" s="75"/>
    </row>
    <row r="106" spans="1:9" s="66" customFormat="1" ht="21">
      <c r="A106" s="56">
        <v>105</v>
      </c>
      <c r="B106" s="71" t="s">
        <v>125</v>
      </c>
      <c r="C106" s="72" t="s">
        <v>688</v>
      </c>
      <c r="D106" s="73" t="s">
        <v>689</v>
      </c>
      <c r="E106" s="74">
        <v>1698.99</v>
      </c>
      <c r="F106" s="71" t="s">
        <v>145</v>
      </c>
      <c r="G106" s="77"/>
      <c r="H106" s="75"/>
      <c r="I106" s="75"/>
    </row>
    <row r="107" spans="1:9" s="66" customFormat="1" ht="21">
      <c r="A107" s="56">
        <v>106</v>
      </c>
      <c r="B107" s="71" t="s">
        <v>690</v>
      </c>
      <c r="C107" s="72" t="s">
        <v>691</v>
      </c>
      <c r="D107" s="73" t="s">
        <v>689</v>
      </c>
      <c r="E107" s="74">
        <v>15291</v>
      </c>
      <c r="F107" s="71" t="s">
        <v>145</v>
      </c>
      <c r="G107" s="77"/>
      <c r="H107" s="75"/>
      <c r="I107" s="75"/>
    </row>
    <row r="108" spans="1:9" s="66" customFormat="1" ht="21">
      <c r="A108" s="56">
        <v>107</v>
      </c>
      <c r="B108" s="71" t="s">
        <v>692</v>
      </c>
      <c r="C108" s="72" t="s">
        <v>693</v>
      </c>
      <c r="D108" s="73" t="s">
        <v>694</v>
      </c>
      <c r="E108" s="74">
        <v>6140</v>
      </c>
      <c r="F108" s="71" t="s">
        <v>145</v>
      </c>
      <c r="G108" s="77"/>
      <c r="H108" s="75"/>
      <c r="I108" s="75"/>
    </row>
    <row r="109" spans="1:9" s="66" customFormat="1" ht="21">
      <c r="A109" s="56">
        <v>108</v>
      </c>
      <c r="B109" s="71" t="s">
        <v>125</v>
      </c>
      <c r="C109" s="72" t="s">
        <v>695</v>
      </c>
      <c r="D109" s="73" t="s">
        <v>687</v>
      </c>
      <c r="E109" s="74">
        <v>1180</v>
      </c>
      <c r="F109" s="71" t="s">
        <v>145</v>
      </c>
      <c r="G109" s="77"/>
      <c r="H109" s="75"/>
      <c r="I109" s="75"/>
    </row>
    <row r="110" spans="1:9" s="66" customFormat="1" ht="21">
      <c r="A110" s="56">
        <v>109</v>
      </c>
      <c r="B110" s="71" t="s">
        <v>696</v>
      </c>
      <c r="C110" s="72" t="s">
        <v>697</v>
      </c>
      <c r="D110" s="73" t="s">
        <v>661</v>
      </c>
      <c r="E110" s="74">
        <v>4149</v>
      </c>
      <c r="F110" s="71" t="s">
        <v>145</v>
      </c>
      <c r="G110" s="77"/>
      <c r="H110" s="75"/>
      <c r="I110" s="75"/>
    </row>
    <row r="111" spans="1:9" s="66" customFormat="1" ht="21">
      <c r="A111" s="56">
        <v>110</v>
      </c>
      <c r="B111" s="71" t="s">
        <v>698</v>
      </c>
      <c r="C111" s="72" t="s">
        <v>699</v>
      </c>
      <c r="D111" s="73" t="s">
        <v>700</v>
      </c>
      <c r="E111" s="74">
        <v>3540</v>
      </c>
      <c r="F111" s="71" t="s">
        <v>145</v>
      </c>
      <c r="G111" s="77"/>
      <c r="H111" s="75"/>
      <c r="I111" s="75"/>
    </row>
    <row r="112" spans="1:9" s="66" customFormat="1" ht="21">
      <c r="A112" s="56">
        <v>111</v>
      </c>
      <c r="B112" s="222" t="s">
        <v>797</v>
      </c>
      <c r="C112" s="72" t="s">
        <v>798</v>
      </c>
      <c r="D112" s="71" t="s">
        <v>799</v>
      </c>
      <c r="E112" s="74">
        <v>1751.52</v>
      </c>
      <c r="F112" s="71" t="s">
        <v>145</v>
      </c>
      <c r="G112" s="77"/>
      <c r="H112" s="75"/>
      <c r="I112" s="75"/>
    </row>
    <row r="113" spans="1:9" s="66" customFormat="1" ht="21">
      <c r="A113" s="56">
        <v>112</v>
      </c>
      <c r="B113" s="222" t="s">
        <v>358</v>
      </c>
      <c r="C113" s="72" t="s">
        <v>800</v>
      </c>
      <c r="D113" s="71" t="s">
        <v>801</v>
      </c>
      <c r="E113" s="74">
        <v>3200</v>
      </c>
      <c r="F113" s="71" t="s">
        <v>145</v>
      </c>
      <c r="G113" s="77"/>
      <c r="H113" s="75"/>
      <c r="I113" s="75"/>
    </row>
    <row r="114" spans="1:9" s="66" customFormat="1" ht="21">
      <c r="A114" s="56">
        <v>113</v>
      </c>
      <c r="B114" s="222" t="s">
        <v>809</v>
      </c>
      <c r="C114" s="72" t="s">
        <v>810</v>
      </c>
      <c r="D114" s="71" t="s">
        <v>811</v>
      </c>
      <c r="E114" s="74">
        <v>2935.26</v>
      </c>
      <c r="F114" s="71" t="s">
        <v>145</v>
      </c>
      <c r="G114" s="77"/>
      <c r="H114" s="75"/>
      <c r="I114" s="75"/>
    </row>
    <row r="115" spans="1:9" s="66" customFormat="1" ht="21">
      <c r="A115" s="56">
        <v>114</v>
      </c>
      <c r="B115" s="222" t="s">
        <v>818</v>
      </c>
      <c r="C115" s="72" t="s">
        <v>819</v>
      </c>
      <c r="D115" s="71" t="s">
        <v>820</v>
      </c>
      <c r="E115" s="74">
        <v>2847.45</v>
      </c>
      <c r="F115" s="71" t="s">
        <v>145</v>
      </c>
      <c r="G115" s="77"/>
      <c r="H115" s="75"/>
      <c r="I115" s="75"/>
    </row>
    <row r="116" spans="1:9" s="66" customFormat="1" ht="21">
      <c r="A116" s="56">
        <v>115</v>
      </c>
      <c r="B116" s="222" t="s">
        <v>821</v>
      </c>
      <c r="C116" s="72" t="s">
        <v>822</v>
      </c>
      <c r="D116" s="71" t="s">
        <v>799</v>
      </c>
      <c r="E116" s="74">
        <v>2952</v>
      </c>
      <c r="F116" s="71" t="s">
        <v>145</v>
      </c>
      <c r="G116" s="77"/>
      <c r="H116" s="75"/>
      <c r="I116" s="75"/>
    </row>
    <row r="117" spans="1:9" s="66" customFormat="1" ht="21">
      <c r="A117" s="56">
        <v>116</v>
      </c>
      <c r="B117" s="222" t="s">
        <v>823</v>
      </c>
      <c r="C117" s="72" t="s">
        <v>824</v>
      </c>
      <c r="D117" s="71" t="s">
        <v>825</v>
      </c>
      <c r="E117" s="74">
        <v>2995</v>
      </c>
      <c r="F117" s="71" t="s">
        <v>145</v>
      </c>
      <c r="G117" s="77"/>
      <c r="H117" s="75"/>
      <c r="I117" s="75"/>
    </row>
    <row r="118" spans="1:9" s="66" customFormat="1" ht="21">
      <c r="A118" s="56">
        <v>117</v>
      </c>
      <c r="B118" s="222" t="s">
        <v>826</v>
      </c>
      <c r="C118" s="72" t="s">
        <v>827</v>
      </c>
      <c r="D118" s="71" t="s">
        <v>799</v>
      </c>
      <c r="E118" s="74">
        <v>1547.34</v>
      </c>
      <c r="F118" s="71" t="s">
        <v>145</v>
      </c>
      <c r="G118" s="77"/>
      <c r="H118" s="75"/>
      <c r="I118" s="75"/>
    </row>
    <row r="119" spans="1:9" s="66" customFormat="1" ht="21">
      <c r="A119" s="56">
        <v>118</v>
      </c>
      <c r="B119" s="222" t="s">
        <v>828</v>
      </c>
      <c r="C119" s="72" t="s">
        <v>829</v>
      </c>
      <c r="D119" s="71" t="s">
        <v>799</v>
      </c>
      <c r="E119" s="74">
        <v>2952</v>
      </c>
      <c r="F119" s="71" t="s">
        <v>145</v>
      </c>
      <c r="G119" s="77"/>
      <c r="H119" s="75"/>
      <c r="I119" s="75"/>
    </row>
    <row r="120" spans="1:9" s="66" customFormat="1" ht="21">
      <c r="A120" s="56">
        <v>119</v>
      </c>
      <c r="B120" s="222" t="s">
        <v>830</v>
      </c>
      <c r="C120" s="72" t="s">
        <v>831</v>
      </c>
      <c r="D120" s="71" t="s">
        <v>832</v>
      </c>
      <c r="E120" s="74">
        <v>16851</v>
      </c>
      <c r="F120" s="71" t="s">
        <v>145</v>
      </c>
      <c r="G120" s="77"/>
      <c r="H120" s="75"/>
      <c r="I120" s="75"/>
    </row>
    <row r="121" spans="1:9" s="66" customFormat="1" ht="21">
      <c r="A121" s="56">
        <v>120</v>
      </c>
      <c r="B121" s="222" t="s">
        <v>933</v>
      </c>
      <c r="C121" s="72" t="s">
        <v>934</v>
      </c>
      <c r="D121" s="71" t="s">
        <v>935</v>
      </c>
      <c r="E121" s="74">
        <v>30730.32</v>
      </c>
      <c r="F121" s="71" t="s">
        <v>145</v>
      </c>
      <c r="G121" s="77"/>
      <c r="H121" s="75"/>
      <c r="I121" s="75"/>
    </row>
    <row r="122" spans="1:9" s="66" customFormat="1" ht="21">
      <c r="A122" s="56">
        <v>121</v>
      </c>
      <c r="B122" s="222" t="s">
        <v>939</v>
      </c>
      <c r="C122" s="72" t="s">
        <v>937</v>
      </c>
      <c r="D122" s="71" t="s">
        <v>938</v>
      </c>
      <c r="E122" s="74">
        <v>29581.5</v>
      </c>
      <c r="F122" s="71" t="s">
        <v>145</v>
      </c>
      <c r="G122" s="77"/>
      <c r="H122" s="75"/>
      <c r="I122" s="75"/>
    </row>
    <row r="123" spans="1:9" s="66" customFormat="1" ht="21">
      <c r="A123" s="56">
        <v>122</v>
      </c>
      <c r="B123" s="222" t="s">
        <v>936</v>
      </c>
      <c r="C123" s="72" t="s">
        <v>941</v>
      </c>
      <c r="D123" s="71" t="s">
        <v>940</v>
      </c>
      <c r="E123" s="74">
        <v>19212.599999999999</v>
      </c>
      <c r="F123" s="71" t="s">
        <v>145</v>
      </c>
      <c r="G123" s="77"/>
      <c r="H123" s="75"/>
      <c r="I123" s="75"/>
    </row>
    <row r="124" spans="1:9" s="66" customFormat="1" ht="21">
      <c r="A124" s="56">
        <v>123</v>
      </c>
      <c r="B124" s="71" t="s">
        <v>721</v>
      </c>
      <c r="C124" s="72" t="s">
        <v>1039</v>
      </c>
      <c r="D124" s="73">
        <v>43220</v>
      </c>
      <c r="E124" s="74">
        <v>2000</v>
      </c>
      <c r="F124" s="71" t="s">
        <v>145</v>
      </c>
      <c r="G124" s="77"/>
      <c r="H124" s="75"/>
      <c r="I124" s="75"/>
    </row>
    <row r="125" spans="1:9" s="66" customFormat="1" ht="21">
      <c r="A125" s="56">
        <v>124</v>
      </c>
      <c r="B125" s="71" t="s">
        <v>1040</v>
      </c>
      <c r="C125" s="72" t="s">
        <v>1041</v>
      </c>
      <c r="D125" s="73">
        <v>44595</v>
      </c>
      <c r="E125" s="74">
        <v>16400</v>
      </c>
      <c r="F125" s="71" t="s">
        <v>145</v>
      </c>
      <c r="G125" s="77"/>
      <c r="H125" s="75"/>
      <c r="I125" s="75"/>
    </row>
    <row r="126" spans="1:9" s="66" customFormat="1" ht="21">
      <c r="A126" s="56">
        <v>125</v>
      </c>
      <c r="B126" s="71" t="s">
        <v>1044</v>
      </c>
      <c r="C126" s="72" t="s">
        <v>1045</v>
      </c>
      <c r="D126" s="73">
        <v>44606</v>
      </c>
      <c r="E126" s="74">
        <v>1200</v>
      </c>
      <c r="F126" s="71" t="s">
        <v>145</v>
      </c>
      <c r="G126" s="77"/>
      <c r="H126" s="75"/>
      <c r="I126" s="75"/>
    </row>
    <row r="127" spans="1:9" s="66" customFormat="1" ht="21">
      <c r="A127" s="56">
        <v>126</v>
      </c>
      <c r="B127" s="71" t="s">
        <v>1048</v>
      </c>
      <c r="C127" s="72" t="s">
        <v>1049</v>
      </c>
      <c r="D127" s="73">
        <v>44595</v>
      </c>
      <c r="E127" s="74">
        <v>9999.9</v>
      </c>
      <c r="F127" s="71" t="s">
        <v>145</v>
      </c>
      <c r="G127" s="77"/>
      <c r="H127" s="75"/>
      <c r="I127" s="75"/>
    </row>
    <row r="128" spans="1:9" s="66" customFormat="1" ht="21">
      <c r="A128" s="56">
        <v>127</v>
      </c>
      <c r="B128" s="71" t="s">
        <v>1050</v>
      </c>
      <c r="C128" s="72" t="s">
        <v>1051</v>
      </c>
      <c r="D128" s="73">
        <v>44595</v>
      </c>
      <c r="E128" s="74">
        <v>2666.64</v>
      </c>
      <c r="F128" s="71" t="s">
        <v>145</v>
      </c>
      <c r="G128" s="77"/>
      <c r="H128" s="75"/>
      <c r="I128" s="75"/>
    </row>
    <row r="129" spans="1:9" s="66" customFormat="1" ht="21">
      <c r="A129" s="56">
        <v>128</v>
      </c>
      <c r="B129" s="71" t="s">
        <v>1052</v>
      </c>
      <c r="C129" s="72" t="s">
        <v>1053</v>
      </c>
      <c r="D129" s="73">
        <v>44595</v>
      </c>
      <c r="E129" s="74">
        <v>4920</v>
      </c>
      <c r="F129" s="71" t="s">
        <v>145</v>
      </c>
      <c r="G129" s="77"/>
      <c r="H129" s="75"/>
      <c r="I129" s="75"/>
    </row>
    <row r="130" spans="1:9" s="66" customFormat="1" ht="21">
      <c r="A130" s="56">
        <v>129</v>
      </c>
      <c r="B130" s="71" t="s">
        <v>1055</v>
      </c>
      <c r="C130" s="72" t="s">
        <v>1056</v>
      </c>
      <c r="D130" s="73">
        <v>44595</v>
      </c>
      <c r="E130" s="74">
        <v>6560.08</v>
      </c>
      <c r="F130" s="71" t="s">
        <v>145</v>
      </c>
      <c r="G130" s="77"/>
      <c r="H130" s="75"/>
      <c r="I130" s="75"/>
    </row>
    <row r="131" spans="1:9" s="66" customFormat="1" ht="21">
      <c r="A131" s="56">
        <v>130</v>
      </c>
      <c r="B131" s="71" t="s">
        <v>1057</v>
      </c>
      <c r="C131" s="72" t="s">
        <v>1058</v>
      </c>
      <c r="D131" s="73">
        <v>46873</v>
      </c>
      <c r="E131" s="74">
        <v>2500</v>
      </c>
      <c r="F131" s="71" t="s">
        <v>145</v>
      </c>
      <c r="G131" s="77">
        <f>SUM(E57:E131)</f>
        <v>312499.30000000005</v>
      </c>
      <c r="H131" s="75"/>
      <c r="I131" s="75"/>
    </row>
    <row r="132" spans="1:9" s="66" customFormat="1" ht="24">
      <c r="A132" s="76">
        <v>131</v>
      </c>
      <c r="B132" s="82" t="s">
        <v>377</v>
      </c>
      <c r="C132" s="82" t="s">
        <v>378</v>
      </c>
      <c r="D132" s="82" t="s">
        <v>450</v>
      </c>
      <c r="E132" s="83">
        <v>2400</v>
      </c>
      <c r="F132" s="81" t="s">
        <v>278</v>
      </c>
      <c r="G132" s="80"/>
      <c r="H132" s="75"/>
      <c r="I132" s="75"/>
    </row>
    <row r="133" spans="1:9" s="66" customFormat="1" ht="24">
      <c r="A133" s="76">
        <v>132</v>
      </c>
      <c r="B133" s="82" t="s">
        <v>530</v>
      </c>
      <c r="C133" s="82" t="s">
        <v>531</v>
      </c>
      <c r="D133" s="82" t="s">
        <v>532</v>
      </c>
      <c r="E133" s="83">
        <v>2999</v>
      </c>
      <c r="F133" s="81" t="s">
        <v>278</v>
      </c>
      <c r="G133" s="80"/>
      <c r="H133" s="75"/>
      <c r="I133" s="75"/>
    </row>
    <row r="134" spans="1:9" s="66" customFormat="1" ht="24">
      <c r="A134" s="76">
        <v>133</v>
      </c>
      <c r="B134" s="82" t="s">
        <v>533</v>
      </c>
      <c r="C134" s="82" t="s">
        <v>534</v>
      </c>
      <c r="D134" s="82" t="s">
        <v>532</v>
      </c>
      <c r="E134" s="83">
        <v>1699</v>
      </c>
      <c r="F134" s="81" t="s">
        <v>278</v>
      </c>
      <c r="G134" s="80"/>
      <c r="H134" s="75"/>
      <c r="I134" s="75"/>
    </row>
    <row r="135" spans="1:9" s="66" customFormat="1" ht="24">
      <c r="A135" s="76">
        <v>134</v>
      </c>
      <c r="B135" s="82" t="s">
        <v>470</v>
      </c>
      <c r="C135" s="82" t="s">
        <v>535</v>
      </c>
      <c r="D135" s="82" t="s">
        <v>532</v>
      </c>
      <c r="E135" s="83">
        <v>1499</v>
      </c>
      <c r="F135" s="81" t="s">
        <v>278</v>
      </c>
      <c r="G135" s="75"/>
      <c r="H135" s="75"/>
      <c r="I135" s="75"/>
    </row>
    <row r="136" spans="1:9" s="66" customFormat="1" ht="21.75">
      <c r="A136" s="56">
        <v>135</v>
      </c>
      <c r="B136" s="56" t="s">
        <v>539</v>
      </c>
      <c r="C136" s="56" t="s">
        <v>537</v>
      </c>
      <c r="D136" s="56" t="s">
        <v>538</v>
      </c>
      <c r="E136" s="183">
        <v>4990</v>
      </c>
      <c r="F136" s="56" t="s">
        <v>278</v>
      </c>
      <c r="G136" s="77"/>
      <c r="H136" s="75"/>
      <c r="I136" s="75"/>
    </row>
    <row r="137" spans="1:9" s="66" customFormat="1" ht="21">
      <c r="A137" s="193">
        <v>136</v>
      </c>
      <c r="B137" s="71" t="s">
        <v>1065</v>
      </c>
      <c r="C137" s="223" t="s">
        <v>1066</v>
      </c>
      <c r="D137" s="73" t="s">
        <v>1067</v>
      </c>
      <c r="E137" s="210">
        <v>5990</v>
      </c>
      <c r="F137" s="71" t="s">
        <v>278</v>
      </c>
      <c r="G137" s="77"/>
      <c r="H137" s="75"/>
      <c r="I137" s="75"/>
    </row>
    <row r="138" spans="1:9" s="66" customFormat="1" ht="21">
      <c r="A138" s="193">
        <v>137</v>
      </c>
      <c r="B138" s="71" t="s">
        <v>1065</v>
      </c>
      <c r="C138" s="223" t="s">
        <v>1068</v>
      </c>
      <c r="D138" s="73" t="s">
        <v>661</v>
      </c>
      <c r="E138" s="210">
        <v>6300</v>
      </c>
      <c r="F138" s="71" t="s">
        <v>278</v>
      </c>
      <c r="G138" s="77"/>
      <c r="H138" s="75"/>
      <c r="I138" s="75"/>
    </row>
    <row r="139" spans="1:9" s="66" customFormat="1" ht="21">
      <c r="A139" s="193">
        <v>138</v>
      </c>
      <c r="B139" s="194" t="s">
        <v>1069</v>
      </c>
      <c r="C139" s="72" t="s">
        <v>1070</v>
      </c>
      <c r="D139" s="73" t="s">
        <v>1071</v>
      </c>
      <c r="E139" s="74">
        <v>4000</v>
      </c>
      <c r="F139" s="71" t="s">
        <v>278</v>
      </c>
      <c r="G139" s="77"/>
      <c r="H139" s="75"/>
      <c r="I139" s="75"/>
    </row>
    <row r="140" spans="1:9" s="66" customFormat="1" ht="21">
      <c r="A140" s="193">
        <v>139</v>
      </c>
      <c r="B140" s="194" t="s">
        <v>1072</v>
      </c>
      <c r="C140" s="72" t="s">
        <v>1073</v>
      </c>
      <c r="D140" s="73" t="s">
        <v>1074</v>
      </c>
      <c r="E140" s="74">
        <v>4724.28</v>
      </c>
      <c r="F140" s="71" t="s">
        <v>278</v>
      </c>
      <c r="G140" s="77"/>
      <c r="H140" s="75"/>
      <c r="I140" s="75"/>
    </row>
    <row r="141" spans="1:9" s="66" customFormat="1" ht="21.75" customHeight="1">
      <c r="A141" s="193">
        <v>140</v>
      </c>
      <c r="B141" s="194" t="s">
        <v>1072</v>
      </c>
      <c r="C141" s="72" t="s">
        <v>1075</v>
      </c>
      <c r="D141" s="73" t="s">
        <v>1074</v>
      </c>
      <c r="E141" s="74">
        <v>1574.75</v>
      </c>
      <c r="F141" s="71" t="s">
        <v>278</v>
      </c>
      <c r="G141" s="77"/>
      <c r="H141" s="75"/>
      <c r="I141" s="75"/>
    </row>
    <row r="142" spans="1:9" s="66" customFormat="1" ht="21">
      <c r="A142" s="193">
        <v>141</v>
      </c>
      <c r="B142" s="194" t="s">
        <v>1076</v>
      </c>
      <c r="C142" s="72" t="s">
        <v>1077</v>
      </c>
      <c r="D142" s="73" t="s">
        <v>661</v>
      </c>
      <c r="E142" s="74">
        <v>2357</v>
      </c>
      <c r="F142" s="71" t="s">
        <v>278</v>
      </c>
      <c r="G142" s="77"/>
      <c r="H142" s="75"/>
      <c r="I142" s="75"/>
    </row>
    <row r="143" spans="1:9" s="66" customFormat="1" ht="21">
      <c r="A143" s="193">
        <v>142</v>
      </c>
      <c r="B143" s="194" t="s">
        <v>1078</v>
      </c>
      <c r="C143" s="72" t="s">
        <v>1079</v>
      </c>
      <c r="D143" s="73" t="s">
        <v>1080</v>
      </c>
      <c r="E143" s="74">
        <v>1199.99</v>
      </c>
      <c r="F143" s="71" t="s">
        <v>278</v>
      </c>
      <c r="G143" s="77"/>
      <c r="H143" s="75"/>
      <c r="I143" s="75"/>
    </row>
    <row r="144" spans="1:9" s="66" customFormat="1" ht="21">
      <c r="A144" s="193">
        <v>143</v>
      </c>
      <c r="B144" s="194" t="s">
        <v>1065</v>
      </c>
      <c r="C144" s="72" t="s">
        <v>1081</v>
      </c>
      <c r="D144" s="73" t="s">
        <v>1082</v>
      </c>
      <c r="E144" s="74">
        <v>5990</v>
      </c>
      <c r="F144" s="71" t="s">
        <v>278</v>
      </c>
      <c r="G144" s="77"/>
      <c r="H144" s="75"/>
      <c r="I144" s="75"/>
    </row>
    <row r="145" spans="1:9" s="66" customFormat="1" ht="21">
      <c r="A145" s="193">
        <v>144</v>
      </c>
      <c r="B145" s="194" t="s">
        <v>1083</v>
      </c>
      <c r="C145" s="72" t="s">
        <v>1084</v>
      </c>
      <c r="D145" s="73" t="s">
        <v>1085</v>
      </c>
      <c r="E145" s="74">
        <v>3599.99</v>
      </c>
      <c r="F145" s="71" t="s">
        <v>278</v>
      </c>
      <c r="G145" s="77"/>
      <c r="H145" s="75"/>
      <c r="I145" s="75"/>
    </row>
    <row r="146" spans="1:9" s="66" customFormat="1" ht="21">
      <c r="A146" s="193">
        <v>145</v>
      </c>
      <c r="B146" s="194" t="s">
        <v>1086</v>
      </c>
      <c r="C146" s="72" t="s">
        <v>1087</v>
      </c>
      <c r="D146" s="73" t="s">
        <v>1088</v>
      </c>
      <c r="E146" s="74">
        <v>2538.7199999999998</v>
      </c>
      <c r="F146" s="71" t="s">
        <v>278</v>
      </c>
      <c r="G146" s="77"/>
      <c r="H146" s="75"/>
      <c r="I146" s="75"/>
    </row>
    <row r="147" spans="1:9" s="66" customFormat="1" ht="21">
      <c r="A147" s="193">
        <v>146</v>
      </c>
      <c r="B147" s="194" t="s">
        <v>1089</v>
      </c>
      <c r="C147" s="72" t="s">
        <v>1090</v>
      </c>
      <c r="D147" s="73" t="s">
        <v>911</v>
      </c>
      <c r="E147" s="74">
        <v>4916</v>
      </c>
      <c r="F147" s="71" t="s">
        <v>278</v>
      </c>
      <c r="G147" s="77"/>
      <c r="H147" s="75"/>
      <c r="I147" s="75"/>
    </row>
    <row r="148" spans="1:9" s="66" customFormat="1" ht="21">
      <c r="A148" s="193">
        <v>147</v>
      </c>
      <c r="B148" s="194" t="s">
        <v>1089</v>
      </c>
      <c r="C148" s="72" t="s">
        <v>1091</v>
      </c>
      <c r="D148" s="73" t="s">
        <v>911</v>
      </c>
      <c r="E148" s="74">
        <v>1229.02</v>
      </c>
      <c r="F148" s="71" t="s">
        <v>278</v>
      </c>
      <c r="G148" s="77"/>
      <c r="H148" s="75"/>
      <c r="I148" s="75"/>
    </row>
    <row r="149" spans="1:9" s="66" customFormat="1" ht="21">
      <c r="A149" s="193">
        <v>148</v>
      </c>
      <c r="B149" s="194" t="s">
        <v>1092</v>
      </c>
      <c r="C149" s="72" t="s">
        <v>1093</v>
      </c>
      <c r="D149" s="73" t="s">
        <v>920</v>
      </c>
      <c r="E149" s="74">
        <v>19128.64</v>
      </c>
      <c r="F149" s="71" t="s">
        <v>278</v>
      </c>
      <c r="G149" s="77"/>
      <c r="H149" s="75"/>
      <c r="I149" s="75"/>
    </row>
    <row r="150" spans="1:9" s="66" customFormat="1" ht="21">
      <c r="A150" s="193">
        <v>149</v>
      </c>
      <c r="B150" s="194" t="s">
        <v>1094</v>
      </c>
      <c r="C150" s="72" t="s">
        <v>1095</v>
      </c>
      <c r="D150" s="73" t="s">
        <v>920</v>
      </c>
      <c r="E150" s="74">
        <v>2549</v>
      </c>
      <c r="F150" s="71" t="s">
        <v>278</v>
      </c>
      <c r="G150" s="77"/>
      <c r="H150" s="75"/>
      <c r="I150" s="75"/>
    </row>
    <row r="151" spans="1:9" s="66" customFormat="1" ht="21">
      <c r="A151" s="193">
        <v>150</v>
      </c>
      <c r="B151" s="194" t="s">
        <v>1096</v>
      </c>
      <c r="C151" s="72" t="s">
        <v>1097</v>
      </c>
      <c r="D151" s="73" t="s">
        <v>855</v>
      </c>
      <c r="E151" s="74">
        <v>2300</v>
      </c>
      <c r="F151" s="71" t="s">
        <v>278</v>
      </c>
      <c r="G151" s="77"/>
      <c r="H151" s="75"/>
      <c r="I151" s="75"/>
    </row>
    <row r="152" spans="1:9" s="66" customFormat="1" ht="21">
      <c r="A152" s="193">
        <v>151</v>
      </c>
      <c r="B152" s="194" t="s">
        <v>1096</v>
      </c>
      <c r="C152" s="72" t="s">
        <v>1098</v>
      </c>
      <c r="D152" s="73" t="s">
        <v>1085</v>
      </c>
      <c r="E152" s="74">
        <v>2001</v>
      </c>
      <c r="F152" s="71" t="s">
        <v>278</v>
      </c>
      <c r="G152" s="77"/>
      <c r="H152" s="75"/>
      <c r="I152" s="75"/>
    </row>
    <row r="153" spans="1:9" s="66" customFormat="1" ht="21">
      <c r="A153" s="193">
        <v>152</v>
      </c>
      <c r="B153" s="194" t="s">
        <v>1096</v>
      </c>
      <c r="C153" s="72" t="s">
        <v>1099</v>
      </c>
      <c r="D153" s="73" t="s">
        <v>1085</v>
      </c>
      <c r="E153" s="74">
        <v>4002</v>
      </c>
      <c r="F153" s="71" t="s">
        <v>278</v>
      </c>
      <c r="G153" s="77"/>
      <c r="H153" s="75"/>
      <c r="I153" s="75"/>
    </row>
    <row r="154" spans="1:9" s="66" customFormat="1" ht="21">
      <c r="A154" s="193">
        <v>153</v>
      </c>
      <c r="B154" s="194" t="s">
        <v>1096</v>
      </c>
      <c r="C154" s="72" t="s">
        <v>1100</v>
      </c>
      <c r="D154" s="73" t="s">
        <v>1085</v>
      </c>
      <c r="E154" s="74">
        <v>5000</v>
      </c>
      <c r="F154" s="71" t="s">
        <v>278</v>
      </c>
      <c r="G154" s="77"/>
      <c r="H154" s="75"/>
      <c r="I154" s="75"/>
    </row>
    <row r="155" spans="1:9" s="66" customFormat="1" ht="21">
      <c r="A155" s="193">
        <v>154</v>
      </c>
      <c r="B155" s="194" t="s">
        <v>1101</v>
      </c>
      <c r="C155" s="72" t="s">
        <v>1102</v>
      </c>
      <c r="D155" s="73" t="s">
        <v>885</v>
      </c>
      <c r="E155" s="74">
        <v>15365.16</v>
      </c>
      <c r="F155" s="71" t="s">
        <v>278</v>
      </c>
      <c r="G155" s="77"/>
      <c r="H155" s="75"/>
      <c r="I155" s="75"/>
    </row>
    <row r="156" spans="1:9" s="66" customFormat="1" ht="21">
      <c r="A156" s="193">
        <v>155</v>
      </c>
      <c r="B156" s="194" t="s">
        <v>1103</v>
      </c>
      <c r="C156" s="72" t="s">
        <v>1104</v>
      </c>
      <c r="D156" s="73" t="s">
        <v>926</v>
      </c>
      <c r="E156" s="74">
        <v>18204</v>
      </c>
      <c r="F156" s="71" t="s">
        <v>278</v>
      </c>
      <c r="G156" s="77"/>
      <c r="H156" s="75"/>
      <c r="I156" s="75"/>
    </row>
    <row r="157" spans="1:9" s="66" customFormat="1" ht="21">
      <c r="A157" s="193">
        <v>156</v>
      </c>
      <c r="B157" s="194" t="s">
        <v>1105</v>
      </c>
      <c r="C157" s="72" t="s">
        <v>1106</v>
      </c>
      <c r="D157" s="73" t="s">
        <v>927</v>
      </c>
      <c r="E157" s="74">
        <v>13448.82</v>
      </c>
      <c r="F157" s="71" t="s">
        <v>278</v>
      </c>
      <c r="G157" s="77"/>
      <c r="H157" s="75"/>
      <c r="I157" s="75"/>
    </row>
    <row r="158" spans="1:9" s="66" customFormat="1" ht="21">
      <c r="A158" s="193">
        <v>157</v>
      </c>
      <c r="B158" s="194" t="s">
        <v>1107</v>
      </c>
      <c r="C158" s="72" t="s">
        <v>1108</v>
      </c>
      <c r="D158" s="73">
        <v>44442</v>
      </c>
      <c r="E158" s="74">
        <v>4550</v>
      </c>
      <c r="F158" s="71" t="s">
        <v>278</v>
      </c>
      <c r="G158" s="77"/>
      <c r="H158" s="75"/>
      <c r="I158" s="75"/>
    </row>
    <row r="159" spans="1:9" s="66" customFormat="1" ht="21">
      <c r="A159" s="193">
        <v>158</v>
      </c>
      <c r="B159" s="194" t="s">
        <v>1117</v>
      </c>
      <c r="C159" s="72" t="s">
        <v>1118</v>
      </c>
      <c r="D159" s="73">
        <v>44561</v>
      </c>
      <c r="E159" s="74">
        <v>2899.9</v>
      </c>
      <c r="F159" s="71" t="s">
        <v>278</v>
      </c>
      <c r="G159" s="77"/>
      <c r="H159" s="75"/>
      <c r="I159" s="75"/>
    </row>
    <row r="160" spans="1:9" s="66" customFormat="1" ht="21">
      <c r="A160" s="193">
        <v>160</v>
      </c>
      <c r="B160" s="194" t="s">
        <v>1119</v>
      </c>
      <c r="C160" s="72" t="s">
        <v>1120</v>
      </c>
      <c r="D160" s="73">
        <v>44561</v>
      </c>
      <c r="E160" s="74">
        <v>3696.99</v>
      </c>
      <c r="F160" s="71" t="s">
        <v>278</v>
      </c>
      <c r="G160" s="77"/>
      <c r="H160" s="75"/>
      <c r="I160" s="75"/>
    </row>
    <row r="161" spans="1:9" s="66" customFormat="1" ht="21">
      <c r="A161" s="193">
        <v>161</v>
      </c>
      <c r="B161" s="194" t="s">
        <v>1121</v>
      </c>
      <c r="C161" s="72" t="s">
        <v>1122</v>
      </c>
      <c r="D161" s="73">
        <v>44561</v>
      </c>
      <c r="E161" s="74">
        <v>3999.89</v>
      </c>
      <c r="F161" s="71" t="s">
        <v>278</v>
      </c>
      <c r="G161" s="77"/>
      <c r="H161" s="75"/>
      <c r="I161" s="75"/>
    </row>
    <row r="162" spans="1:9" s="66" customFormat="1" ht="21">
      <c r="A162" s="193">
        <v>162</v>
      </c>
      <c r="B162" s="194" t="s">
        <v>797</v>
      </c>
      <c r="C162" s="72" t="s">
        <v>1125</v>
      </c>
      <c r="D162" s="73">
        <v>44561</v>
      </c>
      <c r="E162" s="74">
        <v>3499.9</v>
      </c>
      <c r="F162" s="71" t="s">
        <v>278</v>
      </c>
      <c r="G162" s="77"/>
      <c r="H162" s="75"/>
      <c r="I162" s="75"/>
    </row>
    <row r="163" spans="1:9" s="66" customFormat="1" ht="21">
      <c r="A163" s="193">
        <v>163</v>
      </c>
      <c r="B163" s="194" t="s">
        <v>1126</v>
      </c>
      <c r="C163" s="72" t="s">
        <v>1127</v>
      </c>
      <c r="D163" s="73">
        <v>44561</v>
      </c>
      <c r="E163" s="74">
        <v>2199.9</v>
      </c>
      <c r="F163" s="71" t="s">
        <v>278</v>
      </c>
      <c r="G163" s="77">
        <f>SUM(E132:E163)</f>
        <v>160851.94999999998</v>
      </c>
      <c r="H163" s="75"/>
      <c r="I163" s="75"/>
    </row>
    <row r="164" spans="1:9" s="66" customFormat="1" ht="21">
      <c r="A164" s="56">
        <v>164</v>
      </c>
      <c r="B164" s="71" t="s">
        <v>721</v>
      </c>
      <c r="C164" s="72" t="s">
        <v>1130</v>
      </c>
      <c r="D164" s="73">
        <v>43200</v>
      </c>
      <c r="E164" s="74">
        <v>2000</v>
      </c>
      <c r="F164" s="71" t="s">
        <v>178</v>
      </c>
      <c r="G164" s="77"/>
      <c r="H164" s="75"/>
      <c r="I164" s="75"/>
    </row>
    <row r="165" spans="1:9" s="66" customFormat="1" ht="24.75" customHeight="1">
      <c r="A165" s="85">
        <v>165</v>
      </c>
      <c r="B165" s="71" t="s">
        <v>722</v>
      </c>
      <c r="C165" s="72" t="s">
        <v>723</v>
      </c>
      <c r="D165" s="73" t="s">
        <v>724</v>
      </c>
      <c r="E165" s="74">
        <v>1980</v>
      </c>
      <c r="F165" s="71" t="s">
        <v>178</v>
      </c>
      <c r="G165" s="80"/>
      <c r="H165" s="75"/>
      <c r="I165" s="75"/>
    </row>
    <row r="166" spans="1:9" s="66" customFormat="1" ht="24.75" customHeight="1">
      <c r="A166" s="76">
        <v>166</v>
      </c>
      <c r="B166" s="71" t="s">
        <v>725</v>
      </c>
      <c r="C166" s="72" t="s">
        <v>726</v>
      </c>
      <c r="D166" s="73" t="s">
        <v>724</v>
      </c>
      <c r="E166" s="74">
        <v>44100</v>
      </c>
      <c r="F166" s="71" t="s">
        <v>178</v>
      </c>
      <c r="G166" s="80"/>
      <c r="H166" s="75"/>
      <c r="I166" s="75"/>
    </row>
    <row r="167" spans="1:9" s="66" customFormat="1" ht="21">
      <c r="A167" s="76">
        <v>167</v>
      </c>
      <c r="B167" s="71" t="s">
        <v>876</v>
      </c>
      <c r="C167" s="72" t="s">
        <v>877</v>
      </c>
      <c r="D167" s="73" t="s">
        <v>724</v>
      </c>
      <c r="E167" s="74">
        <v>3095</v>
      </c>
      <c r="F167" s="71" t="s">
        <v>178</v>
      </c>
      <c r="G167" s="80"/>
      <c r="H167" s="75"/>
      <c r="I167" s="75"/>
    </row>
    <row r="168" spans="1:9" s="66" customFormat="1" ht="31.5">
      <c r="A168" s="76">
        <v>168</v>
      </c>
      <c r="B168" s="71" t="s">
        <v>878</v>
      </c>
      <c r="C168" s="72" t="s">
        <v>879</v>
      </c>
      <c r="D168" s="73" t="s">
        <v>880</v>
      </c>
      <c r="E168" s="74">
        <v>60800</v>
      </c>
      <c r="F168" s="71" t="s">
        <v>178</v>
      </c>
      <c r="G168" s="80"/>
      <c r="H168" s="75"/>
      <c r="I168" s="75"/>
    </row>
    <row r="169" spans="1:9" s="66" customFormat="1" ht="31.5">
      <c r="A169" s="76">
        <v>169</v>
      </c>
      <c r="B169" s="71" t="s">
        <v>881</v>
      </c>
      <c r="C169" s="72" t="s">
        <v>882</v>
      </c>
      <c r="D169" s="73" t="s">
        <v>880</v>
      </c>
      <c r="E169" s="74">
        <v>2000</v>
      </c>
      <c r="F169" s="71" t="s">
        <v>178</v>
      </c>
      <c r="G169" s="80"/>
      <c r="H169" s="75"/>
      <c r="I169" s="75"/>
    </row>
    <row r="170" spans="1:9" s="66" customFormat="1" ht="24.75" customHeight="1">
      <c r="A170" s="76">
        <v>170</v>
      </c>
      <c r="B170" s="71" t="s">
        <v>883</v>
      </c>
      <c r="C170" s="72" t="s">
        <v>884</v>
      </c>
      <c r="D170" s="73" t="s">
        <v>885</v>
      </c>
      <c r="E170" s="74">
        <v>15365.16</v>
      </c>
      <c r="F170" s="71" t="s">
        <v>178</v>
      </c>
      <c r="G170" s="80"/>
      <c r="H170" s="75"/>
      <c r="I170" s="75"/>
    </row>
    <row r="171" spans="1:9" s="66" customFormat="1" ht="24.75" customHeight="1">
      <c r="A171" s="76">
        <v>171</v>
      </c>
      <c r="B171" s="71" t="s">
        <v>971</v>
      </c>
      <c r="C171" s="72" t="s">
        <v>970</v>
      </c>
      <c r="D171" s="73" t="s">
        <v>926</v>
      </c>
      <c r="E171" s="74">
        <v>18204</v>
      </c>
      <c r="F171" s="71" t="s">
        <v>178</v>
      </c>
      <c r="G171" s="80"/>
      <c r="H171" s="75"/>
      <c r="I171" s="75"/>
    </row>
    <row r="172" spans="1:9" s="66" customFormat="1" ht="21">
      <c r="A172" s="76">
        <v>172</v>
      </c>
      <c r="B172" s="71" t="s">
        <v>972</v>
      </c>
      <c r="C172" s="72" t="s">
        <v>970</v>
      </c>
      <c r="D172" s="73" t="s">
        <v>927</v>
      </c>
      <c r="E172" s="74">
        <v>13448.82</v>
      </c>
      <c r="F172" s="71" t="s">
        <v>178</v>
      </c>
      <c r="G172" s="77"/>
      <c r="H172" s="75"/>
      <c r="I172" s="75"/>
    </row>
    <row r="173" spans="1:9" s="66" customFormat="1" ht="24.75" customHeight="1">
      <c r="A173" s="76">
        <v>173</v>
      </c>
      <c r="B173" s="82" t="s">
        <v>542</v>
      </c>
      <c r="C173" s="82" t="s">
        <v>363</v>
      </c>
      <c r="D173" s="82" t="s">
        <v>364</v>
      </c>
      <c r="E173" s="83">
        <v>2127.9</v>
      </c>
      <c r="F173" s="81" t="s">
        <v>178</v>
      </c>
      <c r="G173" s="80"/>
      <c r="H173" s="75"/>
      <c r="I173" s="75"/>
    </row>
    <row r="174" spans="1:9" s="66" customFormat="1" ht="24.75" customHeight="1">
      <c r="A174" s="76">
        <v>174</v>
      </c>
      <c r="B174" s="82" t="s">
        <v>365</v>
      </c>
      <c r="C174" s="82" t="s">
        <v>366</v>
      </c>
      <c r="D174" s="82" t="s">
        <v>364</v>
      </c>
      <c r="E174" s="83">
        <v>1672.8</v>
      </c>
      <c r="F174" s="81" t="s">
        <v>178</v>
      </c>
      <c r="G174" s="80"/>
      <c r="H174" s="75"/>
      <c r="I174" s="75"/>
    </row>
    <row r="175" spans="1:9" s="66" customFormat="1" ht="24.75" customHeight="1">
      <c r="A175" s="76">
        <v>175</v>
      </c>
      <c r="B175" s="82" t="s">
        <v>367</v>
      </c>
      <c r="C175" s="82" t="s">
        <v>368</v>
      </c>
      <c r="D175" s="82" t="s">
        <v>357</v>
      </c>
      <c r="E175" s="83">
        <v>1480</v>
      </c>
      <c r="F175" s="81" t="s">
        <v>178</v>
      </c>
      <c r="G175" s="80"/>
      <c r="H175" s="75"/>
      <c r="I175" s="75"/>
    </row>
    <row r="176" spans="1:9" s="66" customFormat="1" ht="24.75" customHeight="1">
      <c r="A176" s="76">
        <v>176</v>
      </c>
      <c r="B176" s="82" t="s">
        <v>369</v>
      </c>
      <c r="C176" s="82" t="s">
        <v>370</v>
      </c>
      <c r="D176" s="82" t="s">
        <v>357</v>
      </c>
      <c r="E176" s="83">
        <v>1290.8900000000001</v>
      </c>
      <c r="F176" s="81" t="s">
        <v>178</v>
      </c>
      <c r="G176" s="80"/>
      <c r="H176" s="75"/>
      <c r="I176" s="75"/>
    </row>
    <row r="177" spans="1:9" s="66" customFormat="1" ht="24.75" customHeight="1">
      <c r="A177" s="76">
        <v>177</v>
      </c>
      <c r="B177" s="82" t="s">
        <v>371</v>
      </c>
      <c r="C177" s="82" t="s">
        <v>372</v>
      </c>
      <c r="D177" s="82" t="s">
        <v>373</v>
      </c>
      <c r="E177" s="83">
        <v>629</v>
      </c>
      <c r="F177" s="81" t="s">
        <v>178</v>
      </c>
      <c r="G177" s="80"/>
      <c r="H177" s="75"/>
      <c r="I177" s="75"/>
    </row>
    <row r="178" spans="1:9" s="66" customFormat="1" ht="24">
      <c r="A178" s="76">
        <v>178</v>
      </c>
      <c r="B178" s="78" t="s">
        <v>374</v>
      </c>
      <c r="C178" s="78" t="s">
        <v>375</v>
      </c>
      <c r="D178" s="78" t="s">
        <v>376</v>
      </c>
      <c r="E178" s="79">
        <v>4100</v>
      </c>
      <c r="F178" s="78" t="s">
        <v>178</v>
      </c>
      <c r="G178" s="77"/>
      <c r="H178" s="75"/>
      <c r="I178" s="75"/>
    </row>
    <row r="179" spans="1:9" s="66" customFormat="1" ht="24">
      <c r="A179" s="76">
        <v>179</v>
      </c>
      <c r="B179" s="82" t="s">
        <v>325</v>
      </c>
      <c r="C179" s="82" t="s">
        <v>540</v>
      </c>
      <c r="D179" s="82" t="s">
        <v>541</v>
      </c>
      <c r="E179" s="83">
        <v>1500</v>
      </c>
      <c r="F179" s="81" t="s">
        <v>178</v>
      </c>
      <c r="G179" s="77"/>
      <c r="H179" s="75"/>
      <c r="I179" s="75"/>
    </row>
    <row r="180" spans="1:9" s="66" customFormat="1" ht="24">
      <c r="A180" s="76">
        <v>180</v>
      </c>
      <c r="B180" s="78" t="s">
        <v>1131</v>
      </c>
      <c r="C180" s="78" t="s">
        <v>1132</v>
      </c>
      <c r="D180" s="220">
        <v>44558</v>
      </c>
      <c r="E180" s="79">
        <v>478.7</v>
      </c>
      <c r="F180" s="78" t="s">
        <v>178</v>
      </c>
      <c r="G180" s="77"/>
      <c r="H180" s="75"/>
      <c r="I180" s="75"/>
    </row>
    <row r="181" spans="1:9" s="66" customFormat="1" ht="24">
      <c r="A181" s="76">
        <v>181</v>
      </c>
      <c r="B181" s="78" t="s">
        <v>1133</v>
      </c>
      <c r="C181" s="78" t="s">
        <v>1134</v>
      </c>
      <c r="D181" s="220">
        <v>44558</v>
      </c>
      <c r="E181" s="79">
        <v>602.70000000000005</v>
      </c>
      <c r="F181" s="78" t="s">
        <v>178</v>
      </c>
      <c r="G181" s="77"/>
      <c r="H181" s="75"/>
      <c r="I181" s="75"/>
    </row>
    <row r="182" spans="1:9" s="66" customFormat="1" ht="24">
      <c r="A182" s="76">
        <v>182</v>
      </c>
      <c r="B182" s="78" t="s">
        <v>1135</v>
      </c>
      <c r="C182" s="78" t="s">
        <v>1136</v>
      </c>
      <c r="D182" s="220">
        <v>44558</v>
      </c>
      <c r="E182" s="79">
        <v>1537.5</v>
      </c>
      <c r="F182" s="78" t="s">
        <v>178</v>
      </c>
      <c r="G182" s="77"/>
      <c r="H182" s="75"/>
      <c r="I182" s="75"/>
    </row>
    <row r="183" spans="1:9" s="66" customFormat="1" ht="24">
      <c r="A183" s="76">
        <v>183</v>
      </c>
      <c r="B183" s="78" t="s">
        <v>1137</v>
      </c>
      <c r="C183" s="78" t="s">
        <v>1138</v>
      </c>
      <c r="D183" s="220">
        <v>44558</v>
      </c>
      <c r="E183" s="79">
        <v>504.3</v>
      </c>
      <c r="F183" s="78" t="s">
        <v>178</v>
      </c>
      <c r="G183" s="77"/>
      <c r="H183" s="75"/>
      <c r="I183" s="75"/>
    </row>
    <row r="184" spans="1:9" s="66" customFormat="1" ht="24">
      <c r="A184" s="76">
        <v>184</v>
      </c>
      <c r="B184" s="78" t="s">
        <v>1139</v>
      </c>
      <c r="C184" s="78" t="s">
        <v>1140</v>
      </c>
      <c r="D184" s="220">
        <v>43850</v>
      </c>
      <c r="E184" s="79">
        <v>1476</v>
      </c>
      <c r="F184" s="78" t="s">
        <v>178</v>
      </c>
      <c r="G184" s="77"/>
      <c r="H184" s="75"/>
      <c r="I184" s="75"/>
    </row>
    <row r="185" spans="1:9" s="66" customFormat="1" ht="24">
      <c r="A185" s="76">
        <v>185</v>
      </c>
      <c r="B185" s="78" t="s">
        <v>1146</v>
      </c>
      <c r="C185" s="78" t="s">
        <v>1143</v>
      </c>
      <c r="D185" s="220">
        <v>44558</v>
      </c>
      <c r="E185" s="79">
        <v>7011</v>
      </c>
      <c r="F185" s="78" t="s">
        <v>178</v>
      </c>
      <c r="G185" s="77"/>
      <c r="H185" s="75"/>
      <c r="I185" s="75"/>
    </row>
    <row r="186" spans="1:9" s="66" customFormat="1" ht="24">
      <c r="A186" s="76">
        <v>186</v>
      </c>
      <c r="B186" s="78" t="s">
        <v>1144</v>
      </c>
      <c r="C186" s="78" t="s">
        <v>1145</v>
      </c>
      <c r="D186" s="220">
        <v>44558</v>
      </c>
      <c r="E186" s="79">
        <v>3444</v>
      </c>
      <c r="F186" s="78" t="s">
        <v>178</v>
      </c>
      <c r="G186" s="77"/>
      <c r="H186" s="75"/>
      <c r="I186" s="75"/>
    </row>
    <row r="187" spans="1:9" s="66" customFormat="1" ht="24">
      <c r="A187" s="76">
        <v>187</v>
      </c>
      <c r="B187" s="78" t="s">
        <v>1147</v>
      </c>
      <c r="C187" s="78" t="s">
        <v>1148</v>
      </c>
      <c r="D187" s="220">
        <v>44558</v>
      </c>
      <c r="E187" s="79">
        <v>2251.7600000000002</v>
      </c>
      <c r="F187" s="78" t="s">
        <v>178</v>
      </c>
      <c r="G187" s="77"/>
      <c r="H187" s="75"/>
      <c r="I187" s="75"/>
    </row>
    <row r="188" spans="1:9" s="66" customFormat="1" ht="24">
      <c r="A188" s="76">
        <v>188</v>
      </c>
      <c r="B188" s="78" t="s">
        <v>1150</v>
      </c>
      <c r="C188" s="78" t="s">
        <v>1151</v>
      </c>
      <c r="D188" s="220">
        <v>43941</v>
      </c>
      <c r="E188" s="79">
        <v>3800</v>
      </c>
      <c r="F188" s="78" t="s">
        <v>178</v>
      </c>
      <c r="G188" s="77">
        <f>SUM(E164:E188)</f>
        <v>194899.53000000003</v>
      </c>
      <c r="H188" s="75"/>
      <c r="I188" s="75"/>
    </row>
    <row r="189" spans="1:9">
      <c r="A189" s="37"/>
      <c r="B189" s="38"/>
      <c r="C189" s="162"/>
      <c r="D189" s="39" t="s">
        <v>524</v>
      </c>
      <c r="E189" s="40">
        <f>SUM(E2:E188)</f>
        <v>910449.55</v>
      </c>
      <c r="F189" s="38"/>
      <c r="G189" s="241">
        <f>SUM(G2:G188)</f>
        <v>910449.55</v>
      </c>
      <c r="H189" s="70"/>
      <c r="I189" s="70"/>
    </row>
    <row r="190" spans="1:9">
      <c r="A190" s="70"/>
      <c r="B190" s="84"/>
      <c r="C190" s="163"/>
      <c r="D190" s="84"/>
      <c r="E190" s="84"/>
      <c r="F190" s="84"/>
      <c r="G190" s="70"/>
      <c r="H190" s="70"/>
      <c r="I190" s="70"/>
    </row>
    <row r="191" spans="1:9">
      <c r="A191" s="70"/>
      <c r="B191" s="84"/>
      <c r="C191" s="163"/>
      <c r="D191" s="84"/>
      <c r="E191" s="84"/>
      <c r="F191" s="84"/>
      <c r="G191" s="70"/>
      <c r="H191" s="70"/>
      <c r="I191" s="70"/>
    </row>
    <row r="192" spans="1:9">
      <c r="A192" s="70"/>
      <c r="B192" s="84"/>
      <c r="C192" s="163"/>
      <c r="D192" s="84"/>
      <c r="E192" s="84"/>
      <c r="F192" s="84"/>
      <c r="G192" s="70"/>
      <c r="H192" s="70"/>
      <c r="I192" s="70"/>
    </row>
    <row r="193" spans="1:9">
      <c r="A193" s="70"/>
      <c r="B193" s="84"/>
      <c r="C193" s="163"/>
      <c r="D193" s="84"/>
      <c r="E193" s="84"/>
      <c r="F193" s="84"/>
      <c r="G193" s="70"/>
      <c r="H193" s="70"/>
      <c r="I193" s="70"/>
    </row>
    <row r="194" spans="1:9">
      <c r="A194" s="70"/>
      <c r="B194" s="84"/>
      <c r="C194" s="163"/>
      <c r="D194" s="84"/>
      <c r="E194" s="84"/>
      <c r="F194" s="84"/>
      <c r="G194" s="70"/>
      <c r="H194" s="70"/>
      <c r="I194" s="70"/>
    </row>
    <row r="195" spans="1:9">
      <c r="A195" s="70"/>
      <c r="B195" s="84"/>
      <c r="C195" s="163"/>
      <c r="D195" s="84"/>
      <c r="E195" s="84"/>
      <c r="F195" s="84"/>
      <c r="G195" s="70"/>
      <c r="H195" s="70"/>
      <c r="I195" s="70"/>
    </row>
    <row r="196" spans="1:9">
      <c r="A196" s="70"/>
      <c r="B196" s="84"/>
      <c r="C196" s="163"/>
      <c r="D196" s="84"/>
      <c r="E196" s="84"/>
      <c r="F196" s="84"/>
      <c r="G196" s="70"/>
      <c r="H196" s="70"/>
      <c r="I196" s="70"/>
    </row>
    <row r="197" spans="1:9">
      <c r="A197" s="70"/>
      <c r="B197" s="84"/>
      <c r="C197" s="163"/>
      <c r="D197" s="84"/>
      <c r="E197" s="84"/>
      <c r="F197" s="84"/>
      <c r="G197" s="70"/>
      <c r="H197" s="70"/>
      <c r="I197" s="70"/>
    </row>
    <row r="198" spans="1:9">
      <c r="A198" s="70"/>
      <c r="B198" s="84"/>
      <c r="C198" s="163"/>
      <c r="D198" s="84"/>
      <c r="E198" s="84"/>
      <c r="F198" s="84"/>
      <c r="G198" s="70"/>
      <c r="H198" s="70"/>
      <c r="I198" s="70"/>
    </row>
    <row r="199" spans="1:9">
      <c r="A199" s="70"/>
      <c r="B199" s="84"/>
      <c r="C199" s="163"/>
      <c r="D199" s="84"/>
      <c r="E199" s="84"/>
      <c r="F199" s="84"/>
      <c r="G199" s="70"/>
      <c r="H199" s="70"/>
      <c r="I199" s="70"/>
    </row>
    <row r="200" spans="1:9">
      <c r="A200" s="70"/>
      <c r="B200" s="84"/>
      <c r="C200" s="163"/>
      <c r="D200" s="84"/>
      <c r="E200" s="84"/>
      <c r="F200" s="84"/>
      <c r="G200" s="70"/>
      <c r="H200" s="70"/>
      <c r="I200" s="70"/>
    </row>
    <row r="201" spans="1:9">
      <c r="A201" s="70"/>
      <c r="B201" s="84"/>
      <c r="C201" s="163"/>
      <c r="D201" s="84"/>
      <c r="E201" s="84"/>
      <c r="F201" s="84"/>
      <c r="G201" s="70"/>
      <c r="H201" s="70"/>
      <c r="I201" s="70"/>
    </row>
    <row r="202" spans="1:9">
      <c r="A202" s="70"/>
      <c r="B202" s="84"/>
      <c r="C202" s="163"/>
      <c r="D202" s="84"/>
      <c r="E202" s="84"/>
      <c r="F202" s="84"/>
      <c r="G202" s="70"/>
      <c r="H202" s="70"/>
      <c r="I202" s="70"/>
    </row>
    <row r="203" spans="1:9">
      <c r="B203" s="4"/>
      <c r="C203" s="164"/>
      <c r="D203" s="4"/>
      <c r="E203" s="4"/>
      <c r="F203" s="4"/>
    </row>
    <row r="204" spans="1:9">
      <c r="B204" s="4"/>
      <c r="C204" s="164"/>
      <c r="D204" s="4"/>
      <c r="E204" s="4"/>
      <c r="F204" s="4"/>
    </row>
    <row r="205" spans="1:9">
      <c r="B205" s="4"/>
      <c r="C205" s="164"/>
      <c r="D205" s="4"/>
      <c r="E205" s="4"/>
      <c r="F205" s="4"/>
    </row>
    <row r="206" spans="1:9">
      <c r="B206" s="4"/>
      <c r="C206" s="164"/>
      <c r="D206" s="4"/>
      <c r="E206" s="4"/>
      <c r="F206" s="4"/>
    </row>
    <row r="207" spans="1:9">
      <c r="B207" s="4"/>
      <c r="C207" s="164"/>
      <c r="D207" s="4"/>
      <c r="E207" s="4"/>
      <c r="F207" s="4"/>
    </row>
    <row r="208" spans="1:9">
      <c r="B208" s="4"/>
      <c r="C208" s="164"/>
      <c r="D208" s="4"/>
      <c r="E208" s="4"/>
      <c r="F208" s="4"/>
    </row>
    <row r="209" spans="2:6">
      <c r="B209" s="4"/>
      <c r="C209" s="164"/>
      <c r="D209" s="4"/>
      <c r="E209" s="4"/>
      <c r="F209" s="4"/>
    </row>
    <row r="210" spans="2:6">
      <c r="B210" s="4"/>
      <c r="C210" s="164"/>
      <c r="D210" s="4"/>
      <c r="E210" s="4"/>
      <c r="F210" s="4"/>
    </row>
    <row r="211" spans="2:6">
      <c r="B211" s="4"/>
      <c r="C211" s="164"/>
      <c r="D211" s="4"/>
      <c r="E211" s="4"/>
      <c r="F211" s="4"/>
    </row>
    <row r="212" spans="2:6">
      <c r="B212" s="4"/>
      <c r="C212" s="164"/>
      <c r="D212" s="4"/>
      <c r="E212" s="4"/>
      <c r="F212" s="4"/>
    </row>
    <row r="213" spans="2:6">
      <c r="B213" s="4"/>
      <c r="C213" s="164"/>
      <c r="D213" s="4"/>
      <c r="E213" s="4"/>
      <c r="F213" s="4"/>
    </row>
    <row r="214" spans="2:6">
      <c r="B214" s="4"/>
      <c r="C214" s="164"/>
      <c r="D214" s="4"/>
      <c r="E214" s="4"/>
      <c r="F214" s="4"/>
    </row>
    <row r="215" spans="2:6">
      <c r="B215" s="4"/>
      <c r="C215" s="164"/>
      <c r="D215" s="4"/>
      <c r="E215" s="4"/>
      <c r="F215" s="4"/>
    </row>
    <row r="216" spans="2:6">
      <c r="B216" s="4"/>
      <c r="C216" s="164"/>
      <c r="D216" s="4"/>
      <c r="E216" s="4"/>
      <c r="F216" s="4"/>
    </row>
    <row r="217" spans="2:6">
      <c r="B217" s="4"/>
      <c r="C217" s="164"/>
      <c r="D217" s="4"/>
      <c r="E217" s="4"/>
      <c r="F217" s="4"/>
    </row>
    <row r="218" spans="2:6">
      <c r="B218" s="4"/>
      <c r="C218" s="164"/>
      <c r="D218" s="4"/>
      <c r="E218" s="4"/>
      <c r="F218" s="4"/>
    </row>
    <row r="219" spans="2:6">
      <c r="B219" s="13"/>
      <c r="C219" s="165"/>
      <c r="D219" s="4"/>
      <c r="E219" s="4"/>
      <c r="F219" s="4"/>
    </row>
    <row r="220" spans="2:6">
      <c r="B220" s="13"/>
      <c r="C220" s="165"/>
      <c r="D220" s="4"/>
      <c r="E220" s="4"/>
      <c r="F220" s="4"/>
    </row>
    <row r="221" spans="2:6">
      <c r="B221" s="13"/>
      <c r="C221" s="165"/>
      <c r="D221" s="4"/>
      <c r="E221" s="4"/>
      <c r="F221" s="4"/>
    </row>
    <row r="222" spans="2:6">
      <c r="B222" s="25"/>
      <c r="C222" s="165"/>
      <c r="D222" s="4"/>
      <c r="E222" s="4"/>
      <c r="F222" s="4"/>
    </row>
    <row r="223" spans="2:6">
      <c r="B223" s="25"/>
      <c r="C223" s="165"/>
      <c r="D223" s="4"/>
      <c r="E223" s="4"/>
      <c r="F223" s="4"/>
    </row>
    <row r="224" spans="2:6">
      <c r="B224" s="25"/>
      <c r="C224" s="165"/>
      <c r="D224" s="4"/>
      <c r="E224" s="4"/>
      <c r="F224" s="4"/>
    </row>
    <row r="225" spans="2:6">
      <c r="B225" s="13"/>
      <c r="C225" s="165"/>
      <c r="D225" s="4"/>
      <c r="E225" s="4"/>
      <c r="F225" s="4"/>
    </row>
    <row r="226" spans="2:6">
      <c r="B226" s="13"/>
      <c r="C226" s="165"/>
      <c r="D226" s="4"/>
      <c r="E226" s="4"/>
      <c r="F226" s="4"/>
    </row>
    <row r="227" spans="2:6">
      <c r="B227" s="13"/>
      <c r="C227" s="165"/>
      <c r="D227" s="4"/>
      <c r="E227" s="4"/>
      <c r="F227" s="4"/>
    </row>
    <row r="228" spans="2:6">
      <c r="B228" s="13"/>
      <c r="C228" s="165"/>
      <c r="D228" s="4"/>
      <c r="E228" s="4"/>
      <c r="F228" s="4"/>
    </row>
    <row r="229" spans="2:6">
      <c r="B229" s="4"/>
      <c r="C229" s="164"/>
      <c r="D229" s="4"/>
      <c r="E229" s="4"/>
      <c r="F229" s="4"/>
    </row>
    <row r="230" spans="2:6">
      <c r="B230" s="4"/>
      <c r="C230" s="164"/>
      <c r="D230" s="4"/>
      <c r="E230" s="4"/>
      <c r="F230" s="4"/>
    </row>
    <row r="231" spans="2:6">
      <c r="B231" s="4"/>
      <c r="C231" s="164"/>
      <c r="D231" s="4"/>
      <c r="E231" s="4"/>
      <c r="F231" s="4"/>
    </row>
    <row r="232" spans="2:6">
      <c r="B232" s="4"/>
      <c r="C232" s="164"/>
      <c r="D232" s="4"/>
      <c r="E232" s="4"/>
      <c r="F232" s="4"/>
    </row>
    <row r="233" spans="2:6">
      <c r="B233" s="4"/>
      <c r="C233" s="164"/>
      <c r="D233" s="4"/>
      <c r="E233" s="4"/>
      <c r="F233" s="4"/>
    </row>
    <row r="234" spans="2:6">
      <c r="B234" s="4"/>
      <c r="C234" s="164"/>
      <c r="D234" s="4"/>
      <c r="E234" s="4"/>
      <c r="F234" s="4"/>
    </row>
    <row r="235" spans="2:6">
      <c r="B235" s="4"/>
      <c r="C235" s="164"/>
      <c r="D235" s="4"/>
      <c r="E235" s="4"/>
      <c r="F235" s="4"/>
    </row>
    <row r="236" spans="2:6">
      <c r="B236" s="4"/>
      <c r="C236" s="164"/>
      <c r="D236" s="4"/>
      <c r="E236" s="4"/>
      <c r="F236" s="4"/>
    </row>
    <row r="237" spans="2:6">
      <c r="B237" s="4"/>
      <c r="C237" s="164"/>
      <c r="D237" s="4"/>
      <c r="E237" s="4"/>
      <c r="F237" s="4"/>
    </row>
    <row r="238" spans="2:6">
      <c r="B238" s="4"/>
      <c r="C238" s="164"/>
      <c r="D238" s="4"/>
      <c r="E238" s="4"/>
      <c r="F238" s="4"/>
    </row>
    <row r="239" spans="2:6">
      <c r="B239" s="4"/>
      <c r="C239" s="164"/>
      <c r="D239" s="4"/>
      <c r="E239" s="4"/>
      <c r="F239" s="4"/>
    </row>
    <row r="240" spans="2:6">
      <c r="B240" s="4"/>
      <c r="C240" s="164"/>
      <c r="D240" s="4"/>
      <c r="E240" s="4"/>
      <c r="F240" s="4"/>
    </row>
    <row r="241" spans="2:6">
      <c r="B241" s="4"/>
      <c r="C241" s="164"/>
      <c r="D241" s="4"/>
      <c r="E241" s="4"/>
      <c r="F241" s="4"/>
    </row>
  </sheetData>
  <autoFilter ref="A1:F189"/>
  <phoneticPr fontId="1" type="noConversion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0"/>
  <sheetViews>
    <sheetView zoomScale="110" zoomScaleNormal="110" workbookViewId="0">
      <pane ySplit="1" topLeftCell="A191" activePane="bottomLeft" state="frozen"/>
      <selection pane="bottomLeft" activeCell="F216" sqref="F216"/>
    </sheetView>
  </sheetViews>
  <sheetFormatPr defaultRowHeight="12.75"/>
  <cols>
    <col min="1" max="1" width="4.140625" customWidth="1"/>
    <col min="2" max="2" width="32.5703125" bestFit="1" customWidth="1"/>
    <col min="3" max="3" width="14.85546875" style="2" customWidth="1"/>
    <col min="4" max="4" width="13.42578125" style="2" customWidth="1"/>
    <col min="5" max="5" width="16.140625" style="234" bestFit="1" customWidth="1"/>
    <col min="6" max="6" width="45.42578125" bestFit="1" customWidth="1"/>
    <col min="7" max="7" width="12.28515625" style="239" bestFit="1" customWidth="1"/>
  </cols>
  <sheetData>
    <row r="1" spans="1:8" ht="22.5" thickBot="1">
      <c r="A1" s="33" t="s">
        <v>0</v>
      </c>
      <c r="B1" s="34" t="s">
        <v>122</v>
      </c>
      <c r="C1" s="34" t="s">
        <v>123</v>
      </c>
      <c r="D1" s="34" t="s">
        <v>124</v>
      </c>
      <c r="E1" s="224" t="s">
        <v>580</v>
      </c>
      <c r="F1" s="35" t="s">
        <v>121</v>
      </c>
      <c r="G1" s="235"/>
      <c r="H1" s="70"/>
    </row>
    <row r="2" spans="1:8" s="66" customFormat="1">
      <c r="A2" s="57">
        <v>1</v>
      </c>
      <c r="B2" s="57" t="s">
        <v>379</v>
      </c>
      <c r="C2" s="181">
        <v>59</v>
      </c>
      <c r="D2" s="182">
        <v>41571</v>
      </c>
      <c r="E2" s="225">
        <v>3456.3</v>
      </c>
      <c r="F2" s="57" t="s">
        <v>148</v>
      </c>
      <c r="G2" s="236"/>
      <c r="H2" s="75"/>
    </row>
    <row r="3" spans="1:8" s="66" customFormat="1">
      <c r="A3" s="56">
        <v>2</v>
      </c>
      <c r="B3" s="56" t="s">
        <v>379</v>
      </c>
      <c r="C3" s="161">
        <v>63</v>
      </c>
      <c r="D3" s="182">
        <v>41565</v>
      </c>
      <c r="E3" s="226">
        <v>3456.3</v>
      </c>
      <c r="F3" s="56" t="s">
        <v>148</v>
      </c>
      <c r="G3" s="236"/>
      <c r="H3" s="75"/>
    </row>
    <row r="4" spans="1:8" s="66" customFormat="1">
      <c r="A4" s="56">
        <v>3</v>
      </c>
      <c r="B4" s="56" t="s">
        <v>380</v>
      </c>
      <c r="C4" s="161">
        <v>73</v>
      </c>
      <c r="D4" s="184">
        <v>42277</v>
      </c>
      <c r="E4" s="226">
        <v>2892.04</v>
      </c>
      <c r="F4" s="56" t="s">
        <v>148</v>
      </c>
      <c r="G4" s="236"/>
      <c r="H4" s="75"/>
    </row>
    <row r="5" spans="1:8" s="66" customFormat="1">
      <c r="A5" s="57">
        <v>4</v>
      </c>
      <c r="B5" s="56" t="s">
        <v>381</v>
      </c>
      <c r="C5" s="161">
        <v>74</v>
      </c>
      <c r="D5" s="184">
        <v>42509</v>
      </c>
      <c r="E5" s="226">
        <v>552.16999999999996</v>
      </c>
      <c r="F5" s="56" t="s">
        <v>148</v>
      </c>
      <c r="G5" s="236"/>
      <c r="H5" s="75"/>
    </row>
    <row r="6" spans="1:8" s="66" customFormat="1">
      <c r="A6" s="56">
        <v>5</v>
      </c>
      <c r="B6" s="56" t="s">
        <v>382</v>
      </c>
      <c r="C6" s="161">
        <v>75</v>
      </c>
      <c r="D6" s="184">
        <v>42550</v>
      </c>
      <c r="E6" s="226">
        <v>552.16999999999996</v>
      </c>
      <c r="F6" s="56" t="s">
        <v>148</v>
      </c>
      <c r="G6" s="236"/>
      <c r="H6" s="75"/>
    </row>
    <row r="7" spans="1:8" s="66" customFormat="1">
      <c r="A7" s="56">
        <v>6</v>
      </c>
      <c r="B7" s="56" t="s">
        <v>380</v>
      </c>
      <c r="C7" s="161">
        <v>76</v>
      </c>
      <c r="D7" s="184">
        <v>42570</v>
      </c>
      <c r="E7" s="226">
        <v>2892.35</v>
      </c>
      <c r="F7" s="56" t="s">
        <v>148</v>
      </c>
      <c r="G7" s="236"/>
      <c r="H7" s="75"/>
    </row>
    <row r="8" spans="1:8" s="66" customFormat="1">
      <c r="A8" s="57">
        <v>7</v>
      </c>
      <c r="B8" s="56" t="s">
        <v>384</v>
      </c>
      <c r="C8" s="161">
        <v>110</v>
      </c>
      <c r="D8" s="184">
        <v>42822</v>
      </c>
      <c r="E8" s="226">
        <v>1040.74</v>
      </c>
      <c r="F8" s="56" t="s">
        <v>148</v>
      </c>
      <c r="G8" s="236"/>
      <c r="H8" s="75"/>
    </row>
    <row r="9" spans="1:8" s="66" customFormat="1">
      <c r="A9" s="56">
        <v>8</v>
      </c>
      <c r="B9" s="56" t="s">
        <v>385</v>
      </c>
      <c r="C9" s="161">
        <v>111</v>
      </c>
      <c r="D9" s="184">
        <v>43032</v>
      </c>
      <c r="E9" s="226">
        <v>2947.71</v>
      </c>
      <c r="F9" s="56" t="s">
        <v>148</v>
      </c>
      <c r="G9" s="237"/>
      <c r="H9" s="75"/>
    </row>
    <row r="10" spans="1:8" s="66" customFormat="1">
      <c r="A10" s="57">
        <v>9</v>
      </c>
      <c r="B10" s="185" t="s">
        <v>750</v>
      </c>
      <c r="C10" s="55">
        <v>113</v>
      </c>
      <c r="D10" s="186">
        <v>43439</v>
      </c>
      <c r="E10" s="227">
        <v>3399.63</v>
      </c>
      <c r="F10" s="185" t="s">
        <v>148</v>
      </c>
      <c r="G10" s="236"/>
      <c r="H10" s="75"/>
    </row>
    <row r="11" spans="1:8" s="66" customFormat="1">
      <c r="A11" s="57">
        <v>10</v>
      </c>
      <c r="B11" s="185" t="s">
        <v>772</v>
      </c>
      <c r="C11" s="55">
        <v>118</v>
      </c>
      <c r="D11" s="186">
        <v>43731</v>
      </c>
      <c r="E11" s="227">
        <v>2691.72</v>
      </c>
      <c r="F11" s="185" t="s">
        <v>148</v>
      </c>
      <c r="G11" s="236"/>
      <c r="H11" s="75"/>
    </row>
    <row r="12" spans="1:8" s="66" customFormat="1">
      <c r="A12" s="57">
        <v>11</v>
      </c>
      <c r="B12" s="185" t="s">
        <v>773</v>
      </c>
      <c r="C12" s="55">
        <v>122</v>
      </c>
      <c r="D12" s="186">
        <v>43777</v>
      </c>
      <c r="E12" s="227">
        <v>975.64</v>
      </c>
      <c r="F12" s="185" t="s">
        <v>148</v>
      </c>
      <c r="G12" s="236"/>
      <c r="H12" s="75"/>
    </row>
    <row r="13" spans="1:8" s="66" customFormat="1">
      <c r="A13" s="57">
        <v>12</v>
      </c>
      <c r="B13" s="185" t="s">
        <v>953</v>
      </c>
      <c r="C13" s="55"/>
      <c r="D13" s="186"/>
      <c r="E13" s="227">
        <v>470</v>
      </c>
      <c r="F13" s="185" t="s">
        <v>148</v>
      </c>
      <c r="G13" s="236"/>
      <c r="H13" s="75"/>
    </row>
    <row r="14" spans="1:8" s="66" customFormat="1">
      <c r="A14" s="57">
        <v>13</v>
      </c>
      <c r="B14" s="185" t="s">
        <v>954</v>
      </c>
      <c r="C14" s="55"/>
      <c r="D14" s="186"/>
      <c r="E14" s="227">
        <v>948</v>
      </c>
      <c r="F14" s="185" t="s">
        <v>148</v>
      </c>
      <c r="G14" s="236"/>
      <c r="H14" s="75"/>
    </row>
    <row r="15" spans="1:8" s="66" customFormat="1">
      <c r="A15" s="57">
        <v>14</v>
      </c>
      <c r="B15" s="185" t="s">
        <v>955</v>
      </c>
      <c r="C15" s="55"/>
      <c r="D15" s="186"/>
      <c r="E15" s="227">
        <v>4680</v>
      </c>
      <c r="F15" s="185" t="s">
        <v>148</v>
      </c>
      <c r="G15" s="236"/>
      <c r="H15" s="75"/>
    </row>
    <row r="16" spans="1:8" s="66" customFormat="1">
      <c r="A16" s="57">
        <v>15</v>
      </c>
      <c r="B16" s="185" t="s">
        <v>324</v>
      </c>
      <c r="C16" s="55"/>
      <c r="D16" s="186"/>
      <c r="E16" s="227">
        <v>1090</v>
      </c>
      <c r="F16" s="185" t="s">
        <v>148</v>
      </c>
      <c r="G16" s="236"/>
      <c r="H16" s="75"/>
    </row>
    <row r="17" spans="1:8" s="66" customFormat="1">
      <c r="A17" s="57">
        <v>16</v>
      </c>
      <c r="B17" s="185" t="s">
        <v>956</v>
      </c>
      <c r="C17" s="55"/>
      <c r="D17" s="186"/>
      <c r="E17" s="227">
        <v>349</v>
      </c>
      <c r="F17" s="185" t="s">
        <v>148</v>
      </c>
      <c r="G17" s="236"/>
      <c r="H17" s="75"/>
    </row>
    <row r="18" spans="1:8" s="66" customFormat="1">
      <c r="A18" s="57">
        <v>17</v>
      </c>
      <c r="B18" s="185" t="s">
        <v>957</v>
      </c>
      <c r="C18" s="55"/>
      <c r="D18" s="186"/>
      <c r="E18" s="227">
        <v>675.27</v>
      </c>
      <c r="F18" s="185" t="s">
        <v>148</v>
      </c>
      <c r="G18" s="236"/>
      <c r="H18" s="75"/>
    </row>
    <row r="19" spans="1:8" s="66" customFormat="1">
      <c r="A19" s="57">
        <v>18</v>
      </c>
      <c r="B19" s="185" t="s">
        <v>958</v>
      </c>
      <c r="C19" s="55"/>
      <c r="D19" s="186"/>
      <c r="E19" s="227">
        <v>499</v>
      </c>
      <c r="F19" s="185" t="s">
        <v>148</v>
      </c>
      <c r="G19" s="236"/>
      <c r="H19" s="75"/>
    </row>
    <row r="20" spans="1:8" s="66" customFormat="1">
      <c r="A20" s="57">
        <v>19</v>
      </c>
      <c r="B20" s="185" t="s">
        <v>952</v>
      </c>
      <c r="C20" s="55"/>
      <c r="D20" s="186">
        <v>44179</v>
      </c>
      <c r="E20" s="227">
        <v>756.45</v>
      </c>
      <c r="F20" s="185" t="s">
        <v>148</v>
      </c>
      <c r="G20" s="236"/>
      <c r="H20" s="75"/>
    </row>
    <row r="21" spans="1:8" s="66" customFormat="1">
      <c r="A21" s="57">
        <v>20</v>
      </c>
      <c r="B21" s="185" t="s">
        <v>1005</v>
      </c>
      <c r="C21" s="55"/>
      <c r="D21" s="186">
        <v>44559</v>
      </c>
      <c r="E21" s="227">
        <v>941</v>
      </c>
      <c r="F21" s="185" t="s">
        <v>148</v>
      </c>
      <c r="G21" s="236">
        <f>SUM(E2:E21)</f>
        <v>35265.49</v>
      </c>
      <c r="H21" s="75"/>
    </row>
    <row r="22" spans="1:8" s="66" customFormat="1" ht="21.75">
      <c r="A22" s="57">
        <v>21</v>
      </c>
      <c r="B22" s="56" t="s">
        <v>392</v>
      </c>
      <c r="C22" s="56">
        <v>158</v>
      </c>
      <c r="D22" s="188">
        <v>42229</v>
      </c>
      <c r="E22" s="226">
        <v>1099</v>
      </c>
      <c r="F22" s="56" t="s">
        <v>154</v>
      </c>
      <c r="G22" s="237"/>
      <c r="H22" s="75"/>
    </row>
    <row r="23" spans="1:8" s="66" customFormat="1" ht="21.75">
      <c r="A23" s="56">
        <v>22</v>
      </c>
      <c r="B23" s="56" t="s">
        <v>159</v>
      </c>
      <c r="C23" s="189" t="s">
        <v>779</v>
      </c>
      <c r="D23" s="188">
        <v>41604</v>
      </c>
      <c r="E23" s="226">
        <v>7466.1</v>
      </c>
      <c r="F23" s="56" t="s">
        <v>154</v>
      </c>
      <c r="G23" s="236"/>
      <c r="H23" s="75"/>
    </row>
    <row r="24" spans="1:8" s="66" customFormat="1" ht="21.75">
      <c r="A24" s="56">
        <v>23</v>
      </c>
      <c r="B24" s="56" t="s">
        <v>160</v>
      </c>
      <c r="C24" s="189" t="s">
        <v>780</v>
      </c>
      <c r="D24" s="188">
        <v>41638</v>
      </c>
      <c r="E24" s="226">
        <v>2600</v>
      </c>
      <c r="F24" s="56" t="s">
        <v>154</v>
      </c>
      <c r="G24" s="236"/>
      <c r="H24" s="75"/>
    </row>
    <row r="25" spans="1:8" s="66" customFormat="1" ht="21.75">
      <c r="A25" s="56">
        <v>24</v>
      </c>
      <c r="B25" s="185" t="s">
        <v>769</v>
      </c>
      <c r="C25" s="190" t="s">
        <v>768</v>
      </c>
      <c r="D25" s="191">
        <v>42359</v>
      </c>
      <c r="E25" s="227">
        <v>1590</v>
      </c>
      <c r="F25" s="185" t="s">
        <v>154</v>
      </c>
      <c r="G25" s="236"/>
      <c r="H25" s="75"/>
    </row>
    <row r="26" spans="1:8" s="66" customFormat="1" ht="21.75">
      <c r="A26" s="56">
        <v>25</v>
      </c>
      <c r="B26" s="185" t="s">
        <v>959</v>
      </c>
      <c r="C26" s="190"/>
      <c r="D26" s="191">
        <v>43676</v>
      </c>
      <c r="E26" s="227">
        <v>699</v>
      </c>
      <c r="F26" s="185" t="s">
        <v>154</v>
      </c>
      <c r="G26" s="236"/>
      <c r="H26" s="75"/>
    </row>
    <row r="27" spans="1:8" s="66" customFormat="1" ht="21.75">
      <c r="A27" s="56">
        <v>26</v>
      </c>
      <c r="B27" s="185" t="s">
        <v>960</v>
      </c>
      <c r="C27" s="190"/>
      <c r="D27" s="191">
        <v>43777</v>
      </c>
      <c r="E27" s="227">
        <v>14514</v>
      </c>
      <c r="F27" s="185" t="s">
        <v>154</v>
      </c>
      <c r="G27" s="236"/>
      <c r="H27" s="75"/>
    </row>
    <row r="28" spans="1:8" s="66" customFormat="1" ht="21.75">
      <c r="A28" s="56">
        <v>27</v>
      </c>
      <c r="B28" s="185" t="s">
        <v>961</v>
      </c>
      <c r="C28" s="190"/>
      <c r="D28" s="191">
        <v>44193</v>
      </c>
      <c r="E28" s="227">
        <v>3966</v>
      </c>
      <c r="F28" s="185" t="s">
        <v>154</v>
      </c>
      <c r="G28" s="236"/>
      <c r="H28" s="75"/>
    </row>
    <row r="29" spans="1:8" s="66" customFormat="1" ht="21.75">
      <c r="A29" s="56">
        <v>28</v>
      </c>
      <c r="B29" s="185" t="s">
        <v>964</v>
      </c>
      <c r="C29" s="190"/>
      <c r="D29" s="191"/>
      <c r="E29" s="227">
        <v>405</v>
      </c>
      <c r="F29" s="185" t="s">
        <v>154</v>
      </c>
      <c r="G29" s="236"/>
      <c r="H29" s="75"/>
    </row>
    <row r="30" spans="1:8" s="66" customFormat="1" ht="21.75">
      <c r="A30" s="56">
        <v>29</v>
      </c>
      <c r="B30" s="185" t="s">
        <v>324</v>
      </c>
      <c r="C30" s="190"/>
      <c r="D30" s="191"/>
      <c r="E30" s="227">
        <v>812</v>
      </c>
      <c r="F30" s="185" t="s">
        <v>154</v>
      </c>
      <c r="G30" s="236"/>
      <c r="H30" s="75"/>
    </row>
    <row r="31" spans="1:8" s="66" customFormat="1" ht="21.75">
      <c r="A31" s="56">
        <v>30</v>
      </c>
      <c r="B31" s="185" t="s">
        <v>1004</v>
      </c>
      <c r="C31" s="190"/>
      <c r="D31" s="191">
        <v>44545</v>
      </c>
      <c r="E31" s="227">
        <v>6800</v>
      </c>
      <c r="F31" s="185" t="s">
        <v>154</v>
      </c>
      <c r="G31" s="236"/>
      <c r="H31" s="75"/>
    </row>
    <row r="32" spans="1:8" s="66" customFormat="1" ht="21.75">
      <c r="A32" s="56">
        <v>31</v>
      </c>
      <c r="B32" s="185" t="s">
        <v>775</v>
      </c>
      <c r="C32" s="190"/>
      <c r="D32" s="191">
        <v>44460</v>
      </c>
      <c r="E32" s="227">
        <v>740</v>
      </c>
      <c r="F32" s="185" t="s">
        <v>154</v>
      </c>
      <c r="G32" s="236"/>
      <c r="H32" s="75"/>
    </row>
    <row r="33" spans="1:8" s="66" customFormat="1" ht="21.75">
      <c r="A33" s="56">
        <v>32</v>
      </c>
      <c r="B33" s="185" t="s">
        <v>775</v>
      </c>
      <c r="C33" s="190" t="s">
        <v>776</v>
      </c>
      <c r="D33" s="191">
        <v>43462</v>
      </c>
      <c r="E33" s="227">
        <v>769</v>
      </c>
      <c r="F33" s="185" t="s">
        <v>154</v>
      </c>
      <c r="G33" s="236">
        <f>SUM(E22:E33)</f>
        <v>41460.1</v>
      </c>
      <c r="H33" s="75"/>
    </row>
    <row r="34" spans="1:8" s="66" customFormat="1" ht="21.75">
      <c r="A34" s="56">
        <v>33</v>
      </c>
      <c r="B34" s="56" t="s">
        <v>527</v>
      </c>
      <c r="C34" s="56" t="s">
        <v>528</v>
      </c>
      <c r="D34" s="56" t="s">
        <v>529</v>
      </c>
      <c r="E34" s="226">
        <v>1199</v>
      </c>
      <c r="F34" s="56" t="s">
        <v>278</v>
      </c>
      <c r="G34" s="236"/>
      <c r="H34" s="75"/>
    </row>
    <row r="35" spans="1:8" s="66" customFormat="1" ht="21.75">
      <c r="A35" s="57">
        <v>34</v>
      </c>
      <c r="B35" s="56" t="s">
        <v>536</v>
      </c>
      <c r="C35" s="56" t="s">
        <v>537</v>
      </c>
      <c r="D35" s="56" t="s">
        <v>538</v>
      </c>
      <c r="E35" s="226">
        <v>15000</v>
      </c>
      <c r="F35" s="56" t="s">
        <v>278</v>
      </c>
      <c r="G35" s="236"/>
      <c r="H35" s="75"/>
    </row>
    <row r="36" spans="1:8" s="66" customFormat="1" ht="21.75">
      <c r="A36" s="55">
        <v>35</v>
      </c>
      <c r="B36" s="185" t="s">
        <v>656</v>
      </c>
      <c r="C36" s="190" t="s">
        <v>657</v>
      </c>
      <c r="D36" s="191" t="s">
        <v>658</v>
      </c>
      <c r="E36" s="227">
        <v>2350</v>
      </c>
      <c r="F36" s="185" t="s">
        <v>278</v>
      </c>
      <c r="G36" s="236"/>
      <c r="H36" s="75"/>
    </row>
    <row r="37" spans="1:8" s="66" customFormat="1" ht="21.75">
      <c r="A37" s="55">
        <v>36</v>
      </c>
      <c r="B37" s="185" t="s">
        <v>659</v>
      </c>
      <c r="C37" s="190" t="s">
        <v>660</v>
      </c>
      <c r="D37" s="191" t="s">
        <v>658</v>
      </c>
      <c r="E37" s="227">
        <v>2599</v>
      </c>
      <c r="F37" s="185" t="s">
        <v>278</v>
      </c>
      <c r="G37" s="236"/>
      <c r="H37" s="75"/>
    </row>
    <row r="38" spans="1:8" s="66" customFormat="1" ht="21.75">
      <c r="A38" s="55">
        <v>37</v>
      </c>
      <c r="B38" s="185" t="s">
        <v>662</v>
      </c>
      <c r="C38" s="190" t="s">
        <v>663</v>
      </c>
      <c r="D38" s="191" t="s">
        <v>666</v>
      </c>
      <c r="E38" s="227">
        <v>1536.27</v>
      </c>
      <c r="F38" s="185" t="s">
        <v>278</v>
      </c>
      <c r="G38" s="236"/>
      <c r="H38" s="75"/>
    </row>
    <row r="39" spans="1:8" s="66" customFormat="1" ht="21.75">
      <c r="A39" s="55">
        <v>38</v>
      </c>
      <c r="B39" s="55" t="s">
        <v>919</v>
      </c>
      <c r="C39" s="192" t="s">
        <v>918</v>
      </c>
      <c r="D39" s="191" t="s">
        <v>920</v>
      </c>
      <c r="E39" s="228">
        <v>12487</v>
      </c>
      <c r="F39" s="185" t="s">
        <v>278</v>
      </c>
      <c r="G39" s="236"/>
      <c r="H39" s="75"/>
    </row>
    <row r="40" spans="1:8" s="66" customFormat="1" ht="21.75">
      <c r="A40" s="55">
        <v>39</v>
      </c>
      <c r="B40" s="55" t="s">
        <v>1109</v>
      </c>
      <c r="C40" s="192" t="s">
        <v>1110</v>
      </c>
      <c r="D40" s="191">
        <v>44442</v>
      </c>
      <c r="E40" s="228">
        <v>85000</v>
      </c>
      <c r="F40" s="185" t="s">
        <v>278</v>
      </c>
      <c r="G40" s="236"/>
      <c r="H40" s="75"/>
    </row>
    <row r="41" spans="1:8" s="66" customFormat="1" ht="21.75">
      <c r="A41" s="57">
        <v>40</v>
      </c>
      <c r="B41" s="55" t="s">
        <v>1111</v>
      </c>
      <c r="C41" s="192" t="s">
        <v>1112</v>
      </c>
      <c r="D41" s="191">
        <v>44442</v>
      </c>
      <c r="E41" s="228">
        <v>4551</v>
      </c>
      <c r="F41" s="56" t="s">
        <v>278</v>
      </c>
      <c r="G41" s="236"/>
      <c r="H41" s="75"/>
    </row>
    <row r="42" spans="1:8" s="66" customFormat="1" ht="21.75">
      <c r="A42" s="57">
        <v>41</v>
      </c>
      <c r="B42" s="55" t="s">
        <v>1113</v>
      </c>
      <c r="C42" s="192" t="s">
        <v>1114</v>
      </c>
      <c r="D42" s="191">
        <v>44561</v>
      </c>
      <c r="E42" s="228">
        <v>8345</v>
      </c>
      <c r="F42" s="56" t="s">
        <v>278</v>
      </c>
      <c r="G42" s="236"/>
      <c r="H42" s="75"/>
    </row>
    <row r="43" spans="1:8" s="66" customFormat="1" ht="21.75">
      <c r="A43" s="57">
        <v>42</v>
      </c>
      <c r="B43" s="55" t="s">
        <v>1115</v>
      </c>
      <c r="C43" s="192" t="s">
        <v>1116</v>
      </c>
      <c r="D43" s="191">
        <v>44561</v>
      </c>
      <c r="E43" s="228">
        <v>7633.3</v>
      </c>
      <c r="F43" s="56" t="s">
        <v>278</v>
      </c>
      <c r="G43" s="236"/>
      <c r="H43" s="75"/>
    </row>
    <row r="44" spans="1:8" s="66" customFormat="1" ht="21.75">
      <c r="A44" s="57">
        <v>43</v>
      </c>
      <c r="B44" s="55" t="s">
        <v>1123</v>
      </c>
      <c r="C44" s="192" t="s">
        <v>1124</v>
      </c>
      <c r="D44" s="191">
        <v>44561</v>
      </c>
      <c r="E44" s="228">
        <v>21499.9</v>
      </c>
      <c r="F44" s="56" t="s">
        <v>278</v>
      </c>
      <c r="G44" s="236"/>
      <c r="H44" s="75"/>
    </row>
    <row r="45" spans="1:8" s="66" customFormat="1" ht="21">
      <c r="A45" s="193">
        <v>44</v>
      </c>
      <c r="B45" s="194" t="s">
        <v>1128</v>
      </c>
      <c r="C45" s="72" t="s">
        <v>1129</v>
      </c>
      <c r="D45" s="73">
        <v>44631</v>
      </c>
      <c r="E45" s="229">
        <v>8500</v>
      </c>
      <c r="F45" s="71" t="s">
        <v>278</v>
      </c>
      <c r="G45" s="236">
        <f>SUM(E34:E45)</f>
        <v>170700.47</v>
      </c>
      <c r="H45" s="75"/>
    </row>
    <row r="46" spans="1:8" s="66" customFormat="1" ht="21.75">
      <c r="A46" s="57">
        <v>45</v>
      </c>
      <c r="B46" s="185" t="s">
        <v>1033</v>
      </c>
      <c r="C46" s="185" t="s">
        <v>399</v>
      </c>
      <c r="D46" s="191">
        <v>42003</v>
      </c>
      <c r="E46" s="228">
        <v>2755.2</v>
      </c>
      <c r="F46" s="185" t="s">
        <v>145</v>
      </c>
      <c r="G46" s="236"/>
      <c r="H46" s="75"/>
    </row>
    <row r="47" spans="1:8" s="66" customFormat="1" ht="21.75">
      <c r="A47" s="57">
        <v>46</v>
      </c>
      <c r="B47" s="185" t="s">
        <v>328</v>
      </c>
      <c r="C47" s="185" t="s">
        <v>400</v>
      </c>
      <c r="D47" s="191">
        <v>42003</v>
      </c>
      <c r="E47" s="228">
        <v>1057.8</v>
      </c>
      <c r="F47" s="185" t="s">
        <v>145</v>
      </c>
      <c r="G47" s="236"/>
      <c r="H47" s="75"/>
    </row>
    <row r="48" spans="1:8" s="66" customFormat="1" ht="21.75">
      <c r="A48" s="57">
        <v>47</v>
      </c>
      <c r="B48" s="185" t="s">
        <v>1034</v>
      </c>
      <c r="C48" s="185" t="s">
        <v>401</v>
      </c>
      <c r="D48" s="191">
        <v>42003</v>
      </c>
      <c r="E48" s="228">
        <v>1107</v>
      </c>
      <c r="F48" s="185" t="s">
        <v>145</v>
      </c>
      <c r="G48" s="236"/>
      <c r="H48" s="75"/>
    </row>
    <row r="49" spans="1:8" s="66" customFormat="1" ht="21.75">
      <c r="A49" s="57">
        <v>48</v>
      </c>
      <c r="B49" s="185" t="s">
        <v>761</v>
      </c>
      <c r="C49" s="185" t="s">
        <v>1035</v>
      </c>
      <c r="D49" s="191">
        <v>42003</v>
      </c>
      <c r="E49" s="228">
        <v>1205.4000000000001</v>
      </c>
      <c r="F49" s="185" t="s">
        <v>145</v>
      </c>
      <c r="G49" s="236"/>
      <c r="H49" s="75"/>
    </row>
    <row r="50" spans="1:8" s="66" customFormat="1" ht="21.75">
      <c r="A50" s="57">
        <v>49</v>
      </c>
      <c r="B50" s="185" t="s">
        <v>712</v>
      </c>
      <c r="C50" s="185" t="s">
        <v>713</v>
      </c>
      <c r="D50" s="185" t="s">
        <v>714</v>
      </c>
      <c r="E50" s="228">
        <v>369</v>
      </c>
      <c r="F50" s="185" t="s">
        <v>145</v>
      </c>
      <c r="G50" s="236"/>
      <c r="H50" s="75"/>
    </row>
    <row r="51" spans="1:8" s="66" customFormat="1" ht="21.75">
      <c r="A51" s="57">
        <v>50</v>
      </c>
      <c r="B51" s="185" t="s">
        <v>715</v>
      </c>
      <c r="C51" s="190" t="s">
        <v>678</v>
      </c>
      <c r="D51" s="191" t="s">
        <v>716</v>
      </c>
      <c r="E51" s="227">
        <v>320</v>
      </c>
      <c r="F51" s="185" t="s">
        <v>145</v>
      </c>
      <c r="G51" s="236"/>
      <c r="H51" s="75"/>
    </row>
    <row r="52" spans="1:8" s="66" customFormat="1" ht="21.75">
      <c r="A52" s="57">
        <v>51</v>
      </c>
      <c r="B52" s="185" t="s">
        <v>702</v>
      </c>
      <c r="C52" s="190" t="s">
        <v>703</v>
      </c>
      <c r="D52" s="191" t="s">
        <v>327</v>
      </c>
      <c r="E52" s="227">
        <v>1715</v>
      </c>
      <c r="F52" s="185" t="s">
        <v>145</v>
      </c>
      <c r="G52" s="236"/>
      <c r="H52" s="75"/>
    </row>
    <row r="53" spans="1:8" s="66" customFormat="1" ht="21.75">
      <c r="A53" s="57">
        <v>52</v>
      </c>
      <c r="B53" s="185" t="s">
        <v>704</v>
      </c>
      <c r="C53" s="190" t="s">
        <v>705</v>
      </c>
      <c r="D53" s="191" t="s">
        <v>329</v>
      </c>
      <c r="E53" s="227">
        <v>6477.18</v>
      </c>
      <c r="F53" s="185" t="s">
        <v>145</v>
      </c>
      <c r="G53" s="236"/>
      <c r="H53" s="75"/>
    </row>
    <row r="54" spans="1:8" s="66" customFormat="1" ht="21.75">
      <c r="A54" s="57">
        <v>53</v>
      </c>
      <c r="B54" s="185" t="s">
        <v>677</v>
      </c>
      <c r="C54" s="190" t="s">
        <v>678</v>
      </c>
      <c r="D54" s="191" t="s">
        <v>679</v>
      </c>
      <c r="E54" s="227">
        <v>245</v>
      </c>
      <c r="F54" s="185" t="s">
        <v>145</v>
      </c>
      <c r="G54" s="236"/>
      <c r="H54" s="75"/>
    </row>
    <row r="55" spans="1:8" s="66" customFormat="1" ht="21.75">
      <c r="A55" s="57">
        <v>54</v>
      </c>
      <c r="B55" s="185" t="s">
        <v>1036</v>
      </c>
      <c r="C55" s="190" t="s">
        <v>402</v>
      </c>
      <c r="D55" s="191">
        <v>42003</v>
      </c>
      <c r="E55" s="227">
        <v>5431.68</v>
      </c>
      <c r="F55" s="185" t="s">
        <v>145</v>
      </c>
      <c r="G55" s="236"/>
      <c r="H55" s="75"/>
    </row>
    <row r="56" spans="1:8" s="66" customFormat="1" ht="21.75">
      <c r="A56" s="57">
        <v>55</v>
      </c>
      <c r="B56" s="185" t="s">
        <v>702</v>
      </c>
      <c r="C56" s="190" t="s">
        <v>706</v>
      </c>
      <c r="D56" s="191" t="s">
        <v>333</v>
      </c>
      <c r="E56" s="227">
        <v>2509</v>
      </c>
      <c r="F56" s="185" t="s">
        <v>145</v>
      </c>
      <c r="G56" s="236"/>
      <c r="H56" s="75"/>
    </row>
    <row r="57" spans="1:8" s="66" customFormat="1" ht="21.75">
      <c r="A57" s="57">
        <v>56</v>
      </c>
      <c r="B57" s="185" t="s">
        <v>707</v>
      </c>
      <c r="C57" s="190" t="s">
        <v>706</v>
      </c>
      <c r="D57" s="191" t="s">
        <v>708</v>
      </c>
      <c r="E57" s="227">
        <v>3969</v>
      </c>
      <c r="F57" s="185" t="s">
        <v>145</v>
      </c>
      <c r="G57" s="236"/>
      <c r="H57" s="75"/>
    </row>
    <row r="58" spans="1:8" s="66" customFormat="1" ht="21.75">
      <c r="A58" s="57">
        <v>57</v>
      </c>
      <c r="B58" s="185" t="s">
        <v>345</v>
      </c>
      <c r="C58" s="190" t="s">
        <v>709</v>
      </c>
      <c r="D58" s="191" t="s">
        <v>334</v>
      </c>
      <c r="E58" s="227">
        <v>263</v>
      </c>
      <c r="F58" s="185" t="s">
        <v>145</v>
      </c>
      <c r="G58" s="236"/>
      <c r="H58" s="75"/>
    </row>
    <row r="59" spans="1:8" s="66" customFormat="1" ht="21.75">
      <c r="A59" s="57">
        <v>58</v>
      </c>
      <c r="B59" s="185" t="s">
        <v>710</v>
      </c>
      <c r="C59" s="190" t="s">
        <v>425</v>
      </c>
      <c r="D59" s="191" t="s">
        <v>334</v>
      </c>
      <c r="E59" s="227">
        <v>2029.5</v>
      </c>
      <c r="F59" s="185" t="s">
        <v>145</v>
      </c>
      <c r="G59" s="236"/>
      <c r="H59" s="75"/>
    </row>
    <row r="60" spans="1:8" s="66" customFormat="1" ht="21.75">
      <c r="A60" s="57">
        <v>59</v>
      </c>
      <c r="B60" s="185" t="s">
        <v>702</v>
      </c>
      <c r="C60" s="190" t="s">
        <v>706</v>
      </c>
      <c r="D60" s="191" t="s">
        <v>711</v>
      </c>
      <c r="E60" s="227">
        <v>2590</v>
      </c>
      <c r="F60" s="185" t="s">
        <v>145</v>
      </c>
      <c r="G60" s="236"/>
      <c r="H60" s="75"/>
    </row>
    <row r="61" spans="1:8" s="66" customFormat="1" ht="21.75">
      <c r="A61" s="57">
        <v>60</v>
      </c>
      <c r="B61" s="185" t="s">
        <v>682</v>
      </c>
      <c r="C61" s="190" t="s">
        <v>683</v>
      </c>
      <c r="D61" s="191" t="s">
        <v>681</v>
      </c>
      <c r="E61" s="227">
        <v>6963.8</v>
      </c>
      <c r="F61" s="185" t="s">
        <v>145</v>
      </c>
      <c r="G61" s="236"/>
      <c r="H61" s="75"/>
    </row>
    <row r="62" spans="1:8" s="66" customFormat="1" ht="21.75">
      <c r="A62" s="57">
        <v>61</v>
      </c>
      <c r="B62" s="185" t="s">
        <v>684</v>
      </c>
      <c r="C62" s="190" t="s">
        <v>685</v>
      </c>
      <c r="D62" s="191" t="s">
        <v>681</v>
      </c>
      <c r="E62" s="227">
        <v>1740.97</v>
      </c>
      <c r="F62" s="185" t="s">
        <v>145</v>
      </c>
      <c r="G62" s="236"/>
      <c r="H62" s="75"/>
    </row>
    <row r="63" spans="1:8" s="66" customFormat="1" ht="21.75">
      <c r="A63" s="57">
        <v>62</v>
      </c>
      <c r="B63" s="185" t="s">
        <v>717</v>
      </c>
      <c r="C63" s="190" t="s">
        <v>718</v>
      </c>
      <c r="D63" s="191" t="s">
        <v>719</v>
      </c>
      <c r="E63" s="227">
        <v>480</v>
      </c>
      <c r="F63" s="185" t="s">
        <v>145</v>
      </c>
      <c r="G63" s="236"/>
      <c r="H63" s="75"/>
    </row>
    <row r="64" spans="1:8" s="66" customFormat="1" ht="21.75">
      <c r="A64" s="57">
        <v>63</v>
      </c>
      <c r="B64" s="185" t="s">
        <v>802</v>
      </c>
      <c r="C64" s="185" t="s">
        <v>803</v>
      </c>
      <c r="D64" s="185" t="s">
        <v>804</v>
      </c>
      <c r="E64" s="228">
        <v>2699.71</v>
      </c>
      <c r="F64" s="185" t="s">
        <v>145</v>
      </c>
      <c r="G64" s="236"/>
      <c r="H64" s="75"/>
    </row>
    <row r="65" spans="1:8" s="66" customFormat="1" ht="21.75">
      <c r="A65" s="57">
        <v>64</v>
      </c>
      <c r="B65" s="185" t="s">
        <v>772</v>
      </c>
      <c r="C65" s="185" t="s">
        <v>805</v>
      </c>
      <c r="D65" s="185" t="s">
        <v>806</v>
      </c>
      <c r="E65" s="228">
        <v>2719.53</v>
      </c>
      <c r="F65" s="185" t="s">
        <v>145</v>
      </c>
      <c r="G65" s="236"/>
      <c r="H65" s="75"/>
    </row>
    <row r="66" spans="1:8" s="66" customFormat="1" ht="21.75">
      <c r="A66" s="57">
        <v>65</v>
      </c>
      <c r="B66" s="185" t="s">
        <v>807</v>
      </c>
      <c r="C66" s="185" t="s">
        <v>808</v>
      </c>
      <c r="D66" s="185" t="s">
        <v>806</v>
      </c>
      <c r="E66" s="228">
        <v>2439.61</v>
      </c>
      <c r="F66" s="185" t="s">
        <v>145</v>
      </c>
      <c r="G66" s="236"/>
      <c r="H66" s="75"/>
    </row>
    <row r="67" spans="1:8" s="66" customFormat="1" ht="21.75">
      <c r="A67" s="57">
        <v>66</v>
      </c>
      <c r="B67" s="185" t="s">
        <v>812</v>
      </c>
      <c r="C67" s="185" t="s">
        <v>813</v>
      </c>
      <c r="D67" s="185" t="s">
        <v>814</v>
      </c>
      <c r="E67" s="228">
        <v>1507.16</v>
      </c>
      <c r="F67" s="185" t="s">
        <v>145</v>
      </c>
      <c r="G67" s="236"/>
      <c r="H67" s="75"/>
    </row>
    <row r="68" spans="1:8" s="66" customFormat="1" ht="21.75">
      <c r="A68" s="57">
        <v>67</v>
      </c>
      <c r="B68" s="185" t="s">
        <v>815</v>
      </c>
      <c r="C68" s="185" t="s">
        <v>816</v>
      </c>
      <c r="D68" s="185" t="s">
        <v>817</v>
      </c>
      <c r="E68" s="228">
        <v>1697.72</v>
      </c>
      <c r="F68" s="185" t="s">
        <v>145</v>
      </c>
      <c r="G68" s="236"/>
      <c r="H68" s="75"/>
    </row>
    <row r="69" spans="1:8" s="66" customFormat="1" ht="21.75">
      <c r="A69" s="57">
        <v>68</v>
      </c>
      <c r="B69" s="185" t="s">
        <v>928</v>
      </c>
      <c r="C69" s="185" t="s">
        <v>929</v>
      </c>
      <c r="D69" s="185" t="s">
        <v>930</v>
      </c>
      <c r="E69" s="228">
        <v>3400</v>
      </c>
      <c r="F69" s="185" t="s">
        <v>145</v>
      </c>
      <c r="G69" s="236"/>
      <c r="H69" s="75"/>
    </row>
    <row r="70" spans="1:8" s="66" customFormat="1" ht="21.75">
      <c r="A70" s="57">
        <v>69</v>
      </c>
      <c r="B70" s="185" t="s">
        <v>931</v>
      </c>
      <c r="C70" s="185" t="s">
        <v>932</v>
      </c>
      <c r="D70" s="185" t="s">
        <v>930</v>
      </c>
      <c r="E70" s="228">
        <v>9300</v>
      </c>
      <c r="F70" s="185" t="s">
        <v>145</v>
      </c>
      <c r="G70" s="236"/>
      <c r="H70" s="75"/>
    </row>
    <row r="71" spans="1:8" s="66" customFormat="1" ht="21.75">
      <c r="A71" s="57">
        <v>70</v>
      </c>
      <c r="B71" s="185" t="s">
        <v>942</v>
      </c>
      <c r="C71" s="185" t="s">
        <v>943</v>
      </c>
      <c r="D71" s="185" t="s">
        <v>930</v>
      </c>
      <c r="E71" s="228">
        <v>885.6</v>
      </c>
      <c r="F71" s="185" t="s">
        <v>145</v>
      </c>
      <c r="G71" s="236"/>
      <c r="H71" s="75"/>
    </row>
    <row r="72" spans="1:8" s="66" customFormat="1" ht="21.75">
      <c r="A72" s="57">
        <v>71</v>
      </c>
      <c r="B72" s="185" t="s">
        <v>944</v>
      </c>
      <c r="C72" s="185" t="s">
        <v>945</v>
      </c>
      <c r="D72" s="185" t="s">
        <v>946</v>
      </c>
      <c r="E72" s="228">
        <v>500</v>
      </c>
      <c r="F72" s="185" t="s">
        <v>145</v>
      </c>
      <c r="G72" s="236"/>
      <c r="H72" s="75"/>
    </row>
    <row r="73" spans="1:8" s="66" customFormat="1" ht="28.5" customHeight="1">
      <c r="A73" s="57">
        <v>72</v>
      </c>
      <c r="B73" s="56" t="s">
        <v>442</v>
      </c>
      <c r="C73" s="56" t="s">
        <v>443</v>
      </c>
      <c r="D73" s="56" t="s">
        <v>440</v>
      </c>
      <c r="E73" s="226">
        <v>3990</v>
      </c>
      <c r="F73" s="56" t="s">
        <v>145</v>
      </c>
      <c r="G73" s="236"/>
      <c r="H73" s="75"/>
    </row>
    <row r="74" spans="1:8" s="66" customFormat="1" ht="28.5" customHeight="1">
      <c r="A74" s="56">
        <v>73</v>
      </c>
      <c r="B74" s="56" t="s">
        <v>326</v>
      </c>
      <c r="C74" s="56" t="s">
        <v>398</v>
      </c>
      <c r="D74" s="56" t="s">
        <v>327</v>
      </c>
      <c r="E74" s="226">
        <v>1715</v>
      </c>
      <c r="F74" s="56" t="s">
        <v>145</v>
      </c>
      <c r="G74" s="236"/>
      <c r="H74" s="75"/>
    </row>
    <row r="75" spans="1:8" s="66" customFormat="1" ht="28.5" customHeight="1">
      <c r="A75" s="57">
        <v>74</v>
      </c>
      <c r="B75" s="56" t="s">
        <v>330</v>
      </c>
      <c r="C75" s="56" t="s">
        <v>406</v>
      </c>
      <c r="D75" s="56" t="s">
        <v>331</v>
      </c>
      <c r="E75" s="226">
        <v>22644</v>
      </c>
      <c r="F75" s="56" t="s">
        <v>145</v>
      </c>
      <c r="G75" s="236"/>
      <c r="H75" s="75"/>
    </row>
    <row r="76" spans="1:8" s="66" customFormat="1" ht="28.5" customHeight="1">
      <c r="A76" s="56">
        <v>75</v>
      </c>
      <c r="B76" s="56" t="s">
        <v>337</v>
      </c>
      <c r="C76" s="56" t="s">
        <v>416</v>
      </c>
      <c r="D76" s="56" t="s">
        <v>338</v>
      </c>
      <c r="E76" s="226">
        <v>430</v>
      </c>
      <c r="F76" s="56" t="s">
        <v>145</v>
      </c>
      <c r="G76" s="236"/>
      <c r="H76" s="75"/>
    </row>
    <row r="77" spans="1:8" s="66" customFormat="1" ht="28.5" customHeight="1">
      <c r="A77" s="57">
        <v>76</v>
      </c>
      <c r="B77" s="56" t="s">
        <v>144</v>
      </c>
      <c r="C77" s="56" t="s">
        <v>417</v>
      </c>
      <c r="D77" s="56" t="s">
        <v>339</v>
      </c>
      <c r="E77" s="226">
        <v>3490</v>
      </c>
      <c r="F77" s="56" t="s">
        <v>145</v>
      </c>
      <c r="G77" s="236"/>
      <c r="H77" s="75"/>
    </row>
    <row r="78" spans="1:8" s="66" customFormat="1" ht="28.5" customHeight="1">
      <c r="A78" s="56">
        <v>77</v>
      </c>
      <c r="B78" s="56" t="s">
        <v>324</v>
      </c>
      <c r="C78" s="56" t="s">
        <v>418</v>
      </c>
      <c r="D78" s="56" t="s">
        <v>334</v>
      </c>
      <c r="E78" s="226">
        <v>300</v>
      </c>
      <c r="F78" s="56" t="s">
        <v>145</v>
      </c>
      <c r="G78" s="236"/>
      <c r="H78" s="75"/>
    </row>
    <row r="79" spans="1:8" s="66" customFormat="1" ht="28.5" customHeight="1">
      <c r="A79" s="56">
        <v>78</v>
      </c>
      <c r="B79" s="56" t="s">
        <v>345</v>
      </c>
      <c r="C79" s="56" t="s">
        <v>424</v>
      </c>
      <c r="D79" s="56" t="s">
        <v>346</v>
      </c>
      <c r="E79" s="226">
        <v>263</v>
      </c>
      <c r="F79" s="56" t="s">
        <v>145</v>
      </c>
      <c r="G79" s="236"/>
      <c r="H79" s="75"/>
    </row>
    <row r="80" spans="1:8" s="66" customFormat="1" ht="28.5" customHeight="1">
      <c r="A80" s="57">
        <v>79</v>
      </c>
      <c r="B80" s="56" t="s">
        <v>347</v>
      </c>
      <c r="C80" s="56" t="s">
        <v>425</v>
      </c>
      <c r="D80" s="56" t="s">
        <v>348</v>
      </c>
      <c r="E80" s="226">
        <v>2029.5</v>
      </c>
      <c r="F80" s="56" t="s">
        <v>145</v>
      </c>
      <c r="G80" s="236"/>
      <c r="H80" s="75"/>
    </row>
    <row r="81" spans="1:8" s="66" customFormat="1" ht="28.5" customHeight="1">
      <c r="A81" s="56">
        <v>80</v>
      </c>
      <c r="B81" s="56" t="s">
        <v>350</v>
      </c>
      <c r="C81" s="56" t="s">
        <v>427</v>
      </c>
      <c r="D81" s="56" t="s">
        <v>349</v>
      </c>
      <c r="E81" s="226">
        <v>1300</v>
      </c>
      <c r="F81" s="56" t="s">
        <v>145</v>
      </c>
      <c r="G81" s="236"/>
      <c r="H81" s="75"/>
    </row>
    <row r="82" spans="1:8" s="66" customFormat="1" ht="28.5" customHeight="1">
      <c r="A82" s="56">
        <v>81</v>
      </c>
      <c r="B82" s="56" t="s">
        <v>351</v>
      </c>
      <c r="C82" s="56" t="s">
        <v>428</v>
      </c>
      <c r="D82" s="56" t="s">
        <v>349</v>
      </c>
      <c r="E82" s="226">
        <v>559</v>
      </c>
      <c r="F82" s="56" t="s">
        <v>145</v>
      </c>
      <c r="G82" s="236"/>
      <c r="H82" s="75"/>
    </row>
    <row r="83" spans="1:8" s="66" customFormat="1" ht="28.5" customHeight="1">
      <c r="A83" s="56">
        <v>82</v>
      </c>
      <c r="B83" s="56" t="s">
        <v>144</v>
      </c>
      <c r="C83" s="56" t="s">
        <v>432</v>
      </c>
      <c r="D83" s="56" t="s">
        <v>354</v>
      </c>
      <c r="E83" s="226">
        <v>3500</v>
      </c>
      <c r="F83" s="56" t="s">
        <v>145</v>
      </c>
      <c r="G83" s="236"/>
      <c r="H83" s="75"/>
    </row>
    <row r="84" spans="1:8" s="66" customFormat="1" ht="28.5" customHeight="1">
      <c r="A84" s="56">
        <v>83</v>
      </c>
      <c r="B84" s="56" t="s">
        <v>143</v>
      </c>
      <c r="C84" s="56" t="s">
        <v>433</v>
      </c>
      <c r="D84" s="56" t="s">
        <v>349</v>
      </c>
      <c r="E84" s="226">
        <v>2900</v>
      </c>
      <c r="F84" s="56" t="s">
        <v>145</v>
      </c>
      <c r="G84" s="236"/>
      <c r="H84" s="75"/>
    </row>
    <row r="85" spans="1:8" s="66" customFormat="1" ht="28.5" customHeight="1">
      <c r="A85" s="56">
        <v>84</v>
      </c>
      <c r="B85" s="56" t="s">
        <v>144</v>
      </c>
      <c r="C85" s="56" t="s">
        <v>506</v>
      </c>
      <c r="D85" s="56" t="s">
        <v>357</v>
      </c>
      <c r="E85" s="226">
        <v>2900</v>
      </c>
      <c r="F85" s="56" t="s">
        <v>145</v>
      </c>
      <c r="G85" s="236"/>
      <c r="H85" s="75"/>
    </row>
    <row r="86" spans="1:8" s="66" customFormat="1" ht="28.5" customHeight="1">
      <c r="A86" s="56">
        <v>85</v>
      </c>
      <c r="B86" s="56" t="s">
        <v>361</v>
      </c>
      <c r="C86" s="56" t="s">
        <v>460</v>
      </c>
      <c r="D86" s="56" t="s">
        <v>461</v>
      </c>
      <c r="E86" s="226">
        <v>5535</v>
      </c>
      <c r="F86" s="56" t="s">
        <v>145</v>
      </c>
      <c r="G86" s="236"/>
      <c r="H86" s="75"/>
    </row>
    <row r="87" spans="1:8" s="66" customFormat="1" ht="28.5" customHeight="1">
      <c r="A87" s="57">
        <v>86</v>
      </c>
      <c r="B87" s="56" t="s">
        <v>362</v>
      </c>
      <c r="C87" s="56" t="s">
        <v>462</v>
      </c>
      <c r="D87" s="56" t="s">
        <v>452</v>
      </c>
      <c r="E87" s="226">
        <v>5533.77</v>
      </c>
      <c r="F87" s="56" t="s">
        <v>145</v>
      </c>
      <c r="G87" s="236"/>
      <c r="H87" s="75"/>
    </row>
    <row r="88" spans="1:8" s="66" customFormat="1" ht="28.5" customHeight="1">
      <c r="A88" s="56">
        <v>87</v>
      </c>
      <c r="B88" s="56" t="s">
        <v>362</v>
      </c>
      <c r="C88" s="56" t="s">
        <v>463</v>
      </c>
      <c r="D88" s="56" t="s">
        <v>450</v>
      </c>
      <c r="E88" s="226">
        <v>2800</v>
      </c>
      <c r="F88" s="56" t="s">
        <v>145</v>
      </c>
      <c r="G88" s="236"/>
      <c r="H88" s="75"/>
    </row>
    <row r="89" spans="1:8" s="66" customFormat="1" ht="28.5" customHeight="1">
      <c r="A89" s="56">
        <v>88</v>
      </c>
      <c r="B89" s="56" t="s">
        <v>464</v>
      </c>
      <c r="C89" s="56" t="s">
        <v>465</v>
      </c>
      <c r="D89" s="56" t="s">
        <v>466</v>
      </c>
      <c r="E89" s="226">
        <v>5658</v>
      </c>
      <c r="F89" s="56" t="s">
        <v>145</v>
      </c>
      <c r="G89" s="236"/>
      <c r="H89" s="75"/>
    </row>
    <row r="90" spans="1:8" s="66" customFormat="1" ht="28.5" customHeight="1">
      <c r="A90" s="57">
        <v>89</v>
      </c>
      <c r="B90" s="56" t="s">
        <v>467</v>
      </c>
      <c r="C90" s="56" t="s">
        <v>468</v>
      </c>
      <c r="D90" s="56" t="s">
        <v>469</v>
      </c>
      <c r="E90" s="226">
        <v>10998</v>
      </c>
      <c r="F90" s="56" t="s">
        <v>145</v>
      </c>
      <c r="G90" s="236"/>
      <c r="H90" s="75"/>
    </row>
    <row r="91" spans="1:8" s="66" customFormat="1" ht="28.5" customHeight="1">
      <c r="A91" s="56">
        <v>90</v>
      </c>
      <c r="B91" s="56" t="s">
        <v>478</v>
      </c>
      <c r="C91" s="56" t="s">
        <v>479</v>
      </c>
      <c r="D91" s="56" t="s">
        <v>480</v>
      </c>
      <c r="E91" s="226">
        <v>3450</v>
      </c>
      <c r="F91" s="56" t="s">
        <v>145</v>
      </c>
      <c r="G91" s="236"/>
      <c r="H91" s="75"/>
    </row>
    <row r="92" spans="1:8" s="66" customFormat="1" ht="28.5" customHeight="1">
      <c r="A92" s="56">
        <v>91</v>
      </c>
      <c r="B92" s="56" t="s">
        <v>481</v>
      </c>
      <c r="C92" s="56" t="s">
        <v>482</v>
      </c>
      <c r="D92" s="56" t="s">
        <v>472</v>
      </c>
      <c r="E92" s="226">
        <v>11500</v>
      </c>
      <c r="F92" s="56" t="s">
        <v>145</v>
      </c>
      <c r="G92" s="236"/>
      <c r="H92" s="75"/>
    </row>
    <row r="93" spans="1:8" s="66" customFormat="1" ht="28.5" customHeight="1">
      <c r="A93" s="57">
        <v>92</v>
      </c>
      <c r="B93" s="56" t="s">
        <v>481</v>
      </c>
      <c r="C93" s="56" t="s">
        <v>483</v>
      </c>
      <c r="D93" s="56" t="s">
        <v>484</v>
      </c>
      <c r="E93" s="226">
        <v>11500</v>
      </c>
      <c r="F93" s="56" t="s">
        <v>145</v>
      </c>
      <c r="G93" s="236"/>
      <c r="H93" s="75"/>
    </row>
    <row r="94" spans="1:8" s="66" customFormat="1" ht="28.5" customHeight="1">
      <c r="A94" s="56">
        <v>93</v>
      </c>
      <c r="B94" s="56" t="s">
        <v>702</v>
      </c>
      <c r="C94" s="56" t="s">
        <v>485</v>
      </c>
      <c r="D94" s="56" t="s">
        <v>486</v>
      </c>
      <c r="E94" s="226">
        <v>800</v>
      </c>
      <c r="F94" s="56" t="s">
        <v>145</v>
      </c>
      <c r="G94" s="237"/>
      <c r="H94" s="75"/>
    </row>
    <row r="95" spans="1:8" s="66" customFormat="1" ht="28.5" customHeight="1">
      <c r="A95" s="57">
        <v>94</v>
      </c>
      <c r="B95" s="56" t="s">
        <v>1042</v>
      </c>
      <c r="C95" s="56" t="s">
        <v>1043</v>
      </c>
      <c r="D95" s="188">
        <v>44607</v>
      </c>
      <c r="E95" s="226">
        <v>579.99</v>
      </c>
      <c r="F95" s="56" t="s">
        <v>145</v>
      </c>
      <c r="G95" s="236"/>
      <c r="H95" s="75"/>
    </row>
    <row r="96" spans="1:8" s="66" customFormat="1" ht="28.5" customHeight="1">
      <c r="A96" s="57">
        <v>95</v>
      </c>
      <c r="B96" s="56" t="s">
        <v>1046</v>
      </c>
      <c r="C96" s="56" t="s">
        <v>1047</v>
      </c>
      <c r="D96" s="188">
        <v>44595</v>
      </c>
      <c r="E96" s="226">
        <v>16260.3</v>
      </c>
      <c r="F96" s="56" t="s">
        <v>145</v>
      </c>
      <c r="G96" s="236"/>
      <c r="H96" s="75"/>
    </row>
    <row r="97" spans="1:8" s="66" customFormat="1" ht="28.5" customHeight="1">
      <c r="A97" s="57">
        <v>96</v>
      </c>
      <c r="B97" s="56" t="s">
        <v>958</v>
      </c>
      <c r="C97" s="56" t="s">
        <v>1054</v>
      </c>
      <c r="D97" s="188">
        <v>44595</v>
      </c>
      <c r="E97" s="226">
        <v>5740.04</v>
      </c>
      <c r="F97" s="56" t="s">
        <v>145</v>
      </c>
      <c r="G97" s="236"/>
      <c r="H97" s="75"/>
    </row>
    <row r="98" spans="1:8" s="66" customFormat="1" ht="28.5" customHeight="1">
      <c r="A98" s="57">
        <v>97</v>
      </c>
      <c r="B98" s="56" t="s">
        <v>1059</v>
      </c>
      <c r="C98" s="56" t="s">
        <v>1060</v>
      </c>
      <c r="D98" s="188">
        <v>44529</v>
      </c>
      <c r="E98" s="226">
        <v>3093.25</v>
      </c>
      <c r="F98" s="56" t="s">
        <v>145</v>
      </c>
      <c r="G98" s="236"/>
      <c r="H98" s="75"/>
    </row>
    <row r="99" spans="1:8" s="66" customFormat="1" ht="28.5" customHeight="1">
      <c r="A99" s="57">
        <v>98</v>
      </c>
      <c r="B99" s="56" t="s">
        <v>1061</v>
      </c>
      <c r="C99" s="56" t="s">
        <v>1062</v>
      </c>
      <c r="D99" s="188">
        <v>44587</v>
      </c>
      <c r="E99" s="226">
        <v>1620</v>
      </c>
      <c r="F99" s="56" t="s">
        <v>145</v>
      </c>
      <c r="G99" s="236"/>
      <c r="H99" s="75"/>
    </row>
    <row r="100" spans="1:8" s="66" customFormat="1" ht="28.5" customHeight="1">
      <c r="A100" s="57">
        <v>99</v>
      </c>
      <c r="B100" s="56" t="s">
        <v>1063</v>
      </c>
      <c r="C100" s="56" t="s">
        <v>1064</v>
      </c>
      <c r="D100" s="188">
        <v>44595</v>
      </c>
      <c r="E100" s="226">
        <v>10199</v>
      </c>
      <c r="F100" s="56" t="s">
        <v>145</v>
      </c>
      <c r="G100" s="236">
        <f>SUM(E46:E100)</f>
        <v>207665.71</v>
      </c>
      <c r="H100" s="75"/>
    </row>
    <row r="101" spans="1:8" s="66" customFormat="1">
      <c r="A101" s="56">
        <v>100</v>
      </c>
      <c r="B101" s="195" t="s">
        <v>581</v>
      </c>
      <c r="C101" s="161">
        <v>1421</v>
      </c>
      <c r="D101" s="161" t="s">
        <v>845</v>
      </c>
      <c r="E101" s="230">
        <v>555</v>
      </c>
      <c r="F101" s="56" t="s">
        <v>189</v>
      </c>
      <c r="G101" s="236"/>
      <c r="H101" s="75"/>
    </row>
    <row r="102" spans="1:8" s="66" customFormat="1">
      <c r="A102" s="56">
        <v>101</v>
      </c>
      <c r="B102" s="195" t="s">
        <v>592</v>
      </c>
      <c r="C102" s="161">
        <v>1560</v>
      </c>
      <c r="D102" s="161" t="s">
        <v>846</v>
      </c>
      <c r="E102" s="230">
        <v>2699</v>
      </c>
      <c r="F102" s="56" t="s">
        <v>189</v>
      </c>
      <c r="G102" s="236"/>
      <c r="H102" s="75"/>
    </row>
    <row r="103" spans="1:8" s="66" customFormat="1">
      <c r="A103" s="56">
        <v>102</v>
      </c>
      <c r="B103" s="195" t="s">
        <v>586</v>
      </c>
      <c r="C103" s="161">
        <v>1443</v>
      </c>
      <c r="D103" s="161" t="s">
        <v>847</v>
      </c>
      <c r="E103" s="230">
        <v>674.9</v>
      </c>
      <c r="F103" s="56" t="s">
        <v>189</v>
      </c>
      <c r="G103" s="236"/>
      <c r="H103" s="75"/>
    </row>
    <row r="104" spans="1:8" s="66" customFormat="1">
      <c r="A104" s="56">
        <v>103</v>
      </c>
      <c r="B104" s="195" t="s">
        <v>586</v>
      </c>
      <c r="C104" s="161">
        <v>1478</v>
      </c>
      <c r="D104" s="161" t="s">
        <v>848</v>
      </c>
      <c r="E104" s="230">
        <v>658.9</v>
      </c>
      <c r="F104" s="56" t="s">
        <v>189</v>
      </c>
      <c r="G104" s="236"/>
      <c r="H104" s="75"/>
    </row>
    <row r="105" spans="1:8" s="66" customFormat="1" ht="21">
      <c r="A105" s="56">
        <v>104</v>
      </c>
      <c r="B105" s="195" t="s">
        <v>593</v>
      </c>
      <c r="C105" s="161">
        <v>1585</v>
      </c>
      <c r="D105" s="161" t="s">
        <v>608</v>
      </c>
      <c r="E105" s="230">
        <v>1586.67</v>
      </c>
      <c r="F105" s="56" t="s">
        <v>189</v>
      </c>
      <c r="G105" s="236"/>
      <c r="H105" s="75"/>
    </row>
    <row r="106" spans="1:8" s="66" customFormat="1" ht="21">
      <c r="A106" s="56">
        <v>105</v>
      </c>
      <c r="B106" s="195" t="s">
        <v>593</v>
      </c>
      <c r="C106" s="161">
        <v>1586</v>
      </c>
      <c r="D106" s="161" t="s">
        <v>608</v>
      </c>
      <c r="E106" s="230">
        <v>1589.99</v>
      </c>
      <c r="F106" s="56" t="s">
        <v>189</v>
      </c>
      <c r="G106" s="236"/>
      <c r="H106" s="75"/>
    </row>
    <row r="107" spans="1:8" s="66" customFormat="1" ht="21">
      <c r="A107" s="57">
        <v>106</v>
      </c>
      <c r="B107" s="195" t="s">
        <v>594</v>
      </c>
      <c r="C107" s="161">
        <v>1587</v>
      </c>
      <c r="D107" s="161" t="s">
        <v>608</v>
      </c>
      <c r="E107" s="230">
        <v>2983.73</v>
      </c>
      <c r="F107" s="56" t="s">
        <v>189</v>
      </c>
      <c r="G107" s="236"/>
      <c r="H107" s="75"/>
    </row>
    <row r="108" spans="1:8" s="66" customFormat="1" ht="24" customHeight="1">
      <c r="A108" s="56">
        <v>107</v>
      </c>
      <c r="B108" s="195" t="s">
        <v>584</v>
      </c>
      <c r="C108" s="161">
        <v>1422</v>
      </c>
      <c r="D108" s="161" t="s">
        <v>853</v>
      </c>
      <c r="E108" s="230">
        <v>1619</v>
      </c>
      <c r="F108" s="56" t="s">
        <v>189</v>
      </c>
      <c r="G108" s="236"/>
      <c r="H108" s="75"/>
    </row>
    <row r="109" spans="1:8" s="66" customFormat="1">
      <c r="A109" s="57">
        <v>108</v>
      </c>
      <c r="B109" s="195" t="s">
        <v>584</v>
      </c>
      <c r="C109" s="161">
        <v>1423</v>
      </c>
      <c r="D109" s="161" t="s">
        <v>853</v>
      </c>
      <c r="E109" s="230">
        <v>1519</v>
      </c>
      <c r="F109" s="56" t="s">
        <v>189</v>
      </c>
      <c r="G109" s="236"/>
      <c r="H109" s="75"/>
    </row>
    <row r="110" spans="1:8" s="66" customFormat="1" ht="23.25" customHeight="1">
      <c r="A110" s="56">
        <v>109</v>
      </c>
      <c r="B110" s="195" t="s">
        <v>591</v>
      </c>
      <c r="C110" s="161">
        <v>1557</v>
      </c>
      <c r="D110" s="161" t="s">
        <v>854</v>
      </c>
      <c r="E110" s="230">
        <v>2990.91</v>
      </c>
      <c r="F110" s="56" t="s">
        <v>189</v>
      </c>
      <c r="G110" s="236"/>
      <c r="H110" s="75"/>
    </row>
    <row r="111" spans="1:8" s="66" customFormat="1">
      <c r="A111" s="56">
        <v>110</v>
      </c>
      <c r="B111" s="195" t="s">
        <v>585</v>
      </c>
      <c r="C111" s="161">
        <v>1427</v>
      </c>
      <c r="D111" s="161" t="s">
        <v>856</v>
      </c>
      <c r="E111" s="230">
        <v>2158.4</v>
      </c>
      <c r="F111" s="56" t="s">
        <v>189</v>
      </c>
      <c r="G111" s="238"/>
      <c r="H111" s="75"/>
    </row>
    <row r="112" spans="1:8" s="66" customFormat="1">
      <c r="A112" s="57">
        <v>111</v>
      </c>
      <c r="B112" s="195" t="s">
        <v>588</v>
      </c>
      <c r="C112" s="161">
        <v>1462</v>
      </c>
      <c r="D112" s="161" t="s">
        <v>921</v>
      </c>
      <c r="E112" s="230">
        <v>2790</v>
      </c>
      <c r="F112" s="56" t="s">
        <v>189</v>
      </c>
      <c r="G112" s="236"/>
      <c r="H112" s="75"/>
    </row>
    <row r="113" spans="1:8" s="66" customFormat="1">
      <c r="A113" s="56">
        <v>112</v>
      </c>
      <c r="B113" s="195" t="s">
        <v>587</v>
      </c>
      <c r="C113" s="161">
        <v>1452</v>
      </c>
      <c r="D113" s="161" t="s">
        <v>857</v>
      </c>
      <c r="E113" s="230">
        <v>2447.4</v>
      </c>
      <c r="F113" s="56" t="s">
        <v>189</v>
      </c>
      <c r="G113" s="238"/>
      <c r="H113" s="75"/>
    </row>
    <row r="114" spans="1:8" s="66" customFormat="1">
      <c r="A114" s="56">
        <v>113</v>
      </c>
      <c r="B114" s="195" t="s">
        <v>587</v>
      </c>
      <c r="C114" s="161">
        <v>1454</v>
      </c>
      <c r="D114" s="161" t="s">
        <v>857</v>
      </c>
      <c r="E114" s="230">
        <v>2447.4</v>
      </c>
      <c r="F114" s="56" t="s">
        <v>189</v>
      </c>
      <c r="G114" s="236"/>
      <c r="H114" s="75"/>
    </row>
    <row r="115" spans="1:8" s="66" customFormat="1">
      <c r="A115" s="57">
        <v>114</v>
      </c>
      <c r="B115" s="195" t="s">
        <v>587</v>
      </c>
      <c r="C115" s="161">
        <v>1451</v>
      </c>
      <c r="D115" s="161" t="s">
        <v>857</v>
      </c>
      <c r="E115" s="230">
        <v>2939.4</v>
      </c>
      <c r="F115" s="56" t="s">
        <v>189</v>
      </c>
      <c r="G115" s="236"/>
      <c r="H115" s="75"/>
    </row>
    <row r="116" spans="1:8" s="66" customFormat="1">
      <c r="A116" s="56">
        <v>115</v>
      </c>
      <c r="B116" s="195" t="s">
        <v>587</v>
      </c>
      <c r="C116" s="161">
        <v>1453</v>
      </c>
      <c r="D116" s="161" t="s">
        <v>857</v>
      </c>
      <c r="E116" s="230">
        <v>2447.4</v>
      </c>
      <c r="F116" s="56" t="s">
        <v>189</v>
      </c>
      <c r="G116" s="238"/>
      <c r="H116" s="75"/>
    </row>
    <row r="117" spans="1:8" s="66" customFormat="1">
      <c r="A117" s="56">
        <v>116</v>
      </c>
      <c r="B117" s="195" t="s">
        <v>587</v>
      </c>
      <c r="C117" s="161">
        <v>1450</v>
      </c>
      <c r="D117" s="161" t="s">
        <v>857</v>
      </c>
      <c r="E117" s="230">
        <v>2939.4</v>
      </c>
      <c r="F117" s="56" t="s">
        <v>189</v>
      </c>
      <c r="G117" s="236"/>
      <c r="H117" s="75"/>
    </row>
    <row r="118" spans="1:8" s="66" customFormat="1">
      <c r="A118" s="57">
        <v>117</v>
      </c>
      <c r="B118" s="195" t="s">
        <v>590</v>
      </c>
      <c r="C118" s="161">
        <v>1514</v>
      </c>
      <c r="D118" s="161" t="s">
        <v>858</v>
      </c>
      <c r="E118" s="230">
        <v>1246.23</v>
      </c>
      <c r="F118" s="56" t="s">
        <v>189</v>
      </c>
      <c r="G118" s="236"/>
      <c r="H118" s="75"/>
    </row>
    <row r="119" spans="1:8" s="66" customFormat="1">
      <c r="A119" s="56">
        <v>118</v>
      </c>
      <c r="B119" s="195" t="s">
        <v>589</v>
      </c>
      <c r="C119" s="161">
        <v>1511</v>
      </c>
      <c r="D119" s="161" t="s">
        <v>859</v>
      </c>
      <c r="E119" s="230">
        <v>1200</v>
      </c>
      <c r="F119" s="56" t="s">
        <v>189</v>
      </c>
      <c r="G119" s="236"/>
      <c r="H119" s="75"/>
    </row>
    <row r="120" spans="1:8" s="66" customFormat="1">
      <c r="A120" s="56">
        <v>119</v>
      </c>
      <c r="B120" s="195" t="s">
        <v>582</v>
      </c>
      <c r="C120" s="161">
        <v>300</v>
      </c>
      <c r="D120" s="161" t="s">
        <v>865</v>
      </c>
      <c r="E120" s="230">
        <v>655</v>
      </c>
      <c r="F120" s="56" t="s">
        <v>189</v>
      </c>
      <c r="G120" s="236"/>
      <c r="H120" s="75"/>
    </row>
    <row r="121" spans="1:8" s="66" customFormat="1">
      <c r="A121" s="56">
        <v>120</v>
      </c>
      <c r="B121" s="195" t="s">
        <v>583</v>
      </c>
      <c r="C121" s="161">
        <v>364</v>
      </c>
      <c r="D121" s="161" t="s">
        <v>866</v>
      </c>
      <c r="E121" s="230">
        <v>49960.36</v>
      </c>
      <c r="F121" s="56" t="s">
        <v>189</v>
      </c>
      <c r="G121" s="236"/>
      <c r="H121" s="75"/>
    </row>
    <row r="122" spans="1:8" s="66" customFormat="1" ht="21.75">
      <c r="A122" s="57">
        <v>121</v>
      </c>
      <c r="B122" s="185" t="s">
        <v>849</v>
      </c>
      <c r="C122" s="55">
        <v>1758</v>
      </c>
      <c r="D122" s="55" t="s">
        <v>851</v>
      </c>
      <c r="E122" s="227">
        <v>3979.42</v>
      </c>
      <c r="F122" s="185" t="s">
        <v>189</v>
      </c>
      <c r="G122" s="238"/>
      <c r="H122" s="75"/>
    </row>
    <row r="123" spans="1:8" s="66" customFormat="1" ht="21.75">
      <c r="A123" s="57">
        <v>122</v>
      </c>
      <c r="B123" s="185" t="s">
        <v>850</v>
      </c>
      <c r="C123" s="55">
        <v>1759</v>
      </c>
      <c r="D123" s="55" t="s">
        <v>851</v>
      </c>
      <c r="E123" s="227">
        <v>2414.71</v>
      </c>
      <c r="F123" s="185" t="s">
        <v>189</v>
      </c>
      <c r="G123" s="238"/>
      <c r="H123" s="75"/>
    </row>
    <row r="124" spans="1:8" s="66" customFormat="1">
      <c r="A124" s="57">
        <v>123</v>
      </c>
      <c r="B124" s="185" t="s">
        <v>852</v>
      </c>
      <c r="C124" s="55">
        <v>1616</v>
      </c>
      <c r="D124" s="55" t="s">
        <v>607</v>
      </c>
      <c r="E124" s="227">
        <v>999</v>
      </c>
      <c r="F124" s="185" t="s">
        <v>189</v>
      </c>
      <c r="G124" s="238"/>
      <c r="H124" s="75"/>
    </row>
    <row r="125" spans="1:8" s="66" customFormat="1">
      <c r="A125" s="57">
        <v>124</v>
      </c>
      <c r="B125" s="185" t="s">
        <v>802</v>
      </c>
      <c r="C125" s="55">
        <v>1804</v>
      </c>
      <c r="D125" s="55" t="s">
        <v>855</v>
      </c>
      <c r="E125" s="227">
        <v>2606.3000000000002</v>
      </c>
      <c r="F125" s="185" t="s">
        <v>189</v>
      </c>
      <c r="G125" s="238"/>
      <c r="H125" s="75"/>
    </row>
    <row r="126" spans="1:8" s="66" customFormat="1">
      <c r="A126" s="57">
        <v>125</v>
      </c>
      <c r="B126" s="185" t="s">
        <v>860</v>
      </c>
      <c r="C126" s="55">
        <v>1750</v>
      </c>
      <c r="D126" s="55" t="s">
        <v>861</v>
      </c>
      <c r="E126" s="227">
        <v>2589.15</v>
      </c>
      <c r="F126" s="185" t="s">
        <v>189</v>
      </c>
      <c r="G126" s="238"/>
      <c r="H126" s="75"/>
    </row>
    <row r="127" spans="1:8" s="66" customFormat="1">
      <c r="A127" s="57">
        <v>126</v>
      </c>
      <c r="B127" s="185" t="s">
        <v>860</v>
      </c>
      <c r="C127" s="55">
        <v>1751</v>
      </c>
      <c r="D127" s="55" t="s">
        <v>861</v>
      </c>
      <c r="E127" s="227">
        <v>2589.15</v>
      </c>
      <c r="F127" s="185" t="s">
        <v>189</v>
      </c>
      <c r="G127" s="238"/>
      <c r="H127" s="75"/>
    </row>
    <row r="128" spans="1:8" s="66" customFormat="1">
      <c r="A128" s="57">
        <v>127</v>
      </c>
      <c r="B128" s="185" t="s">
        <v>860</v>
      </c>
      <c r="C128" s="55">
        <v>1752</v>
      </c>
      <c r="D128" s="55" t="s">
        <v>861</v>
      </c>
      <c r="E128" s="227">
        <v>2589.15</v>
      </c>
      <c r="F128" s="185" t="s">
        <v>189</v>
      </c>
      <c r="G128" s="238"/>
      <c r="H128" s="75"/>
    </row>
    <row r="129" spans="1:8" s="66" customFormat="1">
      <c r="A129" s="57">
        <v>128</v>
      </c>
      <c r="B129" s="185" t="s">
        <v>862</v>
      </c>
      <c r="C129" s="55">
        <v>1749</v>
      </c>
      <c r="D129" s="55" t="s">
        <v>861</v>
      </c>
      <c r="E129" s="227">
        <v>3019.44</v>
      </c>
      <c r="F129" s="185" t="s">
        <v>189</v>
      </c>
      <c r="G129" s="238"/>
      <c r="H129" s="75"/>
    </row>
    <row r="130" spans="1:8" s="66" customFormat="1">
      <c r="A130" s="57">
        <v>129</v>
      </c>
      <c r="B130" s="185" t="s">
        <v>863</v>
      </c>
      <c r="C130" s="55">
        <v>1835</v>
      </c>
      <c r="D130" s="55" t="s">
        <v>864</v>
      </c>
      <c r="E130" s="227">
        <v>2405.88</v>
      </c>
      <c r="F130" s="185" t="s">
        <v>189</v>
      </c>
      <c r="G130" s="238"/>
      <c r="H130" s="75"/>
    </row>
    <row r="131" spans="1:8" s="66" customFormat="1">
      <c r="A131" s="57">
        <v>130</v>
      </c>
      <c r="B131" s="185" t="s">
        <v>863</v>
      </c>
      <c r="C131" s="55">
        <v>1834</v>
      </c>
      <c r="D131" s="55" t="s">
        <v>864</v>
      </c>
      <c r="E131" s="227">
        <v>2405.88</v>
      </c>
      <c r="F131" s="185" t="s">
        <v>189</v>
      </c>
      <c r="G131" s="238"/>
      <c r="H131" s="75"/>
    </row>
    <row r="132" spans="1:8" s="66" customFormat="1">
      <c r="A132" s="57">
        <v>131</v>
      </c>
      <c r="B132" s="185" t="s">
        <v>867</v>
      </c>
      <c r="C132" s="55">
        <v>1643</v>
      </c>
      <c r="D132" s="55" t="s">
        <v>869</v>
      </c>
      <c r="E132" s="227">
        <v>4212.75</v>
      </c>
      <c r="F132" s="185" t="s">
        <v>189</v>
      </c>
      <c r="G132" s="238"/>
      <c r="H132" s="75"/>
    </row>
    <row r="133" spans="1:8" s="66" customFormat="1">
      <c r="A133" s="57">
        <v>132</v>
      </c>
      <c r="B133" s="185" t="s">
        <v>868</v>
      </c>
      <c r="C133" s="55">
        <v>1644</v>
      </c>
      <c r="D133" s="55" t="s">
        <v>869</v>
      </c>
      <c r="E133" s="227">
        <v>4215.7</v>
      </c>
      <c r="F133" s="185" t="s">
        <v>189</v>
      </c>
      <c r="G133" s="238"/>
      <c r="H133" s="75"/>
    </row>
    <row r="134" spans="1:8" s="66" customFormat="1">
      <c r="A134" s="57">
        <v>133</v>
      </c>
      <c r="B134" s="185" t="s">
        <v>870</v>
      </c>
      <c r="C134" s="55">
        <v>1615</v>
      </c>
      <c r="D134" s="55" t="s">
        <v>607</v>
      </c>
      <c r="E134" s="227">
        <v>619</v>
      </c>
      <c r="F134" s="185" t="s">
        <v>189</v>
      </c>
      <c r="G134" s="238"/>
      <c r="H134" s="75"/>
    </row>
    <row r="135" spans="1:8" s="66" customFormat="1">
      <c r="A135" s="57">
        <v>134</v>
      </c>
      <c r="B135" s="185" t="s">
        <v>871</v>
      </c>
      <c r="C135" s="55">
        <v>1739</v>
      </c>
      <c r="D135" s="55" t="s">
        <v>872</v>
      </c>
      <c r="E135" s="227">
        <v>529</v>
      </c>
      <c r="F135" s="185" t="s">
        <v>189</v>
      </c>
      <c r="G135" s="238"/>
      <c r="H135" s="75"/>
    </row>
    <row r="136" spans="1:8" s="66" customFormat="1">
      <c r="A136" s="57">
        <v>135</v>
      </c>
      <c r="B136" s="185" t="s">
        <v>871</v>
      </c>
      <c r="C136" s="55">
        <v>1740</v>
      </c>
      <c r="D136" s="55" t="s">
        <v>872</v>
      </c>
      <c r="E136" s="227">
        <v>529</v>
      </c>
      <c r="F136" s="185" t="s">
        <v>189</v>
      </c>
      <c r="G136" s="238"/>
      <c r="H136" s="75"/>
    </row>
    <row r="137" spans="1:8" s="66" customFormat="1">
      <c r="A137" s="57">
        <v>136</v>
      </c>
      <c r="B137" s="185" t="s">
        <v>873</v>
      </c>
      <c r="C137" s="55">
        <v>1833</v>
      </c>
      <c r="D137" s="55" t="s">
        <v>864</v>
      </c>
      <c r="E137" s="227">
        <v>675.76</v>
      </c>
      <c r="F137" s="185" t="s">
        <v>189</v>
      </c>
      <c r="G137" s="238"/>
      <c r="H137" s="75"/>
    </row>
    <row r="138" spans="1:8" s="66" customFormat="1">
      <c r="A138" s="57">
        <v>137</v>
      </c>
      <c r="B138" s="185" t="s">
        <v>873</v>
      </c>
      <c r="C138" s="55">
        <v>1832</v>
      </c>
      <c r="D138" s="55" t="s">
        <v>864</v>
      </c>
      <c r="E138" s="227">
        <v>675.76</v>
      </c>
      <c r="F138" s="185" t="s">
        <v>189</v>
      </c>
      <c r="G138" s="238"/>
      <c r="H138" s="75"/>
    </row>
    <row r="139" spans="1:8" s="66" customFormat="1">
      <c r="A139" s="57">
        <v>138</v>
      </c>
      <c r="B139" s="185" t="s">
        <v>873</v>
      </c>
      <c r="C139" s="55">
        <v>1849</v>
      </c>
      <c r="D139" s="55" t="s">
        <v>986</v>
      </c>
      <c r="E139" s="227">
        <v>663.94</v>
      </c>
      <c r="F139" s="185" t="s">
        <v>189</v>
      </c>
      <c r="G139" s="238"/>
      <c r="H139" s="75"/>
    </row>
    <row r="140" spans="1:8" s="66" customFormat="1">
      <c r="A140" s="57">
        <v>139</v>
      </c>
      <c r="B140" s="185" t="s">
        <v>980</v>
      </c>
      <c r="C140" s="55"/>
      <c r="D140" s="55" t="s">
        <v>981</v>
      </c>
      <c r="E140" s="227">
        <v>780</v>
      </c>
      <c r="F140" s="185" t="s">
        <v>189</v>
      </c>
      <c r="G140" s="238"/>
      <c r="H140" s="75"/>
    </row>
    <row r="141" spans="1:8" s="66" customFormat="1">
      <c r="A141" s="57">
        <v>140</v>
      </c>
      <c r="B141" s="185" t="s">
        <v>982</v>
      </c>
      <c r="C141" s="55"/>
      <c r="D141" s="55" t="s">
        <v>983</v>
      </c>
      <c r="E141" s="227">
        <v>839</v>
      </c>
      <c r="F141" s="185" t="s">
        <v>189</v>
      </c>
      <c r="G141" s="238"/>
      <c r="H141" s="75"/>
    </row>
    <row r="142" spans="1:8" s="66" customFormat="1">
      <c r="A142" s="57">
        <v>141</v>
      </c>
      <c r="B142" s="185" t="s">
        <v>984</v>
      </c>
      <c r="C142" s="55"/>
      <c r="D142" s="55" t="s">
        <v>985</v>
      </c>
      <c r="E142" s="227">
        <v>595</v>
      </c>
      <c r="F142" s="185" t="s">
        <v>189</v>
      </c>
      <c r="G142" s="238"/>
      <c r="H142" s="75"/>
    </row>
    <row r="143" spans="1:8" s="66" customFormat="1">
      <c r="A143" s="57">
        <v>142</v>
      </c>
      <c r="B143" s="185" t="s">
        <v>977</v>
      </c>
      <c r="C143" s="55"/>
      <c r="D143" s="55" t="s">
        <v>864</v>
      </c>
      <c r="E143" s="227">
        <v>590.9</v>
      </c>
      <c r="F143" s="185" t="s">
        <v>189</v>
      </c>
      <c r="G143" s="238"/>
      <c r="H143" s="75"/>
    </row>
    <row r="144" spans="1:8" s="66" customFormat="1">
      <c r="A144" s="57">
        <v>143</v>
      </c>
      <c r="B144" s="185" t="s">
        <v>1027</v>
      </c>
      <c r="C144" s="55"/>
      <c r="D144" s="186">
        <v>44347</v>
      </c>
      <c r="E144" s="227">
        <v>2219</v>
      </c>
      <c r="F144" s="185" t="s">
        <v>189</v>
      </c>
      <c r="G144" s="238"/>
      <c r="H144" s="75"/>
    </row>
    <row r="145" spans="1:8" s="66" customFormat="1">
      <c r="A145" s="57">
        <v>144</v>
      </c>
      <c r="B145" s="185" t="s">
        <v>1027</v>
      </c>
      <c r="C145" s="55"/>
      <c r="D145" s="186">
        <v>44392</v>
      </c>
      <c r="E145" s="227">
        <v>2219</v>
      </c>
      <c r="F145" s="185" t="s">
        <v>189</v>
      </c>
      <c r="G145" s="238"/>
      <c r="H145" s="75"/>
    </row>
    <row r="146" spans="1:8" s="66" customFormat="1">
      <c r="A146" s="57">
        <v>145</v>
      </c>
      <c r="B146" s="185" t="s">
        <v>1030</v>
      </c>
      <c r="C146" s="55"/>
      <c r="D146" s="186">
        <v>44392</v>
      </c>
      <c r="E146" s="227">
        <v>933.13</v>
      </c>
      <c r="F146" s="185" t="s">
        <v>189</v>
      </c>
      <c r="G146" s="238"/>
      <c r="H146" s="75"/>
    </row>
    <row r="147" spans="1:8" s="66" customFormat="1">
      <c r="A147" s="57">
        <v>146</v>
      </c>
      <c r="B147" s="185" t="s">
        <v>1030</v>
      </c>
      <c r="C147" s="55"/>
      <c r="D147" s="186">
        <v>44407</v>
      </c>
      <c r="E147" s="227">
        <v>856.01</v>
      </c>
      <c r="F147" s="185" t="s">
        <v>189</v>
      </c>
      <c r="G147" s="238"/>
      <c r="H147" s="75"/>
    </row>
    <row r="148" spans="1:8" s="66" customFormat="1">
      <c r="A148" s="57">
        <v>147</v>
      </c>
      <c r="B148" s="185" t="s">
        <v>772</v>
      </c>
      <c r="C148" s="55"/>
      <c r="D148" s="186" t="s">
        <v>1031</v>
      </c>
      <c r="E148" s="227">
        <v>2699</v>
      </c>
      <c r="F148" s="185" t="s">
        <v>189</v>
      </c>
      <c r="G148" s="238"/>
      <c r="H148" s="75"/>
    </row>
    <row r="149" spans="1:8" s="66" customFormat="1">
      <c r="A149" s="57">
        <v>148</v>
      </c>
      <c r="B149" s="185" t="s">
        <v>1032</v>
      </c>
      <c r="C149" s="55"/>
      <c r="D149" s="186">
        <v>44183</v>
      </c>
      <c r="E149" s="227">
        <v>4480.46</v>
      </c>
      <c r="F149" s="185" t="s">
        <v>189</v>
      </c>
      <c r="G149" s="238"/>
      <c r="H149" s="75"/>
    </row>
    <row r="150" spans="1:8" s="66" customFormat="1">
      <c r="A150" s="57">
        <v>149</v>
      </c>
      <c r="B150" s="185" t="s">
        <v>772</v>
      </c>
      <c r="C150" s="55"/>
      <c r="D150" s="186">
        <v>44392</v>
      </c>
      <c r="E150" s="227">
        <v>2587.2399999999998</v>
      </c>
      <c r="F150" s="185" t="s">
        <v>189</v>
      </c>
      <c r="G150" s="238"/>
      <c r="H150" s="75"/>
    </row>
    <row r="151" spans="1:8" s="66" customFormat="1">
      <c r="A151" s="57">
        <v>150</v>
      </c>
      <c r="B151" s="185" t="s">
        <v>772</v>
      </c>
      <c r="C151" s="55"/>
      <c r="D151" s="186">
        <v>44316</v>
      </c>
      <c r="E151" s="227">
        <v>2560</v>
      </c>
      <c r="F151" s="185" t="s">
        <v>189</v>
      </c>
      <c r="G151" s="238"/>
      <c r="H151" s="75"/>
    </row>
    <row r="152" spans="1:8" s="66" customFormat="1">
      <c r="A152" s="57">
        <v>151</v>
      </c>
      <c r="B152" s="185" t="s">
        <v>772</v>
      </c>
      <c r="C152" s="55"/>
      <c r="D152" s="186">
        <v>44532</v>
      </c>
      <c r="E152" s="227">
        <v>2869</v>
      </c>
      <c r="F152" s="185" t="s">
        <v>189</v>
      </c>
      <c r="G152" s="238"/>
      <c r="H152" s="75"/>
    </row>
    <row r="153" spans="1:8" s="66" customFormat="1">
      <c r="A153" s="57">
        <v>151</v>
      </c>
      <c r="B153" s="185" t="s">
        <v>772</v>
      </c>
      <c r="C153" s="161"/>
      <c r="D153" s="186">
        <v>44407</v>
      </c>
      <c r="E153" s="227">
        <v>2588.54</v>
      </c>
      <c r="F153" s="185" t="s">
        <v>189</v>
      </c>
      <c r="G153" s="238">
        <f>SUM(E101:E153)</f>
        <v>152643.35999999999</v>
      </c>
      <c r="H153" s="75"/>
    </row>
    <row r="154" spans="1:8" s="66" customFormat="1" ht="12" customHeight="1">
      <c r="A154" s="55">
        <v>153</v>
      </c>
      <c r="B154" s="185" t="s">
        <v>1013</v>
      </c>
      <c r="C154" s="190" t="s">
        <v>1014</v>
      </c>
      <c r="D154" s="55">
        <v>2019</v>
      </c>
      <c r="E154" s="227">
        <v>2200</v>
      </c>
      <c r="F154" s="185" t="s">
        <v>1020</v>
      </c>
      <c r="G154" s="238"/>
      <c r="H154" s="75"/>
    </row>
    <row r="155" spans="1:8" s="66" customFormat="1" ht="12" customHeight="1">
      <c r="A155" s="55">
        <v>154</v>
      </c>
      <c r="B155" s="185" t="s">
        <v>1017</v>
      </c>
      <c r="C155" s="190" t="s">
        <v>1018</v>
      </c>
      <c r="D155" s="55">
        <v>2021</v>
      </c>
      <c r="E155" s="227">
        <v>4500</v>
      </c>
      <c r="F155" s="185" t="s">
        <v>1020</v>
      </c>
      <c r="G155" s="238"/>
      <c r="H155" s="75"/>
    </row>
    <row r="156" spans="1:8" s="66" customFormat="1" ht="12" customHeight="1">
      <c r="A156" s="55">
        <v>155</v>
      </c>
      <c r="B156" s="185" t="s">
        <v>728</v>
      </c>
      <c r="C156" s="190" t="s">
        <v>751</v>
      </c>
      <c r="D156" s="55">
        <v>2019</v>
      </c>
      <c r="E156" s="227">
        <v>2300</v>
      </c>
      <c r="F156" s="185" t="s">
        <v>1020</v>
      </c>
      <c r="G156" s="238"/>
      <c r="H156" s="75"/>
    </row>
    <row r="157" spans="1:8" s="66" customFormat="1" ht="12" customHeight="1">
      <c r="A157" s="55">
        <v>156</v>
      </c>
      <c r="B157" s="185" t="s">
        <v>1015</v>
      </c>
      <c r="C157" s="192" t="s">
        <v>1016</v>
      </c>
      <c r="D157" s="55">
        <v>2021</v>
      </c>
      <c r="E157" s="231">
        <v>3500</v>
      </c>
      <c r="F157" s="185" t="s">
        <v>1020</v>
      </c>
      <c r="G157" s="237"/>
      <c r="H157" s="75"/>
    </row>
    <row r="158" spans="1:8" s="66" customFormat="1" ht="12" customHeight="1">
      <c r="A158" s="56">
        <v>157</v>
      </c>
      <c r="B158" s="185" t="s">
        <v>1021</v>
      </c>
      <c r="C158" s="161"/>
      <c r="D158" s="55">
        <v>2020</v>
      </c>
      <c r="E158" s="231">
        <v>3844</v>
      </c>
      <c r="F158" s="185" t="s">
        <v>1020</v>
      </c>
      <c r="G158" s="238"/>
      <c r="H158" s="75"/>
    </row>
    <row r="159" spans="1:8" s="66" customFormat="1" ht="12" customHeight="1">
      <c r="A159" s="56">
        <v>158</v>
      </c>
      <c r="B159" s="185" t="s">
        <v>1022</v>
      </c>
      <c r="C159" s="161"/>
      <c r="D159" s="55">
        <v>2020</v>
      </c>
      <c r="E159" s="231">
        <v>3128</v>
      </c>
      <c r="F159" s="185" t="s">
        <v>1020</v>
      </c>
      <c r="G159" s="238"/>
      <c r="H159" s="75"/>
    </row>
    <row r="160" spans="1:8" s="66" customFormat="1" ht="12" customHeight="1">
      <c r="A160" s="56">
        <v>159</v>
      </c>
      <c r="B160" s="185" t="s">
        <v>1024</v>
      </c>
      <c r="C160" s="161"/>
      <c r="D160" s="55">
        <v>2022</v>
      </c>
      <c r="E160" s="231">
        <v>936</v>
      </c>
      <c r="F160" s="185" t="s">
        <v>1020</v>
      </c>
      <c r="G160" s="238">
        <f>SUM(E154:E160)</f>
        <v>20408</v>
      </c>
      <c r="H160" s="75"/>
    </row>
    <row r="161" spans="1:8" s="66" customFormat="1" ht="12" customHeight="1">
      <c r="A161" s="55">
        <v>160</v>
      </c>
      <c r="B161" s="185" t="s">
        <v>761</v>
      </c>
      <c r="C161" s="191" t="s">
        <v>793</v>
      </c>
      <c r="D161" s="191">
        <v>43578</v>
      </c>
      <c r="E161" s="228">
        <v>7200</v>
      </c>
      <c r="F161" s="185" t="s">
        <v>179</v>
      </c>
      <c r="G161" s="238"/>
      <c r="H161" s="75"/>
    </row>
    <row r="162" spans="1:8" s="66" customFormat="1" ht="12" customHeight="1">
      <c r="A162" s="55">
        <v>161</v>
      </c>
      <c r="B162" s="55" t="s">
        <v>652</v>
      </c>
      <c r="C162" s="191" t="s">
        <v>794</v>
      </c>
      <c r="D162" s="191">
        <v>43763</v>
      </c>
      <c r="E162" s="228">
        <f>5800*2</f>
        <v>11600</v>
      </c>
      <c r="F162" s="185" t="s">
        <v>179</v>
      </c>
      <c r="G162" s="238"/>
      <c r="H162" s="75"/>
    </row>
    <row r="163" spans="1:8" s="66" customFormat="1" ht="12" customHeight="1">
      <c r="A163" s="55">
        <v>162</v>
      </c>
      <c r="B163" s="55" t="s">
        <v>652</v>
      </c>
      <c r="C163" s="191" t="s">
        <v>653</v>
      </c>
      <c r="D163" s="191" t="s">
        <v>654</v>
      </c>
      <c r="E163" s="228">
        <v>12000</v>
      </c>
      <c r="F163" s="185" t="s">
        <v>179</v>
      </c>
      <c r="G163" s="238"/>
      <c r="H163" s="75"/>
    </row>
    <row r="164" spans="1:8" s="66" customFormat="1" ht="12" customHeight="1">
      <c r="A164" s="55">
        <v>163</v>
      </c>
      <c r="B164" s="185" t="s">
        <v>383</v>
      </c>
      <c r="C164" s="190" t="s">
        <v>792</v>
      </c>
      <c r="D164" s="191">
        <v>43259</v>
      </c>
      <c r="E164" s="227">
        <v>2200</v>
      </c>
      <c r="F164" s="185" t="s">
        <v>179</v>
      </c>
      <c r="G164" s="238"/>
      <c r="H164" s="75"/>
    </row>
    <row r="165" spans="1:8" s="66" customFormat="1" ht="12" customHeight="1">
      <c r="A165" s="55">
        <v>164</v>
      </c>
      <c r="B165" s="185" t="s">
        <v>655</v>
      </c>
      <c r="C165" s="190" t="s">
        <v>795</v>
      </c>
      <c r="D165" s="191">
        <v>43368</v>
      </c>
      <c r="E165" s="227">
        <v>510</v>
      </c>
      <c r="F165" s="185" t="s">
        <v>179</v>
      </c>
      <c r="G165" s="238"/>
      <c r="H165" s="75"/>
    </row>
    <row r="166" spans="1:8" s="66" customFormat="1" ht="12" customHeight="1">
      <c r="A166" s="55">
        <v>165</v>
      </c>
      <c r="B166" s="185" t="s">
        <v>655</v>
      </c>
      <c r="C166" s="190" t="s">
        <v>796</v>
      </c>
      <c r="D166" s="191">
        <v>43368</v>
      </c>
      <c r="E166" s="227">
        <v>1050</v>
      </c>
      <c r="F166" s="185" t="s">
        <v>179</v>
      </c>
      <c r="G166" s="238"/>
      <c r="H166" s="75"/>
    </row>
    <row r="167" spans="1:8" s="66" customFormat="1" ht="12" customHeight="1">
      <c r="A167" s="55">
        <v>166</v>
      </c>
      <c r="B167" s="185" t="s">
        <v>987</v>
      </c>
      <c r="C167" s="190" t="s">
        <v>988</v>
      </c>
      <c r="D167" s="191" t="s">
        <v>989</v>
      </c>
      <c r="E167" s="227">
        <v>1200</v>
      </c>
      <c r="F167" s="185" t="s">
        <v>179</v>
      </c>
      <c r="G167" s="238"/>
      <c r="H167" s="75"/>
    </row>
    <row r="168" spans="1:8" s="66" customFormat="1" ht="12" customHeight="1">
      <c r="A168" s="55">
        <v>167</v>
      </c>
      <c r="B168" s="185" t="s">
        <v>990</v>
      </c>
      <c r="C168" s="190" t="s">
        <v>991</v>
      </c>
      <c r="D168" s="191">
        <v>44490</v>
      </c>
      <c r="E168" s="227">
        <v>3186</v>
      </c>
      <c r="F168" s="185" t="s">
        <v>179</v>
      </c>
      <c r="G168" s="238"/>
      <c r="H168" s="75"/>
    </row>
    <row r="169" spans="1:8" s="66" customFormat="1" ht="12" customHeight="1">
      <c r="A169" s="55">
        <v>168</v>
      </c>
      <c r="B169" s="185" t="s">
        <v>992</v>
      </c>
      <c r="C169" s="190" t="s">
        <v>993</v>
      </c>
      <c r="D169" s="191">
        <v>44484</v>
      </c>
      <c r="E169" s="227">
        <v>2398</v>
      </c>
      <c r="F169" s="185" t="s">
        <v>179</v>
      </c>
      <c r="G169" s="238">
        <f>SUM(E161:E169)</f>
        <v>41344</v>
      </c>
      <c r="H169" s="75"/>
    </row>
    <row r="170" spans="1:8" s="66" customFormat="1" ht="12" customHeight="1">
      <c r="A170" s="56">
        <v>169</v>
      </c>
      <c r="B170" s="185" t="s">
        <v>600</v>
      </c>
      <c r="C170" s="190" t="s">
        <v>599</v>
      </c>
      <c r="D170" s="191">
        <v>43452</v>
      </c>
      <c r="E170" s="227">
        <v>5500</v>
      </c>
      <c r="F170" s="185" t="s">
        <v>303</v>
      </c>
      <c r="G170" s="238"/>
      <c r="H170" s="75"/>
    </row>
    <row r="171" spans="1:8" s="66" customFormat="1" ht="12" customHeight="1">
      <c r="A171" s="56">
        <v>170</v>
      </c>
      <c r="B171" s="185" t="s">
        <v>600</v>
      </c>
      <c r="C171" s="190" t="s">
        <v>598</v>
      </c>
      <c r="D171" s="191">
        <v>43452</v>
      </c>
      <c r="E171" s="227">
        <v>5500</v>
      </c>
      <c r="F171" s="185" t="s">
        <v>303</v>
      </c>
      <c r="G171" s="238"/>
      <c r="H171" s="75"/>
    </row>
    <row r="172" spans="1:8" s="66" customFormat="1" ht="12" customHeight="1">
      <c r="A172" s="56">
        <v>171</v>
      </c>
      <c r="B172" s="185" t="s">
        <v>948</v>
      </c>
      <c r="C172" s="190" t="s">
        <v>949</v>
      </c>
      <c r="D172" s="191">
        <v>44162</v>
      </c>
      <c r="E172" s="227">
        <v>1366</v>
      </c>
      <c r="F172" s="185" t="s">
        <v>303</v>
      </c>
      <c r="G172" s="238"/>
      <c r="H172" s="75"/>
    </row>
    <row r="173" spans="1:8" s="66" customFormat="1" ht="12" customHeight="1">
      <c r="A173" s="56">
        <v>172</v>
      </c>
      <c r="B173" s="185" t="s">
        <v>948</v>
      </c>
      <c r="C173" s="190" t="s">
        <v>950</v>
      </c>
      <c r="D173" s="191">
        <v>44162</v>
      </c>
      <c r="E173" s="227">
        <v>1366</v>
      </c>
      <c r="F173" s="185" t="s">
        <v>303</v>
      </c>
      <c r="G173" s="238"/>
      <c r="H173" s="75"/>
    </row>
    <row r="174" spans="1:8" s="66" customFormat="1" ht="12" customHeight="1">
      <c r="A174" s="56">
        <v>173</v>
      </c>
      <c r="B174" s="185" t="s">
        <v>396</v>
      </c>
      <c r="C174" s="190" t="s">
        <v>994</v>
      </c>
      <c r="D174" s="191">
        <v>44229</v>
      </c>
      <c r="E174" s="227">
        <v>2900</v>
      </c>
      <c r="F174" s="185" t="s">
        <v>303</v>
      </c>
      <c r="G174" s="238"/>
      <c r="H174" s="75"/>
    </row>
    <row r="175" spans="1:8" s="66" customFormat="1" ht="12" customHeight="1">
      <c r="A175" s="56">
        <v>174</v>
      </c>
      <c r="B175" s="185" t="s">
        <v>995</v>
      </c>
      <c r="C175" s="190" t="s">
        <v>996</v>
      </c>
      <c r="D175" s="191">
        <v>44549</v>
      </c>
      <c r="E175" s="227">
        <v>9126</v>
      </c>
      <c r="F175" s="185" t="s">
        <v>303</v>
      </c>
      <c r="G175" s="238"/>
      <c r="H175" s="75"/>
    </row>
    <row r="176" spans="1:8" s="66" customFormat="1" ht="12" customHeight="1">
      <c r="A176" s="56">
        <v>175</v>
      </c>
      <c r="B176" s="185" t="s">
        <v>995</v>
      </c>
      <c r="C176" s="190" t="s">
        <v>997</v>
      </c>
      <c r="D176" s="191">
        <v>44543</v>
      </c>
      <c r="E176" s="227">
        <v>9126</v>
      </c>
      <c r="F176" s="185" t="s">
        <v>303</v>
      </c>
      <c r="G176" s="238"/>
      <c r="H176" s="75"/>
    </row>
    <row r="177" spans="1:8" s="66" customFormat="1" ht="12" customHeight="1">
      <c r="A177" s="56">
        <v>176</v>
      </c>
      <c r="B177" s="185" t="s">
        <v>1002</v>
      </c>
      <c r="C177" s="190" t="s">
        <v>1003</v>
      </c>
      <c r="D177" s="191">
        <v>44474</v>
      </c>
      <c r="E177" s="227">
        <v>4800</v>
      </c>
      <c r="F177" s="185" t="s">
        <v>303</v>
      </c>
      <c r="G177" s="238">
        <f>SUM(E170:E177)</f>
        <v>39684</v>
      </c>
      <c r="H177" s="75"/>
    </row>
    <row r="178" spans="1:8" s="66" customFormat="1" ht="12" customHeight="1">
      <c r="A178" s="56">
        <v>177</v>
      </c>
      <c r="B178" s="185" t="s">
        <v>729</v>
      </c>
      <c r="C178" s="190" t="s">
        <v>730</v>
      </c>
      <c r="D178" s="191" t="s">
        <v>731</v>
      </c>
      <c r="E178" s="227">
        <v>633.04</v>
      </c>
      <c r="F178" s="185" t="s">
        <v>386</v>
      </c>
      <c r="G178" s="238"/>
      <c r="H178" s="75"/>
    </row>
    <row r="179" spans="1:8" s="66" customFormat="1" ht="12" customHeight="1">
      <c r="A179" s="56">
        <v>178</v>
      </c>
      <c r="B179" s="185" t="s">
        <v>702</v>
      </c>
      <c r="C179" s="190" t="s">
        <v>732</v>
      </c>
      <c r="D179" s="191" t="s">
        <v>731</v>
      </c>
      <c r="E179" s="227">
        <v>2775.03</v>
      </c>
      <c r="F179" s="185" t="s">
        <v>386</v>
      </c>
      <c r="G179" s="238"/>
      <c r="H179" s="75"/>
    </row>
    <row r="180" spans="1:8" s="66" customFormat="1" ht="12" customHeight="1">
      <c r="A180" s="56">
        <v>179</v>
      </c>
      <c r="B180" s="185" t="s">
        <v>729</v>
      </c>
      <c r="C180" s="190" t="s">
        <v>733</v>
      </c>
      <c r="D180" s="191" t="s">
        <v>701</v>
      </c>
      <c r="E180" s="227">
        <v>526.66999999999996</v>
      </c>
      <c r="F180" s="185" t="s">
        <v>386</v>
      </c>
      <c r="G180" s="238"/>
      <c r="H180" s="75"/>
    </row>
    <row r="181" spans="1:8" s="66" customFormat="1" ht="12" customHeight="1">
      <c r="A181" s="56">
        <v>180</v>
      </c>
      <c r="B181" s="185" t="s">
        <v>702</v>
      </c>
      <c r="C181" s="190" t="s">
        <v>734</v>
      </c>
      <c r="D181" s="191" t="s">
        <v>735</v>
      </c>
      <c r="E181" s="227">
        <v>2725.8</v>
      </c>
      <c r="F181" s="185" t="s">
        <v>386</v>
      </c>
      <c r="G181" s="238"/>
      <c r="H181" s="75"/>
    </row>
    <row r="182" spans="1:8" s="66" customFormat="1" ht="12" customHeight="1">
      <c r="A182" s="56">
        <v>181</v>
      </c>
      <c r="B182" s="185" t="s">
        <v>702</v>
      </c>
      <c r="C182" s="190" t="s">
        <v>736</v>
      </c>
      <c r="D182" s="191" t="s">
        <v>735</v>
      </c>
      <c r="E182" s="227">
        <v>2725.8</v>
      </c>
      <c r="F182" s="185" t="s">
        <v>386</v>
      </c>
      <c r="G182" s="238"/>
      <c r="H182" s="75"/>
    </row>
    <row r="183" spans="1:8" s="66" customFormat="1" ht="12" customHeight="1">
      <c r="A183" s="56">
        <v>182</v>
      </c>
      <c r="B183" s="185" t="s">
        <v>702</v>
      </c>
      <c r="C183" s="190" t="s">
        <v>737</v>
      </c>
      <c r="D183" s="191" t="s">
        <v>735</v>
      </c>
      <c r="E183" s="227">
        <v>2725.8</v>
      </c>
      <c r="F183" s="185" t="s">
        <v>386</v>
      </c>
      <c r="G183" s="238"/>
      <c r="H183" s="75"/>
    </row>
    <row r="184" spans="1:8" s="66" customFormat="1" ht="12" customHeight="1">
      <c r="A184" s="56">
        <v>183</v>
      </c>
      <c r="B184" s="185" t="s">
        <v>702</v>
      </c>
      <c r="C184" s="190" t="s">
        <v>738</v>
      </c>
      <c r="D184" s="191" t="s">
        <v>735</v>
      </c>
      <c r="E184" s="227">
        <v>2725.8</v>
      </c>
      <c r="F184" s="185" t="s">
        <v>386</v>
      </c>
      <c r="G184" s="238"/>
      <c r="H184" s="75"/>
    </row>
    <row r="185" spans="1:8" s="66" customFormat="1" ht="12" customHeight="1">
      <c r="A185" s="56">
        <v>184</v>
      </c>
      <c r="B185" s="185" t="s">
        <v>702</v>
      </c>
      <c r="C185" s="190" t="s">
        <v>739</v>
      </c>
      <c r="D185" s="191" t="s">
        <v>735</v>
      </c>
      <c r="E185" s="227">
        <v>2725.8</v>
      </c>
      <c r="F185" s="185" t="s">
        <v>386</v>
      </c>
      <c r="G185" s="238"/>
      <c r="H185" s="75"/>
    </row>
    <row r="186" spans="1:8" s="66" customFormat="1" ht="12" customHeight="1">
      <c r="A186" s="56">
        <v>185</v>
      </c>
      <c r="B186" s="185" t="s">
        <v>729</v>
      </c>
      <c r="C186" s="190" t="s">
        <v>740</v>
      </c>
      <c r="D186" s="191" t="s">
        <v>484</v>
      </c>
      <c r="E186" s="227">
        <v>1716.49</v>
      </c>
      <c r="F186" s="185" t="s">
        <v>386</v>
      </c>
      <c r="G186" s="238"/>
      <c r="H186" s="75"/>
    </row>
    <row r="187" spans="1:8" s="66" customFormat="1" ht="12" customHeight="1">
      <c r="A187" s="56">
        <v>186</v>
      </c>
      <c r="B187" s="185" t="s">
        <v>741</v>
      </c>
      <c r="C187" s="190" t="s">
        <v>742</v>
      </c>
      <c r="D187" s="191" t="s">
        <v>495</v>
      </c>
      <c r="E187" s="227">
        <v>298.5</v>
      </c>
      <c r="F187" s="185" t="s">
        <v>386</v>
      </c>
      <c r="G187" s="238"/>
      <c r="H187" s="75"/>
    </row>
    <row r="188" spans="1:8" s="66" customFormat="1" ht="12" customHeight="1">
      <c r="A188" s="56">
        <v>187</v>
      </c>
      <c r="B188" s="185" t="s">
        <v>743</v>
      </c>
      <c r="C188" s="190" t="s">
        <v>744</v>
      </c>
      <c r="D188" s="191" t="s">
        <v>495</v>
      </c>
      <c r="E188" s="227">
        <v>590.15</v>
      </c>
      <c r="F188" s="185" t="s">
        <v>386</v>
      </c>
      <c r="G188" s="238"/>
      <c r="H188" s="75"/>
    </row>
    <row r="189" spans="1:8" s="66" customFormat="1" ht="12" customHeight="1">
      <c r="A189" s="56">
        <v>188</v>
      </c>
      <c r="B189" s="185" t="s">
        <v>745</v>
      </c>
      <c r="C189" s="190" t="s">
        <v>746</v>
      </c>
      <c r="D189" s="191" t="s">
        <v>495</v>
      </c>
      <c r="E189" s="227">
        <v>633.04</v>
      </c>
      <c r="F189" s="185" t="s">
        <v>386</v>
      </c>
      <c r="G189" s="238"/>
      <c r="H189" s="75"/>
    </row>
    <row r="190" spans="1:8" s="66" customFormat="1" ht="12" customHeight="1">
      <c r="A190" s="56">
        <v>189</v>
      </c>
      <c r="B190" s="185" t="s">
        <v>747</v>
      </c>
      <c r="C190" s="190" t="s">
        <v>748</v>
      </c>
      <c r="D190" s="191" t="s">
        <v>749</v>
      </c>
      <c r="E190" s="227">
        <v>174.61</v>
      </c>
      <c r="F190" s="185" t="s">
        <v>386</v>
      </c>
      <c r="G190" s="238"/>
      <c r="H190" s="75"/>
    </row>
    <row r="191" spans="1:8" s="66" customFormat="1" ht="12" customHeight="1">
      <c r="A191" s="56">
        <v>190</v>
      </c>
      <c r="B191" s="185" t="s">
        <v>702</v>
      </c>
      <c r="C191" s="190" t="s">
        <v>752</v>
      </c>
      <c r="D191" s="191" t="s">
        <v>753</v>
      </c>
      <c r="E191" s="227">
        <v>2958.09</v>
      </c>
      <c r="F191" s="185" t="s">
        <v>386</v>
      </c>
      <c r="G191" s="238"/>
      <c r="H191" s="75"/>
    </row>
    <row r="192" spans="1:8" s="66" customFormat="1" ht="12" customHeight="1">
      <c r="A192" s="56">
        <v>191</v>
      </c>
      <c r="B192" s="185" t="s">
        <v>754</v>
      </c>
      <c r="C192" s="190" t="s">
        <v>755</v>
      </c>
      <c r="D192" s="191" t="s">
        <v>756</v>
      </c>
      <c r="E192" s="227">
        <v>3388.28</v>
      </c>
      <c r="F192" s="185" t="s">
        <v>386</v>
      </c>
      <c r="G192" s="238"/>
      <c r="H192" s="75"/>
    </row>
    <row r="193" spans="1:8" s="66" customFormat="1" ht="12" customHeight="1">
      <c r="A193" s="56">
        <v>192</v>
      </c>
      <c r="B193" s="185" t="s">
        <v>754</v>
      </c>
      <c r="C193" s="190" t="s">
        <v>757</v>
      </c>
      <c r="D193" s="191" t="s">
        <v>758</v>
      </c>
      <c r="E193" s="227">
        <v>2887.12</v>
      </c>
      <c r="F193" s="185" t="s">
        <v>386</v>
      </c>
      <c r="G193" s="238"/>
      <c r="H193" s="75"/>
    </row>
    <row r="194" spans="1:8" s="66" customFormat="1" ht="12" customHeight="1">
      <c r="A194" s="56">
        <v>193</v>
      </c>
      <c r="B194" s="185" t="s">
        <v>754</v>
      </c>
      <c r="C194" s="190" t="s">
        <v>1006</v>
      </c>
      <c r="D194" s="191" t="s">
        <v>1007</v>
      </c>
      <c r="E194" s="227">
        <v>3912.3</v>
      </c>
      <c r="F194" s="185" t="s">
        <v>386</v>
      </c>
      <c r="G194" s="238"/>
      <c r="H194" s="75"/>
    </row>
    <row r="195" spans="1:8" s="66" customFormat="1" ht="12" customHeight="1">
      <c r="A195" s="56">
        <v>194</v>
      </c>
      <c r="B195" s="185" t="s">
        <v>754</v>
      </c>
      <c r="C195" s="190" t="s">
        <v>759</v>
      </c>
      <c r="D195" s="191" t="s">
        <v>760</v>
      </c>
      <c r="E195" s="227">
        <v>2839.53</v>
      </c>
      <c r="F195" s="185" t="s">
        <v>386</v>
      </c>
      <c r="G195" s="238"/>
      <c r="H195" s="75"/>
    </row>
    <row r="196" spans="1:8" s="66" customFormat="1" ht="12" customHeight="1">
      <c r="A196" s="56">
        <v>195</v>
      </c>
      <c r="B196" s="185" t="s">
        <v>761</v>
      </c>
      <c r="C196" s="190" t="s">
        <v>762</v>
      </c>
      <c r="D196" s="191" t="s">
        <v>753</v>
      </c>
      <c r="E196" s="227">
        <v>552.16999999999996</v>
      </c>
      <c r="F196" s="185" t="s">
        <v>386</v>
      </c>
      <c r="G196" s="238"/>
      <c r="H196" s="75"/>
    </row>
    <row r="197" spans="1:8" s="66" customFormat="1" ht="12" customHeight="1">
      <c r="A197" s="56">
        <v>196</v>
      </c>
      <c r="B197" s="185" t="s">
        <v>761</v>
      </c>
      <c r="C197" s="190" t="s">
        <v>763</v>
      </c>
      <c r="D197" s="191" t="s">
        <v>753</v>
      </c>
      <c r="E197" s="227">
        <v>557.41999999999996</v>
      </c>
      <c r="F197" s="185" t="s">
        <v>386</v>
      </c>
      <c r="G197" s="238"/>
      <c r="H197" s="75"/>
    </row>
    <row r="198" spans="1:8" s="66" customFormat="1">
      <c r="A198" s="56">
        <v>197</v>
      </c>
      <c r="B198" s="185" t="s">
        <v>772</v>
      </c>
      <c r="C198" s="190" t="s">
        <v>904</v>
      </c>
      <c r="D198" s="191" t="s">
        <v>911</v>
      </c>
      <c r="E198" s="227">
        <v>2726.16</v>
      </c>
      <c r="F198" s="185" t="s">
        <v>386</v>
      </c>
      <c r="G198" s="238"/>
      <c r="H198" s="75"/>
    </row>
    <row r="199" spans="1:8" s="66" customFormat="1">
      <c r="A199" s="56">
        <v>198</v>
      </c>
      <c r="B199" s="185" t="s">
        <v>899</v>
      </c>
      <c r="C199" s="190" t="s">
        <v>905</v>
      </c>
      <c r="D199" s="191" t="s">
        <v>840</v>
      </c>
      <c r="E199" s="227">
        <v>1907.18</v>
      </c>
      <c r="F199" s="185" t="s">
        <v>386</v>
      </c>
      <c r="G199" s="238"/>
      <c r="H199" s="75"/>
    </row>
    <row r="200" spans="1:8" s="66" customFormat="1">
      <c r="A200" s="56">
        <v>199</v>
      </c>
      <c r="B200" s="185" t="s">
        <v>772</v>
      </c>
      <c r="C200" s="190" t="s">
        <v>906</v>
      </c>
      <c r="D200" s="191" t="s">
        <v>840</v>
      </c>
      <c r="E200" s="227">
        <v>2719.53</v>
      </c>
      <c r="F200" s="185" t="s">
        <v>386</v>
      </c>
      <c r="G200" s="238"/>
      <c r="H200" s="75"/>
    </row>
    <row r="201" spans="1:8" s="66" customFormat="1">
      <c r="A201" s="56">
        <v>200</v>
      </c>
      <c r="B201" s="185" t="s">
        <v>900</v>
      </c>
      <c r="C201" s="190" t="s">
        <v>907</v>
      </c>
      <c r="D201" s="191" t="s">
        <v>840</v>
      </c>
      <c r="E201" s="227">
        <v>2219.61</v>
      </c>
      <c r="F201" s="185" t="s">
        <v>386</v>
      </c>
      <c r="G201" s="238"/>
      <c r="H201" s="75"/>
    </row>
    <row r="202" spans="1:8" s="66" customFormat="1">
      <c r="A202" s="56">
        <v>201</v>
      </c>
      <c r="B202" s="185" t="s">
        <v>901</v>
      </c>
      <c r="C202" s="190" t="s">
        <v>908</v>
      </c>
      <c r="D202" s="191" t="s">
        <v>840</v>
      </c>
      <c r="E202" s="227">
        <v>476.65</v>
      </c>
      <c r="F202" s="185" t="s">
        <v>386</v>
      </c>
      <c r="G202" s="238"/>
      <c r="H202" s="75"/>
    </row>
    <row r="203" spans="1:8" s="66" customFormat="1">
      <c r="A203" s="56">
        <v>202</v>
      </c>
      <c r="B203" s="185" t="s">
        <v>902</v>
      </c>
      <c r="C203" s="190" t="s">
        <v>909</v>
      </c>
      <c r="D203" s="191" t="s">
        <v>912</v>
      </c>
      <c r="E203" s="227">
        <v>2649.26</v>
      </c>
      <c r="F203" s="185" t="s">
        <v>386</v>
      </c>
      <c r="G203" s="238"/>
      <c r="H203" s="75"/>
    </row>
    <row r="204" spans="1:8" s="66" customFormat="1">
      <c r="A204" s="56">
        <v>203</v>
      </c>
      <c r="B204" s="185" t="s">
        <v>903</v>
      </c>
      <c r="C204" s="190" t="s">
        <v>910</v>
      </c>
      <c r="D204" s="191" t="s">
        <v>912</v>
      </c>
      <c r="E204" s="227">
        <v>723.79</v>
      </c>
      <c r="F204" s="185" t="s">
        <v>386</v>
      </c>
      <c r="G204" s="238"/>
      <c r="H204" s="75"/>
    </row>
    <row r="205" spans="1:8" s="66" customFormat="1">
      <c r="A205" s="56">
        <v>204</v>
      </c>
      <c r="B205" s="185" t="s">
        <v>965</v>
      </c>
      <c r="C205" s="190"/>
      <c r="D205" s="191" t="s">
        <v>966</v>
      </c>
      <c r="E205" s="227">
        <v>2848.78</v>
      </c>
      <c r="F205" s="185" t="s">
        <v>386</v>
      </c>
      <c r="G205" s="238"/>
      <c r="H205" s="75"/>
    </row>
    <row r="206" spans="1:8" s="66" customFormat="1">
      <c r="A206" s="56">
        <v>205</v>
      </c>
      <c r="B206" s="161" t="s">
        <v>967</v>
      </c>
      <c r="C206" s="196"/>
      <c r="D206" s="161" t="s">
        <v>968</v>
      </c>
      <c r="E206" s="227">
        <v>1513</v>
      </c>
      <c r="F206" s="185" t="s">
        <v>386</v>
      </c>
      <c r="G206" s="238"/>
      <c r="H206" s="75"/>
    </row>
    <row r="207" spans="1:8" s="66" customFormat="1">
      <c r="A207" s="56">
        <v>206</v>
      </c>
      <c r="B207" s="185" t="s">
        <v>1010</v>
      </c>
      <c r="C207" s="190"/>
      <c r="D207" s="191">
        <v>44404</v>
      </c>
      <c r="E207" s="227">
        <v>150</v>
      </c>
      <c r="F207" s="185" t="s">
        <v>386</v>
      </c>
      <c r="G207" s="238"/>
      <c r="H207" s="75"/>
    </row>
    <row r="208" spans="1:8" s="66" customFormat="1">
      <c r="A208" s="56">
        <v>207</v>
      </c>
      <c r="B208" s="185" t="s">
        <v>526</v>
      </c>
      <c r="C208" s="190"/>
      <c r="D208" s="191">
        <v>44404</v>
      </c>
      <c r="E208" s="227">
        <v>721</v>
      </c>
      <c r="F208" s="185" t="s">
        <v>386</v>
      </c>
      <c r="G208" s="238"/>
      <c r="H208" s="75"/>
    </row>
    <row r="209" spans="1:8" s="66" customFormat="1">
      <c r="A209" s="56">
        <v>208</v>
      </c>
      <c r="B209" s="185" t="s">
        <v>1011</v>
      </c>
      <c r="C209" s="190"/>
      <c r="D209" s="191">
        <v>44404</v>
      </c>
      <c r="E209" s="227">
        <v>292</v>
      </c>
      <c r="F209" s="185" t="s">
        <v>386</v>
      </c>
      <c r="G209" s="238"/>
      <c r="H209" s="75"/>
    </row>
    <row r="210" spans="1:8" s="66" customFormat="1">
      <c r="A210" s="56">
        <v>209</v>
      </c>
      <c r="B210" s="185" t="s">
        <v>772</v>
      </c>
      <c r="C210" s="190"/>
      <c r="D210" s="191">
        <v>44488</v>
      </c>
      <c r="E210" s="227">
        <v>2729</v>
      </c>
      <c r="F210" s="185" t="s">
        <v>386</v>
      </c>
      <c r="G210" s="238">
        <f>SUM(E178:E210)</f>
        <v>59747.399999999994</v>
      </c>
      <c r="H210" s="75"/>
    </row>
    <row r="211" spans="1:8" s="66" customFormat="1" ht="24">
      <c r="A211" s="56">
        <v>210</v>
      </c>
      <c r="B211" s="185" t="s">
        <v>1152</v>
      </c>
      <c r="C211" s="190" t="s">
        <v>1153</v>
      </c>
      <c r="D211" s="191">
        <v>44179</v>
      </c>
      <c r="E211" s="227">
        <v>7500</v>
      </c>
      <c r="F211" s="78" t="s">
        <v>178</v>
      </c>
      <c r="G211" s="238"/>
      <c r="H211" s="75"/>
    </row>
    <row r="212" spans="1:8" s="66" customFormat="1" ht="24">
      <c r="A212" s="56">
        <v>211</v>
      </c>
      <c r="B212" s="185" t="s">
        <v>1152</v>
      </c>
      <c r="C212" s="190" t="s">
        <v>1153</v>
      </c>
      <c r="D212" s="191">
        <v>44547</v>
      </c>
      <c r="E212" s="227">
        <v>9000</v>
      </c>
      <c r="F212" s="78" t="s">
        <v>178</v>
      </c>
      <c r="G212" s="238"/>
      <c r="H212" s="75"/>
    </row>
    <row r="213" spans="1:8" s="66" customFormat="1" ht="24">
      <c r="A213" s="56">
        <v>212</v>
      </c>
      <c r="B213" s="185" t="s">
        <v>772</v>
      </c>
      <c r="C213" s="190" t="s">
        <v>1149</v>
      </c>
      <c r="D213" s="191">
        <v>43986</v>
      </c>
      <c r="E213" s="227">
        <v>2529</v>
      </c>
      <c r="F213" s="78" t="s">
        <v>178</v>
      </c>
      <c r="G213" s="238"/>
      <c r="H213" s="75"/>
    </row>
    <row r="214" spans="1:8" s="66" customFormat="1" ht="24">
      <c r="A214" s="56">
        <v>213</v>
      </c>
      <c r="B214" s="185" t="s">
        <v>1141</v>
      </c>
      <c r="C214" s="190" t="s">
        <v>1142</v>
      </c>
      <c r="D214" s="191">
        <v>44007</v>
      </c>
      <c r="E214" s="227">
        <v>785</v>
      </c>
      <c r="F214" s="78" t="s">
        <v>178</v>
      </c>
      <c r="G214" s="238">
        <f>SUM(E211:E214)</f>
        <v>19814</v>
      </c>
      <c r="H214" s="75"/>
    </row>
    <row r="215" spans="1:8" ht="13.5" thickBot="1">
      <c r="A215" s="32"/>
      <c r="B215" s="32"/>
      <c r="C215" s="166"/>
      <c r="D215" s="167" t="s">
        <v>596</v>
      </c>
      <c r="E215" s="242">
        <f>SUM(E2:E214)</f>
        <v>788732.53000000073</v>
      </c>
      <c r="F215" s="32"/>
      <c r="G215" s="235">
        <f>SUM(G2:G214)</f>
        <v>788732.53</v>
      </c>
      <c r="H215" s="70"/>
    </row>
    <row r="216" spans="1:8">
      <c r="A216" s="70"/>
      <c r="B216" s="18"/>
      <c r="C216" s="18"/>
      <c r="D216" s="18"/>
      <c r="E216" s="232"/>
      <c r="F216" s="3"/>
      <c r="H216" s="70"/>
    </row>
    <row r="217" spans="1:8" s="4" customFormat="1">
      <c r="B217" s="18"/>
      <c r="C217" s="18"/>
      <c r="D217" s="18"/>
      <c r="E217" s="232"/>
      <c r="F217" s="3"/>
      <c r="G217" s="240"/>
    </row>
    <row r="218" spans="1:8">
      <c r="B218" s="22"/>
      <c r="C218" s="21"/>
      <c r="D218" s="23"/>
      <c r="E218" s="233"/>
      <c r="F218" s="19"/>
    </row>
    <row r="219" spans="1:8">
      <c r="B219" s="22"/>
      <c r="C219" s="21"/>
      <c r="D219" s="23"/>
      <c r="E219" s="233"/>
      <c r="F219" s="19"/>
    </row>
    <row r="220" spans="1:8">
      <c r="B220" s="22"/>
      <c r="C220" s="21"/>
      <c r="D220" s="23"/>
      <c r="E220" s="233"/>
      <c r="F220" s="19"/>
    </row>
    <row r="221" spans="1:8">
      <c r="B221" s="22"/>
      <c r="C221" s="21"/>
      <c r="D221" s="23"/>
      <c r="E221" s="233"/>
      <c r="F221" s="19"/>
    </row>
    <row r="222" spans="1:8">
      <c r="B222" s="22"/>
      <c r="C222" s="21"/>
      <c r="D222" s="23"/>
      <c r="E222" s="233"/>
      <c r="F222" s="19"/>
    </row>
    <row r="223" spans="1:8">
      <c r="B223" s="22"/>
      <c r="C223" s="21"/>
      <c r="D223" s="23"/>
      <c r="E223" s="233"/>
      <c r="F223" s="19"/>
    </row>
    <row r="224" spans="1:8">
      <c r="B224" s="22"/>
      <c r="C224" s="21"/>
      <c r="D224" s="23"/>
      <c r="E224" s="233"/>
      <c r="F224" s="19"/>
    </row>
    <row r="225" spans="2:6">
      <c r="B225" s="22"/>
      <c r="C225" s="21"/>
      <c r="D225" s="23"/>
      <c r="E225" s="233"/>
      <c r="F225" s="19"/>
    </row>
    <row r="226" spans="2:6">
      <c r="B226" s="22"/>
      <c r="C226" s="21"/>
      <c r="D226" s="23"/>
      <c r="E226" s="233"/>
      <c r="F226" s="19"/>
    </row>
    <row r="227" spans="2:6">
      <c r="B227" s="22"/>
      <c r="C227" s="21"/>
      <c r="D227" s="23"/>
      <c r="E227" s="233"/>
      <c r="F227" s="20"/>
    </row>
    <row r="228" spans="2:6">
      <c r="B228" s="22"/>
      <c r="C228" s="21"/>
      <c r="D228" s="23"/>
      <c r="E228" s="233"/>
      <c r="F228" s="20"/>
    </row>
    <row r="229" spans="2:6">
      <c r="B229" s="22"/>
      <c r="C229" s="21"/>
      <c r="D229" s="23"/>
      <c r="E229" s="233"/>
      <c r="F229" s="20"/>
    </row>
    <row r="230" spans="2:6">
      <c r="B230" s="22"/>
      <c r="C230" s="21"/>
      <c r="D230" s="23"/>
      <c r="E230" s="233"/>
      <c r="F230" s="3"/>
    </row>
    <row r="231" spans="2:6">
      <c r="B231" s="22"/>
      <c r="C231" s="21"/>
      <c r="D231" s="23"/>
      <c r="E231" s="233"/>
      <c r="F231" s="3"/>
    </row>
    <row r="232" spans="2:6">
      <c r="B232" s="22"/>
      <c r="C232" s="21"/>
      <c r="D232" s="23"/>
      <c r="E232" s="233"/>
      <c r="F232" s="20"/>
    </row>
    <row r="233" spans="2:6">
      <c r="B233" s="22"/>
      <c r="C233" s="21"/>
      <c r="D233" s="23"/>
      <c r="E233" s="233"/>
      <c r="F233" s="20"/>
    </row>
    <row r="234" spans="2:6">
      <c r="B234" s="22"/>
      <c r="C234" s="21"/>
      <c r="D234" s="23"/>
      <c r="E234" s="233"/>
      <c r="F234" s="20"/>
    </row>
    <row r="235" spans="2:6">
      <c r="B235" s="22"/>
      <c r="C235" s="21"/>
      <c r="D235" s="23"/>
      <c r="E235" s="233"/>
      <c r="F235" s="20"/>
    </row>
    <row r="236" spans="2:6">
      <c r="B236" s="22"/>
      <c r="C236" s="21"/>
      <c r="D236" s="23"/>
      <c r="E236" s="233"/>
      <c r="F236" s="20"/>
    </row>
    <row r="237" spans="2:6">
      <c r="B237" s="22"/>
      <c r="C237" s="21"/>
      <c r="D237" s="23"/>
      <c r="E237" s="233"/>
      <c r="F237" s="20"/>
    </row>
    <row r="238" spans="2:6">
      <c r="B238" s="22"/>
      <c r="C238" s="21"/>
      <c r="D238" s="23"/>
      <c r="E238" s="233"/>
      <c r="F238" s="20"/>
    </row>
    <row r="239" spans="2:6">
      <c r="B239" s="22"/>
      <c r="C239" s="21"/>
      <c r="D239" s="23"/>
      <c r="E239" s="233"/>
      <c r="F239" s="20"/>
    </row>
    <row r="240" spans="2:6">
      <c r="B240" s="22"/>
      <c r="C240" s="21"/>
      <c r="D240" s="23"/>
      <c r="E240" s="233"/>
      <c r="F240" s="20"/>
    </row>
    <row r="241" spans="2:6">
      <c r="B241" s="22"/>
      <c r="C241" s="21"/>
      <c r="D241" s="23"/>
      <c r="E241" s="233"/>
      <c r="F241" s="20"/>
    </row>
    <row r="242" spans="2:6">
      <c r="B242" s="22"/>
      <c r="C242" s="21"/>
      <c r="D242" s="23"/>
      <c r="E242" s="233"/>
      <c r="F242" s="20"/>
    </row>
    <row r="243" spans="2:6">
      <c r="B243" s="22"/>
      <c r="C243" s="21"/>
      <c r="D243" s="23"/>
      <c r="E243" s="233"/>
      <c r="F243" s="20"/>
    </row>
    <row r="244" spans="2:6">
      <c r="B244" s="22"/>
      <c r="C244" s="21"/>
      <c r="D244" s="23"/>
      <c r="E244" s="233"/>
      <c r="F244" s="20"/>
    </row>
    <row r="245" spans="2:6">
      <c r="B245" s="22"/>
      <c r="C245" s="21"/>
      <c r="D245" s="23"/>
      <c r="E245" s="233"/>
      <c r="F245" s="20"/>
    </row>
    <row r="246" spans="2:6">
      <c r="B246" s="22"/>
      <c r="C246" s="21"/>
      <c r="D246" s="23"/>
      <c r="E246" s="233"/>
      <c r="F246" s="20"/>
    </row>
    <row r="247" spans="2:6">
      <c r="B247" s="22"/>
      <c r="C247" s="21"/>
      <c r="D247" s="23"/>
      <c r="E247" s="233"/>
      <c r="F247" s="20"/>
    </row>
    <row r="248" spans="2:6">
      <c r="B248" s="22"/>
      <c r="C248" s="21"/>
      <c r="D248" s="23"/>
      <c r="E248" s="233"/>
      <c r="F248" s="20"/>
    </row>
    <row r="249" spans="2:6">
      <c r="B249" s="22"/>
      <c r="C249" s="21"/>
      <c r="D249" s="23"/>
      <c r="E249" s="233"/>
      <c r="F249" s="20"/>
    </row>
    <row r="250" spans="2:6">
      <c r="B250" s="22"/>
      <c r="C250" s="21"/>
      <c r="D250" s="23"/>
      <c r="E250" s="233"/>
      <c r="F250" s="20"/>
    </row>
    <row r="251" spans="2:6">
      <c r="B251" s="22"/>
      <c r="C251" s="21"/>
      <c r="D251" s="23"/>
      <c r="E251" s="233"/>
      <c r="F251" s="20"/>
    </row>
    <row r="252" spans="2:6">
      <c r="B252" s="22"/>
      <c r="C252" s="21"/>
      <c r="D252" s="23"/>
      <c r="E252" s="233"/>
      <c r="F252" s="20"/>
    </row>
    <row r="253" spans="2:6">
      <c r="B253" s="22"/>
      <c r="C253" s="21"/>
      <c r="D253" s="23"/>
      <c r="E253" s="233"/>
      <c r="F253" s="20"/>
    </row>
    <row r="254" spans="2:6">
      <c r="B254" s="22"/>
      <c r="C254" s="21"/>
      <c r="D254" s="23"/>
      <c r="E254" s="233"/>
      <c r="F254" s="20"/>
    </row>
    <row r="255" spans="2:6">
      <c r="B255" s="22"/>
      <c r="C255" s="21"/>
      <c r="D255" s="23"/>
      <c r="E255" s="233"/>
      <c r="F255" s="20"/>
    </row>
    <row r="256" spans="2:6">
      <c r="B256" s="22"/>
      <c r="C256" s="21"/>
      <c r="D256" s="23"/>
      <c r="E256" s="233"/>
      <c r="F256" s="20"/>
    </row>
    <row r="257" spans="2:6">
      <c r="B257" s="22"/>
      <c r="C257" s="21"/>
      <c r="D257" s="23"/>
      <c r="E257" s="233"/>
      <c r="F257" s="20"/>
    </row>
    <row r="258" spans="2:6">
      <c r="B258" s="22"/>
      <c r="C258" s="21"/>
      <c r="D258" s="23"/>
      <c r="E258" s="233"/>
      <c r="F258" s="20"/>
    </row>
    <row r="259" spans="2:6">
      <c r="B259" s="22"/>
      <c r="C259" s="21"/>
      <c r="D259" s="23"/>
      <c r="E259" s="233"/>
      <c r="F259" s="20"/>
    </row>
    <row r="260" spans="2:6">
      <c r="B260" s="22"/>
      <c r="C260" s="21"/>
      <c r="D260" s="23"/>
      <c r="E260" s="233"/>
      <c r="F260" s="20"/>
    </row>
    <row r="261" spans="2:6">
      <c r="B261" s="22"/>
      <c r="C261" s="21"/>
      <c r="D261" s="23"/>
      <c r="E261" s="233"/>
      <c r="F261" s="20"/>
    </row>
    <row r="262" spans="2:6">
      <c r="B262" s="22"/>
      <c r="C262" s="21"/>
      <c r="D262" s="23"/>
      <c r="E262" s="233"/>
      <c r="F262" s="20"/>
    </row>
    <row r="263" spans="2:6">
      <c r="B263" s="22"/>
      <c r="C263" s="21"/>
      <c r="D263" s="23"/>
      <c r="E263" s="233"/>
      <c r="F263" s="20"/>
    </row>
    <row r="264" spans="2:6">
      <c r="B264" s="22"/>
      <c r="C264" s="21"/>
      <c r="D264" s="23"/>
      <c r="E264" s="233"/>
      <c r="F264" s="20"/>
    </row>
    <row r="265" spans="2:6">
      <c r="B265" s="22"/>
      <c r="C265" s="21"/>
      <c r="D265" s="23"/>
      <c r="E265" s="233"/>
      <c r="F265" s="20"/>
    </row>
    <row r="266" spans="2:6">
      <c r="B266" s="22"/>
      <c r="C266" s="21"/>
      <c r="D266" s="23"/>
      <c r="E266" s="233"/>
      <c r="F266" s="20"/>
    </row>
    <row r="267" spans="2:6">
      <c r="B267" s="22"/>
      <c r="C267" s="21"/>
      <c r="D267" s="23"/>
      <c r="E267" s="233"/>
      <c r="F267" s="20"/>
    </row>
    <row r="268" spans="2:6">
      <c r="B268" s="22"/>
      <c r="C268" s="21"/>
      <c r="D268" s="23"/>
      <c r="E268" s="233"/>
      <c r="F268" s="20"/>
    </row>
    <row r="269" spans="2:6">
      <c r="B269" s="22"/>
      <c r="C269" s="21"/>
      <c r="D269" s="23"/>
      <c r="E269" s="233"/>
      <c r="F269" s="20"/>
    </row>
    <row r="270" spans="2:6">
      <c r="B270" s="22"/>
      <c r="C270" s="21"/>
      <c r="D270" s="23"/>
      <c r="E270" s="233"/>
      <c r="F270" s="20"/>
    </row>
    <row r="271" spans="2:6">
      <c r="B271" s="22"/>
      <c r="C271" s="21"/>
      <c r="D271" s="23"/>
      <c r="E271" s="233"/>
      <c r="F271" s="20"/>
    </row>
    <row r="272" spans="2:6">
      <c r="B272" s="22"/>
      <c r="C272" s="21"/>
      <c r="D272" s="23"/>
      <c r="E272" s="233"/>
      <c r="F272" s="20"/>
    </row>
    <row r="273" spans="2:6">
      <c r="B273" s="22"/>
      <c r="C273" s="21"/>
      <c r="D273" s="23"/>
      <c r="E273" s="233"/>
      <c r="F273" s="20"/>
    </row>
    <row r="274" spans="2:6">
      <c r="B274" s="22"/>
      <c r="C274" s="21"/>
      <c r="D274" s="23"/>
      <c r="E274" s="233"/>
      <c r="F274" s="20"/>
    </row>
    <row r="275" spans="2:6">
      <c r="B275" s="22"/>
      <c r="C275" s="21"/>
      <c r="D275" s="23"/>
      <c r="E275" s="233"/>
      <c r="F275" s="20"/>
    </row>
    <row r="276" spans="2:6">
      <c r="B276" s="22"/>
      <c r="C276" s="21"/>
      <c r="D276" s="23"/>
      <c r="E276" s="233"/>
      <c r="F276" s="20"/>
    </row>
    <row r="277" spans="2:6">
      <c r="B277" s="22"/>
      <c r="C277" s="21"/>
      <c r="D277" s="23"/>
      <c r="E277" s="233"/>
      <c r="F277" s="20"/>
    </row>
    <row r="278" spans="2:6">
      <c r="B278" s="22"/>
      <c r="C278" s="21"/>
      <c r="D278" s="23"/>
      <c r="E278" s="233"/>
      <c r="F278" s="20"/>
    </row>
    <row r="279" spans="2:6">
      <c r="B279" s="22"/>
      <c r="C279" s="21"/>
      <c r="D279" s="23"/>
      <c r="E279" s="233"/>
      <c r="F279" s="20"/>
    </row>
    <row r="280" spans="2:6">
      <c r="B280" s="22"/>
      <c r="C280" s="21"/>
      <c r="D280" s="23"/>
      <c r="E280" s="233"/>
      <c r="F280" s="20"/>
    </row>
    <row r="281" spans="2:6">
      <c r="B281" s="22"/>
      <c r="C281" s="21"/>
      <c r="D281" s="23"/>
      <c r="E281" s="233"/>
      <c r="F281" s="20"/>
    </row>
    <row r="282" spans="2:6">
      <c r="B282" s="22"/>
      <c r="C282" s="165"/>
      <c r="D282" s="165"/>
      <c r="E282" s="233"/>
      <c r="F282" s="20"/>
    </row>
    <row r="283" spans="2:6">
      <c r="B283" s="22"/>
      <c r="C283" s="165"/>
      <c r="D283" s="165"/>
      <c r="E283" s="233"/>
      <c r="F283" s="20"/>
    </row>
    <row r="284" spans="2:6">
      <c r="B284" s="22"/>
      <c r="C284" s="21"/>
      <c r="D284" s="165"/>
      <c r="E284" s="233"/>
      <c r="F284" s="20"/>
    </row>
    <row r="285" spans="2:6">
      <c r="B285" s="22"/>
      <c r="C285" s="21"/>
      <c r="D285" s="165"/>
      <c r="E285" s="233"/>
      <c r="F285" s="24"/>
    </row>
    <row r="286" spans="2:6">
      <c r="B286" s="22"/>
      <c r="C286" s="21"/>
      <c r="D286" s="165"/>
      <c r="E286" s="233"/>
      <c r="F286" s="24"/>
    </row>
    <row r="287" spans="2:6">
      <c r="B287" s="22"/>
      <c r="C287" s="21"/>
      <c r="D287" s="165"/>
      <c r="E287" s="233"/>
      <c r="F287" s="24"/>
    </row>
    <row r="288" spans="2:6">
      <c r="B288" s="22"/>
      <c r="C288" s="21"/>
      <c r="D288" s="165"/>
      <c r="E288" s="233"/>
      <c r="F288" s="24"/>
    </row>
    <row r="289" spans="2:6">
      <c r="B289" s="22"/>
      <c r="C289" s="21"/>
      <c r="D289" s="165"/>
      <c r="E289" s="233"/>
      <c r="F289" s="24"/>
    </row>
    <row r="290" spans="2:6">
      <c r="B290" s="22"/>
      <c r="C290" s="21"/>
      <c r="D290" s="165"/>
      <c r="E290" s="233"/>
      <c r="F290" s="24"/>
    </row>
    <row r="291" spans="2:6">
      <c r="B291" s="22"/>
      <c r="C291" s="21"/>
      <c r="D291" s="165"/>
      <c r="E291" s="233"/>
      <c r="F291" s="24"/>
    </row>
    <row r="292" spans="2:6">
      <c r="B292" s="22"/>
      <c r="C292" s="21"/>
      <c r="D292" s="165"/>
      <c r="E292" s="233"/>
      <c r="F292" s="24"/>
    </row>
    <row r="293" spans="2:6">
      <c r="B293" s="22"/>
      <c r="C293" s="21"/>
      <c r="D293" s="165"/>
      <c r="E293" s="233"/>
      <c r="F293" s="24"/>
    </row>
    <row r="294" spans="2:6">
      <c r="B294" s="22"/>
      <c r="C294" s="21"/>
      <c r="D294" s="165"/>
      <c r="E294" s="233"/>
      <c r="F294" s="24"/>
    </row>
    <row r="295" spans="2:6">
      <c r="B295" s="22"/>
      <c r="C295" s="21"/>
      <c r="D295" s="165"/>
      <c r="E295" s="233"/>
      <c r="F295" s="24"/>
    </row>
    <row r="296" spans="2:6">
      <c r="B296" s="22"/>
      <c r="C296" s="21"/>
      <c r="D296" s="165"/>
      <c r="E296" s="233"/>
      <c r="F296" s="24"/>
    </row>
    <row r="297" spans="2:6">
      <c r="B297" s="22"/>
      <c r="C297" s="21"/>
      <c r="D297" s="165"/>
      <c r="E297" s="233"/>
      <c r="F297" s="24"/>
    </row>
    <row r="298" spans="2:6">
      <c r="B298" s="22"/>
      <c r="C298" s="21"/>
      <c r="D298" s="165"/>
      <c r="E298" s="233"/>
      <c r="F298" s="24"/>
    </row>
    <row r="299" spans="2:6">
      <c r="B299" s="22"/>
      <c r="C299" s="21"/>
      <c r="D299" s="165"/>
      <c r="E299" s="233"/>
      <c r="F299" s="24"/>
    </row>
    <row r="300" spans="2:6">
      <c r="B300" s="22"/>
      <c r="C300" s="21"/>
      <c r="D300" s="165"/>
      <c r="E300" s="233"/>
      <c r="F300" s="24"/>
    </row>
    <row r="301" spans="2:6">
      <c r="B301" s="22"/>
      <c r="C301" s="21"/>
      <c r="D301" s="165"/>
      <c r="E301" s="233"/>
      <c r="F301" s="24"/>
    </row>
    <row r="302" spans="2:6">
      <c r="B302" s="22"/>
      <c r="C302" s="21"/>
      <c r="D302" s="165"/>
      <c r="E302" s="233"/>
      <c r="F302" s="24"/>
    </row>
    <row r="303" spans="2:6">
      <c r="B303" s="22"/>
      <c r="C303" s="21"/>
      <c r="D303" s="165"/>
      <c r="E303" s="233"/>
      <c r="F303" s="24"/>
    </row>
    <row r="304" spans="2:6">
      <c r="B304" s="22"/>
      <c r="C304" s="21"/>
      <c r="D304" s="165"/>
      <c r="E304" s="233"/>
      <c r="F304" s="24"/>
    </row>
    <row r="305" spans="2:6">
      <c r="B305" s="22"/>
      <c r="C305" s="21"/>
      <c r="D305" s="165"/>
      <c r="E305" s="233"/>
      <c r="F305" s="24"/>
    </row>
    <row r="306" spans="2:6">
      <c r="B306" s="22"/>
      <c r="C306" s="21"/>
      <c r="D306" s="165"/>
      <c r="E306" s="233"/>
      <c r="F306" s="24"/>
    </row>
    <row r="307" spans="2:6">
      <c r="B307" s="22"/>
      <c r="C307" s="21"/>
      <c r="D307" s="165"/>
      <c r="E307" s="233"/>
      <c r="F307" s="24"/>
    </row>
    <row r="308" spans="2:6">
      <c r="B308" s="22"/>
      <c r="C308" s="21"/>
      <c r="D308" s="165"/>
      <c r="E308" s="233"/>
      <c r="F308" s="24"/>
    </row>
    <row r="309" spans="2:6">
      <c r="B309" s="22"/>
      <c r="C309" s="21"/>
      <c r="D309" s="165"/>
      <c r="E309" s="233"/>
      <c r="F309" s="24"/>
    </row>
    <row r="310" spans="2:6">
      <c r="B310" s="22"/>
      <c r="C310" s="165"/>
      <c r="D310" s="165"/>
      <c r="E310" s="233"/>
      <c r="F310" s="13"/>
    </row>
  </sheetData>
  <autoFilter ref="A1:F216"/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F28"/>
  <sheetViews>
    <sheetView topLeftCell="A13" zoomScale="170" workbookViewId="0">
      <selection activeCell="F27" sqref="F27"/>
    </sheetView>
  </sheetViews>
  <sheetFormatPr defaultRowHeight="12.75"/>
  <cols>
    <col min="1" max="1" width="3.85546875" style="12" customWidth="1"/>
    <col min="2" max="2" width="9.7109375" style="12" bestFit="1" customWidth="1"/>
    <col min="3" max="3" width="28.85546875" style="12" bestFit="1" customWidth="1"/>
    <col min="4" max="5" width="9.140625" style="12"/>
    <col min="6" max="6" width="14.28515625" style="12" bestFit="1" customWidth="1"/>
    <col min="7" max="16384" width="9.140625" style="12"/>
  </cols>
  <sheetData>
    <row r="1" spans="1:6" s="47" customFormat="1" ht="22.5">
      <c r="A1" s="154"/>
      <c r="B1" s="154" t="s">
        <v>570</v>
      </c>
      <c r="C1" s="154" t="s">
        <v>571</v>
      </c>
      <c r="D1" s="154" t="s">
        <v>572</v>
      </c>
      <c r="E1" s="154" t="s">
        <v>548</v>
      </c>
      <c r="F1" s="154" t="s">
        <v>521</v>
      </c>
    </row>
    <row r="2" spans="1:6" s="47" customFormat="1">
      <c r="A2" s="155" t="s">
        <v>94</v>
      </c>
      <c r="B2" s="155">
        <v>11</v>
      </c>
      <c r="C2" s="156" t="s">
        <v>549</v>
      </c>
      <c r="D2" s="155">
        <v>1</v>
      </c>
      <c r="E2" s="156" t="s">
        <v>112</v>
      </c>
      <c r="F2" s="157">
        <v>2750</v>
      </c>
    </row>
    <row r="3" spans="1:6" s="47" customFormat="1">
      <c r="A3" s="155" t="s">
        <v>95</v>
      </c>
      <c r="B3" s="155">
        <v>12</v>
      </c>
      <c r="C3" s="156" t="s">
        <v>550</v>
      </c>
      <c r="D3" s="155">
        <v>1</v>
      </c>
      <c r="E3" s="156" t="s">
        <v>294</v>
      </c>
      <c r="F3" s="157">
        <v>2682.35</v>
      </c>
    </row>
    <row r="4" spans="1:6" s="47" customFormat="1">
      <c r="A4" s="155" t="s">
        <v>96</v>
      </c>
      <c r="B4" s="155">
        <v>13</v>
      </c>
      <c r="C4" s="156" t="s">
        <v>551</v>
      </c>
      <c r="D4" s="155">
        <v>1</v>
      </c>
      <c r="E4" s="156" t="s">
        <v>552</v>
      </c>
      <c r="F4" s="157">
        <v>3100</v>
      </c>
    </row>
    <row r="5" spans="1:6" s="47" customFormat="1">
      <c r="A5" s="155" t="s">
        <v>97</v>
      </c>
      <c r="B5" s="155">
        <v>14</v>
      </c>
      <c r="C5" s="156" t="s">
        <v>553</v>
      </c>
      <c r="D5" s="155">
        <v>1</v>
      </c>
      <c r="E5" s="156" t="s">
        <v>295</v>
      </c>
      <c r="F5" s="157">
        <v>3100</v>
      </c>
    </row>
    <row r="6" spans="1:6" s="47" customFormat="1">
      <c r="A6" s="155" t="s">
        <v>98</v>
      </c>
      <c r="B6" s="155">
        <v>142</v>
      </c>
      <c r="C6" s="156" t="s">
        <v>554</v>
      </c>
      <c r="D6" s="155">
        <v>1</v>
      </c>
      <c r="E6" s="156" t="s">
        <v>296</v>
      </c>
      <c r="F6" s="157">
        <v>4000</v>
      </c>
    </row>
    <row r="7" spans="1:6" s="47" customFormat="1">
      <c r="A7" s="155" t="s">
        <v>99</v>
      </c>
      <c r="B7" s="155">
        <v>143</v>
      </c>
      <c r="C7" s="156" t="s">
        <v>555</v>
      </c>
      <c r="D7" s="155">
        <v>1</v>
      </c>
      <c r="E7" s="156" t="s">
        <v>297</v>
      </c>
      <c r="F7" s="157">
        <v>4000</v>
      </c>
    </row>
    <row r="8" spans="1:6" s="47" customFormat="1">
      <c r="A8" s="155" t="s">
        <v>100</v>
      </c>
      <c r="B8" s="155">
        <v>144</v>
      </c>
      <c r="C8" s="156" t="s">
        <v>556</v>
      </c>
      <c r="D8" s="155">
        <v>1</v>
      </c>
      <c r="E8" s="156" t="s">
        <v>298</v>
      </c>
      <c r="F8" s="157">
        <v>4000</v>
      </c>
    </row>
    <row r="9" spans="1:6" s="47" customFormat="1" ht="22.5">
      <c r="A9" s="155" t="s">
        <v>101</v>
      </c>
      <c r="B9" s="155">
        <v>160</v>
      </c>
      <c r="C9" s="156" t="s">
        <v>557</v>
      </c>
      <c r="D9" s="155">
        <v>1</v>
      </c>
      <c r="E9" s="156" t="s">
        <v>558</v>
      </c>
      <c r="F9" s="157">
        <v>4100</v>
      </c>
    </row>
    <row r="10" spans="1:6" s="47" customFormat="1">
      <c r="A10" s="155" t="s">
        <v>102</v>
      </c>
      <c r="B10" s="155">
        <v>162</v>
      </c>
      <c r="C10" s="156" t="s">
        <v>559</v>
      </c>
      <c r="D10" s="155">
        <v>1</v>
      </c>
      <c r="E10" s="156" t="s">
        <v>299</v>
      </c>
      <c r="F10" s="157">
        <v>4100</v>
      </c>
    </row>
    <row r="11" spans="1:6" s="47" customFormat="1" ht="22.5">
      <c r="A11" s="155" t="s">
        <v>103</v>
      </c>
      <c r="B11" s="155">
        <v>163</v>
      </c>
      <c r="C11" s="156" t="s">
        <v>560</v>
      </c>
      <c r="D11" s="155">
        <v>1</v>
      </c>
      <c r="E11" s="156" t="s">
        <v>300</v>
      </c>
      <c r="F11" s="157">
        <v>4100</v>
      </c>
    </row>
    <row r="12" spans="1:6" s="47" customFormat="1" ht="22.5">
      <c r="A12" s="155" t="s">
        <v>104</v>
      </c>
      <c r="B12" s="155">
        <v>226</v>
      </c>
      <c r="C12" s="156" t="s">
        <v>561</v>
      </c>
      <c r="D12" s="155">
        <v>1</v>
      </c>
      <c r="E12" s="156" t="s">
        <v>301</v>
      </c>
      <c r="F12" s="157">
        <v>4100</v>
      </c>
    </row>
    <row r="13" spans="1:6" s="47" customFormat="1" ht="22.5">
      <c r="A13" s="155" t="s">
        <v>105</v>
      </c>
      <c r="B13" s="155">
        <v>227</v>
      </c>
      <c r="C13" s="156" t="s">
        <v>562</v>
      </c>
      <c r="D13" s="155">
        <v>1</v>
      </c>
      <c r="E13" s="156" t="s">
        <v>302</v>
      </c>
      <c r="F13" s="157">
        <v>4100</v>
      </c>
    </row>
    <row r="14" spans="1:6" s="47" customFormat="1">
      <c r="A14" s="155" t="s">
        <v>106</v>
      </c>
      <c r="B14" s="155">
        <v>298</v>
      </c>
      <c r="C14" s="156" t="s">
        <v>563</v>
      </c>
      <c r="D14" s="155">
        <v>1</v>
      </c>
      <c r="E14" s="156" t="s">
        <v>112</v>
      </c>
      <c r="F14" s="157">
        <v>5649.39</v>
      </c>
    </row>
    <row r="15" spans="1:6" s="47" customFormat="1">
      <c r="A15" s="155" t="s">
        <v>107</v>
      </c>
      <c r="B15" s="155">
        <v>322</v>
      </c>
      <c r="C15" s="156" t="s">
        <v>551</v>
      </c>
      <c r="D15" s="155">
        <v>1</v>
      </c>
      <c r="E15" s="156" t="s">
        <v>552</v>
      </c>
      <c r="F15" s="157">
        <v>3717</v>
      </c>
    </row>
    <row r="16" spans="1:6" s="47" customFormat="1">
      <c r="A16" s="155" t="s">
        <v>108</v>
      </c>
      <c r="B16" s="155">
        <v>323</v>
      </c>
      <c r="C16" s="156" t="s">
        <v>564</v>
      </c>
      <c r="D16" s="155">
        <v>1</v>
      </c>
      <c r="E16" s="156" t="s">
        <v>565</v>
      </c>
      <c r="F16" s="157">
        <v>3717</v>
      </c>
    </row>
    <row r="17" spans="1:6" s="47" customFormat="1">
      <c r="A17" s="155" t="s">
        <v>109</v>
      </c>
      <c r="B17" s="155">
        <v>849</v>
      </c>
      <c r="C17" s="156" t="s">
        <v>566</v>
      </c>
      <c r="D17" s="155">
        <v>8</v>
      </c>
      <c r="E17" s="156" t="s">
        <v>567</v>
      </c>
      <c r="F17" s="157">
        <v>3200</v>
      </c>
    </row>
    <row r="18" spans="1:6" s="47" customFormat="1">
      <c r="A18" s="155" t="s">
        <v>110</v>
      </c>
      <c r="B18" s="155">
        <v>881</v>
      </c>
      <c r="C18" s="156" t="s">
        <v>566</v>
      </c>
      <c r="D18" s="155">
        <v>8</v>
      </c>
      <c r="E18" s="156" t="s">
        <v>568</v>
      </c>
      <c r="F18" s="157">
        <v>3124</v>
      </c>
    </row>
    <row r="19" spans="1:6" s="47" customFormat="1" ht="22.5">
      <c r="A19" s="155" t="s">
        <v>111</v>
      </c>
      <c r="B19" s="155">
        <v>888</v>
      </c>
      <c r="C19" s="156" t="s">
        <v>566</v>
      </c>
      <c r="D19" s="155">
        <v>8</v>
      </c>
      <c r="E19" s="156" t="s">
        <v>569</v>
      </c>
      <c r="F19" s="157">
        <v>3124</v>
      </c>
    </row>
    <row r="20" spans="1:6" s="47" customFormat="1">
      <c r="A20" s="155">
        <v>19</v>
      </c>
      <c r="B20" s="155"/>
      <c r="C20" s="156" t="s">
        <v>317</v>
      </c>
      <c r="D20" s="155"/>
      <c r="E20" s="155"/>
      <c r="F20" s="157">
        <v>86189.13</v>
      </c>
    </row>
    <row r="21" spans="1:6" s="47" customFormat="1">
      <c r="A21" s="155">
        <v>20</v>
      </c>
      <c r="B21" s="48">
        <v>1704</v>
      </c>
      <c r="C21" s="49" t="s">
        <v>555</v>
      </c>
      <c r="D21" s="50">
        <v>8</v>
      </c>
      <c r="E21" s="49" t="s">
        <v>297</v>
      </c>
      <c r="F21" s="51">
        <v>3567</v>
      </c>
    </row>
    <row r="22" spans="1:6" s="47" customFormat="1">
      <c r="A22" s="155">
        <v>21</v>
      </c>
      <c r="B22" s="48">
        <v>1705</v>
      </c>
      <c r="C22" s="49" t="s">
        <v>610</v>
      </c>
      <c r="D22" s="50">
        <v>8</v>
      </c>
      <c r="E22" s="49" t="s">
        <v>567</v>
      </c>
      <c r="F22" s="51">
        <v>5190.6000000000004</v>
      </c>
    </row>
    <row r="23" spans="1:6" s="47" customFormat="1" ht="22.5">
      <c r="A23" s="155">
        <v>22</v>
      </c>
      <c r="B23" s="48">
        <v>1706</v>
      </c>
      <c r="C23" s="49" t="s">
        <v>611</v>
      </c>
      <c r="D23" s="50">
        <v>8</v>
      </c>
      <c r="E23" s="49" t="s">
        <v>569</v>
      </c>
      <c r="F23" s="51">
        <v>5190.6000000000004</v>
      </c>
    </row>
    <row r="24" spans="1:6" s="47" customFormat="1">
      <c r="A24" s="155">
        <v>23</v>
      </c>
      <c r="B24" s="52">
        <v>1779</v>
      </c>
      <c r="C24" s="53" t="s">
        <v>554</v>
      </c>
      <c r="D24" s="50">
        <v>8</v>
      </c>
      <c r="E24" s="49" t="s">
        <v>296</v>
      </c>
      <c r="F24" s="54">
        <v>6961.8</v>
      </c>
    </row>
    <row r="25" spans="1:6" s="47" customFormat="1">
      <c r="A25" s="155">
        <v>24</v>
      </c>
      <c r="B25" s="52">
        <v>1855</v>
      </c>
      <c r="C25" s="53" t="s">
        <v>973</v>
      </c>
      <c r="D25" s="50">
        <v>8</v>
      </c>
      <c r="E25" s="49" t="s">
        <v>578</v>
      </c>
      <c r="F25" s="54">
        <v>6193.05</v>
      </c>
    </row>
    <row r="26" spans="1:6" s="47" customFormat="1" ht="22.5">
      <c r="A26" s="155">
        <v>25</v>
      </c>
      <c r="B26" s="52">
        <v>1856</v>
      </c>
      <c r="C26" s="53" t="s">
        <v>557</v>
      </c>
      <c r="D26" s="50">
        <v>8</v>
      </c>
      <c r="E26" s="49" t="s">
        <v>558</v>
      </c>
      <c r="F26" s="54">
        <v>6193.05</v>
      </c>
    </row>
    <row r="27" spans="1:6" s="47" customFormat="1">
      <c r="A27" s="155">
        <v>26</v>
      </c>
      <c r="B27" s="52">
        <v>1409</v>
      </c>
      <c r="C27" s="53" t="s">
        <v>844</v>
      </c>
      <c r="D27" s="50">
        <v>8</v>
      </c>
      <c r="E27" s="49"/>
      <c r="F27" s="54">
        <v>7589.1</v>
      </c>
    </row>
    <row r="28" spans="1:6">
      <c r="A28" s="158"/>
      <c r="B28" s="158"/>
      <c r="C28" s="158"/>
      <c r="D28" s="158"/>
      <c r="E28" s="159" t="s">
        <v>524</v>
      </c>
      <c r="F28" s="160">
        <f>SUM(F2:F20)</f>
        <v>152852.87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C13" sqref="C13"/>
    </sheetView>
  </sheetViews>
  <sheetFormatPr defaultRowHeight="12.75"/>
  <cols>
    <col min="1" max="1" width="4.140625" bestFit="1" customWidth="1"/>
    <col min="2" max="2" width="14.85546875" customWidth="1"/>
    <col min="3" max="3" width="15" customWidth="1"/>
    <col min="4" max="4" width="21.7109375" customWidth="1"/>
  </cols>
  <sheetData>
    <row r="1" spans="1:4" ht="15.75">
      <c r="A1" s="252" t="s">
        <v>0</v>
      </c>
      <c r="B1" s="252" t="s">
        <v>573</v>
      </c>
      <c r="C1" s="252" t="s">
        <v>574</v>
      </c>
      <c r="D1" s="252"/>
    </row>
    <row r="2" spans="1:4" ht="15.75">
      <c r="A2" s="252"/>
      <c r="B2" s="252"/>
      <c r="C2" s="15" t="s">
        <v>575</v>
      </c>
      <c r="D2" s="15" t="s">
        <v>576</v>
      </c>
    </row>
    <row r="3" spans="1:4" ht="16.5" thickBot="1">
      <c r="A3" s="16">
        <v>1</v>
      </c>
      <c r="B3" s="16" t="s">
        <v>112</v>
      </c>
      <c r="C3" s="28">
        <v>40</v>
      </c>
      <c r="D3" s="29">
        <v>24</v>
      </c>
    </row>
    <row r="4" spans="1:4" ht="16.5" thickBot="1">
      <c r="A4" s="16">
        <v>2</v>
      </c>
      <c r="B4" s="16" t="s">
        <v>295</v>
      </c>
      <c r="C4" s="28">
        <v>13</v>
      </c>
      <c r="D4" s="29">
        <v>0</v>
      </c>
    </row>
    <row r="5" spans="1:4" ht="16.5" thickBot="1">
      <c r="A5" s="16">
        <v>3</v>
      </c>
      <c r="B5" s="16" t="s">
        <v>297</v>
      </c>
      <c r="C5" s="28">
        <v>15</v>
      </c>
      <c r="D5" s="29">
        <v>0</v>
      </c>
    </row>
    <row r="6" spans="1:4" ht="16.5" thickBot="1">
      <c r="A6" s="16">
        <v>4</v>
      </c>
      <c r="B6" s="16" t="s">
        <v>300</v>
      </c>
      <c r="C6" s="28">
        <v>36</v>
      </c>
      <c r="D6" s="29">
        <v>16</v>
      </c>
    </row>
    <row r="7" spans="1:4" ht="16.5" thickBot="1">
      <c r="A7" s="16">
        <v>5</v>
      </c>
      <c r="B7" s="16" t="s">
        <v>298</v>
      </c>
      <c r="C7" s="28">
        <v>13</v>
      </c>
      <c r="D7" s="29">
        <v>16</v>
      </c>
    </row>
    <row r="8" spans="1:4" ht="16.5" thickBot="1">
      <c r="A8" s="16">
        <v>6</v>
      </c>
      <c r="B8" s="16" t="s">
        <v>569</v>
      </c>
      <c r="C8" s="28">
        <v>15</v>
      </c>
      <c r="D8" s="29">
        <v>16</v>
      </c>
    </row>
    <row r="9" spans="1:4" ht="16.5" thickBot="1">
      <c r="A9" s="16">
        <v>7</v>
      </c>
      <c r="B9" s="16" t="s">
        <v>296</v>
      </c>
      <c r="C9" s="28">
        <v>19</v>
      </c>
      <c r="D9" s="29">
        <v>8</v>
      </c>
    </row>
    <row r="10" spans="1:4" ht="16.5" thickBot="1">
      <c r="A10" s="16">
        <v>8</v>
      </c>
      <c r="B10" s="16" t="s">
        <v>577</v>
      </c>
      <c r="C10" s="28">
        <v>13</v>
      </c>
      <c r="D10" s="29">
        <v>0</v>
      </c>
    </row>
    <row r="11" spans="1:4" ht="16.5" thickBot="1">
      <c r="A11" s="16">
        <v>9</v>
      </c>
      <c r="B11" s="16" t="s">
        <v>578</v>
      </c>
      <c r="C11" s="28">
        <v>15</v>
      </c>
      <c r="D11" s="29">
        <v>0</v>
      </c>
    </row>
    <row r="12" spans="1:4" ht="16.5" thickBot="1">
      <c r="A12" s="16">
        <v>10</v>
      </c>
      <c r="B12" s="16" t="s">
        <v>568</v>
      </c>
      <c r="C12" s="28">
        <v>13</v>
      </c>
      <c r="D12" s="29">
        <v>0</v>
      </c>
    </row>
    <row r="13" spans="1:4" ht="16.5" thickBot="1">
      <c r="A13" s="16">
        <v>11</v>
      </c>
      <c r="B13" s="16" t="s">
        <v>567</v>
      </c>
      <c r="C13" s="28">
        <v>15</v>
      </c>
      <c r="D13" s="29">
        <v>8</v>
      </c>
    </row>
    <row r="14" spans="1:4" ht="16.5" thickBot="1">
      <c r="A14" s="16">
        <v>12</v>
      </c>
      <c r="B14" s="16" t="s">
        <v>552</v>
      </c>
      <c r="C14" s="28">
        <v>15</v>
      </c>
      <c r="D14" s="29">
        <v>16</v>
      </c>
    </row>
    <row r="15" spans="1:4" ht="16.5" thickBot="1">
      <c r="A15" s="16">
        <v>13</v>
      </c>
      <c r="B15" s="16" t="s">
        <v>294</v>
      </c>
      <c r="C15" s="28">
        <v>15</v>
      </c>
      <c r="D15" s="29">
        <v>8</v>
      </c>
    </row>
    <row r="16" spans="1:4" ht="15.75">
      <c r="A16" s="253" t="s">
        <v>579</v>
      </c>
      <c r="B16" s="253"/>
      <c r="C16" s="17">
        <f>SUM(C3:C15)</f>
        <v>237</v>
      </c>
      <c r="D16" s="17">
        <f>SUM(D3:D15)</f>
        <v>112</v>
      </c>
    </row>
  </sheetData>
  <mergeCells count="4">
    <mergeCell ref="A1:A2"/>
    <mergeCell ref="B1:B2"/>
    <mergeCell ref="C1:D1"/>
    <mergeCell ref="A16:B16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Budynki ZGKiM1</vt:lpstr>
      <vt:lpstr>Budynki ZGKiM-Wspólnoty</vt:lpstr>
      <vt:lpstr>Budynki_gosp ZGKiM2</vt:lpstr>
      <vt:lpstr>Budynki</vt:lpstr>
      <vt:lpstr>przenośny</vt:lpstr>
      <vt:lpstr>stacjonary</vt:lpstr>
      <vt:lpstr>Wiaty</vt:lpstr>
      <vt:lpstr>OSP</vt:lpstr>
    </vt:vector>
  </TitlesOfParts>
  <Company>City Broker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 Broker</dc:creator>
  <cp:lastModifiedBy>DELL</cp:lastModifiedBy>
  <cp:lastPrinted>2012-05-17T06:34:08Z</cp:lastPrinted>
  <dcterms:created xsi:type="dcterms:W3CDTF">2005-07-27T07:41:40Z</dcterms:created>
  <dcterms:modified xsi:type="dcterms:W3CDTF">2022-04-14T06:31:17Z</dcterms:modified>
</cp:coreProperties>
</file>