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Marzena\2023\60-2023 - PN - Serwis aparatury medycznej\60-2023-2-SWZ-pyt-odp-mod\"/>
    </mc:Choice>
  </mc:AlternateContent>
  <bookViews>
    <workbookView xWindow="0" yWindow="0" windowWidth="27870" windowHeight="12285" tabRatio="674"/>
  </bookViews>
  <sheets>
    <sheet name="FC" sheetId="5" r:id="rId1"/>
  </sheets>
  <calcPr calcId="162913"/>
</workbook>
</file>

<file path=xl/calcChain.xml><?xml version="1.0" encoding="utf-8"?>
<calcChain xmlns="http://schemas.openxmlformats.org/spreadsheetml/2006/main">
  <c r="J302" i="5" l="1"/>
  <c r="L302" i="5" s="1"/>
  <c r="J301" i="5"/>
  <c r="L301" i="5" s="1"/>
  <c r="O300" i="5"/>
  <c r="Q300" i="5" s="1"/>
  <c r="J299" i="5"/>
  <c r="L299" i="5" s="1"/>
  <c r="J298" i="5"/>
  <c r="L298" i="5" s="1"/>
  <c r="O297" i="5"/>
  <c r="M294" i="5"/>
  <c r="J291" i="5"/>
  <c r="L291" i="5" s="1"/>
  <c r="J290" i="5"/>
  <c r="L290" i="5" s="1"/>
  <c r="O289" i="5"/>
  <c r="Q289" i="5" s="1"/>
  <c r="J288" i="5"/>
  <c r="L288" i="5" s="1"/>
  <c r="J287" i="5"/>
  <c r="O286" i="5"/>
  <c r="Q286" i="5" s="1"/>
  <c r="M283" i="5"/>
  <c r="S280" i="5"/>
  <c r="R280" i="5"/>
  <c r="O279" i="5"/>
  <c r="Q279" i="5" s="1"/>
  <c r="J279" i="5"/>
  <c r="L279" i="5" s="1"/>
  <c r="O278" i="5"/>
  <c r="Q278" i="5" s="1"/>
  <c r="J278" i="5"/>
  <c r="L278" i="5" s="1"/>
  <c r="O277" i="5"/>
  <c r="Q277" i="5" s="1"/>
  <c r="J277" i="5"/>
  <c r="L277" i="5" s="1"/>
  <c r="O276" i="5"/>
  <c r="Q276" i="5" s="1"/>
  <c r="J276" i="5"/>
  <c r="L276" i="5" s="1"/>
  <c r="O275" i="5"/>
  <c r="Q275" i="5" s="1"/>
  <c r="J275" i="5"/>
  <c r="L275" i="5" s="1"/>
  <c r="O274" i="5"/>
  <c r="Q274" i="5" s="1"/>
  <c r="J274" i="5"/>
  <c r="L274" i="5" s="1"/>
  <c r="O273" i="5"/>
  <c r="Q273" i="5" s="1"/>
  <c r="J273" i="5"/>
  <c r="L273" i="5" s="1"/>
  <c r="O272" i="5"/>
  <c r="Q272" i="5" s="1"/>
  <c r="J272" i="5"/>
  <c r="L272" i="5" s="1"/>
  <c r="O271" i="5"/>
  <c r="J271" i="5"/>
  <c r="L271" i="5" s="1"/>
  <c r="M267" i="5"/>
  <c r="S264" i="5"/>
  <c r="R264" i="5"/>
  <c r="O263" i="5"/>
  <c r="Q263" i="5" s="1"/>
  <c r="J263" i="5"/>
  <c r="L263" i="5" s="1"/>
  <c r="O262" i="5"/>
  <c r="Q262" i="5" s="1"/>
  <c r="J262" i="5"/>
  <c r="L262" i="5" s="1"/>
  <c r="O261" i="5"/>
  <c r="Q261" i="5" s="1"/>
  <c r="J261" i="5"/>
  <c r="L261" i="5" s="1"/>
  <c r="O260" i="5"/>
  <c r="Q260" i="5" s="1"/>
  <c r="J260" i="5"/>
  <c r="L260" i="5" s="1"/>
  <c r="O259" i="5"/>
  <c r="Q259" i="5" s="1"/>
  <c r="J259" i="5"/>
  <c r="L259" i="5" s="1"/>
  <c r="O258" i="5"/>
  <c r="Q258" i="5" s="1"/>
  <c r="J258" i="5"/>
  <c r="L258" i="5" s="1"/>
  <c r="O257" i="5"/>
  <c r="Q257" i="5" s="1"/>
  <c r="J257" i="5"/>
  <c r="L257" i="5" s="1"/>
  <c r="O256" i="5"/>
  <c r="Q256" i="5" s="1"/>
  <c r="J256" i="5"/>
  <c r="L256" i="5" s="1"/>
  <c r="O255" i="5"/>
  <c r="Q255" i="5" s="1"/>
  <c r="J255" i="5"/>
  <c r="L255" i="5" s="1"/>
  <c r="O254" i="5"/>
  <c r="Q254" i="5" s="1"/>
  <c r="J254" i="5"/>
  <c r="L254" i="5" s="1"/>
  <c r="O253" i="5"/>
  <c r="Q253" i="5" s="1"/>
  <c r="J253" i="5"/>
  <c r="L253" i="5" s="1"/>
  <c r="O252" i="5"/>
  <c r="Q252" i="5" s="1"/>
  <c r="J252" i="5"/>
  <c r="L252" i="5" s="1"/>
  <c r="O251" i="5"/>
  <c r="Q251" i="5" s="1"/>
  <c r="J251" i="5"/>
  <c r="L251" i="5" s="1"/>
  <c r="O250" i="5"/>
  <c r="Q250" i="5" s="1"/>
  <c r="J250" i="5"/>
  <c r="L250" i="5" s="1"/>
  <c r="O249" i="5"/>
  <c r="Q249" i="5" s="1"/>
  <c r="J249" i="5"/>
  <c r="L249" i="5" s="1"/>
  <c r="O248" i="5"/>
  <c r="Q248" i="5" s="1"/>
  <c r="J248" i="5"/>
  <c r="O247" i="5"/>
  <c r="J247" i="5"/>
  <c r="L247" i="5" s="1"/>
  <c r="M243" i="5"/>
  <c r="I240" i="5"/>
  <c r="I239" i="5"/>
  <c r="S233" i="5"/>
  <c r="R233" i="5"/>
  <c r="O232" i="5"/>
  <c r="Q232" i="5" s="1"/>
  <c r="J232" i="5"/>
  <c r="L232" i="5" s="1"/>
  <c r="O231" i="5"/>
  <c r="Q231" i="5" s="1"/>
  <c r="J231" i="5"/>
  <c r="L231" i="5" s="1"/>
  <c r="O230" i="5"/>
  <c r="Q230" i="5" s="1"/>
  <c r="J230" i="5"/>
  <c r="L230" i="5" s="1"/>
  <c r="O229" i="5"/>
  <c r="Q229" i="5" s="1"/>
  <c r="J229" i="5"/>
  <c r="L229" i="5" s="1"/>
  <c r="O228" i="5"/>
  <c r="Q228" i="5" s="1"/>
  <c r="J228" i="5"/>
  <c r="L228" i="5" s="1"/>
  <c r="O227" i="5"/>
  <c r="Q227" i="5" s="1"/>
  <c r="J227" i="5"/>
  <c r="L227" i="5" s="1"/>
  <c r="O226" i="5"/>
  <c r="Q226" i="5" s="1"/>
  <c r="J226" i="5"/>
  <c r="L226" i="5" s="1"/>
  <c r="O225" i="5"/>
  <c r="J225" i="5"/>
  <c r="L225" i="5" s="1"/>
  <c r="M221" i="5"/>
  <c r="O218" i="5"/>
  <c r="Q218" i="5" s="1"/>
  <c r="J218" i="5"/>
  <c r="M215" i="5"/>
  <c r="O212" i="5"/>
  <c r="Q212" i="5" s="1"/>
  <c r="J212" i="5"/>
  <c r="M209" i="5"/>
  <c r="O206" i="5"/>
  <c r="Q206" i="5" s="1"/>
  <c r="J206" i="5"/>
  <c r="M203" i="5"/>
  <c r="O200" i="5"/>
  <c r="Q200" i="5" s="1"/>
  <c r="J200" i="5"/>
  <c r="M197" i="5"/>
  <c r="O194" i="5"/>
  <c r="Q194" i="5" s="1"/>
  <c r="J194" i="5"/>
  <c r="M191" i="5"/>
  <c r="S189" i="5"/>
  <c r="R189" i="5"/>
  <c r="O188" i="5"/>
  <c r="Q188" i="5" s="1"/>
  <c r="J188" i="5"/>
  <c r="L188" i="5" s="1"/>
  <c r="O187" i="5"/>
  <c r="J187" i="5"/>
  <c r="L187" i="5" s="1"/>
  <c r="M183" i="5"/>
  <c r="O264" i="5" l="1"/>
  <c r="L303" i="5"/>
  <c r="T194" i="5"/>
  <c r="O303" i="5"/>
  <c r="T206" i="5"/>
  <c r="T212" i="5"/>
  <c r="T218" i="5"/>
  <c r="J292" i="5"/>
  <c r="Q247" i="5"/>
  <c r="Q292" i="5"/>
  <c r="O233" i="5"/>
  <c r="J264" i="5"/>
  <c r="T247" i="5" s="1"/>
  <c r="L287" i="5"/>
  <c r="L292" i="5" s="1"/>
  <c r="T200" i="5"/>
  <c r="L248" i="5"/>
  <c r="L264" i="5" s="1"/>
  <c r="O280" i="5"/>
  <c r="O292" i="5"/>
  <c r="Q297" i="5"/>
  <c r="Q303" i="5" s="1"/>
  <c r="L218" i="5"/>
  <c r="U218" i="5" s="1"/>
  <c r="L206" i="5"/>
  <c r="U206" i="5" s="1"/>
  <c r="L200" i="5"/>
  <c r="U200" i="5" s="1"/>
  <c r="L194" i="5"/>
  <c r="U194" i="5" s="1"/>
  <c r="O189" i="5"/>
  <c r="L189" i="5"/>
  <c r="Q264" i="5"/>
  <c r="L280" i="5"/>
  <c r="L233" i="5"/>
  <c r="J189" i="5"/>
  <c r="J233" i="5"/>
  <c r="J280" i="5"/>
  <c r="J303" i="5"/>
  <c r="Q187" i="5"/>
  <c r="Q189" i="5" s="1"/>
  <c r="L212" i="5"/>
  <c r="U212" i="5" s="1"/>
  <c r="Q225" i="5"/>
  <c r="Q233" i="5" s="1"/>
  <c r="Q271" i="5"/>
  <c r="Q280" i="5" s="1"/>
  <c r="O180" i="5"/>
  <c r="Q180" i="5" s="1"/>
  <c r="J180" i="5"/>
  <c r="M176" i="5"/>
  <c r="O173" i="5"/>
  <c r="Q173" i="5" s="1"/>
  <c r="J173" i="5"/>
  <c r="M169" i="5"/>
  <c r="R167" i="5"/>
  <c r="O166" i="5"/>
  <c r="Q166" i="5" s="1"/>
  <c r="J166" i="5"/>
  <c r="L166" i="5" s="1"/>
  <c r="O165" i="5"/>
  <c r="Q165" i="5" s="1"/>
  <c r="J165" i="5"/>
  <c r="L165" i="5" s="1"/>
  <c r="O164" i="5"/>
  <c r="Q164" i="5" s="1"/>
  <c r="J164" i="5"/>
  <c r="L164" i="5" s="1"/>
  <c r="O163" i="5"/>
  <c r="Q163" i="5" s="1"/>
  <c r="J163" i="5"/>
  <c r="L163" i="5" s="1"/>
  <c r="O162" i="5"/>
  <c r="Q162" i="5" s="1"/>
  <c r="J162" i="5"/>
  <c r="L162" i="5" s="1"/>
  <c r="O161" i="5"/>
  <c r="Q161" i="5" s="1"/>
  <c r="J161" i="5"/>
  <c r="L161" i="5" s="1"/>
  <c r="O160" i="5"/>
  <c r="Q160" i="5" s="1"/>
  <c r="J160" i="5"/>
  <c r="L160" i="5" s="1"/>
  <c r="S167" i="5"/>
  <c r="O159" i="5"/>
  <c r="Q159" i="5" s="1"/>
  <c r="J159" i="5"/>
  <c r="M155" i="5"/>
  <c r="U297" i="5" l="1"/>
  <c r="T225" i="5"/>
  <c r="T297" i="5"/>
  <c r="T271" i="5"/>
  <c r="T286" i="5"/>
  <c r="U247" i="5"/>
  <c r="U286" i="5"/>
  <c r="T187" i="5"/>
  <c r="U271" i="5"/>
  <c r="U225" i="5"/>
  <c r="U187" i="5"/>
  <c r="J167" i="5"/>
  <c r="T180" i="5"/>
  <c r="T173" i="5"/>
  <c r="L173" i="5"/>
  <c r="U173" i="5" s="1"/>
  <c r="L180" i="5"/>
  <c r="U180" i="5" s="1"/>
  <c r="L159" i="5"/>
  <c r="L167" i="5" s="1"/>
  <c r="Q167" i="5"/>
  <c r="O167" i="5"/>
  <c r="T159" i="5" l="1"/>
  <c r="U159" i="5"/>
  <c r="R153" i="5" l="1"/>
  <c r="O152" i="5"/>
  <c r="Q152" i="5" s="1"/>
  <c r="J152" i="5"/>
  <c r="L152" i="5" s="1"/>
  <c r="S153" i="5"/>
  <c r="O151" i="5"/>
  <c r="Q151" i="5" s="1"/>
  <c r="J151" i="5"/>
  <c r="M147" i="5"/>
  <c r="O144" i="5"/>
  <c r="Q144" i="5" s="1"/>
  <c r="J144" i="5"/>
  <c r="M140" i="5"/>
  <c r="O137" i="5"/>
  <c r="Q137" i="5" s="1"/>
  <c r="J137" i="5"/>
  <c r="M133" i="5"/>
  <c r="O130" i="5"/>
  <c r="Q130" i="5" s="1"/>
  <c r="J130" i="5"/>
  <c r="M126" i="5"/>
  <c r="O123" i="5"/>
  <c r="Q123" i="5" s="1"/>
  <c r="J123" i="5"/>
  <c r="M119" i="5"/>
  <c r="R117" i="5"/>
  <c r="O116" i="5"/>
  <c r="J116" i="5"/>
  <c r="L116" i="5" s="1"/>
  <c r="S117" i="5"/>
  <c r="O115" i="5"/>
  <c r="Q115" i="5" s="1"/>
  <c r="J115" i="5"/>
  <c r="M111" i="5"/>
  <c r="O108" i="5"/>
  <c r="Q108" i="5" s="1"/>
  <c r="J108" i="5"/>
  <c r="M104" i="5"/>
  <c r="R102" i="5"/>
  <c r="O101" i="5"/>
  <c r="Q101" i="5" s="1"/>
  <c r="J101" i="5"/>
  <c r="L101" i="5" s="1"/>
  <c r="S102" i="5"/>
  <c r="O100" i="5"/>
  <c r="Q100" i="5" s="1"/>
  <c r="J100" i="5"/>
  <c r="L100" i="5" s="1"/>
  <c r="M96" i="5"/>
  <c r="O93" i="5"/>
  <c r="Q93" i="5" s="1"/>
  <c r="J93" i="5"/>
  <c r="M89" i="5"/>
  <c r="O86" i="5"/>
  <c r="Q86" i="5" s="1"/>
  <c r="J86" i="5"/>
  <c r="M82" i="5"/>
  <c r="M75" i="5"/>
  <c r="O79" i="5"/>
  <c r="Q79" i="5" s="1"/>
  <c r="J79" i="5"/>
  <c r="O72" i="5"/>
  <c r="J72" i="5"/>
  <c r="L72" i="5" s="1"/>
  <c r="M68" i="5"/>
  <c r="J117" i="5" l="1"/>
  <c r="J153" i="5"/>
  <c r="T123" i="5"/>
  <c r="T144" i="5"/>
  <c r="T108" i="5"/>
  <c r="L151" i="5"/>
  <c r="L153" i="5" s="1"/>
  <c r="Q153" i="5"/>
  <c r="O153" i="5"/>
  <c r="T151" i="5" s="1"/>
  <c r="T137" i="5"/>
  <c r="L137" i="5"/>
  <c r="U137" i="5" s="1"/>
  <c r="L144" i="5"/>
  <c r="U144" i="5" s="1"/>
  <c r="L115" i="5"/>
  <c r="L117" i="5" s="1"/>
  <c r="T93" i="5"/>
  <c r="T130" i="5"/>
  <c r="L130" i="5"/>
  <c r="U130" i="5" s="1"/>
  <c r="O117" i="5"/>
  <c r="T115" i="5" s="1"/>
  <c r="Q116" i="5"/>
  <c r="Q117" i="5" s="1"/>
  <c r="L123" i="5"/>
  <c r="U123" i="5" s="1"/>
  <c r="Q102" i="5"/>
  <c r="L102" i="5"/>
  <c r="O102" i="5"/>
  <c r="J102" i="5"/>
  <c r="L108" i="5"/>
  <c r="U108" i="5" s="1"/>
  <c r="T86" i="5"/>
  <c r="L86" i="5"/>
  <c r="U86" i="5" s="1"/>
  <c r="L93" i="5"/>
  <c r="U93" i="5" s="1"/>
  <c r="T79" i="5"/>
  <c r="L79" i="5"/>
  <c r="U79" i="5" s="1"/>
  <c r="T72" i="5"/>
  <c r="Q72" i="5"/>
  <c r="U72" i="5" s="1"/>
  <c r="U115" i="5" l="1"/>
  <c r="U151" i="5"/>
  <c r="U100" i="5"/>
  <c r="T100" i="5"/>
  <c r="S65" i="5" l="1"/>
  <c r="R65" i="5"/>
  <c r="O64" i="5"/>
  <c r="Q64" i="5" s="1"/>
  <c r="J64" i="5"/>
  <c r="L64" i="5" s="1"/>
  <c r="O63" i="5"/>
  <c r="Q63" i="5" s="1"/>
  <c r="J63" i="5"/>
  <c r="M59" i="5"/>
  <c r="S57" i="5"/>
  <c r="R57" i="5"/>
  <c r="O56" i="5"/>
  <c r="Q56" i="5" s="1"/>
  <c r="J56" i="5"/>
  <c r="L56" i="5" s="1"/>
  <c r="O55" i="5"/>
  <c r="Q55" i="5" s="1"/>
  <c r="J55" i="5"/>
  <c r="M51" i="5"/>
  <c r="O48" i="5"/>
  <c r="Q48" i="5" s="1"/>
  <c r="J48" i="5"/>
  <c r="L48" i="5" s="1"/>
  <c r="M44" i="5"/>
  <c r="O41" i="5"/>
  <c r="Q41" i="5" s="1"/>
  <c r="J41" i="5"/>
  <c r="L41" i="5" s="1"/>
  <c r="M37" i="5"/>
  <c r="U41" i="5" l="1"/>
  <c r="J65" i="5"/>
  <c r="U48" i="5"/>
  <c r="J57" i="5"/>
  <c r="Q65" i="5"/>
  <c r="O65" i="5"/>
  <c r="T63" i="5" s="1"/>
  <c r="L63" i="5"/>
  <c r="L65" i="5" s="1"/>
  <c r="Q57" i="5"/>
  <c r="O57" i="5"/>
  <c r="T48" i="5"/>
  <c r="L55" i="5"/>
  <c r="L57" i="5" s="1"/>
  <c r="T41" i="5"/>
  <c r="O34" i="5"/>
  <c r="Q34" i="5" s="1"/>
  <c r="J34" i="5"/>
  <c r="L34" i="5" s="1"/>
  <c r="M30" i="5"/>
  <c r="T55" i="5" l="1"/>
  <c r="U34" i="5"/>
  <c r="U63" i="5"/>
  <c r="U55" i="5"/>
  <c r="T34" i="5"/>
  <c r="O27" i="5"/>
  <c r="Q27" i="5" s="1"/>
  <c r="J27" i="5"/>
  <c r="L27" i="5" s="1"/>
  <c r="M23" i="5"/>
  <c r="S20" i="5"/>
  <c r="R20" i="5"/>
  <c r="O19" i="5"/>
  <c r="Q19" i="5" s="1"/>
  <c r="J19" i="5"/>
  <c r="L19" i="5" s="1"/>
  <c r="O18" i="5"/>
  <c r="Q18" i="5" s="1"/>
  <c r="J18" i="5"/>
  <c r="L18" i="5" s="1"/>
  <c r="O17" i="5"/>
  <c r="Q17" i="5" s="1"/>
  <c r="J17" i="5"/>
  <c r="L17" i="5" s="1"/>
  <c r="O16" i="5"/>
  <c r="Q16" i="5" s="1"/>
  <c r="J16" i="5"/>
  <c r="L16" i="5" s="1"/>
  <c r="O15" i="5"/>
  <c r="Q15" i="5" s="1"/>
  <c r="J15" i="5"/>
  <c r="L15" i="5" s="1"/>
  <c r="O14" i="5"/>
  <c r="Q14" i="5" s="1"/>
  <c r="J14" i="5"/>
  <c r="L14" i="5" s="1"/>
  <c r="O13" i="5"/>
  <c r="Q13" i="5" s="1"/>
  <c r="J13" i="5"/>
  <c r="L13" i="5" s="1"/>
  <c r="O12" i="5"/>
  <c r="Q12" i="5" s="1"/>
  <c r="J12" i="5"/>
  <c r="L12" i="5" s="1"/>
  <c r="M8" i="5"/>
  <c r="T27" i="5" l="1"/>
  <c r="J20" i="5"/>
  <c r="U27" i="5"/>
  <c r="Q20" i="5"/>
  <c r="L20" i="5"/>
  <c r="O20" i="5"/>
  <c r="T12" i="5" l="1"/>
  <c r="U12" i="5"/>
</calcChain>
</file>

<file path=xl/sharedStrings.xml><?xml version="1.0" encoding="utf-8"?>
<sst xmlns="http://schemas.openxmlformats.org/spreadsheetml/2006/main" count="2017" uniqueCount="372">
  <si>
    <t>CZĘŚĆ OGÓLNA</t>
  </si>
  <si>
    <t>PRZEGLĄDY</t>
  </si>
  <si>
    <t>NAPRAWY</t>
  </si>
  <si>
    <t xml:space="preserve">WARTOŚĆ OFERTY </t>
  </si>
  <si>
    <t xml:space="preserve"> VAT 
(%)</t>
  </si>
  <si>
    <t>a</t>
  </si>
  <si>
    <t>b</t>
  </si>
  <si>
    <t>c</t>
  </si>
  <si>
    <t>d</t>
  </si>
  <si>
    <t>e</t>
  </si>
  <si>
    <t>f</t>
  </si>
  <si>
    <t>g</t>
  </si>
  <si>
    <t>r</t>
  </si>
  <si>
    <t>s</t>
  </si>
  <si>
    <t>1.</t>
  </si>
  <si>
    <t>2.</t>
  </si>
  <si>
    <t>3.</t>
  </si>
  <si>
    <t>4.</t>
  </si>
  <si>
    <t>UWAGA:</t>
  </si>
  <si>
    <t>►</t>
  </si>
  <si>
    <t>Zamawiający zastrzega, iż ocenie zostanie poddana tylko ta oferta, która będzie zawierała 100% oferowanych propozycji cenowych.</t>
  </si>
  <si>
    <t>RAZEM</t>
  </si>
  <si>
    <t>L.p.</t>
  </si>
  <si>
    <t>Asortyment</t>
  </si>
  <si>
    <t>Producent</t>
  </si>
  <si>
    <t>Lokalizacja</t>
  </si>
  <si>
    <t>Ilość wymaganych przeglądów w okresie umowy</t>
  </si>
  <si>
    <t>Cena wykonania jednego przeglądu netto</t>
  </si>
  <si>
    <t>Wartość wykonania przeglądów netto</t>
  </si>
  <si>
    <t>Wartość wykonania przeglądów brutto</t>
  </si>
  <si>
    <t>Szacunkowa ilość roboczogodzin przewidzianych na naprawy sprzętu</t>
  </si>
  <si>
    <t>Cena netto 1 roboczogodziny</t>
  </si>
  <si>
    <t>Wartość netto roboczogodzin</t>
  </si>
  <si>
    <t>Wartość brutto roboczogodzin</t>
  </si>
  <si>
    <t>h</t>
  </si>
  <si>
    <t>m</t>
  </si>
  <si>
    <t>t</t>
  </si>
  <si>
    <t>Niewycenione pakiety, dla czytelności, prosimy usunąć.</t>
  </si>
  <si>
    <t>i</t>
  </si>
  <si>
    <t>j (hxi)</t>
  </si>
  <si>
    <t>k</t>
  </si>
  <si>
    <t>l (j+jxk)</t>
  </si>
  <si>
    <t>n</t>
  </si>
  <si>
    <t>o (mxn)</t>
  </si>
  <si>
    <t>p</t>
  </si>
  <si>
    <t>q (o+oxp)</t>
  </si>
  <si>
    <t>u</t>
  </si>
  <si>
    <t>Wartości i liczby w kolumnach i) oraz n) należy wpisać z dokładnością do dwóch miejsc po przecinku.</t>
  </si>
  <si>
    <t>Kwota netto przeznaczona przez Zamawiającego na zakup części i akcesoriów oraz dojazd</t>
  </si>
  <si>
    <t>Kwota brutto przeznaczona przez Zamawiającego na zakup części i akcesoriów oraz dojazd</t>
  </si>
  <si>
    <t>Rok produkcji</t>
  </si>
  <si>
    <r>
      <t xml:space="preserve">NETTO
</t>
    </r>
    <r>
      <rPr>
        <sz val="8"/>
        <rFont val="Tahoma"/>
        <family val="2"/>
        <charset val="238"/>
      </rPr>
      <t>/razem j +razem o + razem r /</t>
    </r>
  </si>
  <si>
    <r>
      <t xml:space="preserve">BRUTTO
</t>
    </r>
    <r>
      <rPr>
        <sz val="8"/>
        <rFont val="Tahoma"/>
        <family val="2"/>
        <charset val="238"/>
      </rPr>
      <t>/razem l + razem q + razem s /</t>
    </r>
  </si>
  <si>
    <t>5.</t>
  </si>
  <si>
    <t>6.</t>
  </si>
  <si>
    <t>7.</t>
  </si>
  <si>
    <t>8.</t>
  </si>
  <si>
    <t>Model</t>
  </si>
  <si>
    <t>Numer seryjny</t>
  </si>
  <si>
    <t>Ilość urządzeń</t>
  </si>
  <si>
    <r>
      <t xml:space="preserve">NETTO
</t>
    </r>
    <r>
      <rPr>
        <sz val="8"/>
        <rFont val="Tahoma"/>
        <family val="2"/>
        <charset val="238"/>
      </rPr>
      <t>/razem j +razem o + razem r/</t>
    </r>
  </si>
  <si>
    <r>
      <t xml:space="preserve">BRUTTO
</t>
    </r>
    <r>
      <rPr>
        <sz val="8"/>
        <rFont val="Tahoma"/>
        <family val="2"/>
        <charset val="238"/>
      </rPr>
      <t>/razem l + razem q + razem s/</t>
    </r>
  </si>
  <si>
    <t>Typ / Model</t>
  </si>
  <si>
    <t xml:space="preserve">Kwota brutto przeznaczona przez Zamawiającego na zakup części i akcesoriów oraz dojazd z kol. s) została wyliczona z 23% stawką VAT i jest to kwota zarezerwowana przez Zamawiającego na ten cel - może, choć nie musi być wykorzystana w całości. </t>
  </si>
  <si>
    <t>Formularz zawiera formuły ułatwiajace sporządzenie oferty. Wystarczy wprowadzić dane do kolumy i) Cena wykonania 1 przeglądu netto, do kolumny n) Cena netto 1 roboczogodziny oraz do kolumn k) i p) stawkę podatku VAT, aby uzyskać cenę oferty.</t>
  </si>
  <si>
    <t>PAKIET NR 1</t>
  </si>
  <si>
    <t>PAKIET NR 4</t>
  </si>
  <si>
    <t>PAKIET NR  2</t>
  </si>
  <si>
    <t>Zestaw aparatury do fototerapii UVA1</t>
  </si>
  <si>
    <t>Medisun 2400</t>
  </si>
  <si>
    <t>Schulze &amp;Bohm</t>
  </si>
  <si>
    <t>Klinika Dermatologii i Wenerologii pl. Hallera</t>
  </si>
  <si>
    <t>Miernik UV/ TESTER SKÓRNY</t>
  </si>
  <si>
    <t>Waldman</t>
  </si>
  <si>
    <t>Kabina do fototerapii</t>
  </si>
  <si>
    <t>Medisun 6311K</t>
  </si>
  <si>
    <t>20050405</t>
  </si>
  <si>
    <t>Lampa do fototerapii  (grzebieniowa UV)</t>
  </si>
  <si>
    <t>Skin Tester-Kit TH-1E</t>
  </si>
  <si>
    <t>30101424</t>
  </si>
  <si>
    <t>Cosmedico</t>
  </si>
  <si>
    <t>Lampa grzebieniowa UV</t>
  </si>
  <si>
    <t>80UV-B</t>
  </si>
  <si>
    <t>02050573</t>
  </si>
  <si>
    <t>ALT GmbH</t>
  </si>
  <si>
    <t xml:space="preserve">Dermatoskop </t>
  </si>
  <si>
    <t>Delta 20 plus</t>
  </si>
  <si>
    <t>1020007395</t>
  </si>
  <si>
    <t>Heine Optotechnik</t>
  </si>
  <si>
    <t>Dermalight</t>
  </si>
  <si>
    <t>2800 PC-AB</t>
  </si>
  <si>
    <t>20020027</t>
  </si>
  <si>
    <t xml:space="preserve">450-2 UV </t>
  </si>
  <si>
    <t>02100007</t>
  </si>
  <si>
    <t>A.L.T.-GMBM</t>
  </si>
  <si>
    <t>SOR</t>
  </si>
  <si>
    <t>Rok produkcji / Nr seryjny</t>
  </si>
  <si>
    <t>Laser okulistyczny</t>
  </si>
  <si>
    <t>Ultra Q</t>
  </si>
  <si>
    <t>2006 / UQ0259</t>
  </si>
  <si>
    <t>Ellex</t>
  </si>
  <si>
    <t>Klinika Okulistyki i Rehabilitacji Wzroku</t>
  </si>
  <si>
    <t>Nr seryjny</t>
  </si>
  <si>
    <t>Wieża artroskopowa zestaw: 1 Dyonics Pompa, 2. IMS 3. Camera, 4. żródło światła, 5. shaver, 6. monitor, 7. Quantum II</t>
  </si>
  <si>
    <t>DYONICS pompa</t>
  </si>
  <si>
    <t>Smith&amp;Nephew</t>
  </si>
  <si>
    <t>2N15270</t>
  </si>
  <si>
    <t>I Blok Operacyjny Żeromskiego</t>
  </si>
  <si>
    <t>PAKIET NR 5</t>
  </si>
  <si>
    <t>PAKIET NR 7</t>
  </si>
  <si>
    <t>EMG</t>
  </si>
  <si>
    <t xml:space="preserve">Keypoint </t>
  </si>
  <si>
    <t>Alpine Biomed ApS</t>
  </si>
  <si>
    <t xml:space="preserve">Klinika Neurologii i Udarów Mózgu Żeromskiego </t>
  </si>
  <si>
    <t>Napęd akumulatorowy</t>
  </si>
  <si>
    <t>AR-300 DRILL SAW</t>
  </si>
  <si>
    <t>06592</t>
  </si>
  <si>
    <t>ARTHREX</t>
  </si>
  <si>
    <t xml:space="preserve">I Blok operacyjny Żeromski </t>
  </si>
  <si>
    <t>SPRZĘT DO POMIARU RZUTU SERCA (MONITOR+ MODUŁ)</t>
  </si>
  <si>
    <t>PICCO</t>
  </si>
  <si>
    <t>D11301510921/K108500697, H14400010946/15451010276, A19400012170/K18451011992</t>
  </si>
  <si>
    <t>PULSION MEDICAL SYSTEMS</t>
  </si>
  <si>
    <t>OIOM ŻEROMSKIEGO</t>
  </si>
  <si>
    <t>APARAT DO KONTRAPULSACJI</t>
  </si>
  <si>
    <t>CS100</t>
  </si>
  <si>
    <t>SA235730J3, SA04672-K5</t>
  </si>
  <si>
    <t>DATASCOPE</t>
  </si>
  <si>
    <t>PRACOWNIA HEMODYNAMIKI</t>
  </si>
  <si>
    <t>PAKIET NR 8</t>
  </si>
  <si>
    <t>PAKIET NR 9</t>
  </si>
  <si>
    <t>Automatyczna Myjka endoskopowa. Przegląd co 600 myć lub raz w roku.</t>
  </si>
  <si>
    <t>E2</t>
  </si>
  <si>
    <t>BHT</t>
  </si>
  <si>
    <t>II Blok Operacyjny Żeromskiego</t>
  </si>
  <si>
    <t>Myjka Automatyczna do bronchoskopów. Przegląd co 800 myć lub raz w roku.</t>
  </si>
  <si>
    <t>E3</t>
  </si>
  <si>
    <t>Klinika Chirurgii Klatki Piersiowej, Chirurgii Ogólnej i Onkologicznej Żeromskiego</t>
  </si>
  <si>
    <t>PAKIET NR 10</t>
  </si>
  <si>
    <t>PAKIET NR 11</t>
  </si>
  <si>
    <t>PAKIET NR 13</t>
  </si>
  <si>
    <t>PAKIET NR 15</t>
  </si>
  <si>
    <t>-</t>
  </si>
  <si>
    <t>PAKIET NR 16</t>
  </si>
  <si>
    <t>PAKIET NR 17</t>
  </si>
  <si>
    <t>PAKIET NR  19</t>
  </si>
  <si>
    <t>KARDIOMONITOR</t>
  </si>
  <si>
    <t>ŻEROMSKIEGO, HALLER, PIENINY</t>
  </si>
  <si>
    <t>DEFIBRYLATOR</t>
  </si>
  <si>
    <t>BENEHEART C1A</t>
  </si>
  <si>
    <t>Mindray</t>
  </si>
  <si>
    <t>POZ, KLINIKA UROLOGII</t>
  </si>
  <si>
    <t>PAKIET NR 21</t>
  </si>
  <si>
    <t>PAKIET NR 22</t>
  </si>
  <si>
    <t xml:space="preserve">APARAT KRIOCHIRURGICZNY </t>
  </si>
  <si>
    <t>CRY-AC B-700</t>
  </si>
  <si>
    <t>BRYMILL</t>
  </si>
  <si>
    <t xml:space="preserve">PL.HALLERA 1 </t>
  </si>
  <si>
    <t xml:space="preserve">Aparat kriochirurgiczny Cryo S Mini </t>
  </si>
  <si>
    <t>CSM 0747 IK</t>
  </si>
  <si>
    <t>Metrum CryoFlex</t>
  </si>
  <si>
    <t>BLOK OTOLARYNGOLOGII</t>
  </si>
  <si>
    <t>ANALIZATOR COBAS</t>
  </si>
  <si>
    <t>ROCHE</t>
  </si>
  <si>
    <t xml:space="preserve">ZAKŁAD DIAGNOSTYKI LABOLATORYJNEJ </t>
  </si>
  <si>
    <t>APART RENTGENOWSKI</t>
  </si>
  <si>
    <t>CS 2200</t>
  </si>
  <si>
    <t>ZAKŁAD DIAGNOSTYKI OBRAZOWEJ, ŻEROMSKIEGO</t>
  </si>
  <si>
    <t>APARAT RENTGENOWSKI</t>
  </si>
  <si>
    <t>CS 8100</t>
  </si>
  <si>
    <t>CARESTREAM</t>
  </si>
  <si>
    <t>DEZYNFEKTOR PAROWY</t>
  </si>
  <si>
    <t xml:space="preserve"> CIMEX ERADICATOR </t>
  </si>
  <si>
    <t>Polti S.p.a.</t>
  </si>
  <si>
    <t xml:space="preserve">MONITOR KOMPAKTOWY </t>
  </si>
  <si>
    <t>FX 3000</t>
  </si>
  <si>
    <t>EMTEL</t>
  </si>
  <si>
    <t xml:space="preserve">CENTRALA MONITORUJĄCA </t>
  </si>
  <si>
    <t xml:space="preserve"> FX 3000C</t>
  </si>
  <si>
    <t>POMPA INFUZYJNA STRZYKAWKOWA</t>
  </si>
  <si>
    <t xml:space="preserve">SMART EN-S7 </t>
  </si>
  <si>
    <t>Enmind</t>
  </si>
  <si>
    <t>ŻEROMSKIEGO, PIENIY, HALLER</t>
  </si>
  <si>
    <t>LAMPA OPERACYJNA</t>
  </si>
  <si>
    <t>POLAIS 600/600</t>
  </si>
  <si>
    <t>DRAGER</t>
  </si>
  <si>
    <t>ŻEROMSKIEGO</t>
  </si>
  <si>
    <t>BHC 375P,BHC 475P/375P,502/302, 160/CAM/C</t>
  </si>
  <si>
    <t>2000-2018</t>
  </si>
  <si>
    <t>FAMED</t>
  </si>
  <si>
    <t>MONITOR FUNKCJI ŻYCIOWYCH</t>
  </si>
  <si>
    <t>CSM</t>
  </si>
  <si>
    <t>WELCH ALLYN</t>
  </si>
  <si>
    <t xml:space="preserve">KARDIOMONITOR </t>
  </si>
  <si>
    <t>UMEC12, UMEC15</t>
  </si>
  <si>
    <t>MINDRAY</t>
  </si>
  <si>
    <t>30 +5</t>
  </si>
  <si>
    <t>CENTRALA MONITORUJĄCA Z 4 KARDIOMONITORAMI</t>
  </si>
  <si>
    <t>CMS BU , UMEC15</t>
  </si>
  <si>
    <t xml:space="preserve">ZESTAW DO PRÓB WYSIŁKOWYCH </t>
  </si>
  <si>
    <t>CS-200</t>
  </si>
  <si>
    <t>SCHILLER</t>
  </si>
  <si>
    <t>KLINIKA CHORÓB WEWNĘTRZNYCH</t>
  </si>
  <si>
    <t>ZESTAW DO PRÓB SPIROMETRYCZNYCH</t>
  </si>
  <si>
    <t>ERT-200</t>
  </si>
  <si>
    <t xml:space="preserve">SYSTEM REHABILITACJI KARDIOLOGICZNEJ Z TELEMETRIA </t>
  </si>
  <si>
    <t xml:space="preserve">ERS2  </t>
  </si>
  <si>
    <t>CYKLOMETRY</t>
  </si>
  <si>
    <t>ERGOSELECT 100P</t>
  </si>
  <si>
    <t>PM-900</t>
  </si>
  <si>
    <t>REJESTRATOR  EKG</t>
  </si>
  <si>
    <t>MEDILOG AR12 PLUS</t>
  </si>
  <si>
    <t>REJESTRATOR  ABMP CIŚNIENIOWY</t>
  </si>
  <si>
    <t>BR102PLUS</t>
  </si>
  <si>
    <t>SYSTEM ANALIZY HOLTEROWSKIEJ Z REJESTRATOREM EKG I ABPM</t>
  </si>
  <si>
    <t>MEDILOG</t>
  </si>
  <si>
    <t>ODZIAŁ GERIATRII</t>
  </si>
  <si>
    <t>APARAT KRIOCHIRUGICZNY</t>
  </si>
  <si>
    <t>KS-2</t>
  </si>
  <si>
    <t>2005-2019</t>
  </si>
  <si>
    <t>KRIOSYSTEM</t>
  </si>
  <si>
    <t>FX3000P</t>
  </si>
  <si>
    <t>PAKIET NR 3</t>
  </si>
  <si>
    <t>PAKIET NR 6</t>
  </si>
  <si>
    <t>PAKIET NR  12</t>
  </si>
  <si>
    <t>PAKIET NR  14</t>
  </si>
  <si>
    <t>PAKIET NR 18</t>
  </si>
  <si>
    <t>PAKIET NR  20</t>
  </si>
  <si>
    <t>PAKIET NR 23</t>
  </si>
  <si>
    <t>Mammograf</t>
  </si>
  <si>
    <t>Selenia Dimensions 6000</t>
  </si>
  <si>
    <t>Hologi Inc.</t>
  </si>
  <si>
    <t>SDM181700124</t>
  </si>
  <si>
    <t>ZAKŁAD DIAGNOSTYKI OBRAZOWEJ PL. HALLERA</t>
  </si>
  <si>
    <t>Stacja lekarska</t>
  </si>
  <si>
    <t>SVDX- 00400</t>
  </si>
  <si>
    <t>2981117D0631-SW</t>
  </si>
  <si>
    <t>PAKIET NR 24</t>
  </si>
  <si>
    <t xml:space="preserve">APARAT USG </t>
  </si>
  <si>
    <t xml:space="preserve">VOLUSION 730 EXPERT </t>
  </si>
  <si>
    <t>A14734</t>
  </si>
  <si>
    <t>GE</t>
  </si>
  <si>
    <t xml:space="preserve">PRACOWNIA DIAGNOSTYKI OBRAZOWEJ PL.HALLERA </t>
  </si>
  <si>
    <t>PAKIET NR 25</t>
  </si>
  <si>
    <t xml:space="preserve">LOGIC </t>
  </si>
  <si>
    <t>71153WX1</t>
  </si>
  <si>
    <t xml:space="preserve">PRACOWNIA DAGNOSTYKI OBRAZOWEJ PL. HALLERA </t>
  </si>
  <si>
    <t>PAKIET NR 26</t>
  </si>
  <si>
    <t>VIVID S5</t>
  </si>
  <si>
    <t>7239VS5</t>
  </si>
  <si>
    <t>KL. NEUROLOGII ŻEROMSKIEGO</t>
  </si>
  <si>
    <t>PAKIET NR 27</t>
  </si>
  <si>
    <t>TOMOGRAF ZE STACJA LEKARSKĄ I SYSTEMEM</t>
  </si>
  <si>
    <t xml:space="preserve">AQUILLON 32 </t>
  </si>
  <si>
    <t xml:space="preserve">  ICA 07Y2116</t>
  </si>
  <si>
    <t>TOSHIBA</t>
  </si>
  <si>
    <t>PL. HALLERA</t>
  </si>
  <si>
    <t>PAKIET NR 28</t>
  </si>
  <si>
    <t>APARAT RTG</t>
  </si>
  <si>
    <t>Carmex-R</t>
  </si>
  <si>
    <t xml:space="preserve">Italray </t>
  </si>
  <si>
    <t>PRACOWNIA ENDOSKOPOWA, ŻEROMOSKIEGO 113</t>
  </si>
  <si>
    <t>PAKIET NR 29</t>
  </si>
  <si>
    <t xml:space="preserve">APARAT DO ZNIECZULENIA Z KARDIOMONITOREM </t>
  </si>
  <si>
    <t>WATO EX 35</t>
  </si>
  <si>
    <t xml:space="preserve">  KG-97004386 </t>
  </si>
  <si>
    <t xml:space="preserve"> CENTRALNY BLOK OPERACYJNY - CHIRURGIA RĘKI</t>
  </si>
  <si>
    <t>WATO EX 55</t>
  </si>
  <si>
    <t xml:space="preserve">  F1-7B000035 </t>
  </si>
  <si>
    <t xml:space="preserve">BLOK OPERACYJNY CHIRURGII TWARZOWO-SZCZĘKOWEJ </t>
  </si>
  <si>
    <t xml:space="preserve">  F1-7B000042 </t>
  </si>
  <si>
    <t>CBO- ORTOPEDIA</t>
  </si>
  <si>
    <t xml:space="preserve">  F1-7B000037 </t>
  </si>
  <si>
    <t xml:space="preserve">BLOK OPERACYJNY OKULISTYKI </t>
  </si>
  <si>
    <t xml:space="preserve">  F1-7B000039 </t>
  </si>
  <si>
    <t>KLINIKA UROLOGII</t>
  </si>
  <si>
    <t xml:space="preserve">  F1-7B000038 </t>
  </si>
  <si>
    <t xml:space="preserve">BLOK OPERACYJNY CHIRURGII OGÓLNEJ I KOLOREKTALNEJ </t>
  </si>
  <si>
    <t xml:space="preserve">  F1-7B000040 </t>
  </si>
  <si>
    <t xml:space="preserve">CBO- CHIRURGIA OGÓLNA </t>
  </si>
  <si>
    <t xml:space="preserve">F1-7B000041 </t>
  </si>
  <si>
    <t>CBO</t>
  </si>
  <si>
    <t>* Usługa obejmuje wymianę niżej wymienionych akumulatorów,  których wartość została uwzględniona w kwocie przeznaczonej na zakup części i akcesoriów oraz dojazd (kol. r, s).</t>
  </si>
  <si>
    <t>Przewidywana wymiana akumulatorów w ciągu 36 miesięcy</t>
  </si>
  <si>
    <t>Lp.</t>
  </si>
  <si>
    <t>J.m</t>
  </si>
  <si>
    <t>Ilość j.m</t>
  </si>
  <si>
    <t xml:space="preserve">Cena jednostkowa netto w zł  /za j.m./ </t>
  </si>
  <si>
    <t>Cena jednostkowa brutto w zł  /za j.m./  **</t>
  </si>
  <si>
    <t>g (e+exf)</t>
  </si>
  <si>
    <t>Akumulator do aparatu do znieczulenia</t>
  </si>
  <si>
    <t>szt.</t>
  </si>
  <si>
    <t xml:space="preserve">Akumulator do kardiomonitora </t>
  </si>
  <si>
    <t>** Formularz zawiera formuły ułatwiajace wyliczenie ceny jednostkowej brutto w zł /za j.m./: wystarczy wprowadzić dane do kolumy e) Cena jednostkowa netto w zł /za j.m./ oraz do kolumny f) VAT (%).</t>
  </si>
  <si>
    <t>PAKIET NR 30</t>
  </si>
  <si>
    <t>Aparat do znieczulenia</t>
  </si>
  <si>
    <t>AVANCE</t>
  </si>
  <si>
    <t>GE Healthcare</t>
  </si>
  <si>
    <t>ANBS01165</t>
  </si>
  <si>
    <t>Centralny Blok Operacyjny</t>
  </si>
  <si>
    <t>AVANCE CS2</t>
  </si>
  <si>
    <t>APKU00654</t>
  </si>
  <si>
    <t>Blok Operacyjny Kliniki Okulistyki</t>
  </si>
  <si>
    <t>AVANCE S/5</t>
  </si>
  <si>
    <t>ANBS01164</t>
  </si>
  <si>
    <t>Carestation 650</t>
  </si>
  <si>
    <t>SM717300018WA</t>
  </si>
  <si>
    <t>SM717300019WA</t>
  </si>
  <si>
    <t>Kardiomonitor</t>
  </si>
  <si>
    <t>B650</t>
  </si>
  <si>
    <t>SK415431052HA</t>
  </si>
  <si>
    <t>SEW13487105HA</t>
  </si>
  <si>
    <t>SKU17291176HA</t>
  </si>
  <si>
    <t>9.</t>
  </si>
  <si>
    <t>SEW13508152HA</t>
  </si>
  <si>
    <t>10.</t>
  </si>
  <si>
    <t>SK417291269HA</t>
  </si>
  <si>
    <t>11.</t>
  </si>
  <si>
    <t>Respirator</t>
  </si>
  <si>
    <t>R860</t>
  </si>
  <si>
    <t>CBRW02558</t>
  </si>
  <si>
    <t>Oddział Kliniczny Anestezjologii i Intensywnej Terapii</t>
  </si>
  <si>
    <t>12.</t>
  </si>
  <si>
    <t>CBRW02545</t>
  </si>
  <si>
    <t>13.</t>
  </si>
  <si>
    <t>Engstrom CS</t>
  </si>
  <si>
    <t>CBCS01135</t>
  </si>
  <si>
    <t>14.</t>
  </si>
  <si>
    <t>CBCS01167</t>
  </si>
  <si>
    <t>15.</t>
  </si>
  <si>
    <t>CBCS01169</t>
  </si>
  <si>
    <t>16.</t>
  </si>
  <si>
    <t>CBCS01165</t>
  </si>
  <si>
    <t>17.</t>
  </si>
  <si>
    <t>CBCS01166</t>
  </si>
  <si>
    <t>PAKIET NR 31</t>
  </si>
  <si>
    <t>Monitor</t>
  </si>
  <si>
    <t>Carescape ONE</t>
  </si>
  <si>
    <t>SNA22450119HA</t>
  </si>
  <si>
    <t>Blok operacyjny Kliniki Chirurgii Ogólnej i Kolorektalnej</t>
  </si>
  <si>
    <t>STF22460013HA</t>
  </si>
  <si>
    <t>Carestation 750</t>
  </si>
  <si>
    <t>SQS22460019WA</t>
  </si>
  <si>
    <t xml:space="preserve">Monitor </t>
  </si>
  <si>
    <t>SNA22470006HA</t>
  </si>
  <si>
    <t>Blok Operacyjny Kliniki Urologii</t>
  </si>
  <si>
    <t>STF22460012HA</t>
  </si>
  <si>
    <t>SQS22460020WA</t>
  </si>
  <si>
    <t>SNA22450170HA</t>
  </si>
  <si>
    <t xml:space="preserve">Centralny Blok Operacyjny </t>
  </si>
  <si>
    <t>STF22460028HA</t>
  </si>
  <si>
    <t>SQS22460018WA</t>
  </si>
  <si>
    <t>gwarancja do 08.12.2025</t>
  </si>
  <si>
    <t>PAKIET NR 32</t>
  </si>
  <si>
    <t>Myjnia</t>
  </si>
  <si>
    <t>Innova E2</t>
  </si>
  <si>
    <t>Centralna Sterylizacja</t>
  </si>
  <si>
    <t>Części wymienne w ramach przeglądu</t>
  </si>
  <si>
    <t>Usługa przeglądu</t>
  </si>
  <si>
    <t>Innova E3</t>
  </si>
  <si>
    <t>Pracownia Bronchoskopowa</t>
  </si>
  <si>
    <t>PAKIET NR 33</t>
  </si>
  <si>
    <t>Myjnia narzędziowa</t>
  </si>
  <si>
    <t>Uniclean PL II 15-2</t>
  </si>
  <si>
    <t>MMM</t>
  </si>
  <si>
    <t>Myjnia ultradźwiękowa</t>
  </si>
  <si>
    <t>Ultramatic 600</t>
  </si>
  <si>
    <t>32.13.0013.6549.008</t>
  </si>
  <si>
    <t>poz. 1</t>
  </si>
  <si>
    <t>gwarancja do 18.12.2023</t>
  </si>
  <si>
    <t>poz. 2</t>
  </si>
  <si>
    <t>gwarancja do 13.12.2023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</si>
</sst>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#,##0.00\ &quot;zł&quot;;\-#,##0.00\ &quot;zł&quot;"/>
    <numFmt numFmtId="43" formatCode="_-* #,##0.00\ _z_ł_-;\-* #,##0.00\ _z_ł_-;_-* &quot;-&quot;??\ _z_ł_-;_-@_-"/>
    <numFmt numFmtId="164" formatCode="#,##0.00\ _z_ł"/>
    <numFmt numFmtId="165" formatCode="_-* #,##0.00&quot; zł&quot;_-;\-* #,##0.00&quot; zł&quot;_-;_-* \-??&quot; zł&quot;_-;_-@_-"/>
    <numFmt numFmtId="166" formatCode="#,##0.00&quot; zł&quot;"/>
    <numFmt numFmtId="167" formatCode="_-* #,##0\ _z_ł_-;\-* #,##0\ _z_ł_-;_-* \-??\ _z_ł_-;_-@_-"/>
    <numFmt numFmtId="168" formatCode="[$-415]General"/>
    <numFmt numFmtId="169" formatCode="#,##0.00\ &quot;zł&quot;"/>
  </numFmts>
  <fonts count="13">
    <font>
      <sz val="10"/>
      <name val="Arial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name val="Arial Narrow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10"/>
      <name val="Tahoma"/>
      <family val="2"/>
      <charset val="238"/>
    </font>
    <font>
      <b/>
      <sz val="8"/>
      <name val="Arial Narrow"/>
      <family val="2"/>
      <charset val="238"/>
    </font>
    <font>
      <sz val="10"/>
      <name val="Arial"/>
      <family val="2"/>
      <charset val="238"/>
    </font>
    <font>
      <sz val="11"/>
      <color rgb="FF000000"/>
      <name val="Czcionka tekstu podstawowego1"/>
      <charset val="204"/>
    </font>
    <font>
      <sz val="8"/>
      <name val="Arial"/>
      <family val="2"/>
      <charset val="238"/>
    </font>
    <font>
      <sz val="7"/>
      <name val="Tahoma"/>
      <family val="2"/>
      <charset val="238"/>
    </font>
    <font>
      <b/>
      <sz val="10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FFFF99"/>
        <bgColor indexed="26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5" fontId="8" fillId="0" borderId="0" applyFill="0" applyBorder="0" applyAlignment="0" applyProtection="0"/>
    <xf numFmtId="0" fontId="8" fillId="0" borderId="0"/>
    <xf numFmtId="165" fontId="8" fillId="0" borderId="0" applyFill="0" applyBorder="0" applyAlignment="0" applyProtection="0"/>
    <xf numFmtId="168" fontId="9" fillId="0" borderId="0"/>
    <xf numFmtId="9" fontId="8" fillId="0" borderId="0" applyFont="0" applyFill="0" applyBorder="0" applyAlignment="0" applyProtection="0"/>
  </cellStyleXfs>
  <cellXfs count="30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6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66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165" fontId="4" fillId="0" borderId="1" xfId="1" applyFont="1" applyFill="1" applyBorder="1" applyAlignment="1" applyProtection="1">
      <alignment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165" fontId="5" fillId="0" borderId="1" xfId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5" fontId="4" fillId="0" borderId="1" xfId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5" fontId="4" fillId="0" borderId="0" xfId="1" applyFont="1" applyFill="1" applyBorder="1" applyAlignment="1" applyProtection="1">
      <alignment horizontal="center" vertical="center" wrapText="1"/>
    </xf>
    <xf numFmtId="165" fontId="4" fillId="0" borderId="0" xfId="1" applyFont="1" applyFill="1" applyBorder="1" applyAlignment="1" applyProtection="1">
      <alignment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/>
    </xf>
    <xf numFmtId="165" fontId="5" fillId="0" borderId="1" xfId="1" applyFont="1" applyFill="1" applyBorder="1" applyAlignment="1" applyProtection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quotePrefix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5" fontId="5" fillId="2" borderId="18" xfId="1" applyFont="1" applyFill="1" applyBorder="1" applyAlignment="1" applyProtection="1">
      <alignment horizontal="center" vertical="center" wrapText="1"/>
    </xf>
    <xf numFmtId="165" fontId="5" fillId="0" borderId="16" xfId="1" applyFont="1" applyFill="1" applyBorder="1" applyAlignment="1" applyProtection="1">
      <alignment vertical="center" wrapText="1"/>
    </xf>
    <xf numFmtId="9" fontId="5" fillId="2" borderId="16" xfId="0" applyNumberFormat="1" applyFont="1" applyFill="1" applyBorder="1" applyAlignment="1">
      <alignment horizontal="center" vertical="center" wrapText="1"/>
    </xf>
    <xf numFmtId="167" fontId="5" fillId="0" borderId="16" xfId="1" applyNumberFormat="1" applyFont="1" applyFill="1" applyBorder="1" applyAlignment="1" applyProtection="1">
      <alignment horizontal="center" vertical="center"/>
    </xf>
    <xf numFmtId="165" fontId="5" fillId="2" borderId="16" xfId="1" applyFont="1" applyFill="1" applyBorder="1" applyAlignment="1" applyProtection="1">
      <alignment vertical="center" wrapText="1"/>
    </xf>
    <xf numFmtId="165" fontId="5" fillId="0" borderId="16" xfId="1" applyNumberFormat="1" applyFont="1" applyFill="1" applyBorder="1" applyAlignment="1" applyProtection="1">
      <alignment vertical="center" wrapText="1"/>
    </xf>
    <xf numFmtId="165" fontId="5" fillId="0" borderId="11" xfId="1" applyFont="1" applyFill="1" applyBorder="1" applyAlignment="1" applyProtection="1">
      <alignment horizontal="center" vertical="center"/>
    </xf>
    <xf numFmtId="165" fontId="5" fillId="2" borderId="19" xfId="1" applyFont="1" applyFill="1" applyBorder="1" applyAlignment="1" applyProtection="1">
      <alignment horizontal="center" vertical="center" wrapText="1"/>
    </xf>
    <xf numFmtId="165" fontId="5" fillId="0" borderId="18" xfId="1" applyNumberFormat="1" applyFont="1" applyFill="1" applyBorder="1" applyAlignment="1" applyProtection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9" fontId="1" fillId="2" borderId="21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 wrapText="1"/>
    </xf>
    <xf numFmtId="164" fontId="3" fillId="2" borderId="21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5" fontId="5" fillId="2" borderId="32" xfId="1" applyFont="1" applyFill="1" applyBorder="1" applyAlignment="1" applyProtection="1">
      <alignment horizontal="center" vertical="center" wrapText="1"/>
    </xf>
    <xf numFmtId="165" fontId="5" fillId="0" borderId="33" xfId="1" applyFont="1" applyFill="1" applyBorder="1" applyAlignment="1" applyProtection="1">
      <alignment vertical="center" wrapText="1"/>
    </xf>
    <xf numFmtId="9" fontId="5" fillId="2" borderId="33" xfId="0" applyNumberFormat="1" applyFont="1" applyFill="1" applyBorder="1" applyAlignment="1">
      <alignment horizontal="center" vertical="center" wrapText="1"/>
    </xf>
    <xf numFmtId="165" fontId="5" fillId="2" borderId="33" xfId="1" applyFont="1" applyFill="1" applyBorder="1" applyAlignment="1" applyProtection="1">
      <alignment vertical="center" wrapText="1"/>
    </xf>
    <xf numFmtId="165" fontId="5" fillId="0" borderId="33" xfId="1" applyNumberFormat="1" applyFont="1" applyFill="1" applyBorder="1" applyAlignment="1" applyProtection="1">
      <alignment vertical="center" wrapText="1"/>
    </xf>
    <xf numFmtId="0" fontId="6" fillId="0" borderId="0" xfId="0" applyFont="1" applyFill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164" fontId="1" fillId="2" borderId="29" xfId="0" applyNumberFormat="1" applyFont="1" applyFill="1" applyBorder="1" applyAlignment="1">
      <alignment horizontal="center" vertical="center" wrapText="1"/>
    </xf>
    <xf numFmtId="164" fontId="1" fillId="0" borderId="29" xfId="0" applyNumberFormat="1" applyFont="1" applyFill="1" applyBorder="1" applyAlignment="1">
      <alignment horizontal="center" vertical="center" wrapText="1"/>
    </xf>
    <xf numFmtId="9" fontId="1" fillId="2" borderId="29" xfId="0" applyNumberFormat="1" applyFont="1" applyFill="1" applyBorder="1" applyAlignment="1">
      <alignment horizontal="center" vertical="center" wrapText="1"/>
    </xf>
    <xf numFmtId="164" fontId="3" fillId="0" borderId="29" xfId="0" applyNumberFormat="1" applyFont="1" applyFill="1" applyBorder="1" applyAlignment="1">
      <alignment horizontal="center" vertical="center" wrapText="1"/>
    </xf>
    <xf numFmtId="164" fontId="3" fillId="2" borderId="29" xfId="0" applyNumberFormat="1" applyFont="1" applyFill="1" applyBorder="1" applyAlignment="1">
      <alignment horizontal="center" vertical="center" wrapText="1"/>
    </xf>
    <xf numFmtId="164" fontId="7" fillId="0" borderId="29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8" xfId="0" quotePrefix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left" vertical="center" wrapText="1"/>
    </xf>
    <xf numFmtId="165" fontId="5" fillId="2" borderId="38" xfId="1" applyFont="1" applyFill="1" applyBorder="1" applyAlignment="1" applyProtection="1">
      <alignment horizontal="center" vertical="center" wrapText="1"/>
    </xf>
    <xf numFmtId="167" fontId="5" fillId="0" borderId="33" xfId="1" applyNumberFormat="1" applyFont="1" applyFill="1" applyBorder="1" applyAlignment="1" applyProtection="1">
      <alignment horizontal="center" vertical="center"/>
    </xf>
    <xf numFmtId="165" fontId="5" fillId="0" borderId="39" xfId="1" applyFont="1" applyFill="1" applyBorder="1" applyAlignment="1" applyProtection="1">
      <alignment horizontal="center" vertical="center"/>
    </xf>
    <xf numFmtId="165" fontId="5" fillId="0" borderId="34" xfId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" fillId="0" borderId="40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165" fontId="5" fillId="0" borderId="38" xfId="1" applyNumberFormat="1" applyFont="1" applyFill="1" applyBorder="1" applyAlignment="1" applyProtection="1">
      <alignment vertical="center" wrapText="1"/>
    </xf>
    <xf numFmtId="165" fontId="5" fillId="0" borderId="39" xfId="1" applyFont="1" applyFill="1" applyBorder="1" applyAlignment="1" applyProtection="1">
      <alignment vertical="center"/>
    </xf>
    <xf numFmtId="165" fontId="5" fillId="0" borderId="34" xfId="1" applyFont="1" applyFill="1" applyBorder="1" applyAlignment="1" applyProtection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0" fillId="4" borderId="39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165" fontId="5" fillId="0" borderId="42" xfId="1" applyFont="1" applyFill="1" applyBorder="1" applyAlignment="1" applyProtection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165" fontId="4" fillId="0" borderId="39" xfId="1" applyFont="1" applyFill="1" applyBorder="1" applyAlignment="1" applyProtection="1">
      <alignment horizontal="center" vertical="center" wrapText="1"/>
    </xf>
    <xf numFmtId="165" fontId="4" fillId="0" borderId="39" xfId="1" applyFont="1" applyFill="1" applyBorder="1" applyAlignment="1" applyProtection="1">
      <alignment vertical="center" wrapText="1"/>
    </xf>
    <xf numFmtId="0" fontId="2" fillId="0" borderId="0" xfId="0" applyFont="1" applyFill="1" applyAlignment="1">
      <alignment vertical="center"/>
    </xf>
    <xf numFmtId="0" fontId="5" fillId="0" borderId="4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65" fontId="5" fillId="0" borderId="43" xfId="1" applyFont="1" applyFill="1" applyBorder="1" applyAlignment="1" applyProtection="1">
      <alignment horizontal="center" vertical="center"/>
    </xf>
    <xf numFmtId="165" fontId="5" fillId="0" borderId="22" xfId="1" applyFont="1" applyFill="1" applyBorder="1" applyAlignment="1" applyProtection="1">
      <alignment horizontal="center" vertical="center"/>
    </xf>
    <xf numFmtId="165" fontId="5" fillId="0" borderId="44" xfId="1" applyFont="1" applyFill="1" applyBorder="1" applyAlignment="1" applyProtection="1">
      <alignment horizontal="center" vertical="center"/>
    </xf>
    <xf numFmtId="165" fontId="5" fillId="0" borderId="28" xfId="1" applyFont="1" applyFill="1" applyBorder="1" applyAlignment="1" applyProtection="1">
      <alignment horizontal="center" vertical="center"/>
    </xf>
    <xf numFmtId="165" fontId="4" fillId="0" borderId="8" xfId="0" applyNumberFormat="1" applyFont="1" applyFill="1" applyBorder="1" applyAlignment="1">
      <alignment horizontal="center" vertical="top"/>
    </xf>
    <xf numFmtId="165" fontId="4" fillId="0" borderId="9" xfId="0" applyNumberFormat="1" applyFont="1" applyFill="1" applyBorder="1" applyAlignment="1">
      <alignment horizontal="center" vertical="top"/>
    </xf>
    <xf numFmtId="165" fontId="4" fillId="0" borderId="3" xfId="0" applyNumberFormat="1" applyFont="1" applyFill="1" applyBorder="1" applyAlignment="1">
      <alignment horizontal="center" vertical="top"/>
    </xf>
    <xf numFmtId="165" fontId="4" fillId="0" borderId="4" xfId="0" applyNumberFormat="1" applyFont="1" applyFill="1" applyBorder="1" applyAlignment="1">
      <alignment horizontal="center" vertical="top"/>
    </xf>
    <xf numFmtId="0" fontId="10" fillId="4" borderId="3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3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top"/>
    </xf>
    <xf numFmtId="165" fontId="4" fillId="0" borderId="5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center"/>
    </xf>
    <xf numFmtId="165" fontId="5" fillId="0" borderId="25" xfId="1" applyFont="1" applyFill="1" applyBorder="1" applyAlignment="1" applyProtection="1">
      <alignment horizontal="center" vertical="center"/>
    </xf>
    <xf numFmtId="165" fontId="5" fillId="0" borderId="27" xfId="1" applyFont="1" applyFill="1" applyBorder="1" applyAlignment="1" applyProtection="1">
      <alignment horizontal="center" vertical="center"/>
    </xf>
    <xf numFmtId="165" fontId="5" fillId="0" borderId="26" xfId="1" applyFont="1" applyFill="1" applyBorder="1" applyAlignment="1" applyProtection="1">
      <alignment horizontal="center" vertical="center"/>
    </xf>
    <xf numFmtId="165" fontId="5" fillId="0" borderId="45" xfId="1" applyFont="1" applyFill="1" applyBorder="1" applyAlignment="1" applyProtection="1">
      <alignment horizontal="center" vertical="center"/>
    </xf>
    <xf numFmtId="165" fontId="5" fillId="0" borderId="30" xfId="1" applyFont="1" applyFill="1" applyBorder="1" applyAlignment="1" applyProtection="1">
      <alignment horizontal="center" vertical="center"/>
    </xf>
    <xf numFmtId="0" fontId="6" fillId="0" borderId="0" xfId="0" applyFont="1" applyFill="1" applyAlignment="1"/>
    <xf numFmtId="43" fontId="6" fillId="0" borderId="0" xfId="0" applyNumberFormat="1" applyFont="1" applyFill="1" applyAlignment="1">
      <alignment vertical="center"/>
    </xf>
    <xf numFmtId="10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43" fontId="1" fillId="0" borderId="0" xfId="0" applyNumberFormat="1" applyFont="1" applyFill="1" applyAlignment="1">
      <alignment vertical="center"/>
    </xf>
    <xf numFmtId="0" fontId="4" fillId="0" borderId="4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43" fontId="1" fillId="2" borderId="21" xfId="0" applyNumberFormat="1" applyFont="1" applyFill="1" applyBorder="1" applyAlignment="1">
      <alignment horizontal="center" vertical="center" wrapText="1"/>
    </xf>
    <xf numFmtId="10" fontId="1" fillId="2" borderId="21" xfId="0" applyNumberFormat="1" applyFont="1" applyFill="1" applyBorder="1" applyAlignment="1">
      <alignment horizontal="center" vertical="center" wrapText="1"/>
    </xf>
    <xf numFmtId="43" fontId="1" fillId="0" borderId="21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left" vertical="center" wrapText="1"/>
    </xf>
    <xf numFmtId="43" fontId="3" fillId="2" borderId="21" xfId="0" applyNumberFormat="1" applyFont="1" applyFill="1" applyBorder="1" applyAlignment="1">
      <alignment horizontal="center" vertical="center" wrapText="1"/>
    </xf>
    <xf numFmtId="43" fontId="3" fillId="0" borderId="21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/>
    </xf>
    <xf numFmtId="165" fontId="5" fillId="0" borderId="46" xfId="1" applyFont="1" applyFill="1" applyBorder="1" applyAlignment="1" applyProtection="1">
      <alignment vertical="center" wrapText="1"/>
    </xf>
    <xf numFmtId="9" fontId="5" fillId="2" borderId="46" xfId="0" applyNumberFormat="1" applyFont="1" applyFill="1" applyBorder="1" applyAlignment="1">
      <alignment horizontal="center" vertical="center" wrapText="1"/>
    </xf>
    <xf numFmtId="167" fontId="5" fillId="0" borderId="46" xfId="1" applyNumberFormat="1" applyFont="1" applyFill="1" applyBorder="1" applyAlignment="1" applyProtection="1">
      <alignment horizontal="left" vertical="center"/>
    </xf>
    <xf numFmtId="165" fontId="5" fillId="2" borderId="46" xfId="1" applyFont="1" applyFill="1" applyBorder="1" applyAlignment="1" applyProtection="1">
      <alignment vertical="center" wrapText="1"/>
    </xf>
    <xf numFmtId="165" fontId="5" fillId="0" borderId="46" xfId="1" applyNumberFormat="1" applyFont="1" applyFill="1" applyBorder="1" applyAlignment="1" applyProtection="1">
      <alignment vertical="center" wrapText="1"/>
    </xf>
    <xf numFmtId="7" fontId="5" fillId="0" borderId="50" xfId="1" applyNumberFormat="1" applyFont="1" applyFill="1" applyBorder="1" applyAlignment="1" applyProtection="1">
      <alignment horizontal="center" vertical="center"/>
    </xf>
    <xf numFmtId="7" fontId="5" fillId="0" borderId="44" xfId="1" applyNumberFormat="1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>
      <alignment vertical="center"/>
    </xf>
    <xf numFmtId="0" fontId="1" fillId="0" borderId="51" xfId="0" applyFont="1" applyFill="1" applyBorder="1" applyAlignment="1">
      <alignment horizontal="center" vertical="center" wrapText="1"/>
    </xf>
    <xf numFmtId="7" fontId="5" fillId="0" borderId="27" xfId="1" applyNumberFormat="1" applyFont="1" applyFill="1" applyBorder="1" applyAlignment="1" applyProtection="1">
      <alignment horizontal="center" vertical="center"/>
    </xf>
    <xf numFmtId="7" fontId="5" fillId="0" borderId="28" xfId="1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/>
    <xf numFmtId="43" fontId="4" fillId="0" borderId="39" xfId="1" applyNumberFormat="1" applyFont="1" applyFill="1" applyBorder="1" applyAlignment="1" applyProtection="1">
      <alignment horizontal="center" vertical="center" wrapText="1"/>
    </xf>
    <xf numFmtId="10" fontId="4" fillId="0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left" vertical="center" wrapText="1"/>
    </xf>
    <xf numFmtId="43" fontId="4" fillId="0" borderId="2" xfId="0" applyNumberFormat="1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164" fontId="1" fillId="2" borderId="39" xfId="0" applyNumberFormat="1" applyFont="1" applyFill="1" applyBorder="1" applyAlignment="1">
      <alignment horizontal="center" vertical="center" wrapText="1"/>
    </xf>
    <xf numFmtId="164" fontId="1" fillId="0" borderId="39" xfId="0" applyNumberFormat="1" applyFont="1" applyFill="1" applyBorder="1" applyAlignment="1">
      <alignment horizontal="center" vertical="center" wrapText="1"/>
    </xf>
    <xf numFmtId="9" fontId="1" fillId="2" borderId="39" xfId="0" applyNumberFormat="1" applyFont="1" applyFill="1" applyBorder="1" applyAlignment="1">
      <alignment horizontal="center" vertical="center" wrapText="1"/>
    </xf>
    <xf numFmtId="164" fontId="3" fillId="0" borderId="39" xfId="0" applyNumberFormat="1" applyFont="1" applyFill="1" applyBorder="1" applyAlignment="1">
      <alignment horizontal="center" vertical="center" wrapText="1"/>
    </xf>
    <xf numFmtId="164" fontId="3" fillId="2" borderId="39" xfId="0" applyNumberFormat="1" applyFont="1" applyFill="1" applyBorder="1" applyAlignment="1">
      <alignment horizontal="center" vertical="center" wrapText="1"/>
    </xf>
    <xf numFmtId="164" fontId="7" fillId="0" borderId="39" xfId="0" applyNumberFormat="1" applyFont="1" applyFill="1" applyBorder="1" applyAlignment="1">
      <alignment horizontal="center" vertical="center" wrapText="1"/>
    </xf>
    <xf numFmtId="164" fontId="2" fillId="0" borderId="39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left" vertical="center" wrapText="1"/>
    </xf>
    <xf numFmtId="167" fontId="5" fillId="0" borderId="46" xfId="1" applyNumberFormat="1" applyFont="1" applyFill="1" applyBorder="1" applyAlignment="1" applyProtection="1">
      <alignment horizontal="center" vertical="center"/>
    </xf>
    <xf numFmtId="0" fontId="1" fillId="0" borderId="49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1" fillId="0" borderId="49" xfId="0" applyFont="1" applyFill="1" applyBorder="1" applyAlignment="1">
      <alignment vertical="center" wrapText="1"/>
    </xf>
    <xf numFmtId="7" fontId="5" fillId="0" borderId="53" xfId="1" applyNumberFormat="1" applyFont="1" applyFill="1" applyBorder="1" applyAlignment="1" applyProtection="1">
      <alignment horizontal="center" vertical="center"/>
    </xf>
    <xf numFmtId="7" fontId="5" fillId="0" borderId="30" xfId="1" applyNumberFormat="1" applyFont="1" applyFill="1" applyBorder="1" applyAlignment="1" applyProtection="1">
      <alignment horizontal="center" vertical="center"/>
    </xf>
    <xf numFmtId="43" fontId="4" fillId="0" borderId="49" xfId="1" applyNumberFormat="1" applyFont="1" applyFill="1" applyBorder="1" applyAlignment="1" applyProtection="1">
      <alignment horizontal="center" vertical="center" wrapText="1"/>
    </xf>
    <xf numFmtId="165" fontId="4" fillId="0" borderId="49" xfId="1" applyFont="1" applyFill="1" applyBorder="1" applyAlignment="1" applyProtection="1">
      <alignment vertical="center" wrapText="1"/>
    </xf>
    <xf numFmtId="0" fontId="12" fillId="0" borderId="0" xfId="0" applyFont="1" applyFill="1" applyBorder="1" applyAlignment="1">
      <alignment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5" borderId="49" xfId="0" applyFont="1" applyFill="1" applyBorder="1" applyAlignment="1">
      <alignment horizontal="center" vertical="center" wrapText="1"/>
    </xf>
    <xf numFmtId="9" fontId="1" fillId="2" borderId="49" xfId="0" applyNumberFormat="1" applyFont="1" applyFill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5" borderId="49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39" xfId="0" applyFont="1" applyFill="1" applyBorder="1" applyAlignment="1">
      <alignment horizontal="center" vertical="center"/>
    </xf>
    <xf numFmtId="169" fontId="1" fillId="5" borderId="39" xfId="0" applyNumberFormat="1" applyFont="1" applyFill="1" applyBorder="1" applyAlignment="1">
      <alignment horizontal="center" vertical="center"/>
    </xf>
    <xf numFmtId="9" fontId="1" fillId="2" borderId="4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/>
    </xf>
    <xf numFmtId="165" fontId="5" fillId="2" borderId="61" xfId="1" applyFont="1" applyFill="1" applyBorder="1" applyAlignment="1" applyProtection="1">
      <alignment horizontal="center" vertical="center" wrapText="1"/>
    </xf>
    <xf numFmtId="165" fontId="5" fillId="0" borderId="59" xfId="1" applyFont="1" applyFill="1" applyBorder="1" applyAlignment="1" applyProtection="1">
      <alignment vertical="center" wrapText="1"/>
    </xf>
    <xf numFmtId="9" fontId="5" fillId="2" borderId="59" xfId="0" applyNumberFormat="1" applyFont="1" applyFill="1" applyBorder="1" applyAlignment="1">
      <alignment horizontal="center" vertical="center" wrapText="1"/>
    </xf>
    <xf numFmtId="167" fontId="5" fillId="0" borderId="59" xfId="1" applyNumberFormat="1" applyFont="1" applyFill="1" applyBorder="1" applyAlignment="1" applyProtection="1">
      <alignment horizontal="left" vertical="center"/>
    </xf>
    <xf numFmtId="165" fontId="5" fillId="2" borderId="59" xfId="1" applyFont="1" applyFill="1" applyBorder="1" applyAlignment="1" applyProtection="1">
      <alignment vertical="center" wrapText="1"/>
    </xf>
    <xf numFmtId="165" fontId="5" fillId="0" borderId="59" xfId="1" applyNumberFormat="1" applyFont="1" applyFill="1" applyBorder="1" applyAlignment="1" applyProtection="1">
      <alignment vertical="center" wrapText="1"/>
    </xf>
    <xf numFmtId="7" fontId="5" fillId="0" borderId="62" xfId="1" applyNumberFormat="1" applyFont="1" applyFill="1" applyBorder="1" applyAlignment="1" applyProtection="1">
      <alignment horizontal="center" vertical="center"/>
    </xf>
    <xf numFmtId="7" fontId="5" fillId="0" borderId="63" xfId="1" applyNumberFormat="1" applyFont="1" applyFill="1" applyBorder="1" applyAlignment="1" applyProtection="1">
      <alignment horizontal="center" vertical="center"/>
    </xf>
    <xf numFmtId="0" fontId="5" fillId="0" borderId="60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 wrapText="1"/>
    </xf>
    <xf numFmtId="0" fontId="4" fillId="6" borderId="39" xfId="0" applyFont="1" applyFill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 wrapText="1"/>
    </xf>
    <xf numFmtId="165" fontId="5" fillId="2" borderId="2" xfId="1" applyFont="1" applyFill="1" applyBorder="1" applyAlignment="1" applyProtection="1">
      <alignment horizontal="right" vertical="center" wrapText="1"/>
    </xf>
    <xf numFmtId="165" fontId="5" fillId="0" borderId="2" xfId="1" applyFont="1" applyFill="1" applyBorder="1" applyAlignment="1" applyProtection="1">
      <alignment horizontal="right" vertical="center" wrapText="1"/>
    </xf>
    <xf numFmtId="9" fontId="5" fillId="2" borderId="2" xfId="5" applyFont="1" applyFill="1" applyBorder="1" applyAlignment="1">
      <alignment horizontal="right" vertical="center" wrapText="1"/>
    </xf>
    <xf numFmtId="165" fontId="5" fillId="0" borderId="2" xfId="1" applyFont="1" applyFill="1" applyBorder="1" applyAlignment="1" applyProtection="1">
      <alignment vertical="center" wrapText="1"/>
    </xf>
    <xf numFmtId="167" fontId="5" fillId="0" borderId="65" xfId="1" applyNumberFormat="1" applyFont="1" applyFill="1" applyBorder="1" applyAlignment="1" applyProtection="1">
      <alignment horizontal="left" vertical="center"/>
    </xf>
    <xf numFmtId="165" fontId="5" fillId="2" borderId="65" xfId="1" applyFont="1" applyFill="1" applyBorder="1" applyAlignment="1" applyProtection="1">
      <alignment horizontal="center" vertical="center" wrapText="1"/>
    </xf>
    <xf numFmtId="165" fontId="5" fillId="0" borderId="65" xfId="1" applyFont="1" applyFill="1" applyBorder="1" applyAlignment="1" applyProtection="1">
      <alignment horizontal="center" vertical="center" wrapText="1"/>
    </xf>
    <xf numFmtId="9" fontId="5" fillId="2" borderId="65" xfId="0" applyNumberFormat="1" applyFont="1" applyFill="1" applyBorder="1" applyAlignment="1">
      <alignment horizontal="center" vertical="center" wrapText="1"/>
    </xf>
    <xf numFmtId="165" fontId="5" fillId="0" borderId="39" xfId="1" applyFont="1" applyBorder="1" applyAlignment="1">
      <alignment horizontal="center" vertical="center"/>
    </xf>
    <xf numFmtId="165" fontId="5" fillId="0" borderId="34" xfId="1" applyFont="1" applyBorder="1" applyAlignment="1">
      <alignment horizontal="center" vertical="center"/>
    </xf>
    <xf numFmtId="169" fontId="4" fillId="0" borderId="3" xfId="0" applyNumberFormat="1" applyFont="1" applyBorder="1" applyAlignment="1">
      <alignment horizontal="center" vertical="top"/>
    </xf>
    <xf numFmtId="169" fontId="4" fillId="0" borderId="8" xfId="0" applyNumberFormat="1" applyFont="1" applyBorder="1" applyAlignment="1">
      <alignment horizontal="center" vertical="top"/>
    </xf>
    <xf numFmtId="0" fontId="5" fillId="0" borderId="39" xfId="0" applyFont="1" applyBorder="1" applyAlignment="1">
      <alignment horizontal="left" vertical="center" wrapText="1"/>
    </xf>
    <xf numFmtId="165" fontId="5" fillId="2" borderId="39" xfId="1" applyFont="1" applyFill="1" applyBorder="1" applyAlignment="1" applyProtection="1">
      <alignment horizontal="right" vertical="center" wrapText="1"/>
    </xf>
    <xf numFmtId="165" fontId="5" fillId="0" borderId="39" xfId="1" applyFont="1" applyFill="1" applyBorder="1" applyAlignment="1" applyProtection="1">
      <alignment horizontal="right" vertical="center" wrapText="1"/>
    </xf>
    <xf numFmtId="9" fontId="5" fillId="2" borderId="39" xfId="5" applyFont="1" applyFill="1" applyBorder="1" applyAlignment="1">
      <alignment horizontal="right" vertical="center" wrapText="1"/>
    </xf>
    <xf numFmtId="165" fontId="5" fillId="0" borderId="39" xfId="1" applyFont="1" applyFill="1" applyBorder="1" applyAlignment="1" applyProtection="1">
      <alignment vertical="center" wrapText="1"/>
    </xf>
    <xf numFmtId="167" fontId="5" fillId="0" borderId="45" xfId="1" applyNumberFormat="1" applyFont="1" applyFill="1" applyBorder="1" applyAlignment="1" applyProtection="1">
      <alignment horizontal="left" vertical="center"/>
    </xf>
    <xf numFmtId="165" fontId="5" fillId="2" borderId="45" xfId="1" applyFont="1" applyFill="1" applyBorder="1" applyAlignment="1" applyProtection="1">
      <alignment horizontal="center" vertical="center" wrapText="1"/>
    </xf>
    <xf numFmtId="165" fontId="5" fillId="0" borderId="45" xfId="1" applyFont="1" applyFill="1" applyBorder="1" applyAlignment="1" applyProtection="1">
      <alignment horizontal="center" vertical="center" wrapText="1"/>
    </xf>
    <xf numFmtId="9" fontId="5" fillId="2" borderId="45" xfId="0" applyNumberFormat="1" applyFont="1" applyFill="1" applyBorder="1" applyAlignment="1">
      <alignment horizontal="center" vertical="center" wrapText="1"/>
    </xf>
    <xf numFmtId="169" fontId="4" fillId="0" borderId="5" xfId="0" applyNumberFormat="1" applyFont="1" applyBorder="1" applyAlignment="1">
      <alignment horizontal="center" vertical="top"/>
    </xf>
    <xf numFmtId="169" fontId="4" fillId="0" borderId="10" xfId="0" applyNumberFormat="1" applyFont="1" applyBorder="1" applyAlignment="1">
      <alignment horizontal="center" vertical="top"/>
    </xf>
    <xf numFmtId="167" fontId="5" fillId="0" borderId="51" xfId="1" applyNumberFormat="1" applyFont="1" applyFill="1" applyBorder="1" applyAlignment="1" applyProtection="1">
      <alignment horizontal="left" vertical="center"/>
    </xf>
    <xf numFmtId="165" fontId="5" fillId="2" borderId="51" xfId="1" applyFont="1" applyFill="1" applyBorder="1" applyAlignment="1" applyProtection="1">
      <alignment horizontal="center" vertical="center" wrapText="1"/>
    </xf>
    <xf numFmtId="165" fontId="5" fillId="0" borderId="51" xfId="1" applyFont="1" applyFill="1" applyBorder="1" applyAlignment="1" applyProtection="1">
      <alignment horizontal="center" vertical="center" wrapText="1"/>
    </xf>
    <xf numFmtId="9" fontId="5" fillId="2" borderId="51" xfId="0" applyNumberFormat="1" applyFont="1" applyFill="1" applyBorder="1" applyAlignment="1">
      <alignment horizontal="center" vertical="center" wrapText="1"/>
    </xf>
    <xf numFmtId="169" fontId="4" fillId="0" borderId="4" xfId="0" applyNumberFormat="1" applyFont="1" applyBorder="1" applyAlignment="1">
      <alignment horizontal="center" vertical="top"/>
    </xf>
    <xf numFmtId="169" fontId="4" fillId="0" borderId="9" xfId="0" applyNumberFormat="1" applyFont="1" applyBorder="1" applyAlignment="1">
      <alignment horizontal="center" vertical="top"/>
    </xf>
    <xf numFmtId="9" fontId="4" fillId="0" borderId="39" xfId="0" applyNumberFormat="1" applyFont="1" applyBorder="1" applyAlignment="1">
      <alignment horizontal="center" vertical="center" wrapText="1"/>
    </xf>
    <xf numFmtId="165" fontId="4" fillId="0" borderId="39" xfId="1" applyFont="1" applyFill="1" applyBorder="1" applyAlignment="1">
      <alignment horizontal="right" vertical="center" wrapText="1"/>
    </xf>
    <xf numFmtId="9" fontId="4" fillId="0" borderId="2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6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/>
    </xf>
    <xf numFmtId="169" fontId="1" fillId="0" borderId="39" xfId="0" applyNumberFormat="1" applyFont="1" applyFill="1" applyBorder="1" applyAlignment="1">
      <alignment horizontal="center" vertical="center"/>
    </xf>
    <xf numFmtId="0" fontId="10" fillId="0" borderId="0" xfId="0" applyFont="1" applyFill="1"/>
  </cellXfs>
  <cellStyles count="6">
    <cellStyle name="Excel Built-in Normal" xfId="4"/>
    <cellStyle name="Normalny" xfId="0" builtinId="0"/>
    <cellStyle name="Normalny 2" xfId="2"/>
    <cellStyle name="Procentowy" xfId="5" builtinId="5"/>
    <cellStyle name="Walutowy" xfId="1" builtinId="4"/>
    <cellStyle name="Walutowy 2" xfId="3"/>
  </cellStyles>
  <dxfs count="16">
    <dxf>
      <fill>
        <patternFill>
          <bgColor rgb="FF7030A0"/>
        </patternFill>
      </fill>
    </dxf>
    <dxf>
      <font>
        <color rgb="FFC00000"/>
      </font>
    </dxf>
    <dxf>
      <font>
        <color rgb="FF00B050"/>
        <name val="Calibri Light"/>
        <scheme val="none"/>
      </font>
    </dxf>
    <dxf>
      <font>
        <color rgb="FF0070C0"/>
      </font>
    </dxf>
    <dxf>
      <fill>
        <patternFill>
          <bgColor rgb="FF7030A0"/>
        </patternFill>
      </fill>
    </dxf>
    <dxf>
      <font>
        <color rgb="FFC00000"/>
      </font>
    </dxf>
    <dxf>
      <font>
        <color rgb="FF00B050"/>
        <name val="Calibri Light"/>
        <scheme val="none"/>
      </font>
    </dxf>
    <dxf>
      <font>
        <color rgb="FF0070C0"/>
      </font>
    </dxf>
    <dxf>
      <fill>
        <patternFill>
          <bgColor rgb="FF7030A0"/>
        </patternFill>
      </fill>
    </dxf>
    <dxf>
      <font>
        <color rgb="FFC00000"/>
      </font>
    </dxf>
    <dxf>
      <font>
        <color rgb="FF00B050"/>
        <name val="Calibri Light"/>
        <scheme val="none"/>
      </font>
    </dxf>
    <dxf>
      <font>
        <color rgb="FF0070C0"/>
      </font>
    </dxf>
    <dxf>
      <fill>
        <patternFill>
          <bgColor rgb="FF7030A0"/>
        </patternFill>
      </fill>
    </dxf>
    <dxf>
      <font>
        <color rgb="FFC00000"/>
      </font>
    </dxf>
    <dxf>
      <font>
        <color rgb="FF00B050"/>
        <name val="Calibri Light"/>
        <scheme val="none"/>
      </font>
    </dxf>
    <dxf>
      <font>
        <color rgb="FF0070C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W308"/>
  <sheetViews>
    <sheetView tabSelected="1" zoomScale="90" zoomScaleNormal="90" zoomScalePageLayoutView="80" workbookViewId="0">
      <selection activeCell="G243" sqref="G243"/>
    </sheetView>
  </sheetViews>
  <sheetFormatPr defaultRowHeight="12.75"/>
  <cols>
    <col min="1" max="1" width="3.5703125" style="1" customWidth="1"/>
    <col min="2" max="2" width="24.5703125" style="2" customWidth="1"/>
    <col min="3" max="3" width="11.5703125" style="1" customWidth="1"/>
    <col min="4" max="4" width="12.28515625" style="1" customWidth="1"/>
    <col min="5" max="5" width="13.28515625" style="1" customWidth="1"/>
    <col min="6" max="6" width="7.85546875" style="1" customWidth="1"/>
    <col min="7" max="7" width="14.42578125" style="1" customWidth="1"/>
    <col min="8" max="8" width="11" style="1" customWidth="1"/>
    <col min="9" max="9" width="13.5703125" style="1" customWidth="1"/>
    <col min="10" max="10" width="14.42578125" style="1" customWidth="1"/>
    <col min="11" max="11" width="5.28515625" style="1" customWidth="1"/>
    <col min="12" max="12" width="14.7109375" style="1" customWidth="1"/>
    <col min="13" max="13" width="17.85546875" style="1" customWidth="1"/>
    <col min="14" max="14" width="10.85546875" style="1" customWidth="1"/>
    <col min="15" max="15" width="15.140625" style="1" customWidth="1"/>
    <col min="16" max="16" width="5.85546875" style="1" customWidth="1"/>
    <col min="17" max="17" width="14.85546875" style="1" customWidth="1"/>
    <col min="18" max="18" width="17.140625" style="1" customWidth="1"/>
    <col min="19" max="19" width="17.42578125" style="1" customWidth="1"/>
    <col min="20" max="20" width="19.28515625" style="1" customWidth="1"/>
    <col min="21" max="21" width="19" style="1" customWidth="1"/>
    <col min="24" max="24" width="13.7109375" style="1" customWidth="1"/>
    <col min="25" max="16384" width="9.140625" style="1"/>
  </cols>
  <sheetData>
    <row r="1" spans="1:23" ht="12.75" customHeight="1">
      <c r="A1" s="3"/>
      <c r="B1" s="4" t="s">
        <v>18</v>
      </c>
      <c r="C1" s="5"/>
      <c r="D1" s="5"/>
      <c r="E1" s="5"/>
      <c r="F1" s="5"/>
      <c r="G1" s="5"/>
      <c r="H1" s="5"/>
      <c r="I1" s="5"/>
      <c r="J1" s="5"/>
      <c r="K1" s="5"/>
      <c r="L1" s="5"/>
      <c r="V1" s="1"/>
      <c r="W1" s="1"/>
    </row>
    <row r="2" spans="1:23" ht="11.25">
      <c r="A2" s="6" t="s">
        <v>19</v>
      </c>
      <c r="B2" s="11" t="s">
        <v>20</v>
      </c>
      <c r="C2" s="11"/>
      <c r="D2" s="11"/>
      <c r="E2" s="11"/>
      <c r="F2" s="11"/>
      <c r="G2" s="11"/>
      <c r="H2" s="12"/>
      <c r="I2" s="12"/>
      <c r="J2" s="12"/>
      <c r="K2" s="12"/>
      <c r="L2" s="11"/>
      <c r="V2" s="1"/>
      <c r="W2" s="1"/>
    </row>
    <row r="3" spans="1:23" ht="11.25">
      <c r="A3" s="6" t="s">
        <v>19</v>
      </c>
      <c r="B3" s="11" t="s">
        <v>47</v>
      </c>
      <c r="C3" s="11"/>
      <c r="D3" s="11"/>
      <c r="E3" s="11"/>
      <c r="F3" s="11"/>
      <c r="G3" s="11"/>
      <c r="H3" s="11"/>
      <c r="I3" s="11"/>
      <c r="J3" s="11"/>
      <c r="K3" s="11"/>
      <c r="L3" s="13"/>
      <c r="V3" s="1"/>
      <c r="W3" s="1"/>
    </row>
    <row r="4" spans="1:23" ht="21" customHeight="1">
      <c r="A4" s="6" t="s">
        <v>19</v>
      </c>
      <c r="B4" s="145" t="s">
        <v>64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V4" s="1"/>
      <c r="W4" s="1"/>
    </row>
    <row r="5" spans="1:23" ht="21" customHeight="1">
      <c r="A5" s="6" t="s">
        <v>19</v>
      </c>
      <c r="B5" s="146" t="s">
        <v>63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V5" s="1"/>
      <c r="W5" s="1"/>
    </row>
    <row r="6" spans="1:23" ht="11.25">
      <c r="A6" s="6" t="s">
        <v>19</v>
      </c>
      <c r="B6" s="15" t="s">
        <v>37</v>
      </c>
      <c r="C6" s="17"/>
      <c r="D6" s="18"/>
      <c r="E6" s="17"/>
      <c r="F6" s="17"/>
      <c r="G6" s="17"/>
      <c r="H6" s="17"/>
      <c r="I6" s="17"/>
      <c r="J6" s="17"/>
      <c r="K6" s="17"/>
      <c r="L6" s="17"/>
      <c r="V6" s="1"/>
      <c r="W6" s="1"/>
    </row>
    <row r="7" spans="1:23" customFormat="1"/>
    <row r="8" spans="1:23">
      <c r="A8" s="10" t="s">
        <v>65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10" t="str">
        <f>A8</f>
        <v>PAKIET NR 1</v>
      </c>
      <c r="V8" s="1"/>
      <c r="W8" s="1"/>
    </row>
    <row r="9" spans="1:23">
      <c r="A9" s="142" t="s">
        <v>0</v>
      </c>
      <c r="B9" s="143"/>
      <c r="C9" s="143"/>
      <c r="D9" s="143"/>
      <c r="E9" s="143"/>
      <c r="F9" s="143"/>
      <c r="G9" s="144"/>
      <c r="H9" s="142" t="s">
        <v>1</v>
      </c>
      <c r="I9" s="143"/>
      <c r="J9" s="143"/>
      <c r="K9" s="143"/>
      <c r="L9" s="144"/>
      <c r="M9" s="142" t="s">
        <v>2</v>
      </c>
      <c r="N9" s="143"/>
      <c r="O9" s="143"/>
      <c r="P9" s="143"/>
      <c r="Q9" s="143"/>
      <c r="R9" s="143"/>
      <c r="S9" s="144"/>
      <c r="T9" s="147" t="s">
        <v>3</v>
      </c>
      <c r="U9" s="148"/>
    </row>
    <row r="10" spans="1:23" ht="52.5">
      <c r="A10" s="55" t="s">
        <v>22</v>
      </c>
      <c r="B10" s="45" t="s">
        <v>23</v>
      </c>
      <c r="C10" s="46" t="s">
        <v>62</v>
      </c>
      <c r="D10" s="46" t="s">
        <v>58</v>
      </c>
      <c r="E10" s="56" t="s">
        <v>24</v>
      </c>
      <c r="F10" s="46" t="s">
        <v>59</v>
      </c>
      <c r="G10" s="46" t="s">
        <v>25</v>
      </c>
      <c r="H10" s="46" t="s">
        <v>26</v>
      </c>
      <c r="I10" s="47" t="s">
        <v>27</v>
      </c>
      <c r="J10" s="48" t="s">
        <v>28</v>
      </c>
      <c r="K10" s="49" t="s">
        <v>4</v>
      </c>
      <c r="L10" s="48" t="s">
        <v>29</v>
      </c>
      <c r="M10" s="50" t="s">
        <v>30</v>
      </c>
      <c r="N10" s="51" t="s">
        <v>31</v>
      </c>
      <c r="O10" s="50" t="s">
        <v>32</v>
      </c>
      <c r="P10" s="49" t="s">
        <v>4</v>
      </c>
      <c r="Q10" s="50" t="s">
        <v>33</v>
      </c>
      <c r="R10" s="50" t="s">
        <v>48</v>
      </c>
      <c r="S10" s="50" t="s">
        <v>49</v>
      </c>
      <c r="T10" s="52" t="s">
        <v>51</v>
      </c>
      <c r="U10" s="53" t="s">
        <v>52</v>
      </c>
    </row>
    <row r="11" spans="1:23" ht="13.5" thickBot="1">
      <c r="A11" s="46" t="s">
        <v>5</v>
      </c>
      <c r="B11" s="26" t="s">
        <v>6</v>
      </c>
      <c r="C11" s="26" t="s">
        <v>7</v>
      </c>
      <c r="D11" s="26" t="s">
        <v>8</v>
      </c>
      <c r="E11" s="26" t="s">
        <v>9</v>
      </c>
      <c r="F11" s="27" t="s">
        <v>10</v>
      </c>
      <c r="G11" s="27" t="s">
        <v>11</v>
      </c>
      <c r="H11" s="27" t="s">
        <v>34</v>
      </c>
      <c r="I11" s="28" t="s">
        <v>38</v>
      </c>
      <c r="J11" s="26" t="s">
        <v>39</v>
      </c>
      <c r="K11" s="29" t="s">
        <v>40</v>
      </c>
      <c r="L11" s="30" t="s">
        <v>41</v>
      </c>
      <c r="M11" s="30" t="s">
        <v>35</v>
      </c>
      <c r="N11" s="29" t="s">
        <v>42</v>
      </c>
      <c r="O11" s="30" t="s">
        <v>43</v>
      </c>
      <c r="P11" s="29" t="s">
        <v>44</v>
      </c>
      <c r="Q11" s="30" t="s">
        <v>45</v>
      </c>
      <c r="R11" s="31" t="s">
        <v>12</v>
      </c>
      <c r="S11" s="31" t="s">
        <v>13</v>
      </c>
      <c r="T11" s="31" t="s">
        <v>36</v>
      </c>
      <c r="U11" s="31" t="s">
        <v>46</v>
      </c>
    </row>
    <row r="12" spans="1:23" ht="22.5">
      <c r="A12" s="30" t="s">
        <v>14</v>
      </c>
      <c r="B12" s="32" t="s">
        <v>68</v>
      </c>
      <c r="C12" s="33" t="s">
        <v>69</v>
      </c>
      <c r="D12" s="33">
        <v>1195</v>
      </c>
      <c r="E12" s="33" t="s">
        <v>70</v>
      </c>
      <c r="F12" s="35">
        <v>1</v>
      </c>
      <c r="G12" s="149" t="s">
        <v>71</v>
      </c>
      <c r="H12" s="22">
        <v>3</v>
      </c>
      <c r="I12" s="43"/>
      <c r="J12" s="37">
        <f>H12*I12</f>
        <v>0</v>
      </c>
      <c r="K12" s="38"/>
      <c r="L12" s="37">
        <f>ROUND(J12*K12+J12,2)</f>
        <v>0</v>
      </c>
      <c r="M12" s="39">
        <v>6</v>
      </c>
      <c r="N12" s="40"/>
      <c r="O12" s="41">
        <f>N12*M12</f>
        <v>0</v>
      </c>
      <c r="P12" s="38"/>
      <c r="Q12" s="44">
        <f>ROUND(O12+O12*P12,2)</f>
        <v>0</v>
      </c>
      <c r="R12" s="25">
        <v>1000</v>
      </c>
      <c r="S12" s="25">
        <v>1230</v>
      </c>
      <c r="T12" s="135">
        <f>SUM(J20+O20+R20)</f>
        <v>8000</v>
      </c>
      <c r="U12" s="137">
        <f>SUM(L20+Q20+S20)</f>
        <v>9840</v>
      </c>
    </row>
    <row r="13" spans="1:23">
      <c r="A13" s="30" t="s">
        <v>15</v>
      </c>
      <c r="B13" s="32" t="s">
        <v>72</v>
      </c>
      <c r="C13" s="33">
        <v>58520000</v>
      </c>
      <c r="D13" s="33">
        <v>10284</v>
      </c>
      <c r="E13" s="33" t="s">
        <v>73</v>
      </c>
      <c r="F13" s="35">
        <v>1</v>
      </c>
      <c r="G13" s="150"/>
      <c r="H13" s="22">
        <v>3</v>
      </c>
      <c r="I13" s="43"/>
      <c r="J13" s="37">
        <f t="shared" ref="J13:J19" si="0">H13*I13</f>
        <v>0</v>
      </c>
      <c r="K13" s="38"/>
      <c r="L13" s="37">
        <f t="shared" ref="L13:L19" si="1">ROUND(J13*K13+J13,2)</f>
        <v>0</v>
      </c>
      <c r="M13" s="39">
        <v>3</v>
      </c>
      <c r="N13" s="40"/>
      <c r="O13" s="41">
        <f t="shared" ref="O13:O19" si="2">N13*M13</f>
        <v>0</v>
      </c>
      <c r="P13" s="38"/>
      <c r="Q13" s="44">
        <f t="shared" ref="Q13:Q19" si="3">ROUND(O13+O13*P13,2)</f>
        <v>0</v>
      </c>
      <c r="R13" s="25">
        <v>1000</v>
      </c>
      <c r="S13" s="25">
        <v>1230</v>
      </c>
      <c r="T13" s="152"/>
      <c r="U13" s="153"/>
    </row>
    <row r="14" spans="1:23" ht="22.5">
      <c r="A14" s="30" t="s">
        <v>16</v>
      </c>
      <c r="B14" s="32" t="s">
        <v>74</v>
      </c>
      <c r="C14" s="33" t="s">
        <v>75</v>
      </c>
      <c r="D14" s="33" t="s">
        <v>76</v>
      </c>
      <c r="E14" s="33" t="s">
        <v>70</v>
      </c>
      <c r="F14" s="35">
        <v>1</v>
      </c>
      <c r="G14" s="150"/>
      <c r="H14" s="22">
        <v>3</v>
      </c>
      <c r="I14" s="43"/>
      <c r="J14" s="37">
        <f t="shared" si="0"/>
        <v>0</v>
      </c>
      <c r="K14" s="38"/>
      <c r="L14" s="37">
        <f t="shared" si="1"/>
        <v>0</v>
      </c>
      <c r="M14" s="39">
        <v>4</v>
      </c>
      <c r="N14" s="40"/>
      <c r="O14" s="41">
        <f t="shared" si="2"/>
        <v>0</v>
      </c>
      <c r="P14" s="38"/>
      <c r="Q14" s="44">
        <f t="shared" si="3"/>
        <v>0</v>
      </c>
      <c r="R14" s="25">
        <v>1000</v>
      </c>
      <c r="S14" s="25">
        <v>1230</v>
      </c>
      <c r="T14" s="152"/>
      <c r="U14" s="153"/>
    </row>
    <row r="15" spans="1:23" ht="22.5">
      <c r="A15" s="30" t="s">
        <v>17</v>
      </c>
      <c r="B15" s="32" t="s">
        <v>77</v>
      </c>
      <c r="C15" s="33" t="s">
        <v>78</v>
      </c>
      <c r="D15" s="33" t="s">
        <v>79</v>
      </c>
      <c r="E15" s="33" t="s">
        <v>80</v>
      </c>
      <c r="F15" s="35">
        <v>1</v>
      </c>
      <c r="G15" s="150"/>
      <c r="H15" s="22">
        <v>3</v>
      </c>
      <c r="I15" s="43"/>
      <c r="J15" s="37">
        <f t="shared" si="0"/>
        <v>0</v>
      </c>
      <c r="K15" s="38"/>
      <c r="L15" s="37">
        <f t="shared" si="1"/>
        <v>0</v>
      </c>
      <c r="M15" s="39">
        <v>3</v>
      </c>
      <c r="N15" s="40"/>
      <c r="O15" s="41">
        <f t="shared" si="2"/>
        <v>0</v>
      </c>
      <c r="P15" s="38"/>
      <c r="Q15" s="44">
        <f t="shared" si="3"/>
        <v>0</v>
      </c>
      <c r="R15" s="25">
        <v>1000</v>
      </c>
      <c r="S15" s="25">
        <v>1230</v>
      </c>
      <c r="T15" s="152"/>
      <c r="U15" s="153"/>
    </row>
    <row r="16" spans="1:23">
      <c r="A16" s="30" t="s">
        <v>53</v>
      </c>
      <c r="B16" s="32" t="s">
        <v>81</v>
      </c>
      <c r="C16" s="33" t="s">
        <v>82</v>
      </c>
      <c r="D16" s="33" t="s">
        <v>83</v>
      </c>
      <c r="E16" s="33" t="s">
        <v>84</v>
      </c>
      <c r="F16" s="35">
        <v>1</v>
      </c>
      <c r="G16" s="150"/>
      <c r="H16" s="22">
        <v>3</v>
      </c>
      <c r="I16" s="43"/>
      <c r="J16" s="37">
        <f t="shared" si="0"/>
        <v>0</v>
      </c>
      <c r="K16" s="38"/>
      <c r="L16" s="37">
        <f t="shared" si="1"/>
        <v>0</v>
      </c>
      <c r="M16" s="39">
        <v>3</v>
      </c>
      <c r="N16" s="40"/>
      <c r="O16" s="41">
        <f t="shared" si="2"/>
        <v>0</v>
      </c>
      <c r="P16" s="38"/>
      <c r="Q16" s="44">
        <f t="shared" si="3"/>
        <v>0</v>
      </c>
      <c r="R16" s="25">
        <v>1000</v>
      </c>
      <c r="S16" s="25">
        <v>1230</v>
      </c>
      <c r="T16" s="152"/>
      <c r="U16" s="153"/>
    </row>
    <row r="17" spans="1:23" ht="22.5">
      <c r="A17" s="30" t="s">
        <v>54</v>
      </c>
      <c r="B17" s="32" t="s">
        <v>85</v>
      </c>
      <c r="C17" s="33" t="s">
        <v>86</v>
      </c>
      <c r="D17" s="33" t="s">
        <v>87</v>
      </c>
      <c r="E17" s="33" t="s">
        <v>88</v>
      </c>
      <c r="F17" s="35">
        <v>1</v>
      </c>
      <c r="G17" s="150"/>
      <c r="H17" s="22">
        <v>3</v>
      </c>
      <c r="I17" s="43"/>
      <c r="J17" s="37">
        <f t="shared" si="0"/>
        <v>0</v>
      </c>
      <c r="K17" s="38"/>
      <c r="L17" s="37">
        <f t="shared" si="1"/>
        <v>0</v>
      </c>
      <c r="M17" s="39">
        <v>2</v>
      </c>
      <c r="N17" s="40"/>
      <c r="O17" s="41">
        <f t="shared" si="2"/>
        <v>0</v>
      </c>
      <c r="P17" s="38"/>
      <c r="Q17" s="44">
        <f t="shared" si="3"/>
        <v>0</v>
      </c>
      <c r="R17" s="25">
        <v>1000</v>
      </c>
      <c r="S17" s="25">
        <v>1230</v>
      </c>
      <c r="T17" s="152"/>
      <c r="U17" s="153"/>
    </row>
    <row r="18" spans="1:23">
      <c r="A18" s="30" t="s">
        <v>55</v>
      </c>
      <c r="B18" s="32" t="s">
        <v>89</v>
      </c>
      <c r="C18" s="33" t="s">
        <v>90</v>
      </c>
      <c r="D18" s="33" t="s">
        <v>91</v>
      </c>
      <c r="E18" s="33"/>
      <c r="F18" s="35">
        <v>1</v>
      </c>
      <c r="G18" s="150"/>
      <c r="H18" s="22">
        <v>3</v>
      </c>
      <c r="I18" s="43"/>
      <c r="J18" s="37">
        <f t="shared" si="0"/>
        <v>0</v>
      </c>
      <c r="K18" s="38"/>
      <c r="L18" s="37">
        <f t="shared" si="1"/>
        <v>0</v>
      </c>
      <c r="M18" s="39">
        <v>4</v>
      </c>
      <c r="N18" s="40"/>
      <c r="O18" s="41">
        <f t="shared" si="2"/>
        <v>0</v>
      </c>
      <c r="P18" s="38"/>
      <c r="Q18" s="44">
        <f t="shared" si="3"/>
        <v>0</v>
      </c>
      <c r="R18" s="25">
        <v>1000</v>
      </c>
      <c r="S18" s="25">
        <v>1230</v>
      </c>
      <c r="T18" s="152"/>
      <c r="U18" s="153"/>
    </row>
    <row r="19" spans="1:23" ht="13.5" thickBot="1">
      <c r="A19" s="30" t="s">
        <v>56</v>
      </c>
      <c r="B19" s="32" t="s">
        <v>89</v>
      </c>
      <c r="C19" s="33" t="s">
        <v>92</v>
      </c>
      <c r="D19" s="33" t="s">
        <v>93</v>
      </c>
      <c r="E19" s="33" t="s">
        <v>94</v>
      </c>
      <c r="F19" s="57">
        <v>1</v>
      </c>
      <c r="G19" s="151"/>
      <c r="H19" s="57">
        <v>3</v>
      </c>
      <c r="I19" s="43"/>
      <c r="J19" s="37">
        <f t="shared" si="0"/>
        <v>0</v>
      </c>
      <c r="K19" s="38"/>
      <c r="L19" s="37">
        <f t="shared" si="1"/>
        <v>0</v>
      </c>
      <c r="M19" s="39">
        <v>3</v>
      </c>
      <c r="N19" s="40"/>
      <c r="O19" s="41">
        <f t="shared" si="2"/>
        <v>0</v>
      </c>
      <c r="P19" s="38"/>
      <c r="Q19" s="44">
        <f t="shared" si="3"/>
        <v>0</v>
      </c>
      <c r="R19" s="25">
        <v>1000</v>
      </c>
      <c r="S19" s="25">
        <v>1230</v>
      </c>
      <c r="T19" s="136"/>
      <c r="U19" s="138"/>
    </row>
    <row r="20" spans="1:23">
      <c r="I20" s="16" t="s">
        <v>21</v>
      </c>
      <c r="J20" s="8">
        <f>SUM(J12:J19)</f>
        <v>0</v>
      </c>
      <c r="K20" s="9"/>
      <c r="L20" s="8">
        <f>SUM(L12:L19)</f>
        <v>0</v>
      </c>
      <c r="M20" s="9"/>
      <c r="N20" s="9"/>
      <c r="O20" s="8">
        <f>SUM(O12:O19)</f>
        <v>0</v>
      </c>
      <c r="P20" s="9"/>
      <c r="Q20" s="8">
        <f>SUM(Q12:Q19)</f>
        <v>0</v>
      </c>
      <c r="R20" s="8">
        <f>SUM(R12:R19)</f>
        <v>8000</v>
      </c>
      <c r="S20" s="8">
        <f>SUM(S12:S19)</f>
        <v>9840</v>
      </c>
    </row>
    <row r="21" spans="1:23" customFormat="1"/>
    <row r="22" spans="1:23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3">
      <c r="A23" s="10" t="s">
        <v>67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10" t="str">
        <f>A23</f>
        <v>PAKIET NR  2</v>
      </c>
      <c r="V23" s="1"/>
      <c r="W23" s="1"/>
    </row>
    <row r="24" spans="1:23">
      <c r="A24" s="142" t="s">
        <v>0</v>
      </c>
      <c r="B24" s="143"/>
      <c r="C24" s="143"/>
      <c r="D24" s="143"/>
      <c r="E24" s="143"/>
      <c r="F24" s="143"/>
      <c r="G24" s="144"/>
      <c r="H24" s="142" t="s">
        <v>1</v>
      </c>
      <c r="I24" s="143"/>
      <c r="J24" s="143"/>
      <c r="K24" s="143"/>
      <c r="L24" s="144"/>
      <c r="M24" s="142" t="s">
        <v>2</v>
      </c>
      <c r="N24" s="143"/>
      <c r="O24" s="143"/>
      <c r="P24" s="143"/>
      <c r="Q24" s="143"/>
      <c r="R24" s="143"/>
      <c r="S24" s="144"/>
      <c r="T24" s="154" t="s">
        <v>3</v>
      </c>
      <c r="U24" s="147"/>
    </row>
    <row r="25" spans="1:23" ht="52.5">
      <c r="A25" s="55" t="s">
        <v>22</v>
      </c>
      <c r="B25" s="45" t="s">
        <v>23</v>
      </c>
      <c r="C25" s="46" t="s">
        <v>62</v>
      </c>
      <c r="D25" s="56" t="s">
        <v>96</v>
      </c>
      <c r="E25" s="46" t="s">
        <v>24</v>
      </c>
      <c r="F25" s="46" t="s">
        <v>59</v>
      </c>
      <c r="G25" s="46" t="s">
        <v>25</v>
      </c>
      <c r="H25" s="46" t="s">
        <v>26</v>
      </c>
      <c r="I25" s="47" t="s">
        <v>27</v>
      </c>
      <c r="J25" s="48" t="s">
        <v>28</v>
      </c>
      <c r="K25" s="49" t="s">
        <v>4</v>
      </c>
      <c r="L25" s="48" t="s">
        <v>29</v>
      </c>
      <c r="M25" s="50" t="s">
        <v>30</v>
      </c>
      <c r="N25" s="51" t="s">
        <v>31</v>
      </c>
      <c r="O25" s="50" t="s">
        <v>32</v>
      </c>
      <c r="P25" s="49" t="s">
        <v>4</v>
      </c>
      <c r="Q25" s="50" t="s">
        <v>33</v>
      </c>
      <c r="R25" s="50" t="s">
        <v>48</v>
      </c>
      <c r="S25" s="50" t="s">
        <v>49</v>
      </c>
      <c r="T25" s="52" t="s">
        <v>60</v>
      </c>
      <c r="U25" s="53" t="s">
        <v>61</v>
      </c>
    </row>
    <row r="26" spans="1:23" ht="12" customHeight="1" thickBot="1">
      <c r="A26" s="46" t="s">
        <v>5</v>
      </c>
      <c r="B26" s="26" t="s">
        <v>6</v>
      </c>
      <c r="C26" s="26" t="s">
        <v>7</v>
      </c>
      <c r="D26" s="26" t="s">
        <v>8</v>
      </c>
      <c r="E26" s="26" t="s">
        <v>9</v>
      </c>
      <c r="F26" s="26" t="s">
        <v>10</v>
      </c>
      <c r="G26" s="27" t="s">
        <v>11</v>
      </c>
      <c r="H26" s="26" t="s">
        <v>34</v>
      </c>
      <c r="I26" s="28" t="s">
        <v>38</v>
      </c>
      <c r="J26" s="26" t="s">
        <v>39</v>
      </c>
      <c r="K26" s="29" t="s">
        <v>40</v>
      </c>
      <c r="L26" s="30" t="s">
        <v>41</v>
      </c>
      <c r="M26" s="30" t="s">
        <v>35</v>
      </c>
      <c r="N26" s="29" t="s">
        <v>42</v>
      </c>
      <c r="O26" s="30" t="s">
        <v>43</v>
      </c>
      <c r="P26" s="29" t="s">
        <v>44</v>
      </c>
      <c r="Q26" s="30" t="s">
        <v>45</v>
      </c>
      <c r="R26" s="31" t="s">
        <v>12</v>
      </c>
      <c r="S26" s="31" t="s">
        <v>13</v>
      </c>
      <c r="T26" s="31" t="s">
        <v>36</v>
      </c>
      <c r="U26" s="31" t="s">
        <v>46</v>
      </c>
    </row>
    <row r="27" spans="1:23" ht="34.5" thickBot="1">
      <c r="A27" s="30" t="s">
        <v>14</v>
      </c>
      <c r="B27" s="32" t="s">
        <v>97</v>
      </c>
      <c r="C27" s="33" t="s">
        <v>98</v>
      </c>
      <c r="D27" s="33" t="s">
        <v>99</v>
      </c>
      <c r="E27" s="33" t="s">
        <v>100</v>
      </c>
      <c r="F27" s="59">
        <v>1</v>
      </c>
      <c r="G27" s="60" t="s">
        <v>101</v>
      </c>
      <c r="H27" s="57">
        <v>3</v>
      </c>
      <c r="I27" s="43"/>
      <c r="J27" s="37">
        <f>H27*I27</f>
        <v>0</v>
      </c>
      <c r="K27" s="38"/>
      <c r="L27" s="37">
        <f>ROUND(J27*K27+J27,2)</f>
        <v>0</v>
      </c>
      <c r="M27" s="39">
        <v>5</v>
      </c>
      <c r="N27" s="40"/>
      <c r="O27" s="41">
        <f>N27*M27</f>
        <v>0</v>
      </c>
      <c r="P27" s="38"/>
      <c r="Q27" s="41">
        <f>ROUND(O27+O27*P27,2)</f>
        <v>0</v>
      </c>
      <c r="R27" s="14">
        <v>5000</v>
      </c>
      <c r="S27" s="42">
        <v>6150</v>
      </c>
      <c r="T27" s="24">
        <f>J27+O27+R27</f>
        <v>5000</v>
      </c>
      <c r="U27" s="24">
        <f>L27+Q27+S27</f>
        <v>6150</v>
      </c>
      <c r="V27" s="1"/>
      <c r="W27" s="1"/>
    </row>
    <row r="30" spans="1:23">
      <c r="A30" s="10" t="s">
        <v>222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10" t="str">
        <f>A30</f>
        <v>PAKIET NR 3</v>
      </c>
      <c r="V30" s="1"/>
      <c r="W30" s="1"/>
    </row>
    <row r="31" spans="1:23">
      <c r="A31" s="142" t="s">
        <v>0</v>
      </c>
      <c r="B31" s="143"/>
      <c r="C31" s="143"/>
      <c r="D31" s="143"/>
      <c r="E31" s="143"/>
      <c r="F31" s="143"/>
      <c r="G31" s="144"/>
      <c r="H31" s="142" t="s">
        <v>1</v>
      </c>
      <c r="I31" s="143"/>
      <c r="J31" s="143"/>
      <c r="K31" s="143"/>
      <c r="L31" s="144"/>
      <c r="M31" s="142" t="s">
        <v>2</v>
      </c>
      <c r="N31" s="143"/>
      <c r="O31" s="143"/>
      <c r="P31" s="143"/>
      <c r="Q31" s="143"/>
      <c r="R31" s="143"/>
      <c r="S31" s="144"/>
      <c r="T31" s="154" t="s">
        <v>3</v>
      </c>
      <c r="U31" s="147"/>
    </row>
    <row r="32" spans="1:23" ht="52.5">
      <c r="A32" s="55" t="s">
        <v>22</v>
      </c>
      <c r="B32" s="45" t="s">
        <v>23</v>
      </c>
      <c r="C32" s="46" t="s">
        <v>57</v>
      </c>
      <c r="D32" s="46" t="s">
        <v>24</v>
      </c>
      <c r="E32" s="56" t="s">
        <v>102</v>
      </c>
      <c r="F32" s="46" t="s">
        <v>50</v>
      </c>
      <c r="G32" s="46" t="s">
        <v>25</v>
      </c>
      <c r="H32" s="46" t="s">
        <v>26</v>
      </c>
      <c r="I32" s="47" t="s">
        <v>27</v>
      </c>
      <c r="J32" s="48" t="s">
        <v>28</v>
      </c>
      <c r="K32" s="49" t="s">
        <v>4</v>
      </c>
      <c r="L32" s="48" t="s">
        <v>29</v>
      </c>
      <c r="M32" s="50" t="s">
        <v>30</v>
      </c>
      <c r="N32" s="51" t="s">
        <v>31</v>
      </c>
      <c r="O32" s="50" t="s">
        <v>32</v>
      </c>
      <c r="P32" s="49" t="s">
        <v>4</v>
      </c>
      <c r="Q32" s="50" t="s">
        <v>33</v>
      </c>
      <c r="R32" s="50" t="s">
        <v>48</v>
      </c>
      <c r="S32" s="50" t="s">
        <v>49</v>
      </c>
      <c r="T32" s="52" t="s">
        <v>60</v>
      </c>
      <c r="U32" s="53" t="s">
        <v>61</v>
      </c>
    </row>
    <row r="33" spans="1:23" ht="12" customHeight="1" thickBot="1">
      <c r="A33" s="46" t="s">
        <v>5</v>
      </c>
      <c r="B33" s="26" t="s">
        <v>6</v>
      </c>
      <c r="C33" s="26" t="s">
        <v>7</v>
      </c>
      <c r="D33" s="26" t="s">
        <v>8</v>
      </c>
      <c r="E33" s="26" t="s">
        <v>9</v>
      </c>
      <c r="F33" s="26" t="s">
        <v>10</v>
      </c>
      <c r="G33" s="61" t="s">
        <v>11</v>
      </c>
      <c r="H33" s="26" t="s">
        <v>34</v>
      </c>
      <c r="I33" s="28" t="s">
        <v>38</v>
      </c>
      <c r="J33" s="26" t="s">
        <v>39</v>
      </c>
      <c r="K33" s="29" t="s">
        <v>40</v>
      </c>
      <c r="L33" s="30" t="s">
        <v>41</v>
      </c>
      <c r="M33" s="30" t="s">
        <v>35</v>
      </c>
      <c r="N33" s="29" t="s">
        <v>42</v>
      </c>
      <c r="O33" s="30" t="s">
        <v>43</v>
      </c>
      <c r="P33" s="29" t="s">
        <v>44</v>
      </c>
      <c r="Q33" s="30" t="s">
        <v>45</v>
      </c>
      <c r="R33" s="31" t="s">
        <v>12</v>
      </c>
      <c r="S33" s="31" t="s">
        <v>13</v>
      </c>
      <c r="T33" s="31" t="s">
        <v>36</v>
      </c>
      <c r="U33" s="31" t="s">
        <v>46</v>
      </c>
    </row>
    <row r="34" spans="1:23" ht="57" thickBot="1">
      <c r="A34" s="30" t="s">
        <v>14</v>
      </c>
      <c r="B34" s="32" t="s">
        <v>103</v>
      </c>
      <c r="C34" s="33" t="s">
        <v>104</v>
      </c>
      <c r="D34" s="34" t="s">
        <v>105</v>
      </c>
      <c r="E34" s="33" t="s">
        <v>106</v>
      </c>
      <c r="F34" s="35">
        <v>2015</v>
      </c>
      <c r="G34" s="58" t="s">
        <v>107</v>
      </c>
      <c r="H34" s="54">
        <v>3</v>
      </c>
      <c r="I34" s="36"/>
      <c r="J34" s="37">
        <f>H34*I34</f>
        <v>0</v>
      </c>
      <c r="K34" s="38"/>
      <c r="L34" s="37">
        <f>ROUND(J34*K34+J34,2)</f>
        <v>0</v>
      </c>
      <c r="M34" s="39">
        <v>20</v>
      </c>
      <c r="N34" s="40"/>
      <c r="O34" s="41">
        <f>N34*M34</f>
        <v>0</v>
      </c>
      <c r="P34" s="38"/>
      <c r="Q34" s="41">
        <f>ROUND(O34+O34*P34,2)</f>
        <v>0</v>
      </c>
      <c r="R34" s="14">
        <v>40000</v>
      </c>
      <c r="S34" s="42">
        <v>49200</v>
      </c>
      <c r="T34" s="24">
        <f>J34+O34+R34</f>
        <v>40000</v>
      </c>
      <c r="U34" s="24">
        <f>L34+Q34+S34</f>
        <v>49200</v>
      </c>
      <c r="V34" s="1"/>
      <c r="W34" s="1"/>
    </row>
    <row r="37" spans="1:23">
      <c r="A37" s="10" t="s">
        <v>66</v>
      </c>
      <c r="B37" s="7"/>
      <c r="C37" s="7"/>
      <c r="D37" s="7"/>
      <c r="F37" s="7"/>
      <c r="G37" s="7"/>
      <c r="H37" s="7"/>
      <c r="I37" s="7"/>
      <c r="J37" s="7"/>
      <c r="K37" s="7"/>
      <c r="L37" s="7"/>
      <c r="M37" s="10" t="str">
        <f>A37</f>
        <v>PAKIET NR 4</v>
      </c>
    </row>
    <row r="38" spans="1:23">
      <c r="A38" s="142" t="s">
        <v>0</v>
      </c>
      <c r="B38" s="143"/>
      <c r="C38" s="143"/>
      <c r="D38" s="143"/>
      <c r="E38" s="143"/>
      <c r="F38" s="143"/>
      <c r="G38" s="144"/>
      <c r="H38" s="142" t="s">
        <v>1</v>
      </c>
      <c r="I38" s="143"/>
      <c r="J38" s="143"/>
      <c r="K38" s="143"/>
      <c r="L38" s="144"/>
      <c r="M38" s="142" t="s">
        <v>2</v>
      </c>
      <c r="N38" s="143"/>
      <c r="O38" s="143"/>
      <c r="P38" s="143"/>
      <c r="Q38" s="143"/>
      <c r="R38" s="143"/>
      <c r="S38" s="144"/>
      <c r="T38" s="154" t="s">
        <v>3</v>
      </c>
      <c r="U38" s="147"/>
    </row>
    <row r="39" spans="1:23" ht="52.5">
      <c r="A39" s="55" t="s">
        <v>22</v>
      </c>
      <c r="B39" s="45" t="s">
        <v>23</v>
      </c>
      <c r="C39" s="46" t="s">
        <v>62</v>
      </c>
      <c r="D39" s="46" t="s">
        <v>58</v>
      </c>
      <c r="E39" s="46" t="s">
        <v>24</v>
      </c>
      <c r="F39" s="46" t="s">
        <v>50</v>
      </c>
      <c r="G39" s="46" t="s">
        <v>25</v>
      </c>
      <c r="H39" s="46" t="s">
        <v>26</v>
      </c>
      <c r="I39" s="47" t="s">
        <v>27</v>
      </c>
      <c r="J39" s="48" t="s">
        <v>28</v>
      </c>
      <c r="K39" s="49" t="s">
        <v>4</v>
      </c>
      <c r="L39" s="48" t="s">
        <v>29</v>
      </c>
      <c r="M39" s="50" t="s">
        <v>30</v>
      </c>
      <c r="N39" s="51" t="s">
        <v>31</v>
      </c>
      <c r="O39" s="50" t="s">
        <v>32</v>
      </c>
      <c r="P39" s="49" t="s">
        <v>4</v>
      </c>
      <c r="Q39" s="50" t="s">
        <v>33</v>
      </c>
      <c r="R39" s="50" t="s">
        <v>48</v>
      </c>
      <c r="S39" s="50" t="s">
        <v>49</v>
      </c>
      <c r="T39" s="52" t="s">
        <v>60</v>
      </c>
      <c r="U39" s="53" t="s">
        <v>61</v>
      </c>
    </row>
    <row r="40" spans="1:23" ht="13.5" thickBot="1">
      <c r="A40" s="46" t="s">
        <v>5</v>
      </c>
      <c r="B40" s="26" t="s">
        <v>6</v>
      </c>
      <c r="C40" s="26" t="s">
        <v>7</v>
      </c>
      <c r="D40" s="26" t="s">
        <v>8</v>
      </c>
      <c r="E40" s="26" t="s">
        <v>9</v>
      </c>
      <c r="F40" s="26" t="s">
        <v>10</v>
      </c>
      <c r="G40" s="61" t="s">
        <v>11</v>
      </c>
      <c r="H40" s="26" t="s">
        <v>34</v>
      </c>
      <c r="I40" s="28" t="s">
        <v>38</v>
      </c>
      <c r="J40" s="26" t="s">
        <v>39</v>
      </c>
      <c r="K40" s="29" t="s">
        <v>40</v>
      </c>
      <c r="L40" s="30" t="s">
        <v>41</v>
      </c>
      <c r="M40" s="30" t="s">
        <v>35</v>
      </c>
      <c r="N40" s="29" t="s">
        <v>42</v>
      </c>
      <c r="O40" s="30" t="s">
        <v>43</v>
      </c>
      <c r="P40" s="29" t="s">
        <v>44</v>
      </c>
      <c r="Q40" s="30" t="s">
        <v>45</v>
      </c>
      <c r="R40" s="31" t="s">
        <v>12</v>
      </c>
      <c r="S40" s="31" t="s">
        <v>13</v>
      </c>
      <c r="T40" s="31" t="s">
        <v>36</v>
      </c>
      <c r="U40" s="31" t="s">
        <v>46</v>
      </c>
    </row>
    <row r="41" spans="1:23" ht="27.75" thickBot="1">
      <c r="A41" s="30" t="s">
        <v>14</v>
      </c>
      <c r="B41" s="32" t="s">
        <v>110</v>
      </c>
      <c r="C41" s="33" t="s">
        <v>111</v>
      </c>
      <c r="D41" s="34">
        <v>30830</v>
      </c>
      <c r="E41" s="33" t="s">
        <v>112</v>
      </c>
      <c r="F41" s="35">
        <v>2016</v>
      </c>
      <c r="G41" s="63" t="s">
        <v>113</v>
      </c>
      <c r="H41" s="54">
        <v>3</v>
      </c>
      <c r="I41" s="36"/>
      <c r="J41" s="37">
        <f>H41*I41</f>
        <v>0</v>
      </c>
      <c r="K41" s="38"/>
      <c r="L41" s="37">
        <f>ROUND(J41*K41+J41,2)</f>
        <v>0</v>
      </c>
      <c r="M41" s="39">
        <v>10</v>
      </c>
      <c r="N41" s="40"/>
      <c r="O41" s="41">
        <f>N41*M41</f>
        <v>0</v>
      </c>
      <c r="P41" s="38"/>
      <c r="Q41" s="41">
        <f>ROUND(O41+O41*P41,2)</f>
        <v>0</v>
      </c>
      <c r="R41" s="14">
        <v>8000</v>
      </c>
      <c r="S41" s="42">
        <v>9840</v>
      </c>
      <c r="T41" s="24">
        <f>J41+O41+R41</f>
        <v>8000</v>
      </c>
      <c r="U41" s="24">
        <f>L41+Q41+S41</f>
        <v>9840</v>
      </c>
    </row>
    <row r="44" spans="1:23">
      <c r="A44" s="10" t="s">
        <v>108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10" t="str">
        <f>A44</f>
        <v>PAKIET NR 5</v>
      </c>
    </row>
    <row r="45" spans="1:23">
      <c r="A45" s="142" t="s">
        <v>0</v>
      </c>
      <c r="B45" s="143"/>
      <c r="C45" s="143"/>
      <c r="D45" s="143"/>
      <c r="E45" s="143"/>
      <c r="F45" s="143"/>
      <c r="G45" s="144"/>
      <c r="H45" s="142" t="s">
        <v>1</v>
      </c>
      <c r="I45" s="143"/>
      <c r="J45" s="143"/>
      <c r="K45" s="143"/>
      <c r="L45" s="144"/>
      <c r="M45" s="142" t="s">
        <v>2</v>
      </c>
      <c r="N45" s="143"/>
      <c r="O45" s="143"/>
      <c r="P45" s="143"/>
      <c r="Q45" s="143"/>
      <c r="R45" s="143"/>
      <c r="S45" s="144"/>
      <c r="T45" s="154" t="s">
        <v>3</v>
      </c>
      <c r="U45" s="147"/>
    </row>
    <row r="46" spans="1:23" ht="52.5">
      <c r="A46" s="55" t="s">
        <v>22</v>
      </c>
      <c r="B46" s="45" t="s">
        <v>23</v>
      </c>
      <c r="C46" s="46" t="s">
        <v>62</v>
      </c>
      <c r="D46" s="46" t="s">
        <v>58</v>
      </c>
      <c r="E46" s="46" t="s">
        <v>24</v>
      </c>
      <c r="F46" s="46" t="s">
        <v>50</v>
      </c>
      <c r="G46" s="46" t="s">
        <v>25</v>
      </c>
      <c r="H46" s="46" t="s">
        <v>26</v>
      </c>
      <c r="I46" s="47" t="s">
        <v>27</v>
      </c>
      <c r="J46" s="48" t="s">
        <v>28</v>
      </c>
      <c r="K46" s="49" t="s">
        <v>4</v>
      </c>
      <c r="L46" s="48" t="s">
        <v>29</v>
      </c>
      <c r="M46" s="50" t="s">
        <v>30</v>
      </c>
      <c r="N46" s="51" t="s">
        <v>31</v>
      </c>
      <c r="O46" s="50" t="s">
        <v>32</v>
      </c>
      <c r="P46" s="49" t="s">
        <v>4</v>
      </c>
      <c r="Q46" s="50" t="s">
        <v>33</v>
      </c>
      <c r="R46" s="50" t="s">
        <v>48</v>
      </c>
      <c r="S46" s="50" t="s">
        <v>49</v>
      </c>
      <c r="T46" s="52" t="s">
        <v>60</v>
      </c>
      <c r="U46" s="53" t="s">
        <v>61</v>
      </c>
    </row>
    <row r="47" spans="1:23" ht="13.5" thickBot="1">
      <c r="A47" s="46" t="s">
        <v>5</v>
      </c>
      <c r="B47" s="26" t="s">
        <v>6</v>
      </c>
      <c r="C47" s="26" t="s">
        <v>7</v>
      </c>
      <c r="D47" s="26" t="s">
        <v>8</v>
      </c>
      <c r="E47" s="26" t="s">
        <v>9</v>
      </c>
      <c r="F47" s="26" t="s">
        <v>10</v>
      </c>
      <c r="G47" s="61" t="s">
        <v>11</v>
      </c>
      <c r="H47" s="26" t="s">
        <v>34</v>
      </c>
      <c r="I47" s="28" t="s">
        <v>38</v>
      </c>
      <c r="J47" s="26" t="s">
        <v>39</v>
      </c>
      <c r="K47" s="29" t="s">
        <v>40</v>
      </c>
      <c r="L47" s="30" t="s">
        <v>41</v>
      </c>
      <c r="M47" s="30" t="s">
        <v>35</v>
      </c>
      <c r="N47" s="29" t="s">
        <v>42</v>
      </c>
      <c r="O47" s="30" t="s">
        <v>43</v>
      </c>
      <c r="P47" s="29" t="s">
        <v>44</v>
      </c>
      <c r="Q47" s="30" t="s">
        <v>45</v>
      </c>
      <c r="R47" s="31" t="s">
        <v>12</v>
      </c>
      <c r="S47" s="31" t="s">
        <v>13</v>
      </c>
      <c r="T47" s="31" t="s">
        <v>36</v>
      </c>
      <c r="U47" s="31" t="s">
        <v>46</v>
      </c>
    </row>
    <row r="48" spans="1:23" ht="23.25" thickBot="1">
      <c r="A48" s="30" t="s">
        <v>14</v>
      </c>
      <c r="B48" s="32" t="s">
        <v>114</v>
      </c>
      <c r="C48" s="33" t="s">
        <v>115</v>
      </c>
      <c r="D48" s="34" t="s">
        <v>116</v>
      </c>
      <c r="E48" s="33" t="s">
        <v>117</v>
      </c>
      <c r="F48" s="35">
        <v>2018</v>
      </c>
      <c r="G48" s="26" t="s">
        <v>118</v>
      </c>
      <c r="H48" s="54">
        <v>3</v>
      </c>
      <c r="I48" s="36"/>
      <c r="J48" s="37">
        <f>H48*I48</f>
        <v>0</v>
      </c>
      <c r="K48" s="38"/>
      <c r="L48" s="37">
        <f>ROUND(J48*K48+J48,2)</f>
        <v>0</v>
      </c>
      <c r="M48" s="39">
        <v>20</v>
      </c>
      <c r="N48" s="40"/>
      <c r="O48" s="41">
        <f>N48*M48</f>
        <v>0</v>
      </c>
      <c r="P48" s="38"/>
      <c r="Q48" s="41">
        <f>ROUND(O48+O48*P48,2)</f>
        <v>0</v>
      </c>
      <c r="R48" s="14">
        <v>10000</v>
      </c>
      <c r="S48" s="42">
        <v>12300</v>
      </c>
      <c r="T48" s="24">
        <f>J48+O48+R48</f>
        <v>10000</v>
      </c>
      <c r="U48" s="24">
        <f>L48+Q48+S48</f>
        <v>12300</v>
      </c>
    </row>
    <row r="51" spans="1:23">
      <c r="A51" s="10" t="s">
        <v>223</v>
      </c>
      <c r="B51" s="7"/>
      <c r="C51" s="7"/>
      <c r="D51" s="7"/>
      <c r="F51" s="7"/>
      <c r="G51" s="7"/>
      <c r="H51" s="7"/>
      <c r="I51" s="7"/>
      <c r="J51" s="7"/>
      <c r="K51" s="7"/>
      <c r="L51" s="7"/>
      <c r="M51" s="10" t="str">
        <f>A51</f>
        <v>PAKIET NR 6</v>
      </c>
    </row>
    <row r="52" spans="1:23">
      <c r="A52" s="142" t="s">
        <v>0</v>
      </c>
      <c r="B52" s="143"/>
      <c r="C52" s="143"/>
      <c r="D52" s="143"/>
      <c r="E52" s="143"/>
      <c r="F52" s="143"/>
      <c r="G52" s="144"/>
      <c r="H52" s="142" t="s">
        <v>1</v>
      </c>
      <c r="I52" s="143"/>
      <c r="J52" s="143"/>
      <c r="K52" s="143"/>
      <c r="L52" s="144"/>
      <c r="M52" s="142" t="s">
        <v>2</v>
      </c>
      <c r="N52" s="143"/>
      <c r="O52" s="143"/>
      <c r="P52" s="143"/>
      <c r="Q52" s="143"/>
      <c r="R52" s="143"/>
      <c r="S52" s="144"/>
      <c r="T52" s="147" t="s">
        <v>3</v>
      </c>
      <c r="U52" s="148"/>
    </row>
    <row r="53" spans="1:23" ht="52.5">
      <c r="A53" s="62" t="s">
        <v>22</v>
      </c>
      <c r="B53" s="45" t="s">
        <v>23</v>
      </c>
      <c r="C53" s="46" t="s">
        <v>62</v>
      </c>
      <c r="D53" s="46" t="s">
        <v>58</v>
      </c>
      <c r="E53" s="56" t="s">
        <v>24</v>
      </c>
      <c r="F53" s="46" t="s">
        <v>59</v>
      </c>
      <c r="G53" s="46" t="s">
        <v>25</v>
      </c>
      <c r="H53" s="46" t="s">
        <v>26</v>
      </c>
      <c r="I53" s="47" t="s">
        <v>27</v>
      </c>
      <c r="J53" s="48" t="s">
        <v>28</v>
      </c>
      <c r="K53" s="49" t="s">
        <v>4</v>
      </c>
      <c r="L53" s="48" t="s">
        <v>29</v>
      </c>
      <c r="M53" s="50" t="s">
        <v>30</v>
      </c>
      <c r="N53" s="51" t="s">
        <v>31</v>
      </c>
      <c r="O53" s="50" t="s">
        <v>32</v>
      </c>
      <c r="P53" s="49" t="s">
        <v>4</v>
      </c>
      <c r="Q53" s="50" t="s">
        <v>33</v>
      </c>
      <c r="R53" s="50" t="s">
        <v>48</v>
      </c>
      <c r="S53" s="50" t="s">
        <v>49</v>
      </c>
      <c r="T53" s="52" t="s">
        <v>51</v>
      </c>
      <c r="U53" s="53" t="s">
        <v>52</v>
      </c>
    </row>
    <row r="54" spans="1:23" ht="13.5" thickBot="1">
      <c r="A54" s="46" t="s">
        <v>5</v>
      </c>
      <c r="B54" s="26" t="s">
        <v>6</v>
      </c>
      <c r="C54" s="26" t="s">
        <v>7</v>
      </c>
      <c r="D54" s="26" t="s">
        <v>8</v>
      </c>
      <c r="E54" s="26" t="s">
        <v>9</v>
      </c>
      <c r="F54" s="61" t="s">
        <v>10</v>
      </c>
      <c r="G54" s="61" t="s">
        <v>11</v>
      </c>
      <c r="H54" s="61" t="s">
        <v>34</v>
      </c>
      <c r="I54" s="28" t="s">
        <v>38</v>
      </c>
      <c r="J54" s="26" t="s">
        <v>39</v>
      </c>
      <c r="K54" s="29" t="s">
        <v>40</v>
      </c>
      <c r="L54" s="30" t="s">
        <v>41</v>
      </c>
      <c r="M54" s="30" t="s">
        <v>35</v>
      </c>
      <c r="N54" s="29" t="s">
        <v>42</v>
      </c>
      <c r="O54" s="30" t="s">
        <v>43</v>
      </c>
      <c r="P54" s="29" t="s">
        <v>44</v>
      </c>
      <c r="Q54" s="30" t="s">
        <v>45</v>
      </c>
      <c r="R54" s="31" t="s">
        <v>12</v>
      </c>
      <c r="S54" s="31" t="s">
        <v>13</v>
      </c>
      <c r="T54" s="31" t="s">
        <v>36</v>
      </c>
      <c r="U54" s="31" t="s">
        <v>46</v>
      </c>
    </row>
    <row r="55" spans="1:23" ht="101.25">
      <c r="A55" s="30" t="s">
        <v>14</v>
      </c>
      <c r="B55" s="32" t="s">
        <v>119</v>
      </c>
      <c r="C55" s="26" t="s">
        <v>120</v>
      </c>
      <c r="D55" s="33" t="s">
        <v>121</v>
      </c>
      <c r="E55" s="35" t="s">
        <v>122</v>
      </c>
      <c r="F55" s="35">
        <v>3</v>
      </c>
      <c r="G55" s="64" t="s">
        <v>123</v>
      </c>
      <c r="H55" s="22">
        <v>8</v>
      </c>
      <c r="I55" s="43"/>
      <c r="J55" s="37">
        <f>H55*I55</f>
        <v>0</v>
      </c>
      <c r="K55" s="38"/>
      <c r="L55" s="37">
        <f>ROUND(J55*K55+J55,2)</f>
        <v>0</v>
      </c>
      <c r="M55" s="39">
        <v>10</v>
      </c>
      <c r="N55" s="40"/>
      <c r="O55" s="41">
        <f>N55*M55</f>
        <v>0</v>
      </c>
      <c r="P55" s="38"/>
      <c r="Q55" s="44">
        <f>ROUND(O55+O55*P55,2)</f>
        <v>0</v>
      </c>
      <c r="R55" s="25">
        <v>10000</v>
      </c>
      <c r="S55" s="25">
        <v>12300</v>
      </c>
      <c r="T55" s="135">
        <f>SUM(J57+O57+R57)</f>
        <v>20000</v>
      </c>
      <c r="U55" s="137">
        <f>SUM(L57+Q57+S57)</f>
        <v>24600</v>
      </c>
    </row>
    <row r="56" spans="1:23" ht="23.25" thickBot="1">
      <c r="A56" s="30" t="s">
        <v>15</v>
      </c>
      <c r="B56" s="32" t="s">
        <v>124</v>
      </c>
      <c r="C56" s="26" t="s">
        <v>125</v>
      </c>
      <c r="D56" s="33" t="s">
        <v>126</v>
      </c>
      <c r="E56" s="35" t="s">
        <v>127</v>
      </c>
      <c r="F56" s="35">
        <v>2</v>
      </c>
      <c r="G56" s="64" t="s">
        <v>128</v>
      </c>
      <c r="H56" s="22">
        <v>12</v>
      </c>
      <c r="I56" s="43"/>
      <c r="J56" s="37">
        <f t="shared" ref="J56" si="4">H56*I56</f>
        <v>0</v>
      </c>
      <c r="K56" s="38"/>
      <c r="L56" s="37">
        <f t="shared" ref="L56" si="5">ROUND(J56*K56+J56,2)</f>
        <v>0</v>
      </c>
      <c r="M56" s="39">
        <v>40</v>
      </c>
      <c r="N56" s="40"/>
      <c r="O56" s="41">
        <f t="shared" ref="O56" si="6">N56*M56</f>
        <v>0</v>
      </c>
      <c r="P56" s="38"/>
      <c r="Q56" s="44">
        <f t="shared" ref="Q56" si="7">ROUND(O56+O56*P56,2)</f>
        <v>0</v>
      </c>
      <c r="R56" s="25">
        <v>10000</v>
      </c>
      <c r="S56" s="25">
        <v>12300</v>
      </c>
      <c r="T56" s="136"/>
      <c r="U56" s="138"/>
    </row>
    <row r="57" spans="1:23">
      <c r="I57" s="16" t="s">
        <v>21</v>
      </c>
      <c r="J57" s="8">
        <f>SUM(J55:J56)</f>
        <v>0</v>
      </c>
      <c r="K57" s="9"/>
      <c r="L57" s="8">
        <f>SUM(L55:L56)</f>
        <v>0</v>
      </c>
      <c r="M57" s="9"/>
      <c r="N57" s="9"/>
      <c r="O57" s="8">
        <f>SUM(O55:O56)</f>
        <v>0</v>
      </c>
      <c r="P57" s="9"/>
      <c r="Q57" s="8">
        <f>SUM(Q55:Q56)</f>
        <v>0</v>
      </c>
      <c r="R57" s="8">
        <f>SUM(R55:R56)</f>
        <v>20000</v>
      </c>
      <c r="S57" s="8">
        <f>SUM(S55:S56)</f>
        <v>24600</v>
      </c>
    </row>
    <row r="59" spans="1:23">
      <c r="A59" s="10" t="s">
        <v>109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10" t="str">
        <f>A59</f>
        <v>PAKIET NR 7</v>
      </c>
      <c r="V59" s="1"/>
      <c r="W59" s="1"/>
    </row>
    <row r="60" spans="1:23">
      <c r="A60" s="142" t="s">
        <v>0</v>
      </c>
      <c r="B60" s="143"/>
      <c r="C60" s="143"/>
      <c r="D60" s="143"/>
      <c r="E60" s="143"/>
      <c r="F60" s="143"/>
      <c r="G60" s="144"/>
      <c r="H60" s="142" t="s">
        <v>1</v>
      </c>
      <c r="I60" s="143"/>
      <c r="J60" s="143"/>
      <c r="K60" s="143"/>
      <c r="L60" s="144"/>
      <c r="M60" s="142" t="s">
        <v>2</v>
      </c>
      <c r="N60" s="143"/>
      <c r="O60" s="143"/>
      <c r="P60" s="143"/>
      <c r="Q60" s="143"/>
      <c r="R60" s="143"/>
      <c r="S60" s="144"/>
      <c r="T60" s="147" t="s">
        <v>3</v>
      </c>
      <c r="U60" s="148"/>
    </row>
    <row r="61" spans="1:23" ht="52.5">
      <c r="A61" s="55" t="s">
        <v>22</v>
      </c>
      <c r="B61" s="45" t="s">
        <v>23</v>
      </c>
      <c r="C61" s="56" t="s">
        <v>57</v>
      </c>
      <c r="D61" s="56" t="s">
        <v>24</v>
      </c>
      <c r="E61" s="56" t="s">
        <v>102</v>
      </c>
      <c r="F61" s="56" t="s">
        <v>50</v>
      </c>
      <c r="G61" s="56" t="s">
        <v>25</v>
      </c>
      <c r="H61" s="56" t="s">
        <v>26</v>
      </c>
      <c r="I61" s="47" t="s">
        <v>27</v>
      </c>
      <c r="J61" s="48" t="s">
        <v>28</v>
      </c>
      <c r="K61" s="49" t="s">
        <v>4</v>
      </c>
      <c r="L61" s="48" t="s">
        <v>29</v>
      </c>
      <c r="M61" s="50" t="s">
        <v>30</v>
      </c>
      <c r="N61" s="51" t="s">
        <v>31</v>
      </c>
      <c r="O61" s="50" t="s">
        <v>32</v>
      </c>
      <c r="P61" s="49" t="s">
        <v>4</v>
      </c>
      <c r="Q61" s="50" t="s">
        <v>33</v>
      </c>
      <c r="R61" s="50" t="s">
        <v>48</v>
      </c>
      <c r="S61" s="50" t="s">
        <v>49</v>
      </c>
      <c r="T61" s="52" t="s">
        <v>51</v>
      </c>
      <c r="U61" s="53" t="s">
        <v>52</v>
      </c>
    </row>
    <row r="62" spans="1:23" ht="13.5" thickBot="1">
      <c r="A62" s="46" t="s">
        <v>5</v>
      </c>
      <c r="B62" s="26" t="s">
        <v>6</v>
      </c>
      <c r="C62" s="26" t="s">
        <v>7</v>
      </c>
      <c r="D62" s="26" t="s">
        <v>8</v>
      </c>
      <c r="E62" s="26" t="s">
        <v>9</v>
      </c>
      <c r="F62" s="61" t="s">
        <v>10</v>
      </c>
      <c r="G62" s="61" t="s">
        <v>11</v>
      </c>
      <c r="H62" s="61" t="s">
        <v>34</v>
      </c>
      <c r="I62" s="28" t="s">
        <v>38</v>
      </c>
      <c r="J62" s="26" t="s">
        <v>39</v>
      </c>
      <c r="K62" s="29" t="s">
        <v>40</v>
      </c>
      <c r="L62" s="30" t="s">
        <v>41</v>
      </c>
      <c r="M62" s="30" t="s">
        <v>35</v>
      </c>
      <c r="N62" s="29" t="s">
        <v>42</v>
      </c>
      <c r="O62" s="30" t="s">
        <v>43</v>
      </c>
      <c r="P62" s="29" t="s">
        <v>44</v>
      </c>
      <c r="Q62" s="30" t="s">
        <v>45</v>
      </c>
      <c r="R62" s="31" t="s">
        <v>12</v>
      </c>
      <c r="S62" s="31" t="s">
        <v>13</v>
      </c>
      <c r="T62" s="31" t="s">
        <v>36</v>
      </c>
      <c r="U62" s="31" t="s">
        <v>46</v>
      </c>
    </row>
    <row r="63" spans="1:23" ht="33.75">
      <c r="A63" s="30" t="s">
        <v>14</v>
      </c>
      <c r="B63" s="32" t="s">
        <v>131</v>
      </c>
      <c r="C63" s="26" t="s">
        <v>132</v>
      </c>
      <c r="D63" s="33" t="s">
        <v>133</v>
      </c>
      <c r="E63" s="33">
        <v>72639002</v>
      </c>
      <c r="F63" s="65">
        <v>2016</v>
      </c>
      <c r="G63" s="23" t="s">
        <v>134</v>
      </c>
      <c r="H63" s="57">
        <v>3</v>
      </c>
      <c r="I63" s="43"/>
      <c r="J63" s="37">
        <f>H63*I63</f>
        <v>0</v>
      </c>
      <c r="K63" s="38"/>
      <c r="L63" s="37">
        <f>ROUND(J63*K63+J63,2)</f>
        <v>0</v>
      </c>
      <c r="M63" s="39">
        <v>20</v>
      </c>
      <c r="N63" s="40"/>
      <c r="O63" s="41">
        <f>N63*M63</f>
        <v>0</v>
      </c>
      <c r="P63" s="38"/>
      <c r="Q63" s="41">
        <f>ROUND(O63+O63*P63,2)</f>
        <v>0</v>
      </c>
      <c r="R63" s="155">
        <v>20000</v>
      </c>
      <c r="S63" s="157">
        <v>24600</v>
      </c>
      <c r="T63" s="137">
        <f>SUM(J65+O65+R65)</f>
        <v>20000</v>
      </c>
      <c r="U63" s="137">
        <f>SUM(L65+Q65+S65)</f>
        <v>24600</v>
      </c>
    </row>
    <row r="64" spans="1:23" ht="53.25" thickBot="1">
      <c r="A64" s="30" t="s">
        <v>15</v>
      </c>
      <c r="B64" s="32" t="s">
        <v>135</v>
      </c>
      <c r="C64" s="26" t="s">
        <v>136</v>
      </c>
      <c r="D64" s="33" t="s">
        <v>133</v>
      </c>
      <c r="E64" s="65">
        <v>64868004</v>
      </c>
      <c r="F64" s="65">
        <v>2013</v>
      </c>
      <c r="G64" s="23" t="s">
        <v>137</v>
      </c>
      <c r="H64" s="57">
        <v>3</v>
      </c>
      <c r="I64" s="43"/>
      <c r="J64" s="37">
        <f t="shared" ref="J64" si="8">H64*I64</f>
        <v>0</v>
      </c>
      <c r="K64" s="38"/>
      <c r="L64" s="37">
        <f t="shared" ref="L64" si="9">ROUND(J64*K64+J64,2)</f>
        <v>0</v>
      </c>
      <c r="M64" s="39">
        <v>20</v>
      </c>
      <c r="N64" s="40"/>
      <c r="O64" s="41">
        <f t="shared" ref="O64" si="10">N64*M64</f>
        <v>0</v>
      </c>
      <c r="P64" s="38"/>
      <c r="Q64" s="41">
        <f t="shared" ref="Q64" si="11">ROUND(O64+O64*P64,2)</f>
        <v>0</v>
      </c>
      <c r="R64" s="156"/>
      <c r="S64" s="134"/>
      <c r="T64" s="138"/>
      <c r="U64" s="138"/>
    </row>
    <row r="65" spans="1:21">
      <c r="I65" s="16" t="s">
        <v>21</v>
      </c>
      <c r="J65" s="8">
        <f>SUM(J63:J64)</f>
        <v>0</v>
      </c>
      <c r="K65" s="9"/>
      <c r="L65" s="8">
        <f>SUM(L63:L64)</f>
        <v>0</v>
      </c>
      <c r="M65" s="9"/>
      <c r="N65" s="9"/>
      <c r="O65" s="8">
        <f>SUM(O63:O64)</f>
        <v>0</v>
      </c>
      <c r="P65" s="9"/>
      <c r="Q65" s="8">
        <f>SUM(Q63:Q64)</f>
        <v>0</v>
      </c>
      <c r="R65" s="8">
        <f>SUM(R63:R64)</f>
        <v>20000</v>
      </c>
      <c r="S65" s="8">
        <f>SUM(S63:S64)</f>
        <v>24600</v>
      </c>
    </row>
    <row r="68" spans="1:21">
      <c r="A68" s="10" t="s">
        <v>129</v>
      </c>
      <c r="B68" s="7"/>
      <c r="C68" s="75"/>
      <c r="D68" s="7"/>
      <c r="E68" s="7"/>
      <c r="F68" s="7"/>
      <c r="G68" s="7"/>
      <c r="H68" s="7"/>
      <c r="I68" s="7"/>
      <c r="J68" s="7"/>
      <c r="K68" s="7"/>
      <c r="L68" s="7"/>
      <c r="M68" s="10" t="str">
        <f>A68</f>
        <v>PAKIET NR 8</v>
      </c>
    </row>
    <row r="69" spans="1:21">
      <c r="A69" s="126" t="s">
        <v>0</v>
      </c>
      <c r="B69" s="127"/>
      <c r="C69" s="127"/>
      <c r="D69" s="127"/>
      <c r="E69" s="127"/>
      <c r="F69" s="127"/>
      <c r="G69" s="128"/>
      <c r="H69" s="126" t="s">
        <v>1</v>
      </c>
      <c r="I69" s="127"/>
      <c r="J69" s="127"/>
      <c r="K69" s="127"/>
      <c r="L69" s="128"/>
      <c r="M69" s="126" t="s">
        <v>2</v>
      </c>
      <c r="N69" s="127"/>
      <c r="O69" s="127"/>
      <c r="P69" s="127"/>
      <c r="Q69" s="127"/>
      <c r="R69" s="127"/>
      <c r="S69" s="128"/>
      <c r="T69" s="129" t="s">
        <v>3</v>
      </c>
      <c r="U69" s="130"/>
    </row>
    <row r="70" spans="1:21" ht="52.5">
      <c r="A70" s="66" t="s">
        <v>22</v>
      </c>
      <c r="B70" s="66" t="s">
        <v>23</v>
      </c>
      <c r="C70" s="46" t="s">
        <v>62</v>
      </c>
      <c r="D70" s="66" t="s">
        <v>24</v>
      </c>
      <c r="E70" s="76" t="s">
        <v>59</v>
      </c>
      <c r="F70" s="66" t="s">
        <v>50</v>
      </c>
      <c r="G70" s="66" t="s">
        <v>25</v>
      </c>
      <c r="H70" s="66" t="s">
        <v>26</v>
      </c>
      <c r="I70" s="77" t="s">
        <v>27</v>
      </c>
      <c r="J70" s="78" t="s">
        <v>28</v>
      </c>
      <c r="K70" s="79" t="s">
        <v>4</v>
      </c>
      <c r="L70" s="78" t="s">
        <v>29</v>
      </c>
      <c r="M70" s="80" t="s">
        <v>30</v>
      </c>
      <c r="N70" s="81" t="s">
        <v>31</v>
      </c>
      <c r="O70" s="80" t="s">
        <v>32</v>
      </c>
      <c r="P70" s="79" t="s">
        <v>4</v>
      </c>
      <c r="Q70" s="80" t="s">
        <v>33</v>
      </c>
      <c r="R70" s="80" t="s">
        <v>48</v>
      </c>
      <c r="S70" s="80" t="s">
        <v>49</v>
      </c>
      <c r="T70" s="82" t="s">
        <v>60</v>
      </c>
      <c r="U70" s="83" t="s">
        <v>61</v>
      </c>
    </row>
    <row r="71" spans="1:21" ht="13.5" thickBot="1">
      <c r="A71" s="46" t="s">
        <v>5</v>
      </c>
      <c r="B71" s="46" t="s">
        <v>6</v>
      </c>
      <c r="C71" s="46" t="s">
        <v>7</v>
      </c>
      <c r="D71" s="46" t="s">
        <v>8</v>
      </c>
      <c r="E71" s="46" t="s">
        <v>9</v>
      </c>
      <c r="F71" s="46" t="s">
        <v>10</v>
      </c>
      <c r="G71" s="68" t="s">
        <v>11</v>
      </c>
      <c r="H71" s="46" t="s">
        <v>34</v>
      </c>
      <c r="I71" s="84" t="s">
        <v>38</v>
      </c>
      <c r="J71" s="46" t="s">
        <v>39</v>
      </c>
      <c r="K71" s="85" t="s">
        <v>40</v>
      </c>
      <c r="L71" s="86" t="s">
        <v>41</v>
      </c>
      <c r="M71" s="86" t="s">
        <v>35</v>
      </c>
      <c r="N71" s="85" t="s">
        <v>42</v>
      </c>
      <c r="O71" s="86" t="s">
        <v>43</v>
      </c>
      <c r="P71" s="85" t="s">
        <v>44</v>
      </c>
      <c r="Q71" s="86" t="s">
        <v>45</v>
      </c>
      <c r="R71" s="67" t="s">
        <v>12</v>
      </c>
      <c r="S71" s="67" t="s">
        <v>13</v>
      </c>
      <c r="T71" s="67" t="s">
        <v>36</v>
      </c>
      <c r="U71" s="67" t="s">
        <v>46</v>
      </c>
    </row>
    <row r="72" spans="1:21" ht="21.75" thickBot="1">
      <c r="A72" s="87" t="s">
        <v>14</v>
      </c>
      <c r="B72" s="88" t="s">
        <v>148</v>
      </c>
      <c r="C72" s="89" t="s">
        <v>149</v>
      </c>
      <c r="D72" s="89" t="s">
        <v>150</v>
      </c>
      <c r="E72" s="90">
        <v>2</v>
      </c>
      <c r="F72" s="91">
        <v>2021</v>
      </c>
      <c r="G72" s="92" t="s">
        <v>151</v>
      </c>
      <c r="H72" s="54">
        <v>6</v>
      </c>
      <c r="I72" s="93"/>
      <c r="J72" s="71">
        <f>H72*I72</f>
        <v>0</v>
      </c>
      <c r="K72" s="72"/>
      <c r="L72" s="71">
        <f>ROUND(J72*K72+J72,2)</f>
        <v>0</v>
      </c>
      <c r="M72" s="94">
        <v>6</v>
      </c>
      <c r="N72" s="73"/>
      <c r="O72" s="74">
        <f>N72*M72</f>
        <v>0</v>
      </c>
      <c r="P72" s="72"/>
      <c r="Q72" s="74">
        <f>ROUND(O72+O72*P72,2)</f>
        <v>0</v>
      </c>
      <c r="R72" s="95">
        <v>12000</v>
      </c>
      <c r="S72" s="96">
        <v>14760</v>
      </c>
      <c r="T72" s="24">
        <f>J72+O72+R72</f>
        <v>12000</v>
      </c>
      <c r="U72" s="24">
        <f>L72+Q72+S72</f>
        <v>14760</v>
      </c>
    </row>
    <row r="73" spans="1:21">
      <c r="A73"/>
      <c r="B73"/>
      <c r="C73" s="97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>
      <c r="B74" s="112"/>
      <c r="C74" s="112"/>
      <c r="D74" s="112"/>
    </row>
    <row r="75" spans="1:21">
      <c r="A75" s="10" t="s">
        <v>130</v>
      </c>
      <c r="B75" s="7"/>
      <c r="C75" s="108"/>
      <c r="I75" s="19"/>
      <c r="J75" s="20"/>
      <c r="K75" s="21"/>
      <c r="L75" s="20"/>
      <c r="M75" s="10" t="str">
        <f>A75</f>
        <v>PAKIET NR 9</v>
      </c>
      <c r="N75" s="21"/>
      <c r="O75" s="20"/>
      <c r="P75" s="21"/>
      <c r="Q75" s="20"/>
      <c r="R75" s="20"/>
      <c r="S75" s="20"/>
    </row>
    <row r="76" spans="1:21">
      <c r="A76" s="126" t="s">
        <v>0</v>
      </c>
      <c r="B76" s="127"/>
      <c r="C76" s="127"/>
      <c r="D76" s="127"/>
      <c r="E76" s="127"/>
      <c r="F76" s="127"/>
      <c r="G76" s="128"/>
      <c r="H76" s="126" t="s">
        <v>1</v>
      </c>
      <c r="I76" s="127"/>
      <c r="J76" s="127"/>
      <c r="K76" s="127"/>
      <c r="L76" s="128"/>
      <c r="M76" s="126" t="s">
        <v>2</v>
      </c>
      <c r="N76" s="127"/>
      <c r="O76" s="127"/>
      <c r="P76" s="127"/>
      <c r="Q76" s="127"/>
      <c r="R76" s="127"/>
      <c r="S76" s="128"/>
      <c r="T76" s="129" t="s">
        <v>3</v>
      </c>
      <c r="U76" s="130"/>
    </row>
    <row r="77" spans="1:21" ht="52.5">
      <c r="A77" s="55" t="s">
        <v>22</v>
      </c>
      <c r="B77" s="45" t="s">
        <v>23</v>
      </c>
      <c r="C77" s="46" t="s">
        <v>62</v>
      </c>
      <c r="D77" s="46" t="s">
        <v>58</v>
      </c>
      <c r="E77" s="56" t="s">
        <v>24</v>
      </c>
      <c r="F77" s="46" t="s">
        <v>59</v>
      </c>
      <c r="G77" s="46" t="s">
        <v>25</v>
      </c>
      <c r="H77" s="46" t="s">
        <v>26</v>
      </c>
      <c r="I77" s="47" t="s">
        <v>27</v>
      </c>
      <c r="J77" s="48" t="s">
        <v>28</v>
      </c>
      <c r="K77" s="49" t="s">
        <v>4</v>
      </c>
      <c r="L77" s="48" t="s">
        <v>29</v>
      </c>
      <c r="M77" s="50" t="s">
        <v>30</v>
      </c>
      <c r="N77" s="51" t="s">
        <v>31</v>
      </c>
      <c r="O77" s="50" t="s">
        <v>32</v>
      </c>
      <c r="P77" s="49" t="s">
        <v>4</v>
      </c>
      <c r="Q77" s="50" t="s">
        <v>33</v>
      </c>
      <c r="R77" s="50" t="s">
        <v>48</v>
      </c>
      <c r="S77" s="50" t="s">
        <v>49</v>
      </c>
      <c r="T77" s="52" t="s">
        <v>51</v>
      </c>
      <c r="U77" s="53" t="s">
        <v>52</v>
      </c>
    </row>
    <row r="78" spans="1:21" ht="13.5" thickBot="1">
      <c r="A78" s="46" t="s">
        <v>5</v>
      </c>
      <c r="B78" s="89" t="s">
        <v>6</v>
      </c>
      <c r="C78" s="89" t="s">
        <v>7</v>
      </c>
      <c r="D78" s="89" t="s">
        <v>8</v>
      </c>
      <c r="E78" s="89" t="s">
        <v>9</v>
      </c>
      <c r="F78" s="98" t="s">
        <v>10</v>
      </c>
      <c r="G78" s="98" t="s">
        <v>11</v>
      </c>
      <c r="H78" s="98" t="s">
        <v>34</v>
      </c>
      <c r="I78" s="99" t="s">
        <v>38</v>
      </c>
      <c r="J78" s="89" t="s">
        <v>39</v>
      </c>
      <c r="K78" s="100" t="s">
        <v>40</v>
      </c>
      <c r="L78" s="87" t="s">
        <v>41</v>
      </c>
      <c r="M78" s="87" t="s">
        <v>35</v>
      </c>
      <c r="N78" s="100" t="s">
        <v>42</v>
      </c>
      <c r="O78" s="87" t="s">
        <v>43</v>
      </c>
      <c r="P78" s="100" t="s">
        <v>44</v>
      </c>
      <c r="Q78" s="87" t="s">
        <v>45</v>
      </c>
      <c r="R78" s="101" t="s">
        <v>12</v>
      </c>
      <c r="S78" s="101" t="s">
        <v>13</v>
      </c>
      <c r="T78" s="101" t="s">
        <v>36</v>
      </c>
      <c r="U78" s="101" t="s">
        <v>46</v>
      </c>
    </row>
    <row r="79" spans="1:21" ht="13.5" thickBot="1">
      <c r="A79" s="87" t="s">
        <v>14</v>
      </c>
      <c r="B79" s="88" t="s">
        <v>154</v>
      </c>
      <c r="C79" s="89" t="s">
        <v>155</v>
      </c>
      <c r="D79" s="90"/>
      <c r="E79" s="102" t="s">
        <v>156</v>
      </c>
      <c r="F79" s="102">
        <v>3</v>
      </c>
      <c r="G79" s="113" t="s">
        <v>157</v>
      </c>
      <c r="H79" s="114">
        <v>9</v>
      </c>
      <c r="I79" s="70"/>
      <c r="J79" s="71">
        <f>H79*I79</f>
        <v>0</v>
      </c>
      <c r="K79" s="72"/>
      <c r="L79" s="71">
        <f>ROUND(J79*K79+J79,2)</f>
        <v>0</v>
      </c>
      <c r="M79" s="94">
        <v>10</v>
      </c>
      <c r="N79" s="73"/>
      <c r="O79" s="74">
        <f>N79*M79</f>
        <v>0</v>
      </c>
      <c r="P79" s="72"/>
      <c r="Q79" s="105">
        <f>ROUND(O79+O79*P79,2)</f>
        <v>0</v>
      </c>
      <c r="R79" s="106">
        <v>10000</v>
      </c>
      <c r="S79" s="107">
        <v>12300</v>
      </c>
      <c r="T79" s="24">
        <f>J79+O79+R79</f>
        <v>10000</v>
      </c>
      <c r="U79" s="24">
        <f>L79+Q79+S79</f>
        <v>12300</v>
      </c>
    </row>
    <row r="82" spans="1:21">
      <c r="A82" s="10" t="s">
        <v>138</v>
      </c>
      <c r="B82" s="7"/>
      <c r="C82" s="75"/>
      <c r="D82" s="7"/>
      <c r="E82" s="7"/>
      <c r="F82" s="7"/>
      <c r="G82" s="7"/>
      <c r="H82" s="7"/>
      <c r="I82" s="7"/>
      <c r="J82" s="7"/>
      <c r="K82" s="7"/>
      <c r="L82" s="7"/>
      <c r="M82" s="10" t="str">
        <f>A82</f>
        <v>PAKIET NR 10</v>
      </c>
    </row>
    <row r="83" spans="1:21">
      <c r="A83" s="126" t="s">
        <v>0</v>
      </c>
      <c r="B83" s="127"/>
      <c r="C83" s="127"/>
      <c r="D83" s="127"/>
      <c r="E83" s="127"/>
      <c r="F83" s="127"/>
      <c r="G83" s="128"/>
      <c r="H83" s="126" t="s">
        <v>1</v>
      </c>
      <c r="I83" s="127"/>
      <c r="J83" s="127"/>
      <c r="K83" s="127"/>
      <c r="L83" s="128"/>
      <c r="M83" s="126" t="s">
        <v>2</v>
      </c>
      <c r="N83" s="127"/>
      <c r="O83" s="127"/>
      <c r="P83" s="127"/>
      <c r="Q83" s="127"/>
      <c r="R83" s="127"/>
      <c r="S83" s="128"/>
      <c r="T83" s="129" t="s">
        <v>3</v>
      </c>
      <c r="U83" s="130"/>
    </row>
    <row r="84" spans="1:21" ht="52.5">
      <c r="A84" s="55" t="s">
        <v>22</v>
      </c>
      <c r="B84" s="45" t="s">
        <v>23</v>
      </c>
      <c r="C84" s="46" t="s">
        <v>62</v>
      </c>
      <c r="D84" s="56" t="s">
        <v>50</v>
      </c>
      <c r="E84" s="56" t="s">
        <v>24</v>
      </c>
      <c r="F84" s="46" t="s">
        <v>59</v>
      </c>
      <c r="G84" s="46" t="s">
        <v>25</v>
      </c>
      <c r="H84" s="68" t="s">
        <v>26</v>
      </c>
      <c r="I84" s="47" t="s">
        <v>27</v>
      </c>
      <c r="J84" s="48" t="s">
        <v>28</v>
      </c>
      <c r="K84" s="49" t="s">
        <v>4</v>
      </c>
      <c r="L84" s="48" t="s">
        <v>29</v>
      </c>
      <c r="M84" s="50" t="s">
        <v>30</v>
      </c>
      <c r="N84" s="51" t="s">
        <v>31</v>
      </c>
      <c r="O84" s="50" t="s">
        <v>32</v>
      </c>
      <c r="P84" s="49" t="s">
        <v>4</v>
      </c>
      <c r="Q84" s="50" t="s">
        <v>33</v>
      </c>
      <c r="R84" s="50" t="s">
        <v>48</v>
      </c>
      <c r="S84" s="50" t="s">
        <v>49</v>
      </c>
      <c r="T84" s="52" t="s">
        <v>51</v>
      </c>
      <c r="U84" s="53" t="s">
        <v>52</v>
      </c>
    </row>
    <row r="85" spans="1:21" ht="13.5" thickBot="1">
      <c r="A85" s="46" t="s">
        <v>5</v>
      </c>
      <c r="B85" s="89" t="s">
        <v>6</v>
      </c>
      <c r="C85" s="89" t="s">
        <v>7</v>
      </c>
      <c r="D85" s="89" t="s">
        <v>8</v>
      </c>
      <c r="E85" s="98" t="s">
        <v>9</v>
      </c>
      <c r="F85" s="98" t="s">
        <v>10</v>
      </c>
      <c r="G85" s="109" t="s">
        <v>11</v>
      </c>
      <c r="H85" s="110" t="s">
        <v>34</v>
      </c>
      <c r="I85" s="111" t="s">
        <v>38</v>
      </c>
      <c r="J85" s="89" t="s">
        <v>39</v>
      </c>
      <c r="K85" s="100" t="s">
        <v>40</v>
      </c>
      <c r="L85" s="87" t="s">
        <v>41</v>
      </c>
      <c r="M85" s="87" t="s">
        <v>35</v>
      </c>
      <c r="N85" s="100" t="s">
        <v>42</v>
      </c>
      <c r="O85" s="87" t="s">
        <v>43</v>
      </c>
      <c r="P85" s="100" t="s">
        <v>44</v>
      </c>
      <c r="Q85" s="87" t="s">
        <v>45</v>
      </c>
      <c r="R85" s="101" t="s">
        <v>12</v>
      </c>
      <c r="S85" s="101" t="s">
        <v>13</v>
      </c>
      <c r="T85" s="101" t="s">
        <v>36</v>
      </c>
      <c r="U85" s="101" t="s">
        <v>46</v>
      </c>
    </row>
    <row r="86" spans="1:21" ht="34.5" thickBot="1">
      <c r="A86" s="87" t="s">
        <v>14</v>
      </c>
      <c r="B86" s="88" t="s">
        <v>158</v>
      </c>
      <c r="C86" s="90" t="s">
        <v>159</v>
      </c>
      <c r="D86" s="102">
        <v>2014</v>
      </c>
      <c r="E86" s="123" t="s">
        <v>160</v>
      </c>
      <c r="F86" s="103">
        <v>1</v>
      </c>
      <c r="G86" s="113" t="s">
        <v>161</v>
      </c>
      <c r="H86" s="104">
        <v>3</v>
      </c>
      <c r="I86" s="70"/>
      <c r="J86" s="71">
        <f>H86*I86</f>
        <v>0</v>
      </c>
      <c r="K86" s="72"/>
      <c r="L86" s="71">
        <f>ROUND(J86*K86+J86,2)</f>
        <v>0</v>
      </c>
      <c r="M86" s="94">
        <v>12</v>
      </c>
      <c r="N86" s="73"/>
      <c r="O86" s="74">
        <f>N86*M86</f>
        <v>0</v>
      </c>
      <c r="P86" s="72"/>
      <c r="Q86" s="105">
        <f>ROUND(O86+O86*P86,2)</f>
        <v>0</v>
      </c>
      <c r="R86" s="95">
        <v>16000</v>
      </c>
      <c r="S86" s="115">
        <v>19680</v>
      </c>
      <c r="T86" s="24">
        <f>J86+O86+R86</f>
        <v>16000</v>
      </c>
      <c r="U86" s="24">
        <f>L86+Q86+S86</f>
        <v>19680</v>
      </c>
    </row>
    <row r="87" spans="1:21">
      <c r="C87" s="108"/>
      <c r="I87" s="19"/>
      <c r="J87" s="20"/>
      <c r="K87" s="21"/>
      <c r="L87" s="20"/>
      <c r="M87" s="21"/>
      <c r="N87" s="21"/>
      <c r="O87" s="20"/>
      <c r="P87" s="21"/>
      <c r="Q87" s="20"/>
      <c r="R87" s="20"/>
      <c r="S87" s="20"/>
    </row>
    <row r="88" spans="1:21">
      <c r="C88" s="108"/>
    </row>
    <row r="89" spans="1:21">
      <c r="A89" s="10" t="s">
        <v>139</v>
      </c>
      <c r="B89" s="7"/>
      <c r="C89" s="75"/>
      <c r="D89" s="7"/>
      <c r="E89" s="7"/>
      <c r="F89" s="7"/>
      <c r="G89" s="7"/>
      <c r="H89" s="7"/>
      <c r="I89" s="7"/>
      <c r="J89" s="7"/>
      <c r="K89" s="7"/>
      <c r="L89" s="7"/>
      <c r="M89" s="10" t="str">
        <f>A89</f>
        <v>PAKIET NR 11</v>
      </c>
    </row>
    <row r="90" spans="1:21">
      <c r="A90" s="126" t="s">
        <v>0</v>
      </c>
      <c r="B90" s="127"/>
      <c r="C90" s="127"/>
      <c r="D90" s="127"/>
      <c r="E90" s="127"/>
      <c r="F90" s="127"/>
      <c r="G90" s="128"/>
      <c r="H90" s="126" t="s">
        <v>1</v>
      </c>
      <c r="I90" s="127"/>
      <c r="J90" s="127"/>
      <c r="K90" s="127"/>
      <c r="L90" s="128"/>
      <c r="M90" s="126" t="s">
        <v>2</v>
      </c>
      <c r="N90" s="127"/>
      <c r="O90" s="127"/>
      <c r="P90" s="127"/>
      <c r="Q90" s="127"/>
      <c r="R90" s="127"/>
      <c r="S90" s="128"/>
      <c r="T90" s="129" t="s">
        <v>3</v>
      </c>
      <c r="U90" s="130"/>
    </row>
    <row r="91" spans="1:21" ht="52.5">
      <c r="A91" s="55" t="s">
        <v>22</v>
      </c>
      <c r="B91" s="45" t="s">
        <v>23</v>
      </c>
      <c r="C91" s="46" t="s">
        <v>62</v>
      </c>
      <c r="D91" s="56" t="s">
        <v>50</v>
      </c>
      <c r="E91" s="56" t="s">
        <v>24</v>
      </c>
      <c r="F91" s="46" t="s">
        <v>59</v>
      </c>
      <c r="G91" s="46" t="s">
        <v>25</v>
      </c>
      <c r="H91" s="68" t="s">
        <v>26</v>
      </c>
      <c r="I91" s="47" t="s">
        <v>27</v>
      </c>
      <c r="J91" s="48" t="s">
        <v>28</v>
      </c>
      <c r="K91" s="49" t="s">
        <v>4</v>
      </c>
      <c r="L91" s="48" t="s">
        <v>29</v>
      </c>
      <c r="M91" s="50" t="s">
        <v>30</v>
      </c>
      <c r="N91" s="51" t="s">
        <v>31</v>
      </c>
      <c r="O91" s="50" t="s">
        <v>32</v>
      </c>
      <c r="P91" s="49" t="s">
        <v>4</v>
      </c>
      <c r="Q91" s="50" t="s">
        <v>33</v>
      </c>
      <c r="R91" s="50" t="s">
        <v>48</v>
      </c>
      <c r="S91" s="50" t="s">
        <v>49</v>
      </c>
      <c r="T91" s="52" t="s">
        <v>51</v>
      </c>
      <c r="U91" s="53" t="s">
        <v>52</v>
      </c>
    </row>
    <row r="92" spans="1:21" ht="13.5" thickBot="1">
      <c r="A92" s="46" t="s">
        <v>5</v>
      </c>
      <c r="B92" s="89" t="s">
        <v>6</v>
      </c>
      <c r="C92" s="89" t="s">
        <v>7</v>
      </c>
      <c r="D92" s="89" t="s">
        <v>8</v>
      </c>
      <c r="E92" s="89" t="s">
        <v>9</v>
      </c>
      <c r="F92" s="98" t="s">
        <v>10</v>
      </c>
      <c r="G92" s="109" t="s">
        <v>11</v>
      </c>
      <c r="H92" s="110" t="s">
        <v>34</v>
      </c>
      <c r="I92" s="111" t="s">
        <v>38</v>
      </c>
      <c r="J92" s="89" t="s">
        <v>39</v>
      </c>
      <c r="K92" s="100" t="s">
        <v>40</v>
      </c>
      <c r="L92" s="87" t="s">
        <v>41</v>
      </c>
      <c r="M92" s="87" t="s">
        <v>35</v>
      </c>
      <c r="N92" s="100" t="s">
        <v>42</v>
      </c>
      <c r="O92" s="87" t="s">
        <v>43</v>
      </c>
      <c r="P92" s="100" t="s">
        <v>44</v>
      </c>
      <c r="Q92" s="87" t="s">
        <v>45</v>
      </c>
      <c r="R92" s="101" t="s">
        <v>12</v>
      </c>
      <c r="S92" s="101" t="s">
        <v>13</v>
      </c>
      <c r="T92" s="101" t="s">
        <v>36</v>
      </c>
      <c r="U92" s="101" t="s">
        <v>46</v>
      </c>
    </row>
    <row r="93" spans="1:21" ht="45.75" thickBot="1">
      <c r="A93" s="87" t="s">
        <v>14</v>
      </c>
      <c r="B93" s="88" t="s">
        <v>162</v>
      </c>
      <c r="C93" s="90">
        <v>16718</v>
      </c>
      <c r="D93" s="90">
        <v>2020</v>
      </c>
      <c r="E93" s="90" t="s">
        <v>163</v>
      </c>
      <c r="F93" s="102">
        <v>1</v>
      </c>
      <c r="G93" s="116" t="s">
        <v>164</v>
      </c>
      <c r="H93" s="104">
        <v>3</v>
      </c>
      <c r="I93" s="70"/>
      <c r="J93" s="71">
        <f>H93*I93</f>
        <v>0</v>
      </c>
      <c r="K93" s="72"/>
      <c r="L93" s="71">
        <f>ROUND(J93*K93+J93,2)</f>
        <v>0</v>
      </c>
      <c r="M93" s="94">
        <v>5</v>
      </c>
      <c r="N93" s="73"/>
      <c r="O93" s="74">
        <f>N93*M93</f>
        <v>0</v>
      </c>
      <c r="P93" s="72"/>
      <c r="Q93" s="105">
        <f>ROUND(O93+O93*P93,2)</f>
        <v>0</v>
      </c>
      <c r="R93" s="95">
        <v>3000</v>
      </c>
      <c r="S93" s="115">
        <v>3690</v>
      </c>
      <c r="T93" s="24">
        <f>J93+O93+R93</f>
        <v>3000</v>
      </c>
      <c r="U93" s="24">
        <f>L93+Q93+S93</f>
        <v>3690</v>
      </c>
    </row>
    <row r="96" spans="1:21">
      <c r="A96" s="10" t="s">
        <v>224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10" t="str">
        <f>A96</f>
        <v>PAKIET NR  12</v>
      </c>
    </row>
    <row r="97" spans="1:21">
      <c r="A97" s="126" t="s">
        <v>0</v>
      </c>
      <c r="B97" s="127"/>
      <c r="C97" s="127"/>
      <c r="D97" s="127"/>
      <c r="E97" s="127"/>
      <c r="F97" s="127"/>
      <c r="G97" s="128"/>
      <c r="H97" s="126" t="s">
        <v>1</v>
      </c>
      <c r="I97" s="127"/>
      <c r="J97" s="127"/>
      <c r="K97" s="127"/>
      <c r="L97" s="128"/>
      <c r="M97" s="126" t="s">
        <v>2</v>
      </c>
      <c r="N97" s="127"/>
      <c r="O97" s="127"/>
      <c r="P97" s="127"/>
      <c r="Q97" s="127"/>
      <c r="R97" s="127"/>
      <c r="S97" s="128"/>
      <c r="T97" s="129" t="s">
        <v>3</v>
      </c>
      <c r="U97" s="130"/>
    </row>
    <row r="98" spans="1:21" ht="52.5">
      <c r="A98" s="55" t="s">
        <v>22</v>
      </c>
      <c r="B98" s="45" t="s">
        <v>23</v>
      </c>
      <c r="C98" s="46" t="s">
        <v>62</v>
      </c>
      <c r="D98" s="46" t="s">
        <v>50</v>
      </c>
      <c r="E98" s="56" t="s">
        <v>24</v>
      </c>
      <c r="F98" s="46" t="s">
        <v>59</v>
      </c>
      <c r="G98" s="46" t="s">
        <v>25</v>
      </c>
      <c r="H98" s="46" t="s">
        <v>26</v>
      </c>
      <c r="I98" s="47" t="s">
        <v>27</v>
      </c>
      <c r="J98" s="48" t="s">
        <v>28</v>
      </c>
      <c r="K98" s="49" t="s">
        <v>4</v>
      </c>
      <c r="L98" s="48" t="s">
        <v>29</v>
      </c>
      <c r="M98" s="50" t="s">
        <v>30</v>
      </c>
      <c r="N98" s="51" t="s">
        <v>31</v>
      </c>
      <c r="O98" s="50" t="s">
        <v>32</v>
      </c>
      <c r="P98" s="49" t="s">
        <v>4</v>
      </c>
      <c r="Q98" s="50" t="s">
        <v>33</v>
      </c>
      <c r="R98" s="50" t="s">
        <v>48</v>
      </c>
      <c r="S98" s="50" t="s">
        <v>49</v>
      </c>
      <c r="T98" s="52" t="s">
        <v>51</v>
      </c>
      <c r="U98" s="53" t="s">
        <v>52</v>
      </c>
    </row>
    <row r="99" spans="1:21" ht="13.5" thickBot="1">
      <c r="A99" s="46" t="s">
        <v>5</v>
      </c>
      <c r="B99" s="89" t="s">
        <v>6</v>
      </c>
      <c r="C99" s="89" t="s">
        <v>7</v>
      </c>
      <c r="D99" s="89" t="s">
        <v>8</v>
      </c>
      <c r="E99" s="89" t="s">
        <v>9</v>
      </c>
      <c r="F99" s="98" t="s">
        <v>10</v>
      </c>
      <c r="G99" s="98" t="s">
        <v>11</v>
      </c>
      <c r="H99" s="98" t="s">
        <v>34</v>
      </c>
      <c r="I99" s="99" t="s">
        <v>38</v>
      </c>
      <c r="J99" s="89" t="s">
        <v>39</v>
      </c>
      <c r="K99" s="100" t="s">
        <v>40</v>
      </c>
      <c r="L99" s="87" t="s">
        <v>41</v>
      </c>
      <c r="M99" s="87" t="s">
        <v>35</v>
      </c>
      <c r="N99" s="100" t="s">
        <v>42</v>
      </c>
      <c r="O99" s="87" t="s">
        <v>43</v>
      </c>
      <c r="P99" s="100" t="s">
        <v>44</v>
      </c>
      <c r="Q99" s="87" t="s">
        <v>45</v>
      </c>
      <c r="R99" s="101" t="s">
        <v>12</v>
      </c>
      <c r="S99" s="101" t="s">
        <v>13</v>
      </c>
      <c r="T99" s="101" t="s">
        <v>36</v>
      </c>
      <c r="U99" s="101" t="s">
        <v>46</v>
      </c>
    </row>
    <row r="100" spans="1:21" ht="22.5" customHeight="1">
      <c r="A100" s="87" t="s">
        <v>14</v>
      </c>
      <c r="B100" s="88" t="s">
        <v>165</v>
      </c>
      <c r="C100" s="90" t="s">
        <v>166</v>
      </c>
      <c r="D100" s="90">
        <v>2020</v>
      </c>
      <c r="E100" s="89"/>
      <c r="F100" s="117">
        <v>1</v>
      </c>
      <c r="G100" s="141" t="s">
        <v>167</v>
      </c>
      <c r="H100" s="104">
        <v>3</v>
      </c>
      <c r="I100" s="70"/>
      <c r="J100" s="71">
        <f>H100*I100</f>
        <v>0</v>
      </c>
      <c r="K100" s="72"/>
      <c r="L100" s="71">
        <f>ROUND(J100*K100+J100,2)</f>
        <v>0</v>
      </c>
      <c r="M100" s="94">
        <v>6</v>
      </c>
      <c r="N100" s="73"/>
      <c r="O100" s="74">
        <f>N100*M100</f>
        <v>0</v>
      </c>
      <c r="P100" s="72"/>
      <c r="Q100" s="105">
        <f>ROUND(O100+O100*P100,2)</f>
        <v>0</v>
      </c>
      <c r="R100" s="106">
        <v>5000</v>
      </c>
      <c r="S100" s="115">
        <v>6150</v>
      </c>
      <c r="T100" s="135">
        <f>SUM(J102+O102+R102)</f>
        <v>10000</v>
      </c>
      <c r="U100" s="137">
        <f>SUM(L102+Q102+S102)</f>
        <v>12300</v>
      </c>
    </row>
    <row r="101" spans="1:21" ht="30" customHeight="1" thickBot="1">
      <c r="A101" s="87" t="s">
        <v>15</v>
      </c>
      <c r="B101" s="88" t="s">
        <v>168</v>
      </c>
      <c r="C101" s="90" t="s">
        <v>169</v>
      </c>
      <c r="D101" s="90">
        <v>2016</v>
      </c>
      <c r="E101" s="89" t="s">
        <v>170</v>
      </c>
      <c r="F101" s="117">
        <v>1</v>
      </c>
      <c r="G101" s="141"/>
      <c r="H101" s="119">
        <v>3</v>
      </c>
      <c r="I101" s="70"/>
      <c r="J101" s="71">
        <f t="shared" ref="J101" si="12">H101*I101</f>
        <v>0</v>
      </c>
      <c r="K101" s="72"/>
      <c r="L101" s="71">
        <f t="shared" ref="L101" si="13">ROUND(J101*K101+J101,2)</f>
        <v>0</v>
      </c>
      <c r="M101" s="94">
        <v>6</v>
      </c>
      <c r="N101" s="73"/>
      <c r="O101" s="74">
        <f t="shared" ref="O101" si="14">N101*M101</f>
        <v>0</v>
      </c>
      <c r="P101" s="72"/>
      <c r="Q101" s="105">
        <f t="shared" ref="Q101" si="15">ROUND(O101+O101*P101,2)</f>
        <v>0</v>
      </c>
      <c r="R101" s="106">
        <v>5000</v>
      </c>
      <c r="S101" s="115">
        <v>6150</v>
      </c>
      <c r="T101" s="136"/>
      <c r="U101" s="138"/>
    </row>
    <row r="102" spans="1:21">
      <c r="B102" s="1"/>
      <c r="I102" s="120" t="s">
        <v>21</v>
      </c>
      <c r="J102" s="121">
        <f>SUM(J100:J101)</f>
        <v>0</v>
      </c>
      <c r="K102" s="9"/>
      <c r="L102" s="121">
        <f>SUM(L100:L101)</f>
        <v>0</v>
      </c>
      <c r="M102" s="9"/>
      <c r="N102" s="9"/>
      <c r="O102" s="121">
        <f>SUM(O100:O101)</f>
        <v>0</v>
      </c>
      <c r="P102" s="9"/>
      <c r="Q102" s="121">
        <f>SUM(Q100:Q101)</f>
        <v>0</v>
      </c>
      <c r="R102" s="121">
        <f>SUM(R100:R101)</f>
        <v>10000</v>
      </c>
      <c r="S102" s="121">
        <f>SUM(S100:S101)</f>
        <v>12300</v>
      </c>
    </row>
    <row r="104" spans="1:21">
      <c r="A104" s="10" t="s">
        <v>140</v>
      </c>
      <c r="B104" s="7"/>
      <c r="C104" s="75"/>
      <c r="D104" s="7"/>
      <c r="E104" s="7"/>
      <c r="F104" s="7"/>
      <c r="G104" s="7"/>
      <c r="H104" s="7"/>
      <c r="I104" s="7"/>
      <c r="J104" s="7"/>
      <c r="K104" s="7"/>
      <c r="L104" s="7"/>
      <c r="M104" s="10" t="str">
        <f>A104</f>
        <v>PAKIET NR 13</v>
      </c>
    </row>
    <row r="105" spans="1:21">
      <c r="A105" s="126" t="s">
        <v>0</v>
      </c>
      <c r="B105" s="127"/>
      <c r="C105" s="127"/>
      <c r="D105" s="127"/>
      <c r="E105" s="127"/>
      <c r="F105" s="127"/>
      <c r="G105" s="128"/>
      <c r="H105" s="126" t="s">
        <v>1</v>
      </c>
      <c r="I105" s="127"/>
      <c r="J105" s="127"/>
      <c r="K105" s="127"/>
      <c r="L105" s="128"/>
      <c r="M105" s="126" t="s">
        <v>2</v>
      </c>
      <c r="N105" s="127"/>
      <c r="O105" s="127"/>
      <c r="P105" s="127"/>
      <c r="Q105" s="127"/>
      <c r="R105" s="127"/>
      <c r="S105" s="128"/>
      <c r="T105" s="129" t="s">
        <v>3</v>
      </c>
      <c r="U105" s="130"/>
    </row>
    <row r="106" spans="1:21" ht="52.5">
      <c r="A106" s="55" t="s">
        <v>22</v>
      </c>
      <c r="B106" s="45" t="s">
        <v>23</v>
      </c>
      <c r="C106" s="46" t="s">
        <v>62</v>
      </c>
      <c r="D106" s="56" t="s">
        <v>50</v>
      </c>
      <c r="E106" s="56" t="s">
        <v>24</v>
      </c>
      <c r="F106" s="46" t="s">
        <v>59</v>
      </c>
      <c r="G106" s="46" t="s">
        <v>25</v>
      </c>
      <c r="H106" s="68" t="s">
        <v>26</v>
      </c>
      <c r="I106" s="47" t="s">
        <v>27</v>
      </c>
      <c r="J106" s="48" t="s">
        <v>28</v>
      </c>
      <c r="K106" s="49" t="s">
        <v>4</v>
      </c>
      <c r="L106" s="48" t="s">
        <v>29</v>
      </c>
      <c r="M106" s="50" t="s">
        <v>30</v>
      </c>
      <c r="N106" s="51" t="s">
        <v>31</v>
      </c>
      <c r="O106" s="50" t="s">
        <v>32</v>
      </c>
      <c r="P106" s="49" t="s">
        <v>4</v>
      </c>
      <c r="Q106" s="50" t="s">
        <v>33</v>
      </c>
      <c r="R106" s="50" t="s">
        <v>48</v>
      </c>
      <c r="S106" s="50" t="s">
        <v>49</v>
      </c>
      <c r="T106" s="52" t="s">
        <v>51</v>
      </c>
      <c r="U106" s="53" t="s">
        <v>52</v>
      </c>
    </row>
    <row r="107" spans="1:21" ht="13.5" thickBot="1">
      <c r="A107" s="46" t="s">
        <v>5</v>
      </c>
      <c r="B107" s="89" t="s">
        <v>6</v>
      </c>
      <c r="C107" s="89" t="s">
        <v>7</v>
      </c>
      <c r="D107" s="89" t="s">
        <v>8</v>
      </c>
      <c r="E107" s="89" t="s">
        <v>9</v>
      </c>
      <c r="F107" s="98" t="s">
        <v>10</v>
      </c>
      <c r="G107" s="109" t="s">
        <v>11</v>
      </c>
      <c r="H107" s="110" t="s">
        <v>34</v>
      </c>
      <c r="I107" s="111" t="s">
        <v>38</v>
      </c>
      <c r="J107" s="89" t="s">
        <v>39</v>
      </c>
      <c r="K107" s="100" t="s">
        <v>40</v>
      </c>
      <c r="L107" s="87" t="s">
        <v>41</v>
      </c>
      <c r="M107" s="87" t="s">
        <v>35</v>
      </c>
      <c r="N107" s="100" t="s">
        <v>42</v>
      </c>
      <c r="O107" s="87" t="s">
        <v>43</v>
      </c>
      <c r="P107" s="100" t="s">
        <v>44</v>
      </c>
      <c r="Q107" s="87" t="s">
        <v>45</v>
      </c>
      <c r="R107" s="101" t="s">
        <v>12</v>
      </c>
      <c r="S107" s="101" t="s">
        <v>13</v>
      </c>
      <c r="T107" s="101" t="s">
        <v>36</v>
      </c>
      <c r="U107" s="101" t="s">
        <v>46</v>
      </c>
    </row>
    <row r="108" spans="1:21" ht="23.25" thickBot="1">
      <c r="A108" s="87" t="s">
        <v>14</v>
      </c>
      <c r="B108" s="88" t="s">
        <v>171</v>
      </c>
      <c r="C108" s="90" t="s">
        <v>172</v>
      </c>
      <c r="D108" s="90">
        <v>2019</v>
      </c>
      <c r="E108" s="90" t="s">
        <v>173</v>
      </c>
      <c r="F108" s="102">
        <v>2</v>
      </c>
      <c r="G108" s="116" t="s">
        <v>95</v>
      </c>
      <c r="H108" s="104">
        <v>6</v>
      </c>
      <c r="I108" s="70"/>
      <c r="J108" s="71">
        <f>H108*I108</f>
        <v>0</v>
      </c>
      <c r="K108" s="72"/>
      <c r="L108" s="71">
        <f>ROUND(J108*K108+J108,2)</f>
        <v>0</v>
      </c>
      <c r="M108" s="94">
        <v>12</v>
      </c>
      <c r="N108" s="73"/>
      <c r="O108" s="74">
        <f>N108*M108</f>
        <v>0</v>
      </c>
      <c r="P108" s="72"/>
      <c r="Q108" s="105">
        <f>ROUND(O108+O108*P108,2)</f>
        <v>0</v>
      </c>
      <c r="R108" s="95">
        <v>3000</v>
      </c>
      <c r="S108" s="115">
        <v>3690</v>
      </c>
      <c r="T108" s="24">
        <f>J108+O108+R108</f>
        <v>3000</v>
      </c>
      <c r="U108" s="24">
        <f>L108+Q108+S108</f>
        <v>3690</v>
      </c>
    </row>
    <row r="111" spans="1:21">
      <c r="A111" s="10" t="s">
        <v>225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10" t="str">
        <f>A111</f>
        <v>PAKIET NR  14</v>
      </c>
    </row>
    <row r="112" spans="1:21">
      <c r="A112" s="126" t="s">
        <v>0</v>
      </c>
      <c r="B112" s="127"/>
      <c r="C112" s="127"/>
      <c r="D112" s="127"/>
      <c r="E112" s="127"/>
      <c r="F112" s="127"/>
      <c r="G112" s="128"/>
      <c r="H112" s="126" t="s">
        <v>1</v>
      </c>
      <c r="I112" s="127"/>
      <c r="J112" s="127"/>
      <c r="K112" s="127"/>
      <c r="L112" s="128"/>
      <c r="M112" s="126" t="s">
        <v>2</v>
      </c>
      <c r="N112" s="127"/>
      <c r="O112" s="127"/>
      <c r="P112" s="127"/>
      <c r="Q112" s="127"/>
      <c r="R112" s="127"/>
      <c r="S112" s="128"/>
      <c r="T112" s="129" t="s">
        <v>3</v>
      </c>
      <c r="U112" s="130"/>
    </row>
    <row r="113" spans="1:21" ht="52.5">
      <c r="A113" s="55" t="s">
        <v>22</v>
      </c>
      <c r="B113" s="45" t="s">
        <v>23</v>
      </c>
      <c r="C113" s="46" t="s">
        <v>62</v>
      </c>
      <c r="D113" s="46" t="s">
        <v>50</v>
      </c>
      <c r="E113" s="56" t="s">
        <v>24</v>
      </c>
      <c r="F113" s="46" t="s">
        <v>59</v>
      </c>
      <c r="G113" s="46" t="s">
        <v>25</v>
      </c>
      <c r="H113" s="46" t="s">
        <v>26</v>
      </c>
      <c r="I113" s="47" t="s">
        <v>27</v>
      </c>
      <c r="J113" s="48" t="s">
        <v>28</v>
      </c>
      <c r="K113" s="49" t="s">
        <v>4</v>
      </c>
      <c r="L113" s="48" t="s">
        <v>29</v>
      </c>
      <c r="M113" s="50" t="s">
        <v>30</v>
      </c>
      <c r="N113" s="51" t="s">
        <v>31</v>
      </c>
      <c r="O113" s="50" t="s">
        <v>32</v>
      </c>
      <c r="P113" s="49" t="s">
        <v>4</v>
      </c>
      <c r="Q113" s="50" t="s">
        <v>33</v>
      </c>
      <c r="R113" s="50" t="s">
        <v>48</v>
      </c>
      <c r="S113" s="50" t="s">
        <v>49</v>
      </c>
      <c r="T113" s="52" t="s">
        <v>51</v>
      </c>
      <c r="U113" s="53" t="s">
        <v>52</v>
      </c>
    </row>
    <row r="114" spans="1:21" ht="13.5" thickBot="1">
      <c r="A114" s="46" t="s">
        <v>5</v>
      </c>
      <c r="B114" s="89" t="s">
        <v>6</v>
      </c>
      <c r="C114" s="89" t="s">
        <v>7</v>
      </c>
      <c r="D114" s="89" t="s">
        <v>8</v>
      </c>
      <c r="E114" s="89" t="s">
        <v>9</v>
      </c>
      <c r="F114" s="98" t="s">
        <v>10</v>
      </c>
      <c r="G114" s="98" t="s">
        <v>11</v>
      </c>
      <c r="H114" s="98" t="s">
        <v>34</v>
      </c>
      <c r="I114" s="99" t="s">
        <v>38</v>
      </c>
      <c r="J114" s="89" t="s">
        <v>39</v>
      </c>
      <c r="K114" s="100" t="s">
        <v>40</v>
      </c>
      <c r="L114" s="87" t="s">
        <v>41</v>
      </c>
      <c r="M114" s="87" t="s">
        <v>35</v>
      </c>
      <c r="N114" s="100" t="s">
        <v>42</v>
      </c>
      <c r="O114" s="87" t="s">
        <v>43</v>
      </c>
      <c r="P114" s="100" t="s">
        <v>44</v>
      </c>
      <c r="Q114" s="87" t="s">
        <v>45</v>
      </c>
      <c r="R114" s="101" t="s">
        <v>12</v>
      </c>
      <c r="S114" s="101" t="s">
        <v>13</v>
      </c>
      <c r="T114" s="101" t="s">
        <v>36</v>
      </c>
      <c r="U114" s="101" t="s">
        <v>46</v>
      </c>
    </row>
    <row r="115" spans="1:21" ht="26.25" customHeight="1">
      <c r="A115" s="87" t="s">
        <v>14</v>
      </c>
      <c r="B115" s="88" t="s">
        <v>174</v>
      </c>
      <c r="C115" s="90" t="s">
        <v>175</v>
      </c>
      <c r="D115" s="90">
        <v>2020</v>
      </c>
      <c r="E115" s="89" t="s">
        <v>176</v>
      </c>
      <c r="F115" s="117">
        <v>8</v>
      </c>
      <c r="G115" s="139" t="s">
        <v>147</v>
      </c>
      <c r="H115" s="104">
        <v>24</v>
      </c>
      <c r="I115" s="70"/>
      <c r="J115" s="71">
        <f>H115*I115</f>
        <v>0</v>
      </c>
      <c r="K115" s="72"/>
      <c r="L115" s="71">
        <f>ROUND(J115*K115+J115,2)</f>
        <v>0</v>
      </c>
      <c r="M115" s="94">
        <v>10</v>
      </c>
      <c r="N115" s="73"/>
      <c r="O115" s="74">
        <f>N115*M115</f>
        <v>0</v>
      </c>
      <c r="P115" s="72"/>
      <c r="Q115" s="105">
        <f>ROUND(O115+O115*P115,2)</f>
        <v>0</v>
      </c>
      <c r="R115" s="131">
        <v>50000</v>
      </c>
      <c r="S115" s="133">
        <v>61500</v>
      </c>
      <c r="T115" s="135">
        <f>SUM(J117+O117+R117)</f>
        <v>50000</v>
      </c>
      <c r="U115" s="137">
        <f>SUM(L117+Q117+S117)</f>
        <v>61500</v>
      </c>
    </row>
    <row r="116" spans="1:21" ht="26.25" customHeight="1" thickBot="1">
      <c r="A116" s="87" t="s">
        <v>15</v>
      </c>
      <c r="B116" s="88" t="s">
        <v>177</v>
      </c>
      <c r="C116" s="90" t="s">
        <v>178</v>
      </c>
      <c r="D116" s="90">
        <v>2020</v>
      </c>
      <c r="E116" s="89" t="s">
        <v>176</v>
      </c>
      <c r="F116" s="117">
        <v>2</v>
      </c>
      <c r="G116" s="140"/>
      <c r="H116" s="119">
        <v>6</v>
      </c>
      <c r="I116" s="70"/>
      <c r="J116" s="71">
        <f t="shared" ref="J116" si="16">H116*I116</f>
        <v>0</v>
      </c>
      <c r="K116" s="72"/>
      <c r="L116" s="71">
        <f t="shared" ref="L116" si="17">ROUND(J116*K116+J116,2)</f>
        <v>0</v>
      </c>
      <c r="M116" s="94">
        <v>5</v>
      </c>
      <c r="N116" s="73"/>
      <c r="O116" s="74">
        <f t="shared" ref="O116" si="18">N116*M116</f>
        <v>0</v>
      </c>
      <c r="P116" s="72"/>
      <c r="Q116" s="105">
        <f t="shared" ref="Q116" si="19">ROUND(O116+O116*P116,2)</f>
        <v>0</v>
      </c>
      <c r="R116" s="132"/>
      <c r="S116" s="134"/>
      <c r="T116" s="136"/>
      <c r="U116" s="138"/>
    </row>
    <row r="117" spans="1:21">
      <c r="I117" s="120" t="s">
        <v>21</v>
      </c>
      <c r="J117" s="121">
        <f>SUM(J115:J116)</f>
        <v>0</v>
      </c>
      <c r="K117" s="9"/>
      <c r="L117" s="121">
        <f>SUM(L115:L116)</f>
        <v>0</v>
      </c>
      <c r="M117" s="9"/>
      <c r="N117" s="9"/>
      <c r="O117" s="121">
        <f>SUM(O115:O116)</f>
        <v>0</v>
      </c>
      <c r="P117" s="9"/>
      <c r="Q117" s="121">
        <f>SUM(Q115:Q116)</f>
        <v>0</v>
      </c>
      <c r="R117" s="121">
        <f>SUM(R115:R116)</f>
        <v>50000</v>
      </c>
      <c r="S117" s="121">
        <f>SUM(S115:S116)</f>
        <v>61500</v>
      </c>
    </row>
    <row r="119" spans="1:21">
      <c r="A119" s="10" t="s">
        <v>141</v>
      </c>
      <c r="B119" s="7"/>
      <c r="C119" s="75"/>
      <c r="D119" s="7"/>
      <c r="E119" s="7"/>
      <c r="F119" s="7"/>
      <c r="G119" s="7"/>
      <c r="H119" s="7"/>
      <c r="I119" s="7"/>
      <c r="J119" s="7"/>
      <c r="K119" s="7"/>
      <c r="L119" s="7"/>
      <c r="M119" s="10" t="str">
        <f>A119</f>
        <v>PAKIET NR 15</v>
      </c>
    </row>
    <row r="120" spans="1:21">
      <c r="A120" s="126" t="s">
        <v>0</v>
      </c>
      <c r="B120" s="127"/>
      <c r="C120" s="127"/>
      <c r="D120" s="127"/>
      <c r="E120" s="127"/>
      <c r="F120" s="127"/>
      <c r="G120" s="128"/>
      <c r="H120" s="126" t="s">
        <v>1</v>
      </c>
      <c r="I120" s="127"/>
      <c r="J120" s="127"/>
      <c r="K120" s="127"/>
      <c r="L120" s="128"/>
      <c r="M120" s="126" t="s">
        <v>2</v>
      </c>
      <c r="N120" s="127"/>
      <c r="O120" s="127"/>
      <c r="P120" s="127"/>
      <c r="Q120" s="127"/>
      <c r="R120" s="127"/>
      <c r="S120" s="128"/>
      <c r="T120" s="129" t="s">
        <v>3</v>
      </c>
      <c r="U120" s="130"/>
    </row>
    <row r="121" spans="1:21" ht="52.5">
      <c r="A121" s="55" t="s">
        <v>22</v>
      </c>
      <c r="B121" s="45" t="s">
        <v>23</v>
      </c>
      <c r="C121" s="46" t="s">
        <v>62</v>
      </c>
      <c r="D121" s="56" t="s">
        <v>50</v>
      </c>
      <c r="E121" s="56" t="s">
        <v>24</v>
      </c>
      <c r="F121" s="46" t="s">
        <v>59</v>
      </c>
      <c r="G121" s="46" t="s">
        <v>25</v>
      </c>
      <c r="H121" s="68" t="s">
        <v>26</v>
      </c>
      <c r="I121" s="47" t="s">
        <v>27</v>
      </c>
      <c r="J121" s="48" t="s">
        <v>28</v>
      </c>
      <c r="K121" s="49" t="s">
        <v>4</v>
      </c>
      <c r="L121" s="48" t="s">
        <v>29</v>
      </c>
      <c r="M121" s="50" t="s">
        <v>30</v>
      </c>
      <c r="N121" s="51" t="s">
        <v>31</v>
      </c>
      <c r="O121" s="50" t="s">
        <v>32</v>
      </c>
      <c r="P121" s="49" t="s">
        <v>4</v>
      </c>
      <c r="Q121" s="50" t="s">
        <v>33</v>
      </c>
      <c r="R121" s="50" t="s">
        <v>48</v>
      </c>
      <c r="S121" s="50" t="s">
        <v>49</v>
      </c>
      <c r="T121" s="52" t="s">
        <v>51</v>
      </c>
      <c r="U121" s="53" t="s">
        <v>52</v>
      </c>
    </row>
    <row r="122" spans="1:21" ht="13.5" thickBot="1">
      <c r="A122" s="46" t="s">
        <v>5</v>
      </c>
      <c r="B122" s="89" t="s">
        <v>6</v>
      </c>
      <c r="C122" s="89" t="s">
        <v>7</v>
      </c>
      <c r="D122" s="89" t="s">
        <v>8</v>
      </c>
      <c r="E122" s="89" t="s">
        <v>9</v>
      </c>
      <c r="F122" s="98" t="s">
        <v>10</v>
      </c>
      <c r="G122" s="109" t="s">
        <v>11</v>
      </c>
      <c r="H122" s="110" t="s">
        <v>34</v>
      </c>
      <c r="I122" s="111" t="s">
        <v>38</v>
      </c>
      <c r="J122" s="89" t="s">
        <v>39</v>
      </c>
      <c r="K122" s="100" t="s">
        <v>40</v>
      </c>
      <c r="L122" s="87" t="s">
        <v>41</v>
      </c>
      <c r="M122" s="87" t="s">
        <v>35</v>
      </c>
      <c r="N122" s="100" t="s">
        <v>42</v>
      </c>
      <c r="O122" s="87" t="s">
        <v>43</v>
      </c>
      <c r="P122" s="100" t="s">
        <v>44</v>
      </c>
      <c r="Q122" s="87" t="s">
        <v>45</v>
      </c>
      <c r="R122" s="101" t="s">
        <v>12</v>
      </c>
      <c r="S122" s="101" t="s">
        <v>13</v>
      </c>
      <c r="T122" s="101" t="s">
        <v>36</v>
      </c>
      <c r="U122" s="101" t="s">
        <v>46</v>
      </c>
    </row>
    <row r="123" spans="1:21" ht="23.25" thickBot="1">
      <c r="A123" s="87" t="s">
        <v>14</v>
      </c>
      <c r="B123" s="88" t="s">
        <v>179</v>
      </c>
      <c r="C123" s="90" t="s">
        <v>180</v>
      </c>
      <c r="D123" s="90" t="s">
        <v>142</v>
      </c>
      <c r="E123" s="90" t="s">
        <v>181</v>
      </c>
      <c r="F123" s="102">
        <v>27</v>
      </c>
      <c r="G123" s="116" t="s">
        <v>182</v>
      </c>
      <c r="H123" s="104">
        <v>81</v>
      </c>
      <c r="I123" s="70"/>
      <c r="J123" s="71">
        <f>H123*I123</f>
        <v>0</v>
      </c>
      <c r="K123" s="72"/>
      <c r="L123" s="71">
        <f>ROUND(J123*K123+J123,2)</f>
        <v>0</v>
      </c>
      <c r="M123" s="94">
        <v>27</v>
      </c>
      <c r="N123" s="73"/>
      <c r="O123" s="74">
        <f>N123*M123</f>
        <v>0</v>
      </c>
      <c r="P123" s="72"/>
      <c r="Q123" s="105">
        <f>ROUND(O123+O123*P123,2)</f>
        <v>0</v>
      </c>
      <c r="R123" s="95">
        <v>21600</v>
      </c>
      <c r="S123" s="115">
        <v>26568</v>
      </c>
      <c r="T123" s="24">
        <f>J123+O123+R123</f>
        <v>21600</v>
      </c>
      <c r="U123" s="24">
        <f>L123+Q123+S123</f>
        <v>26568</v>
      </c>
    </row>
    <row r="126" spans="1:21">
      <c r="A126" s="10" t="s">
        <v>143</v>
      </c>
      <c r="B126" s="7"/>
      <c r="C126" s="75"/>
      <c r="D126" s="7"/>
      <c r="E126" s="7"/>
      <c r="F126" s="7"/>
      <c r="G126" s="7"/>
      <c r="H126" s="7"/>
      <c r="I126" s="7"/>
      <c r="J126" s="7"/>
      <c r="K126" s="7"/>
      <c r="L126" s="7"/>
      <c r="M126" s="10" t="str">
        <f>A126</f>
        <v>PAKIET NR 16</v>
      </c>
    </row>
    <row r="127" spans="1:21">
      <c r="A127" s="126" t="s">
        <v>0</v>
      </c>
      <c r="B127" s="127"/>
      <c r="C127" s="127"/>
      <c r="D127" s="127"/>
      <c r="E127" s="127"/>
      <c r="F127" s="127"/>
      <c r="G127" s="128"/>
      <c r="H127" s="126" t="s">
        <v>1</v>
      </c>
      <c r="I127" s="127"/>
      <c r="J127" s="127"/>
      <c r="K127" s="127"/>
      <c r="L127" s="128"/>
      <c r="M127" s="126" t="s">
        <v>2</v>
      </c>
      <c r="N127" s="127"/>
      <c r="O127" s="127"/>
      <c r="P127" s="127"/>
      <c r="Q127" s="127"/>
      <c r="R127" s="127"/>
      <c r="S127" s="128"/>
      <c r="T127" s="129" t="s">
        <v>3</v>
      </c>
      <c r="U127" s="130"/>
    </row>
    <row r="128" spans="1:21" ht="52.5">
      <c r="A128" s="55" t="s">
        <v>22</v>
      </c>
      <c r="B128" s="45" t="s">
        <v>23</v>
      </c>
      <c r="C128" s="46" t="s">
        <v>62</v>
      </c>
      <c r="D128" s="56" t="s">
        <v>50</v>
      </c>
      <c r="E128" s="56" t="s">
        <v>24</v>
      </c>
      <c r="F128" s="46" t="s">
        <v>59</v>
      </c>
      <c r="G128" s="46" t="s">
        <v>25</v>
      </c>
      <c r="H128" s="68" t="s">
        <v>26</v>
      </c>
      <c r="I128" s="47" t="s">
        <v>27</v>
      </c>
      <c r="J128" s="48" t="s">
        <v>28</v>
      </c>
      <c r="K128" s="49" t="s">
        <v>4</v>
      </c>
      <c r="L128" s="48" t="s">
        <v>29</v>
      </c>
      <c r="M128" s="50" t="s">
        <v>30</v>
      </c>
      <c r="N128" s="51" t="s">
        <v>31</v>
      </c>
      <c r="O128" s="50" t="s">
        <v>32</v>
      </c>
      <c r="P128" s="49" t="s">
        <v>4</v>
      </c>
      <c r="Q128" s="50" t="s">
        <v>33</v>
      </c>
      <c r="R128" s="50" t="s">
        <v>48</v>
      </c>
      <c r="S128" s="50" t="s">
        <v>49</v>
      </c>
      <c r="T128" s="52" t="s">
        <v>51</v>
      </c>
      <c r="U128" s="53" t="s">
        <v>52</v>
      </c>
    </row>
    <row r="129" spans="1:21" ht="13.5" thickBot="1">
      <c r="A129" s="46" t="s">
        <v>5</v>
      </c>
      <c r="B129" s="89" t="s">
        <v>6</v>
      </c>
      <c r="C129" s="89" t="s">
        <v>7</v>
      </c>
      <c r="D129" s="89" t="s">
        <v>8</v>
      </c>
      <c r="E129" s="89" t="s">
        <v>9</v>
      </c>
      <c r="F129" s="98" t="s">
        <v>10</v>
      </c>
      <c r="G129" s="109" t="s">
        <v>11</v>
      </c>
      <c r="H129" s="110" t="s">
        <v>34</v>
      </c>
      <c r="I129" s="111" t="s">
        <v>38</v>
      </c>
      <c r="J129" s="89" t="s">
        <v>39</v>
      </c>
      <c r="K129" s="100" t="s">
        <v>40</v>
      </c>
      <c r="L129" s="87" t="s">
        <v>41</v>
      </c>
      <c r="M129" s="87" t="s">
        <v>35</v>
      </c>
      <c r="N129" s="100" t="s">
        <v>42</v>
      </c>
      <c r="O129" s="87" t="s">
        <v>43</v>
      </c>
      <c r="P129" s="100" t="s">
        <v>44</v>
      </c>
      <c r="Q129" s="87" t="s">
        <v>45</v>
      </c>
      <c r="R129" s="101" t="s">
        <v>12</v>
      </c>
      <c r="S129" s="101" t="s">
        <v>13</v>
      </c>
      <c r="T129" s="101" t="s">
        <v>36</v>
      </c>
      <c r="U129" s="101" t="s">
        <v>46</v>
      </c>
    </row>
    <row r="130" spans="1:21" ht="23.25" thickBot="1">
      <c r="A130" s="87" t="s">
        <v>14</v>
      </c>
      <c r="B130" s="88" t="s">
        <v>183</v>
      </c>
      <c r="C130" s="90" t="s">
        <v>184</v>
      </c>
      <c r="D130" s="90">
        <v>2021</v>
      </c>
      <c r="E130" s="90" t="s">
        <v>185</v>
      </c>
      <c r="F130" s="102">
        <v>2</v>
      </c>
      <c r="G130" s="116" t="s">
        <v>186</v>
      </c>
      <c r="H130" s="104">
        <v>6</v>
      </c>
      <c r="I130" s="70"/>
      <c r="J130" s="71">
        <f>H130*I130</f>
        <v>0</v>
      </c>
      <c r="K130" s="72"/>
      <c r="L130" s="71">
        <f>ROUND(J130*K130+J130,2)</f>
        <v>0</v>
      </c>
      <c r="M130" s="94">
        <v>8</v>
      </c>
      <c r="N130" s="73"/>
      <c r="O130" s="74">
        <f>N130*M130</f>
        <v>0</v>
      </c>
      <c r="P130" s="72"/>
      <c r="Q130" s="105">
        <f>ROUND(O130+O130*P130,2)</f>
        <v>0</v>
      </c>
      <c r="R130" s="95">
        <v>30000</v>
      </c>
      <c r="S130" s="115">
        <v>36900</v>
      </c>
      <c r="T130" s="24">
        <f>J130+O130+R130</f>
        <v>30000</v>
      </c>
      <c r="U130" s="24">
        <f>L130+Q130+S130</f>
        <v>36900</v>
      </c>
    </row>
    <row r="133" spans="1:21">
      <c r="A133" s="10" t="s">
        <v>144</v>
      </c>
      <c r="B133" s="7"/>
      <c r="C133" s="75"/>
      <c r="D133" s="7"/>
      <c r="E133" s="7"/>
      <c r="F133" s="7"/>
      <c r="G133" s="7"/>
      <c r="H133" s="7"/>
      <c r="I133" s="7"/>
      <c r="J133" s="7"/>
      <c r="K133" s="7"/>
      <c r="L133" s="7"/>
      <c r="M133" s="10" t="str">
        <f>A133</f>
        <v>PAKIET NR 17</v>
      </c>
    </row>
    <row r="134" spans="1:21">
      <c r="A134" s="126" t="s">
        <v>0</v>
      </c>
      <c r="B134" s="127"/>
      <c r="C134" s="127"/>
      <c r="D134" s="127"/>
      <c r="E134" s="127"/>
      <c r="F134" s="127"/>
      <c r="G134" s="128"/>
      <c r="H134" s="126" t="s">
        <v>1</v>
      </c>
      <c r="I134" s="127"/>
      <c r="J134" s="127"/>
      <c r="K134" s="127"/>
      <c r="L134" s="128"/>
      <c r="M134" s="126" t="s">
        <v>2</v>
      </c>
      <c r="N134" s="127"/>
      <c r="O134" s="127"/>
      <c r="P134" s="127"/>
      <c r="Q134" s="127"/>
      <c r="R134" s="127"/>
      <c r="S134" s="128"/>
      <c r="T134" s="129" t="s">
        <v>3</v>
      </c>
      <c r="U134" s="130"/>
    </row>
    <row r="135" spans="1:21" ht="52.5">
      <c r="A135" s="55" t="s">
        <v>22</v>
      </c>
      <c r="B135" s="45" t="s">
        <v>23</v>
      </c>
      <c r="C135" s="46" t="s">
        <v>62</v>
      </c>
      <c r="D135" s="56" t="s">
        <v>50</v>
      </c>
      <c r="E135" s="56" t="s">
        <v>24</v>
      </c>
      <c r="F135" s="46" t="s">
        <v>59</v>
      </c>
      <c r="G135" s="46" t="s">
        <v>25</v>
      </c>
      <c r="H135" s="68" t="s">
        <v>26</v>
      </c>
      <c r="I135" s="47" t="s">
        <v>27</v>
      </c>
      <c r="J135" s="48" t="s">
        <v>28</v>
      </c>
      <c r="K135" s="49" t="s">
        <v>4</v>
      </c>
      <c r="L135" s="48" t="s">
        <v>29</v>
      </c>
      <c r="M135" s="50" t="s">
        <v>30</v>
      </c>
      <c r="N135" s="51" t="s">
        <v>31</v>
      </c>
      <c r="O135" s="50" t="s">
        <v>32</v>
      </c>
      <c r="P135" s="49" t="s">
        <v>4</v>
      </c>
      <c r="Q135" s="50" t="s">
        <v>33</v>
      </c>
      <c r="R135" s="50" t="s">
        <v>48</v>
      </c>
      <c r="S135" s="50" t="s">
        <v>49</v>
      </c>
      <c r="T135" s="52" t="s">
        <v>51</v>
      </c>
      <c r="U135" s="53" t="s">
        <v>52</v>
      </c>
    </row>
    <row r="136" spans="1:21" ht="13.5" thickBot="1">
      <c r="A136" s="46" t="s">
        <v>5</v>
      </c>
      <c r="B136" s="89" t="s">
        <v>6</v>
      </c>
      <c r="C136" s="89" t="s">
        <v>7</v>
      </c>
      <c r="D136" s="89" t="s">
        <v>8</v>
      </c>
      <c r="E136" s="89" t="s">
        <v>9</v>
      </c>
      <c r="F136" s="98" t="s">
        <v>10</v>
      </c>
      <c r="G136" s="109" t="s">
        <v>11</v>
      </c>
      <c r="H136" s="110" t="s">
        <v>34</v>
      </c>
      <c r="I136" s="111" t="s">
        <v>38</v>
      </c>
      <c r="J136" s="89" t="s">
        <v>39</v>
      </c>
      <c r="K136" s="100" t="s">
        <v>40</v>
      </c>
      <c r="L136" s="87" t="s">
        <v>41</v>
      </c>
      <c r="M136" s="87" t="s">
        <v>35</v>
      </c>
      <c r="N136" s="100" t="s">
        <v>42</v>
      </c>
      <c r="O136" s="87" t="s">
        <v>43</v>
      </c>
      <c r="P136" s="100" t="s">
        <v>44</v>
      </c>
      <c r="Q136" s="87" t="s">
        <v>45</v>
      </c>
      <c r="R136" s="101" t="s">
        <v>12</v>
      </c>
      <c r="S136" s="101" t="s">
        <v>13</v>
      </c>
      <c r="T136" s="101" t="s">
        <v>36</v>
      </c>
      <c r="U136" s="101" t="s">
        <v>46</v>
      </c>
    </row>
    <row r="137" spans="1:21" ht="57" thickBot="1">
      <c r="A137" s="87" t="s">
        <v>14</v>
      </c>
      <c r="B137" s="88" t="s">
        <v>183</v>
      </c>
      <c r="C137" s="90" t="s">
        <v>187</v>
      </c>
      <c r="D137" s="90" t="s">
        <v>188</v>
      </c>
      <c r="E137" s="90" t="s">
        <v>189</v>
      </c>
      <c r="F137" s="102">
        <v>9</v>
      </c>
      <c r="G137" s="116" t="s">
        <v>186</v>
      </c>
      <c r="H137" s="104">
        <v>18</v>
      </c>
      <c r="I137" s="70"/>
      <c r="J137" s="71">
        <f>H137*I137</f>
        <v>0</v>
      </c>
      <c r="K137" s="72"/>
      <c r="L137" s="71">
        <f>ROUND(J137*K137+J137,2)</f>
        <v>0</v>
      </c>
      <c r="M137" s="94">
        <v>10</v>
      </c>
      <c r="N137" s="73"/>
      <c r="O137" s="74">
        <f>N137*M137</f>
        <v>0</v>
      </c>
      <c r="P137" s="72"/>
      <c r="Q137" s="105">
        <f>ROUND(O137+O137*P137,2)</f>
        <v>0</v>
      </c>
      <c r="R137" s="95">
        <v>7000</v>
      </c>
      <c r="S137" s="115">
        <v>8610</v>
      </c>
      <c r="T137" s="24">
        <f>J137+O137+R137</f>
        <v>7000</v>
      </c>
      <c r="U137" s="24">
        <f>L137+Q137+S137</f>
        <v>8610</v>
      </c>
    </row>
    <row r="140" spans="1:21">
      <c r="A140" s="10" t="s">
        <v>226</v>
      </c>
      <c r="B140" s="7"/>
      <c r="C140" s="75"/>
      <c r="D140" s="7"/>
      <c r="E140" s="7"/>
      <c r="F140" s="7"/>
      <c r="G140" s="7"/>
      <c r="H140" s="7"/>
      <c r="I140" s="7"/>
      <c r="J140" s="7"/>
      <c r="K140" s="7"/>
      <c r="L140" s="7"/>
      <c r="M140" s="10" t="str">
        <f>A140</f>
        <v>PAKIET NR 18</v>
      </c>
    </row>
    <row r="141" spans="1:21">
      <c r="A141" s="126" t="s">
        <v>0</v>
      </c>
      <c r="B141" s="127"/>
      <c r="C141" s="127"/>
      <c r="D141" s="127"/>
      <c r="E141" s="127"/>
      <c r="F141" s="127"/>
      <c r="G141" s="128"/>
      <c r="H141" s="126" t="s">
        <v>1</v>
      </c>
      <c r="I141" s="127"/>
      <c r="J141" s="127"/>
      <c r="K141" s="127"/>
      <c r="L141" s="128"/>
      <c r="M141" s="126" t="s">
        <v>2</v>
      </c>
      <c r="N141" s="127"/>
      <c r="O141" s="127"/>
      <c r="P141" s="127"/>
      <c r="Q141" s="127"/>
      <c r="R141" s="127"/>
      <c r="S141" s="128"/>
      <c r="T141" s="129" t="s">
        <v>3</v>
      </c>
      <c r="U141" s="130"/>
    </row>
    <row r="142" spans="1:21" ht="52.5">
      <c r="A142" s="55" t="s">
        <v>22</v>
      </c>
      <c r="B142" s="45" t="s">
        <v>23</v>
      </c>
      <c r="C142" s="46" t="s">
        <v>62</v>
      </c>
      <c r="D142" s="56" t="s">
        <v>50</v>
      </c>
      <c r="E142" s="56" t="s">
        <v>24</v>
      </c>
      <c r="F142" s="46" t="s">
        <v>59</v>
      </c>
      <c r="G142" s="46" t="s">
        <v>25</v>
      </c>
      <c r="H142" s="68" t="s">
        <v>26</v>
      </c>
      <c r="I142" s="47" t="s">
        <v>27</v>
      </c>
      <c r="J142" s="48" t="s">
        <v>28</v>
      </c>
      <c r="K142" s="49" t="s">
        <v>4</v>
      </c>
      <c r="L142" s="48" t="s">
        <v>29</v>
      </c>
      <c r="M142" s="50" t="s">
        <v>30</v>
      </c>
      <c r="N142" s="51" t="s">
        <v>31</v>
      </c>
      <c r="O142" s="50" t="s">
        <v>32</v>
      </c>
      <c r="P142" s="49" t="s">
        <v>4</v>
      </c>
      <c r="Q142" s="50" t="s">
        <v>33</v>
      </c>
      <c r="R142" s="50" t="s">
        <v>48</v>
      </c>
      <c r="S142" s="50" t="s">
        <v>49</v>
      </c>
      <c r="T142" s="52" t="s">
        <v>51</v>
      </c>
      <c r="U142" s="53" t="s">
        <v>52</v>
      </c>
    </row>
    <row r="143" spans="1:21" ht="13.5" thickBot="1">
      <c r="A143" s="46" t="s">
        <v>5</v>
      </c>
      <c r="B143" s="89" t="s">
        <v>6</v>
      </c>
      <c r="C143" s="89" t="s">
        <v>7</v>
      </c>
      <c r="D143" s="89" t="s">
        <v>8</v>
      </c>
      <c r="E143" s="89" t="s">
        <v>9</v>
      </c>
      <c r="F143" s="98" t="s">
        <v>10</v>
      </c>
      <c r="G143" s="109" t="s">
        <v>11</v>
      </c>
      <c r="H143" s="110" t="s">
        <v>34</v>
      </c>
      <c r="I143" s="111" t="s">
        <v>38</v>
      </c>
      <c r="J143" s="89" t="s">
        <v>39</v>
      </c>
      <c r="K143" s="100" t="s">
        <v>40</v>
      </c>
      <c r="L143" s="87" t="s">
        <v>41</v>
      </c>
      <c r="M143" s="87" t="s">
        <v>35</v>
      </c>
      <c r="N143" s="100" t="s">
        <v>42</v>
      </c>
      <c r="O143" s="87" t="s">
        <v>43</v>
      </c>
      <c r="P143" s="100" t="s">
        <v>44</v>
      </c>
      <c r="Q143" s="87" t="s">
        <v>45</v>
      </c>
      <c r="R143" s="101" t="s">
        <v>12</v>
      </c>
      <c r="S143" s="101" t="s">
        <v>13</v>
      </c>
      <c r="T143" s="101" t="s">
        <v>36</v>
      </c>
      <c r="U143" s="101" t="s">
        <v>46</v>
      </c>
    </row>
    <row r="144" spans="1:21" ht="23.25" thickBot="1">
      <c r="A144" s="87" t="s">
        <v>14</v>
      </c>
      <c r="B144" s="88" t="s">
        <v>190</v>
      </c>
      <c r="C144" s="90" t="s">
        <v>191</v>
      </c>
      <c r="D144" s="90">
        <v>2020</v>
      </c>
      <c r="E144" s="90" t="s">
        <v>192</v>
      </c>
      <c r="F144" s="102">
        <v>2</v>
      </c>
      <c r="G144" s="116" t="s">
        <v>95</v>
      </c>
      <c r="H144" s="104">
        <v>6</v>
      </c>
      <c r="I144" s="70"/>
      <c r="J144" s="71">
        <f>H144*I144</f>
        <v>0</v>
      </c>
      <c r="K144" s="72"/>
      <c r="L144" s="71">
        <f>ROUND(J144*K144+J144,2)</f>
        <v>0</v>
      </c>
      <c r="M144" s="94">
        <v>8</v>
      </c>
      <c r="N144" s="73"/>
      <c r="O144" s="74">
        <f>N144*M144</f>
        <v>0</v>
      </c>
      <c r="P144" s="72"/>
      <c r="Q144" s="105">
        <f>ROUND(O144+O144*P144,2)</f>
        <v>0</v>
      </c>
      <c r="R144" s="95">
        <v>8000</v>
      </c>
      <c r="S144" s="115">
        <v>9840</v>
      </c>
      <c r="T144" s="24">
        <f>J144+O144+R144</f>
        <v>8000</v>
      </c>
      <c r="U144" s="24">
        <f>L144+Q144+S144</f>
        <v>9840</v>
      </c>
    </row>
    <row r="147" spans="1:21">
      <c r="A147" s="10" t="s">
        <v>145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10" t="str">
        <f>A147</f>
        <v>PAKIET NR  19</v>
      </c>
    </row>
    <row r="148" spans="1:21">
      <c r="A148" s="126" t="s">
        <v>0</v>
      </c>
      <c r="B148" s="127"/>
      <c r="C148" s="127"/>
      <c r="D148" s="127"/>
      <c r="E148" s="127"/>
      <c r="F148" s="127"/>
      <c r="G148" s="128"/>
      <c r="H148" s="126" t="s">
        <v>1</v>
      </c>
      <c r="I148" s="127"/>
      <c r="J148" s="127"/>
      <c r="K148" s="127"/>
      <c r="L148" s="128"/>
      <c r="M148" s="126" t="s">
        <v>2</v>
      </c>
      <c r="N148" s="127"/>
      <c r="O148" s="127"/>
      <c r="P148" s="127"/>
      <c r="Q148" s="127"/>
      <c r="R148" s="127"/>
      <c r="S148" s="128"/>
      <c r="T148" s="129" t="s">
        <v>3</v>
      </c>
      <c r="U148" s="130"/>
    </row>
    <row r="149" spans="1:21" ht="52.5">
      <c r="A149" s="55" t="s">
        <v>22</v>
      </c>
      <c r="B149" s="45" t="s">
        <v>23</v>
      </c>
      <c r="C149" s="46" t="s">
        <v>62</v>
      </c>
      <c r="D149" s="46" t="s">
        <v>50</v>
      </c>
      <c r="E149" s="56" t="s">
        <v>24</v>
      </c>
      <c r="F149" s="46" t="s">
        <v>59</v>
      </c>
      <c r="G149" s="46" t="s">
        <v>25</v>
      </c>
      <c r="H149" s="46" t="s">
        <v>26</v>
      </c>
      <c r="I149" s="47" t="s">
        <v>27</v>
      </c>
      <c r="J149" s="48" t="s">
        <v>28</v>
      </c>
      <c r="K149" s="49" t="s">
        <v>4</v>
      </c>
      <c r="L149" s="48" t="s">
        <v>29</v>
      </c>
      <c r="M149" s="50" t="s">
        <v>30</v>
      </c>
      <c r="N149" s="51" t="s">
        <v>31</v>
      </c>
      <c r="O149" s="50" t="s">
        <v>32</v>
      </c>
      <c r="P149" s="49" t="s">
        <v>4</v>
      </c>
      <c r="Q149" s="50" t="s">
        <v>33</v>
      </c>
      <c r="R149" s="50" t="s">
        <v>48</v>
      </c>
      <c r="S149" s="50" t="s">
        <v>49</v>
      </c>
      <c r="T149" s="52" t="s">
        <v>51</v>
      </c>
      <c r="U149" s="53" t="s">
        <v>52</v>
      </c>
    </row>
    <row r="150" spans="1:21" ht="13.5" thickBot="1">
      <c r="A150" s="46" t="s">
        <v>5</v>
      </c>
      <c r="B150" s="89" t="s">
        <v>6</v>
      </c>
      <c r="C150" s="89" t="s">
        <v>7</v>
      </c>
      <c r="D150" s="89" t="s">
        <v>8</v>
      </c>
      <c r="E150" s="89" t="s">
        <v>9</v>
      </c>
      <c r="F150" s="98" t="s">
        <v>10</v>
      </c>
      <c r="G150" s="98" t="s">
        <v>11</v>
      </c>
      <c r="H150" s="98" t="s">
        <v>34</v>
      </c>
      <c r="I150" s="99" t="s">
        <v>38</v>
      </c>
      <c r="J150" s="89" t="s">
        <v>39</v>
      </c>
      <c r="K150" s="100" t="s">
        <v>40</v>
      </c>
      <c r="L150" s="87" t="s">
        <v>41</v>
      </c>
      <c r="M150" s="87" t="s">
        <v>35</v>
      </c>
      <c r="N150" s="100" t="s">
        <v>42</v>
      </c>
      <c r="O150" s="87" t="s">
        <v>43</v>
      </c>
      <c r="P150" s="100" t="s">
        <v>44</v>
      </c>
      <c r="Q150" s="87" t="s">
        <v>45</v>
      </c>
      <c r="R150" s="101" t="s">
        <v>12</v>
      </c>
      <c r="S150" s="101" t="s">
        <v>13</v>
      </c>
      <c r="T150" s="101" t="s">
        <v>36</v>
      </c>
      <c r="U150" s="101" t="s">
        <v>46</v>
      </c>
    </row>
    <row r="151" spans="1:21" ht="22.5">
      <c r="A151" s="87" t="s">
        <v>14</v>
      </c>
      <c r="B151" s="88" t="s">
        <v>193</v>
      </c>
      <c r="C151" s="90" t="s">
        <v>194</v>
      </c>
      <c r="D151" s="90">
        <v>2019</v>
      </c>
      <c r="E151" s="89" t="s">
        <v>195</v>
      </c>
      <c r="F151" s="117" t="s">
        <v>196</v>
      </c>
      <c r="G151" s="113" t="s">
        <v>147</v>
      </c>
      <c r="H151" s="104">
        <v>105</v>
      </c>
      <c r="I151" s="70"/>
      <c r="J151" s="71">
        <f>H151*I151</f>
        <v>0</v>
      </c>
      <c r="K151" s="72"/>
      <c r="L151" s="71">
        <f>ROUND(J151*K151+J151,2)</f>
        <v>0</v>
      </c>
      <c r="M151" s="94">
        <v>40</v>
      </c>
      <c r="N151" s="73"/>
      <c r="O151" s="74">
        <f>N151*M151</f>
        <v>0</v>
      </c>
      <c r="P151" s="72"/>
      <c r="Q151" s="105">
        <f>ROUND(O151+O151*P151,2)</f>
        <v>0</v>
      </c>
      <c r="R151" s="131">
        <v>80000</v>
      </c>
      <c r="S151" s="133">
        <v>98400</v>
      </c>
      <c r="T151" s="135">
        <f>SUM(J153+O153+R153)</f>
        <v>80000</v>
      </c>
      <c r="U151" s="137">
        <f>SUM(L153+Q153+S153)</f>
        <v>98400</v>
      </c>
    </row>
    <row r="152" spans="1:21" ht="23.25" thickBot="1">
      <c r="A152" s="87" t="s">
        <v>15</v>
      </c>
      <c r="B152" s="88" t="s">
        <v>197</v>
      </c>
      <c r="C152" s="90" t="s">
        <v>198</v>
      </c>
      <c r="D152" s="90">
        <v>2020</v>
      </c>
      <c r="E152" s="89" t="s">
        <v>195</v>
      </c>
      <c r="F152" s="117">
        <v>1</v>
      </c>
      <c r="G152" s="113" t="s">
        <v>95</v>
      </c>
      <c r="H152" s="119">
        <v>3</v>
      </c>
      <c r="I152" s="70"/>
      <c r="J152" s="71">
        <f t="shared" ref="J152" si="20">H152*I152</f>
        <v>0</v>
      </c>
      <c r="K152" s="72"/>
      <c r="L152" s="71">
        <f t="shared" ref="L152" si="21">ROUND(J152*K152+J152,2)</f>
        <v>0</v>
      </c>
      <c r="M152" s="94">
        <v>5</v>
      </c>
      <c r="N152" s="73"/>
      <c r="O152" s="74">
        <f t="shared" ref="O152" si="22">N152*M152</f>
        <v>0</v>
      </c>
      <c r="P152" s="72"/>
      <c r="Q152" s="105">
        <f t="shared" ref="Q152" si="23">ROUND(O152+O152*P152,2)</f>
        <v>0</v>
      </c>
      <c r="R152" s="132"/>
      <c r="S152" s="134"/>
      <c r="T152" s="136"/>
      <c r="U152" s="138"/>
    </row>
    <row r="153" spans="1:21">
      <c r="I153" s="120" t="s">
        <v>21</v>
      </c>
      <c r="J153" s="121">
        <f>SUM(J151:J152)</f>
        <v>0</v>
      </c>
      <c r="K153" s="9"/>
      <c r="L153" s="121">
        <f>SUM(L151:L152)</f>
        <v>0</v>
      </c>
      <c r="M153" s="9"/>
      <c r="N153" s="9"/>
      <c r="O153" s="121">
        <f>SUM(O151:O152)</f>
        <v>0</v>
      </c>
      <c r="P153" s="9"/>
      <c r="Q153" s="121">
        <f>SUM(Q151:Q152)</f>
        <v>0</v>
      </c>
      <c r="R153" s="121">
        <f>SUM(R151:R152)</f>
        <v>80000</v>
      </c>
      <c r="S153" s="121">
        <f>SUM(S151:S152)</f>
        <v>98400</v>
      </c>
    </row>
    <row r="155" spans="1:21">
      <c r="A155" s="10" t="s">
        <v>227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10" t="str">
        <f>A155</f>
        <v>PAKIET NR  20</v>
      </c>
    </row>
    <row r="156" spans="1:21">
      <c r="A156" s="126" t="s">
        <v>0</v>
      </c>
      <c r="B156" s="127"/>
      <c r="C156" s="127"/>
      <c r="D156" s="127"/>
      <c r="E156" s="127"/>
      <c r="F156" s="127"/>
      <c r="G156" s="128"/>
      <c r="H156" s="126" t="s">
        <v>1</v>
      </c>
      <c r="I156" s="127"/>
      <c r="J156" s="127"/>
      <c r="K156" s="127"/>
      <c r="L156" s="128"/>
      <c r="M156" s="126" t="s">
        <v>2</v>
      </c>
      <c r="N156" s="127"/>
      <c r="O156" s="127"/>
      <c r="P156" s="127"/>
      <c r="Q156" s="127"/>
      <c r="R156" s="127"/>
      <c r="S156" s="128"/>
      <c r="T156" s="129" t="s">
        <v>3</v>
      </c>
      <c r="U156" s="130"/>
    </row>
    <row r="157" spans="1:21" ht="52.5">
      <c r="A157" s="55" t="s">
        <v>22</v>
      </c>
      <c r="B157" s="45" t="s">
        <v>23</v>
      </c>
      <c r="C157" s="46" t="s">
        <v>62</v>
      </c>
      <c r="D157" s="46" t="s">
        <v>50</v>
      </c>
      <c r="E157" s="56" t="s">
        <v>24</v>
      </c>
      <c r="F157" s="46" t="s">
        <v>59</v>
      </c>
      <c r="G157" s="46" t="s">
        <v>25</v>
      </c>
      <c r="H157" s="46" t="s">
        <v>26</v>
      </c>
      <c r="I157" s="47" t="s">
        <v>27</v>
      </c>
      <c r="J157" s="48" t="s">
        <v>28</v>
      </c>
      <c r="K157" s="49" t="s">
        <v>4</v>
      </c>
      <c r="L157" s="48" t="s">
        <v>29</v>
      </c>
      <c r="M157" s="50" t="s">
        <v>30</v>
      </c>
      <c r="N157" s="51" t="s">
        <v>31</v>
      </c>
      <c r="O157" s="50" t="s">
        <v>32</v>
      </c>
      <c r="P157" s="49" t="s">
        <v>4</v>
      </c>
      <c r="Q157" s="50" t="s">
        <v>33</v>
      </c>
      <c r="R157" s="50" t="s">
        <v>48</v>
      </c>
      <c r="S157" s="50" t="s">
        <v>49</v>
      </c>
      <c r="T157" s="52" t="s">
        <v>51</v>
      </c>
      <c r="U157" s="53" t="s">
        <v>52</v>
      </c>
    </row>
    <row r="158" spans="1:21" ht="13.5" thickBot="1">
      <c r="A158" s="46" t="s">
        <v>5</v>
      </c>
      <c r="B158" s="89" t="s">
        <v>6</v>
      </c>
      <c r="C158" s="89" t="s">
        <v>7</v>
      </c>
      <c r="D158" s="89" t="s">
        <v>8</v>
      </c>
      <c r="E158" s="89" t="s">
        <v>9</v>
      </c>
      <c r="F158" s="98" t="s">
        <v>10</v>
      </c>
      <c r="G158" s="98" t="s">
        <v>11</v>
      </c>
      <c r="H158" s="98" t="s">
        <v>34</v>
      </c>
      <c r="I158" s="99" t="s">
        <v>38</v>
      </c>
      <c r="J158" s="89" t="s">
        <v>39</v>
      </c>
      <c r="K158" s="100" t="s">
        <v>40</v>
      </c>
      <c r="L158" s="87" t="s">
        <v>41</v>
      </c>
      <c r="M158" s="87" t="s">
        <v>35</v>
      </c>
      <c r="N158" s="100" t="s">
        <v>42</v>
      </c>
      <c r="O158" s="87" t="s">
        <v>43</v>
      </c>
      <c r="P158" s="100" t="s">
        <v>44</v>
      </c>
      <c r="Q158" s="87" t="s">
        <v>45</v>
      </c>
      <c r="R158" s="101" t="s">
        <v>12</v>
      </c>
      <c r="S158" s="101" t="s">
        <v>13</v>
      </c>
      <c r="T158" s="101" t="s">
        <v>36</v>
      </c>
      <c r="U158" s="101" t="s">
        <v>46</v>
      </c>
    </row>
    <row r="159" spans="1:21" ht="22.5">
      <c r="A159" s="87" t="s">
        <v>14</v>
      </c>
      <c r="B159" s="88" t="s">
        <v>199</v>
      </c>
      <c r="C159" s="90" t="s">
        <v>200</v>
      </c>
      <c r="D159" s="90">
        <v>2002</v>
      </c>
      <c r="E159" s="89" t="s">
        <v>201</v>
      </c>
      <c r="F159" s="117">
        <v>1</v>
      </c>
      <c r="G159" s="118" t="s">
        <v>202</v>
      </c>
      <c r="H159" s="104">
        <v>3</v>
      </c>
      <c r="I159" s="70"/>
      <c r="J159" s="71">
        <f>H159*I159</f>
        <v>0</v>
      </c>
      <c r="K159" s="72"/>
      <c r="L159" s="71">
        <f>ROUND(J159*K159+J159,2)</f>
        <v>0</v>
      </c>
      <c r="M159" s="94">
        <v>5</v>
      </c>
      <c r="N159" s="73"/>
      <c r="O159" s="74">
        <f>N159*M159</f>
        <v>0</v>
      </c>
      <c r="P159" s="72"/>
      <c r="Q159" s="105">
        <f>ROUND(O159+O159*P159,2)</f>
        <v>0</v>
      </c>
      <c r="R159" s="131">
        <v>12000</v>
      </c>
      <c r="S159" s="133">
        <v>14760</v>
      </c>
      <c r="T159" s="135">
        <f>SUM(J167+O167+R167)</f>
        <v>12000</v>
      </c>
      <c r="U159" s="137">
        <f>SUM(L167+Q167+S167)</f>
        <v>14760</v>
      </c>
    </row>
    <row r="160" spans="1:21" ht="22.5">
      <c r="A160" s="87" t="s">
        <v>15</v>
      </c>
      <c r="B160" s="88" t="s">
        <v>203</v>
      </c>
      <c r="C160" s="90" t="s">
        <v>204</v>
      </c>
      <c r="D160" s="90">
        <v>2014</v>
      </c>
      <c r="E160" s="89" t="s">
        <v>201</v>
      </c>
      <c r="F160" s="117">
        <v>1</v>
      </c>
      <c r="G160" s="118" t="s">
        <v>202</v>
      </c>
      <c r="H160" s="104">
        <v>3</v>
      </c>
      <c r="I160" s="70"/>
      <c r="J160" s="71">
        <f t="shared" ref="J160:J166" si="24">H160*I160</f>
        <v>0</v>
      </c>
      <c r="K160" s="72"/>
      <c r="L160" s="71">
        <f t="shared" ref="L160:L166" si="25">ROUND(J160*K160+J160,2)</f>
        <v>0</v>
      </c>
      <c r="M160" s="94">
        <v>5</v>
      </c>
      <c r="N160" s="73"/>
      <c r="O160" s="74">
        <f t="shared" ref="O160:O166" si="26">N160*M160</f>
        <v>0</v>
      </c>
      <c r="P160" s="72"/>
      <c r="Q160" s="105">
        <f t="shared" ref="Q160:Q166" si="27">ROUND(O160+O160*P160,2)</f>
        <v>0</v>
      </c>
      <c r="R160" s="158"/>
      <c r="S160" s="159"/>
      <c r="T160" s="152"/>
      <c r="U160" s="153"/>
    </row>
    <row r="161" spans="1:21" ht="33.75">
      <c r="A161" s="87" t="s">
        <v>16</v>
      </c>
      <c r="B161" s="88" t="s">
        <v>205</v>
      </c>
      <c r="C161" s="90" t="s">
        <v>206</v>
      </c>
      <c r="D161" s="90">
        <v>2016</v>
      </c>
      <c r="E161" s="89" t="s">
        <v>201</v>
      </c>
      <c r="F161" s="117">
        <v>1</v>
      </c>
      <c r="G161" s="118" t="s">
        <v>202</v>
      </c>
      <c r="H161" s="104">
        <v>3</v>
      </c>
      <c r="I161" s="70"/>
      <c r="J161" s="71">
        <f t="shared" si="24"/>
        <v>0</v>
      </c>
      <c r="K161" s="72"/>
      <c r="L161" s="71">
        <f t="shared" si="25"/>
        <v>0</v>
      </c>
      <c r="M161" s="94">
        <v>5</v>
      </c>
      <c r="N161" s="73"/>
      <c r="O161" s="74">
        <f t="shared" si="26"/>
        <v>0</v>
      </c>
      <c r="P161" s="72"/>
      <c r="Q161" s="105">
        <f t="shared" si="27"/>
        <v>0</v>
      </c>
      <c r="R161" s="158"/>
      <c r="S161" s="159"/>
      <c r="T161" s="152"/>
      <c r="U161" s="153"/>
    </row>
    <row r="162" spans="1:21" ht="22.5">
      <c r="A162" s="87" t="s">
        <v>17</v>
      </c>
      <c r="B162" s="88" t="s">
        <v>207</v>
      </c>
      <c r="C162" s="90" t="s">
        <v>208</v>
      </c>
      <c r="D162" s="90">
        <v>2016</v>
      </c>
      <c r="E162" s="89" t="s">
        <v>201</v>
      </c>
      <c r="F162" s="117">
        <v>6</v>
      </c>
      <c r="G162" s="118" t="s">
        <v>202</v>
      </c>
      <c r="H162" s="104">
        <v>3</v>
      </c>
      <c r="I162" s="70"/>
      <c r="J162" s="71">
        <f t="shared" si="24"/>
        <v>0</v>
      </c>
      <c r="K162" s="72"/>
      <c r="L162" s="71">
        <f t="shared" si="25"/>
        <v>0</v>
      </c>
      <c r="M162" s="94">
        <v>5</v>
      </c>
      <c r="N162" s="73"/>
      <c r="O162" s="74">
        <f t="shared" si="26"/>
        <v>0</v>
      </c>
      <c r="P162" s="72"/>
      <c r="Q162" s="105">
        <f t="shared" si="27"/>
        <v>0</v>
      </c>
      <c r="R162" s="158"/>
      <c r="S162" s="159"/>
      <c r="T162" s="152"/>
      <c r="U162" s="153"/>
    </row>
    <row r="163" spans="1:21" ht="22.5">
      <c r="A163" s="87" t="s">
        <v>53</v>
      </c>
      <c r="B163" s="88" t="s">
        <v>193</v>
      </c>
      <c r="C163" s="90" t="s">
        <v>209</v>
      </c>
      <c r="D163" s="90">
        <v>2018</v>
      </c>
      <c r="E163" s="89" t="s">
        <v>201</v>
      </c>
      <c r="F163" s="117">
        <v>1</v>
      </c>
      <c r="G163" s="118" t="s">
        <v>202</v>
      </c>
      <c r="H163" s="104">
        <v>3</v>
      </c>
      <c r="I163" s="70"/>
      <c r="J163" s="71">
        <f t="shared" si="24"/>
        <v>0</v>
      </c>
      <c r="K163" s="72"/>
      <c r="L163" s="71">
        <f t="shared" si="25"/>
        <v>0</v>
      </c>
      <c r="M163" s="94">
        <v>5</v>
      </c>
      <c r="N163" s="73"/>
      <c r="O163" s="74">
        <f t="shared" si="26"/>
        <v>0</v>
      </c>
      <c r="P163" s="72"/>
      <c r="Q163" s="105">
        <f t="shared" si="27"/>
        <v>0</v>
      </c>
      <c r="R163" s="158"/>
      <c r="S163" s="159"/>
      <c r="T163" s="152"/>
      <c r="U163" s="153"/>
    </row>
    <row r="164" spans="1:21" ht="22.5">
      <c r="A164" s="87" t="s">
        <v>54</v>
      </c>
      <c r="B164" s="88" t="s">
        <v>210</v>
      </c>
      <c r="C164" s="90" t="s">
        <v>211</v>
      </c>
      <c r="D164" s="90">
        <v>2014</v>
      </c>
      <c r="E164" s="89" t="s">
        <v>201</v>
      </c>
      <c r="F164" s="117">
        <v>3</v>
      </c>
      <c r="G164" s="118" t="s">
        <v>202</v>
      </c>
      <c r="H164" s="104">
        <v>3</v>
      </c>
      <c r="I164" s="70"/>
      <c r="J164" s="71">
        <f t="shared" si="24"/>
        <v>0</v>
      </c>
      <c r="K164" s="72"/>
      <c r="L164" s="71">
        <f t="shared" si="25"/>
        <v>0</v>
      </c>
      <c r="M164" s="94">
        <v>5</v>
      </c>
      <c r="N164" s="73"/>
      <c r="O164" s="74">
        <f t="shared" si="26"/>
        <v>0</v>
      </c>
      <c r="P164" s="72"/>
      <c r="Q164" s="105">
        <f t="shared" si="27"/>
        <v>0</v>
      </c>
      <c r="R164" s="158"/>
      <c r="S164" s="159"/>
      <c r="T164" s="152"/>
      <c r="U164" s="153"/>
    </row>
    <row r="165" spans="1:21" ht="22.5">
      <c r="A165" s="87" t="s">
        <v>55</v>
      </c>
      <c r="B165" s="88" t="s">
        <v>212</v>
      </c>
      <c r="C165" s="90" t="s">
        <v>213</v>
      </c>
      <c r="D165" s="90">
        <v>2014</v>
      </c>
      <c r="E165" s="89" t="s">
        <v>201</v>
      </c>
      <c r="F165" s="117">
        <v>2</v>
      </c>
      <c r="G165" s="118" t="s">
        <v>202</v>
      </c>
      <c r="H165" s="104">
        <v>2</v>
      </c>
      <c r="I165" s="70"/>
      <c r="J165" s="71">
        <f t="shared" si="24"/>
        <v>0</v>
      </c>
      <c r="K165" s="72"/>
      <c r="L165" s="71">
        <f t="shared" si="25"/>
        <v>0</v>
      </c>
      <c r="M165" s="94">
        <v>5</v>
      </c>
      <c r="N165" s="73"/>
      <c r="O165" s="74">
        <f t="shared" si="26"/>
        <v>0</v>
      </c>
      <c r="P165" s="72"/>
      <c r="Q165" s="105">
        <f t="shared" si="27"/>
        <v>0</v>
      </c>
      <c r="R165" s="158"/>
      <c r="S165" s="159"/>
      <c r="T165" s="152"/>
      <c r="U165" s="153"/>
    </row>
    <row r="166" spans="1:21" ht="45.75" thickBot="1">
      <c r="A166" s="87" t="s">
        <v>56</v>
      </c>
      <c r="B166" s="88" t="s">
        <v>214</v>
      </c>
      <c r="C166" s="90" t="s">
        <v>215</v>
      </c>
      <c r="D166" s="90">
        <v>2017</v>
      </c>
      <c r="E166" s="89" t="s">
        <v>201</v>
      </c>
      <c r="F166" s="117">
        <v>1</v>
      </c>
      <c r="G166" s="118" t="s">
        <v>216</v>
      </c>
      <c r="H166" s="119">
        <v>3</v>
      </c>
      <c r="I166" s="70"/>
      <c r="J166" s="71">
        <f t="shared" si="24"/>
        <v>0</v>
      </c>
      <c r="K166" s="72"/>
      <c r="L166" s="71">
        <f t="shared" si="25"/>
        <v>0</v>
      </c>
      <c r="M166" s="94">
        <v>5</v>
      </c>
      <c r="N166" s="73"/>
      <c r="O166" s="74">
        <f t="shared" si="26"/>
        <v>0</v>
      </c>
      <c r="P166" s="72"/>
      <c r="Q166" s="105">
        <f t="shared" si="27"/>
        <v>0</v>
      </c>
      <c r="R166" s="132"/>
      <c r="S166" s="134"/>
      <c r="T166" s="136"/>
      <c r="U166" s="138"/>
    </row>
    <row r="167" spans="1:21">
      <c r="B167" s="122"/>
      <c r="I167" s="120" t="s">
        <v>21</v>
      </c>
      <c r="J167" s="121">
        <f>SUM(J159:J166)</f>
        <v>0</v>
      </c>
      <c r="K167" s="9"/>
      <c r="L167" s="121">
        <f>SUM(L159:L166)</f>
        <v>0</v>
      </c>
      <c r="M167" s="9"/>
      <c r="N167" s="9"/>
      <c r="O167" s="121">
        <f>SUM(O159:O166)</f>
        <v>0</v>
      </c>
      <c r="P167" s="9"/>
      <c r="Q167" s="121">
        <f>SUM(Q159:Q166)</f>
        <v>0</v>
      </c>
      <c r="R167" s="121">
        <f>SUM(R159:R166)</f>
        <v>12000</v>
      </c>
      <c r="S167" s="121">
        <f>SUM(S159:S166)</f>
        <v>14760</v>
      </c>
    </row>
    <row r="169" spans="1:21">
      <c r="A169" s="10" t="s">
        <v>152</v>
      </c>
      <c r="B169" s="7"/>
      <c r="C169" s="75"/>
      <c r="D169" s="7"/>
      <c r="E169" s="7"/>
      <c r="F169" s="7"/>
      <c r="G169" s="7"/>
      <c r="H169" s="7"/>
      <c r="I169" s="7"/>
      <c r="J169" s="7"/>
      <c r="K169" s="7"/>
      <c r="L169" s="7"/>
      <c r="M169" s="10" t="str">
        <f>A169</f>
        <v>PAKIET NR 21</v>
      </c>
    </row>
    <row r="170" spans="1:21">
      <c r="A170" s="126" t="s">
        <v>0</v>
      </c>
      <c r="B170" s="127"/>
      <c r="C170" s="127"/>
      <c r="D170" s="127"/>
      <c r="E170" s="127"/>
      <c r="F170" s="127"/>
      <c r="G170" s="128"/>
      <c r="H170" s="126" t="s">
        <v>1</v>
      </c>
      <c r="I170" s="127"/>
      <c r="J170" s="127"/>
      <c r="K170" s="127"/>
      <c r="L170" s="128"/>
      <c r="M170" s="126" t="s">
        <v>2</v>
      </c>
      <c r="N170" s="127"/>
      <c r="O170" s="127"/>
      <c r="P170" s="127"/>
      <c r="Q170" s="127"/>
      <c r="R170" s="127"/>
      <c r="S170" s="128"/>
      <c r="T170" s="129" t="s">
        <v>3</v>
      </c>
      <c r="U170" s="130"/>
    </row>
    <row r="171" spans="1:21" ht="52.5">
      <c r="A171" s="55" t="s">
        <v>22</v>
      </c>
      <c r="B171" s="45" t="s">
        <v>23</v>
      </c>
      <c r="C171" s="46" t="s">
        <v>62</v>
      </c>
      <c r="D171" s="56" t="s">
        <v>50</v>
      </c>
      <c r="E171" s="56" t="s">
        <v>24</v>
      </c>
      <c r="F171" s="46" t="s">
        <v>59</v>
      </c>
      <c r="G171" s="46" t="s">
        <v>25</v>
      </c>
      <c r="H171" s="69" t="s">
        <v>26</v>
      </c>
      <c r="I171" s="47" t="s">
        <v>27</v>
      </c>
      <c r="J171" s="48" t="s">
        <v>28</v>
      </c>
      <c r="K171" s="49" t="s">
        <v>4</v>
      </c>
      <c r="L171" s="48" t="s">
        <v>29</v>
      </c>
      <c r="M171" s="50" t="s">
        <v>30</v>
      </c>
      <c r="N171" s="51" t="s">
        <v>31</v>
      </c>
      <c r="O171" s="50" t="s">
        <v>32</v>
      </c>
      <c r="P171" s="49" t="s">
        <v>4</v>
      </c>
      <c r="Q171" s="50" t="s">
        <v>33</v>
      </c>
      <c r="R171" s="50" t="s">
        <v>48</v>
      </c>
      <c r="S171" s="50" t="s">
        <v>49</v>
      </c>
      <c r="T171" s="52" t="s">
        <v>51</v>
      </c>
      <c r="U171" s="53" t="s">
        <v>52</v>
      </c>
    </row>
    <row r="172" spans="1:21" ht="13.5" thickBot="1">
      <c r="A172" s="46" t="s">
        <v>5</v>
      </c>
      <c r="B172" s="89" t="s">
        <v>6</v>
      </c>
      <c r="C172" s="89" t="s">
        <v>7</v>
      </c>
      <c r="D172" s="89" t="s">
        <v>8</v>
      </c>
      <c r="E172" s="89" t="s">
        <v>9</v>
      </c>
      <c r="F172" s="98" t="s">
        <v>10</v>
      </c>
      <c r="G172" s="109" t="s">
        <v>11</v>
      </c>
      <c r="H172" s="110" t="s">
        <v>34</v>
      </c>
      <c r="I172" s="111" t="s">
        <v>38</v>
      </c>
      <c r="J172" s="89" t="s">
        <v>39</v>
      </c>
      <c r="K172" s="100" t="s">
        <v>40</v>
      </c>
      <c r="L172" s="87" t="s">
        <v>41</v>
      </c>
      <c r="M172" s="87" t="s">
        <v>35</v>
      </c>
      <c r="N172" s="100" t="s">
        <v>42</v>
      </c>
      <c r="O172" s="87" t="s">
        <v>43</v>
      </c>
      <c r="P172" s="100" t="s">
        <v>44</v>
      </c>
      <c r="Q172" s="87" t="s">
        <v>45</v>
      </c>
      <c r="R172" s="101" t="s">
        <v>12</v>
      </c>
      <c r="S172" s="101" t="s">
        <v>13</v>
      </c>
      <c r="T172" s="101" t="s">
        <v>36</v>
      </c>
      <c r="U172" s="101" t="s">
        <v>46</v>
      </c>
    </row>
    <row r="173" spans="1:21" ht="23.25" thickBot="1">
      <c r="A173" s="87" t="s">
        <v>14</v>
      </c>
      <c r="B173" s="88" t="s">
        <v>146</v>
      </c>
      <c r="C173" s="90" t="s">
        <v>221</v>
      </c>
      <c r="D173" s="90">
        <v>2020</v>
      </c>
      <c r="E173" s="90" t="s">
        <v>176</v>
      </c>
      <c r="F173" s="102">
        <v>10</v>
      </c>
      <c r="G173" s="116" t="s">
        <v>147</v>
      </c>
      <c r="H173" s="104">
        <v>30</v>
      </c>
      <c r="I173" s="70"/>
      <c r="J173" s="71">
        <f>H173*I173</f>
        <v>0</v>
      </c>
      <c r="K173" s="72"/>
      <c r="L173" s="71">
        <f>ROUND(J173*K173+J173,2)</f>
        <v>0</v>
      </c>
      <c r="M173" s="94">
        <v>36</v>
      </c>
      <c r="N173" s="73"/>
      <c r="O173" s="74">
        <f>N173*M173</f>
        <v>0</v>
      </c>
      <c r="P173" s="72"/>
      <c r="Q173" s="105">
        <f>ROUND(O173+O173*P173,2)</f>
        <v>0</v>
      </c>
      <c r="R173" s="95">
        <v>10000</v>
      </c>
      <c r="S173" s="115">
        <v>12300</v>
      </c>
      <c r="T173" s="24">
        <f>J173+O173+R173</f>
        <v>10000</v>
      </c>
      <c r="U173" s="24">
        <f>L173+Q173+S173</f>
        <v>12300</v>
      </c>
    </row>
    <row r="176" spans="1:21">
      <c r="A176" s="10" t="s">
        <v>153</v>
      </c>
      <c r="B176" s="7"/>
      <c r="C176" s="75"/>
      <c r="D176" s="7"/>
      <c r="E176" s="7"/>
      <c r="F176" s="7"/>
      <c r="G176" s="7"/>
      <c r="H176" s="7"/>
      <c r="I176" s="7"/>
      <c r="J176" s="7"/>
      <c r="K176" s="7"/>
      <c r="L176" s="7"/>
      <c r="M176" s="10" t="str">
        <f>A176</f>
        <v>PAKIET NR 22</v>
      </c>
    </row>
    <row r="177" spans="1:21">
      <c r="A177" s="126" t="s">
        <v>0</v>
      </c>
      <c r="B177" s="127"/>
      <c r="C177" s="127"/>
      <c r="D177" s="127"/>
      <c r="E177" s="127"/>
      <c r="F177" s="127"/>
      <c r="G177" s="128"/>
      <c r="H177" s="126" t="s">
        <v>1</v>
      </c>
      <c r="I177" s="127"/>
      <c r="J177" s="127"/>
      <c r="K177" s="127"/>
      <c r="L177" s="128"/>
      <c r="M177" s="126" t="s">
        <v>2</v>
      </c>
      <c r="N177" s="127"/>
      <c r="O177" s="127"/>
      <c r="P177" s="127"/>
      <c r="Q177" s="127"/>
      <c r="R177" s="127"/>
      <c r="S177" s="128"/>
      <c r="T177" s="129" t="s">
        <v>3</v>
      </c>
      <c r="U177" s="130"/>
    </row>
    <row r="178" spans="1:21" ht="52.5">
      <c r="A178" s="55" t="s">
        <v>22</v>
      </c>
      <c r="B178" s="45" t="s">
        <v>23</v>
      </c>
      <c r="C178" s="46" t="s">
        <v>62</v>
      </c>
      <c r="D178" s="56" t="s">
        <v>50</v>
      </c>
      <c r="E178" s="56" t="s">
        <v>24</v>
      </c>
      <c r="F178" s="46" t="s">
        <v>59</v>
      </c>
      <c r="G178" s="46" t="s">
        <v>25</v>
      </c>
      <c r="H178" s="69" t="s">
        <v>26</v>
      </c>
      <c r="I178" s="47" t="s">
        <v>27</v>
      </c>
      <c r="J178" s="48" t="s">
        <v>28</v>
      </c>
      <c r="K178" s="49" t="s">
        <v>4</v>
      </c>
      <c r="L178" s="48" t="s">
        <v>29</v>
      </c>
      <c r="M178" s="50" t="s">
        <v>30</v>
      </c>
      <c r="N178" s="51" t="s">
        <v>31</v>
      </c>
      <c r="O178" s="50" t="s">
        <v>32</v>
      </c>
      <c r="P178" s="49" t="s">
        <v>4</v>
      </c>
      <c r="Q178" s="50" t="s">
        <v>33</v>
      </c>
      <c r="R178" s="50" t="s">
        <v>48</v>
      </c>
      <c r="S178" s="50" t="s">
        <v>49</v>
      </c>
      <c r="T178" s="52" t="s">
        <v>51</v>
      </c>
      <c r="U178" s="53" t="s">
        <v>52</v>
      </c>
    </row>
    <row r="179" spans="1:21" ht="13.5" thickBot="1">
      <c r="A179" s="46" t="s">
        <v>5</v>
      </c>
      <c r="B179" s="89" t="s">
        <v>6</v>
      </c>
      <c r="C179" s="89" t="s">
        <v>7</v>
      </c>
      <c r="D179" s="89" t="s">
        <v>8</v>
      </c>
      <c r="E179" s="89" t="s">
        <v>9</v>
      </c>
      <c r="F179" s="98" t="s">
        <v>10</v>
      </c>
      <c r="G179" s="109" t="s">
        <v>11</v>
      </c>
      <c r="H179" s="110" t="s">
        <v>34</v>
      </c>
      <c r="I179" s="111" t="s">
        <v>38</v>
      </c>
      <c r="J179" s="89" t="s">
        <v>39</v>
      </c>
      <c r="K179" s="100" t="s">
        <v>40</v>
      </c>
      <c r="L179" s="87" t="s">
        <v>41</v>
      </c>
      <c r="M179" s="87" t="s">
        <v>35</v>
      </c>
      <c r="N179" s="100" t="s">
        <v>42</v>
      </c>
      <c r="O179" s="87" t="s">
        <v>43</v>
      </c>
      <c r="P179" s="100" t="s">
        <v>44</v>
      </c>
      <c r="Q179" s="87" t="s">
        <v>45</v>
      </c>
      <c r="R179" s="101" t="s">
        <v>12</v>
      </c>
      <c r="S179" s="101" t="s">
        <v>13</v>
      </c>
      <c r="T179" s="101" t="s">
        <v>36</v>
      </c>
      <c r="U179" s="101" t="s">
        <v>46</v>
      </c>
    </row>
    <row r="180" spans="1:21" ht="13.5" thickBot="1">
      <c r="A180" s="87" t="s">
        <v>14</v>
      </c>
      <c r="B180" s="88" t="s">
        <v>217</v>
      </c>
      <c r="C180" s="90" t="s">
        <v>218</v>
      </c>
      <c r="D180" s="90" t="s">
        <v>219</v>
      </c>
      <c r="E180" s="90" t="s">
        <v>220</v>
      </c>
      <c r="F180" s="102">
        <v>3</v>
      </c>
      <c r="G180" s="116" t="s">
        <v>186</v>
      </c>
      <c r="H180" s="104">
        <v>9</v>
      </c>
      <c r="I180" s="70"/>
      <c r="J180" s="71">
        <f>H180*I180</f>
        <v>0</v>
      </c>
      <c r="K180" s="72"/>
      <c r="L180" s="71">
        <f>ROUND(J180*K180+J180,2)</f>
        <v>0</v>
      </c>
      <c r="M180" s="94">
        <v>12</v>
      </c>
      <c r="N180" s="73"/>
      <c r="O180" s="74">
        <f>N180*M180</f>
        <v>0</v>
      </c>
      <c r="P180" s="72"/>
      <c r="Q180" s="105">
        <f>ROUND(O180+O180*P180,2)</f>
        <v>0</v>
      </c>
      <c r="R180" s="95">
        <v>30000</v>
      </c>
      <c r="S180" s="115">
        <v>36900</v>
      </c>
      <c r="T180" s="24">
        <f>J180+O180+R180</f>
        <v>30000</v>
      </c>
      <c r="U180" s="24">
        <f>L180+Q180+S180</f>
        <v>36900</v>
      </c>
    </row>
    <row r="183" spans="1:21">
      <c r="A183" s="10" t="s">
        <v>228</v>
      </c>
      <c r="B183" s="294"/>
      <c r="C183" s="7"/>
      <c r="D183" s="7"/>
      <c r="E183" s="160"/>
      <c r="F183" s="160"/>
      <c r="G183" s="7"/>
      <c r="H183" s="7"/>
      <c r="I183" s="161"/>
      <c r="J183" s="7"/>
      <c r="K183" s="162"/>
      <c r="L183" s="161"/>
      <c r="M183" s="163" t="str">
        <f>A183</f>
        <v>PAKIET NR 23</v>
      </c>
      <c r="N183" s="164"/>
      <c r="O183" s="164"/>
      <c r="Q183" s="164"/>
      <c r="R183" s="164"/>
      <c r="S183" s="164"/>
    </row>
    <row r="184" spans="1:21">
      <c r="A184" s="126" t="s">
        <v>0</v>
      </c>
      <c r="B184" s="127"/>
      <c r="C184" s="127"/>
      <c r="D184" s="127"/>
      <c r="E184" s="127"/>
      <c r="F184" s="127"/>
      <c r="G184" s="128"/>
      <c r="H184" s="126" t="s">
        <v>1</v>
      </c>
      <c r="I184" s="127"/>
      <c r="J184" s="127"/>
      <c r="K184" s="127"/>
      <c r="L184" s="128"/>
      <c r="M184" s="126" t="s">
        <v>2</v>
      </c>
      <c r="N184" s="127"/>
      <c r="O184" s="127"/>
      <c r="P184" s="127"/>
      <c r="Q184" s="127"/>
      <c r="R184" s="127"/>
      <c r="S184" s="128"/>
      <c r="T184" s="129" t="s">
        <v>3</v>
      </c>
      <c r="U184" s="165"/>
    </row>
    <row r="185" spans="1:21" ht="63.75">
      <c r="A185" s="55" t="s">
        <v>22</v>
      </c>
      <c r="B185" s="166" t="s">
        <v>23</v>
      </c>
      <c r="C185" s="46" t="s">
        <v>62</v>
      </c>
      <c r="D185" s="56" t="s">
        <v>24</v>
      </c>
      <c r="E185" s="56" t="s">
        <v>102</v>
      </c>
      <c r="F185" s="56" t="s">
        <v>50</v>
      </c>
      <c r="G185" s="56" t="s">
        <v>25</v>
      </c>
      <c r="H185" s="56" t="s">
        <v>26</v>
      </c>
      <c r="I185" s="167" t="s">
        <v>27</v>
      </c>
      <c r="J185" s="48" t="s">
        <v>28</v>
      </c>
      <c r="K185" s="168" t="s">
        <v>4</v>
      </c>
      <c r="L185" s="169" t="s">
        <v>29</v>
      </c>
      <c r="M185" s="170" t="s">
        <v>30</v>
      </c>
      <c r="N185" s="171" t="s">
        <v>31</v>
      </c>
      <c r="O185" s="172" t="s">
        <v>32</v>
      </c>
      <c r="P185" s="49" t="s">
        <v>4</v>
      </c>
      <c r="Q185" s="172" t="s">
        <v>33</v>
      </c>
      <c r="R185" s="172" t="s">
        <v>48</v>
      </c>
      <c r="S185" s="172" t="s">
        <v>49</v>
      </c>
      <c r="T185" s="52" t="s">
        <v>51</v>
      </c>
      <c r="U185" s="53" t="s">
        <v>52</v>
      </c>
    </row>
    <row r="186" spans="1:21" ht="13.5" thickBot="1">
      <c r="A186" s="46" t="s">
        <v>5</v>
      </c>
      <c r="B186" s="173" t="s">
        <v>6</v>
      </c>
      <c r="C186" s="173" t="s">
        <v>7</v>
      </c>
      <c r="D186" s="173" t="s">
        <v>8</v>
      </c>
      <c r="E186" s="173" t="s">
        <v>9</v>
      </c>
      <c r="F186" s="124" t="s">
        <v>10</v>
      </c>
      <c r="G186" s="174" t="s">
        <v>11</v>
      </c>
      <c r="H186" s="110" t="s">
        <v>34</v>
      </c>
      <c r="I186" s="111" t="s">
        <v>38</v>
      </c>
      <c r="J186" s="173" t="s">
        <v>39</v>
      </c>
      <c r="K186" s="175" t="s">
        <v>40</v>
      </c>
      <c r="L186" s="176" t="s">
        <v>41</v>
      </c>
      <c r="M186" s="176" t="s">
        <v>35</v>
      </c>
      <c r="N186" s="175" t="s">
        <v>42</v>
      </c>
      <c r="O186" s="176" t="s">
        <v>43</v>
      </c>
      <c r="P186" s="175" t="s">
        <v>44</v>
      </c>
      <c r="Q186" s="176" t="s">
        <v>45</v>
      </c>
      <c r="R186" s="31" t="s">
        <v>12</v>
      </c>
      <c r="S186" s="31" t="s">
        <v>13</v>
      </c>
      <c r="T186" s="31" t="s">
        <v>36</v>
      </c>
      <c r="U186" s="31" t="s">
        <v>46</v>
      </c>
    </row>
    <row r="187" spans="1:21" ht="31.5">
      <c r="A187" s="176" t="s">
        <v>14</v>
      </c>
      <c r="B187" s="177" t="s">
        <v>229</v>
      </c>
      <c r="C187" s="173" t="s">
        <v>230</v>
      </c>
      <c r="D187" s="123" t="s">
        <v>231</v>
      </c>
      <c r="E187" s="123" t="s">
        <v>232</v>
      </c>
      <c r="F187" s="178">
        <v>2017</v>
      </c>
      <c r="G187" s="179" t="s">
        <v>233</v>
      </c>
      <c r="H187" s="180">
        <v>6</v>
      </c>
      <c r="I187" s="70"/>
      <c r="J187" s="181">
        <f>H187*I187</f>
        <v>0</v>
      </c>
      <c r="K187" s="182"/>
      <c r="L187" s="181">
        <f>ROUND(J187*K187+J187,2)</f>
        <v>0</v>
      </c>
      <c r="M187" s="183">
        <v>5</v>
      </c>
      <c r="N187" s="184"/>
      <c r="O187" s="185">
        <f>N187*M187</f>
        <v>0</v>
      </c>
      <c r="P187" s="182"/>
      <c r="Q187" s="185">
        <f>ROUND(O187+O187*P187,2)</f>
        <v>0</v>
      </c>
      <c r="R187" s="186">
        <v>300000</v>
      </c>
      <c r="S187" s="187">
        <v>369000</v>
      </c>
      <c r="T187" s="137">
        <f>SUM(J189+O189+R189)</f>
        <v>300000</v>
      </c>
      <c r="U187" s="137">
        <f>SUM(L189+Q189+S189)</f>
        <v>369000</v>
      </c>
    </row>
    <row r="188" spans="1:21" ht="23.25" thickBot="1">
      <c r="A188" s="176" t="s">
        <v>15</v>
      </c>
      <c r="B188" s="177" t="s">
        <v>234</v>
      </c>
      <c r="C188" s="173" t="s">
        <v>235</v>
      </c>
      <c r="D188" s="123"/>
      <c r="E188" s="102" t="s">
        <v>236</v>
      </c>
      <c r="F188" s="188"/>
      <c r="G188" s="189"/>
      <c r="H188" s="119">
        <v>3</v>
      </c>
      <c r="I188" s="70"/>
      <c r="J188" s="181">
        <f t="shared" ref="J188" si="28">H188*I188</f>
        <v>0</v>
      </c>
      <c r="K188" s="182"/>
      <c r="L188" s="181">
        <f t="shared" ref="L188" si="29">ROUND(J188*K188+J188,2)</f>
        <v>0</v>
      </c>
      <c r="M188" s="183">
        <v>5</v>
      </c>
      <c r="N188" s="184"/>
      <c r="O188" s="185">
        <f t="shared" ref="O188" si="30">N188*M188</f>
        <v>0</v>
      </c>
      <c r="P188" s="182"/>
      <c r="Q188" s="185">
        <f t="shared" ref="Q188" si="31">ROUND(O188+O188*P188,2)</f>
        <v>0</v>
      </c>
      <c r="R188" s="190"/>
      <c r="S188" s="191"/>
      <c r="T188" s="138"/>
      <c r="U188" s="138"/>
    </row>
    <row r="189" spans="1:21">
      <c r="F189" s="192"/>
      <c r="I189" s="193" t="s">
        <v>21</v>
      </c>
      <c r="J189" s="121">
        <f>SUM(J187:J188)</f>
        <v>0</v>
      </c>
      <c r="K189" s="194"/>
      <c r="L189" s="121">
        <f>SUM(L187:L188)</f>
        <v>0</v>
      </c>
      <c r="M189" s="195"/>
      <c r="N189" s="196"/>
      <c r="O189" s="121">
        <f>SUM(O187:O188)</f>
        <v>0</v>
      </c>
      <c r="P189" s="9"/>
      <c r="Q189" s="121">
        <f>SUM(Q187:Q188)</f>
        <v>0</v>
      </c>
      <c r="R189" s="121">
        <f>SUM(R187:R188)</f>
        <v>300000</v>
      </c>
      <c r="S189" s="121">
        <f>SUM(S187:S188)</f>
        <v>369000</v>
      </c>
    </row>
    <row r="191" spans="1:21">
      <c r="A191" s="10" t="s">
        <v>237</v>
      </c>
      <c r="B191" s="294"/>
      <c r="M191" s="163" t="str">
        <f>A191</f>
        <v>PAKIET NR 24</v>
      </c>
    </row>
    <row r="192" spans="1:21" ht="52.5">
      <c r="A192" s="110" t="s">
        <v>22</v>
      </c>
      <c r="B192" s="110" t="s">
        <v>23</v>
      </c>
      <c r="C192" s="110" t="s">
        <v>62</v>
      </c>
      <c r="D192" s="110" t="s">
        <v>58</v>
      </c>
      <c r="E192" s="197" t="s">
        <v>24</v>
      </c>
      <c r="F192" s="110" t="s">
        <v>59</v>
      </c>
      <c r="G192" s="110" t="s">
        <v>25</v>
      </c>
      <c r="H192" s="110" t="s">
        <v>26</v>
      </c>
      <c r="I192" s="198" t="s">
        <v>27</v>
      </c>
      <c r="J192" s="199" t="s">
        <v>28</v>
      </c>
      <c r="K192" s="200" t="s">
        <v>4</v>
      </c>
      <c r="L192" s="199" t="s">
        <v>29</v>
      </c>
      <c r="M192" s="201" t="s">
        <v>30</v>
      </c>
      <c r="N192" s="202" t="s">
        <v>31</v>
      </c>
      <c r="O192" s="201" t="s">
        <v>32</v>
      </c>
      <c r="P192" s="200" t="s">
        <v>4</v>
      </c>
      <c r="Q192" s="201" t="s">
        <v>33</v>
      </c>
      <c r="R192" s="201" t="s">
        <v>48</v>
      </c>
      <c r="S192" s="201" t="s">
        <v>49</v>
      </c>
      <c r="T192" s="203" t="s">
        <v>51</v>
      </c>
      <c r="U192" s="204" t="s">
        <v>52</v>
      </c>
    </row>
    <row r="193" spans="1:21" ht="13.5" thickBot="1">
      <c r="A193" s="46" t="s">
        <v>5</v>
      </c>
      <c r="B193" s="46" t="s">
        <v>6</v>
      </c>
      <c r="C193" s="46" t="s">
        <v>7</v>
      </c>
      <c r="D193" s="46" t="s">
        <v>8</v>
      </c>
      <c r="E193" s="46" t="s">
        <v>9</v>
      </c>
      <c r="F193" s="125" t="s">
        <v>10</v>
      </c>
      <c r="G193" s="205" t="s">
        <v>11</v>
      </c>
      <c r="H193" s="206" t="s">
        <v>34</v>
      </c>
      <c r="I193" s="207" t="s">
        <v>38</v>
      </c>
      <c r="J193" s="46" t="s">
        <v>39</v>
      </c>
      <c r="K193" s="85" t="s">
        <v>40</v>
      </c>
      <c r="L193" s="86" t="s">
        <v>41</v>
      </c>
      <c r="M193" s="86" t="s">
        <v>35</v>
      </c>
      <c r="N193" s="85" t="s">
        <v>42</v>
      </c>
      <c r="O193" s="86" t="s">
        <v>43</v>
      </c>
      <c r="P193" s="85" t="s">
        <v>44</v>
      </c>
      <c r="Q193" s="86" t="s">
        <v>45</v>
      </c>
      <c r="R193" s="67" t="s">
        <v>12</v>
      </c>
      <c r="S193" s="67" t="s">
        <v>13</v>
      </c>
      <c r="T193" s="67" t="s">
        <v>36</v>
      </c>
      <c r="U193" s="67" t="s">
        <v>46</v>
      </c>
    </row>
    <row r="194" spans="1:21" ht="45.75" thickBot="1">
      <c r="A194" s="176" t="s">
        <v>14</v>
      </c>
      <c r="B194" s="208" t="s">
        <v>238</v>
      </c>
      <c r="C194" s="123" t="s">
        <v>239</v>
      </c>
      <c r="D194" s="123" t="s">
        <v>240</v>
      </c>
      <c r="E194" s="123" t="s">
        <v>241</v>
      </c>
      <c r="F194" s="102">
        <v>1</v>
      </c>
      <c r="G194" s="116" t="s">
        <v>242</v>
      </c>
      <c r="H194" s="104">
        <v>3</v>
      </c>
      <c r="I194" s="70"/>
      <c r="J194" s="181">
        <f>H194*I194</f>
        <v>0</v>
      </c>
      <c r="K194" s="182"/>
      <c r="L194" s="181">
        <f>ROUND(J194*K194+J194,2)</f>
        <v>0</v>
      </c>
      <c r="M194" s="209">
        <v>10</v>
      </c>
      <c r="N194" s="184"/>
      <c r="O194" s="185">
        <f>N194*M194</f>
        <v>0</v>
      </c>
      <c r="P194" s="182"/>
      <c r="Q194" s="105">
        <f>ROUND(O194+O194*P194,2)</f>
        <v>0</v>
      </c>
      <c r="R194" s="95">
        <v>15000</v>
      </c>
      <c r="S194" s="115">
        <v>18450</v>
      </c>
      <c r="T194" s="24">
        <f>J194+O194+R194</f>
        <v>15000</v>
      </c>
      <c r="U194" s="24">
        <f>L194+Q194+S194</f>
        <v>18450</v>
      </c>
    </row>
    <row r="197" spans="1:21">
      <c r="A197" s="10" t="s">
        <v>243</v>
      </c>
      <c r="B197" s="294"/>
      <c r="M197" s="163" t="str">
        <f>A197</f>
        <v>PAKIET NR 25</v>
      </c>
    </row>
    <row r="198" spans="1:21" ht="52.5">
      <c r="A198" s="110" t="s">
        <v>22</v>
      </c>
      <c r="B198" s="110" t="s">
        <v>23</v>
      </c>
      <c r="C198" s="110" t="s">
        <v>62</v>
      </c>
      <c r="D198" s="110" t="s">
        <v>58</v>
      </c>
      <c r="E198" s="197" t="s">
        <v>24</v>
      </c>
      <c r="F198" s="110" t="s">
        <v>59</v>
      </c>
      <c r="G198" s="110" t="s">
        <v>25</v>
      </c>
      <c r="H198" s="110" t="s">
        <v>26</v>
      </c>
      <c r="I198" s="198" t="s">
        <v>27</v>
      </c>
      <c r="J198" s="199" t="s">
        <v>28</v>
      </c>
      <c r="K198" s="200" t="s">
        <v>4</v>
      </c>
      <c r="L198" s="199" t="s">
        <v>29</v>
      </c>
      <c r="M198" s="201" t="s">
        <v>30</v>
      </c>
      <c r="N198" s="202" t="s">
        <v>31</v>
      </c>
      <c r="O198" s="201" t="s">
        <v>32</v>
      </c>
      <c r="P198" s="200" t="s">
        <v>4</v>
      </c>
      <c r="Q198" s="201" t="s">
        <v>33</v>
      </c>
      <c r="R198" s="201" t="s">
        <v>48</v>
      </c>
      <c r="S198" s="201" t="s">
        <v>49</v>
      </c>
      <c r="T198" s="203" t="s">
        <v>51</v>
      </c>
      <c r="U198" s="204" t="s">
        <v>52</v>
      </c>
    </row>
    <row r="199" spans="1:21" ht="13.5" thickBot="1">
      <c r="A199" s="46" t="s">
        <v>5</v>
      </c>
      <c r="B199" s="46" t="s">
        <v>6</v>
      </c>
      <c r="C199" s="46" t="s">
        <v>7</v>
      </c>
      <c r="D199" s="46" t="s">
        <v>8</v>
      </c>
      <c r="E199" s="46" t="s">
        <v>9</v>
      </c>
      <c r="F199" s="125" t="s">
        <v>10</v>
      </c>
      <c r="G199" s="205" t="s">
        <v>11</v>
      </c>
      <c r="H199" s="206" t="s">
        <v>34</v>
      </c>
      <c r="I199" s="207" t="s">
        <v>38</v>
      </c>
      <c r="J199" s="46" t="s">
        <v>39</v>
      </c>
      <c r="K199" s="85" t="s">
        <v>40</v>
      </c>
      <c r="L199" s="86" t="s">
        <v>41</v>
      </c>
      <c r="M199" s="86" t="s">
        <v>35</v>
      </c>
      <c r="N199" s="85" t="s">
        <v>42</v>
      </c>
      <c r="O199" s="86" t="s">
        <v>43</v>
      </c>
      <c r="P199" s="85" t="s">
        <v>44</v>
      </c>
      <c r="Q199" s="86" t="s">
        <v>45</v>
      </c>
      <c r="R199" s="67" t="s">
        <v>12</v>
      </c>
      <c r="S199" s="67" t="s">
        <v>13</v>
      </c>
      <c r="T199" s="67" t="s">
        <v>36</v>
      </c>
      <c r="U199" s="67" t="s">
        <v>46</v>
      </c>
    </row>
    <row r="200" spans="1:21" ht="45.75" thickBot="1">
      <c r="A200" s="176" t="s">
        <v>14</v>
      </c>
      <c r="B200" s="208" t="s">
        <v>238</v>
      </c>
      <c r="C200" s="123" t="s">
        <v>244</v>
      </c>
      <c r="D200" s="123" t="s">
        <v>245</v>
      </c>
      <c r="E200" s="123" t="s">
        <v>241</v>
      </c>
      <c r="F200" s="102">
        <v>1</v>
      </c>
      <c r="G200" s="116" t="s">
        <v>246</v>
      </c>
      <c r="H200" s="104">
        <v>3</v>
      </c>
      <c r="I200" s="70"/>
      <c r="J200" s="181">
        <f>H200*I200</f>
        <v>0</v>
      </c>
      <c r="K200" s="182"/>
      <c r="L200" s="181">
        <f>ROUND(J200*K200+J200,2)</f>
        <v>0</v>
      </c>
      <c r="M200" s="209">
        <v>10</v>
      </c>
      <c r="N200" s="184"/>
      <c r="O200" s="185">
        <f>N200*M200</f>
        <v>0</v>
      </c>
      <c r="P200" s="182"/>
      <c r="Q200" s="105">
        <f>ROUND(O200+O200*P200,2)</f>
        <v>0</v>
      </c>
      <c r="R200" s="95">
        <v>15000</v>
      </c>
      <c r="S200" s="115">
        <v>18450</v>
      </c>
      <c r="T200" s="24">
        <f>J200+O200+R200</f>
        <v>15000</v>
      </c>
      <c r="U200" s="24">
        <f>L200+Q200+S200</f>
        <v>18450</v>
      </c>
    </row>
    <row r="203" spans="1:21">
      <c r="A203" s="10" t="s">
        <v>247</v>
      </c>
      <c r="B203" s="294"/>
      <c r="M203" s="163" t="str">
        <f>A203</f>
        <v>PAKIET NR 26</v>
      </c>
    </row>
    <row r="204" spans="1:21" ht="52.5">
      <c r="A204" s="110" t="s">
        <v>22</v>
      </c>
      <c r="B204" s="110" t="s">
        <v>23</v>
      </c>
      <c r="C204" s="110" t="s">
        <v>62</v>
      </c>
      <c r="D204" s="110" t="s">
        <v>58</v>
      </c>
      <c r="E204" s="197" t="s">
        <v>24</v>
      </c>
      <c r="F204" s="110" t="s">
        <v>59</v>
      </c>
      <c r="G204" s="110" t="s">
        <v>25</v>
      </c>
      <c r="H204" s="110" t="s">
        <v>26</v>
      </c>
      <c r="I204" s="198" t="s">
        <v>27</v>
      </c>
      <c r="J204" s="199" t="s">
        <v>28</v>
      </c>
      <c r="K204" s="200" t="s">
        <v>4</v>
      </c>
      <c r="L204" s="199" t="s">
        <v>29</v>
      </c>
      <c r="M204" s="201" t="s">
        <v>30</v>
      </c>
      <c r="N204" s="202" t="s">
        <v>31</v>
      </c>
      <c r="O204" s="201" t="s">
        <v>32</v>
      </c>
      <c r="P204" s="200" t="s">
        <v>4</v>
      </c>
      <c r="Q204" s="201" t="s">
        <v>33</v>
      </c>
      <c r="R204" s="201" t="s">
        <v>48</v>
      </c>
      <c r="S204" s="201" t="s">
        <v>49</v>
      </c>
      <c r="T204" s="203" t="s">
        <v>51</v>
      </c>
      <c r="U204" s="204" t="s">
        <v>52</v>
      </c>
    </row>
    <row r="205" spans="1:21" ht="13.5" thickBot="1">
      <c r="A205" s="46" t="s">
        <v>5</v>
      </c>
      <c r="B205" s="46" t="s">
        <v>6</v>
      </c>
      <c r="C205" s="46" t="s">
        <v>7</v>
      </c>
      <c r="D205" s="46" t="s">
        <v>8</v>
      </c>
      <c r="E205" s="46" t="s">
        <v>9</v>
      </c>
      <c r="F205" s="125" t="s">
        <v>10</v>
      </c>
      <c r="G205" s="205" t="s">
        <v>11</v>
      </c>
      <c r="H205" s="206" t="s">
        <v>34</v>
      </c>
      <c r="I205" s="207" t="s">
        <v>38</v>
      </c>
      <c r="J205" s="46" t="s">
        <v>39</v>
      </c>
      <c r="K205" s="85" t="s">
        <v>40</v>
      </c>
      <c r="L205" s="86" t="s">
        <v>41</v>
      </c>
      <c r="M205" s="86" t="s">
        <v>35</v>
      </c>
      <c r="N205" s="85" t="s">
        <v>42</v>
      </c>
      <c r="O205" s="86" t="s">
        <v>43</v>
      </c>
      <c r="P205" s="85" t="s">
        <v>44</v>
      </c>
      <c r="Q205" s="86" t="s">
        <v>45</v>
      </c>
      <c r="R205" s="67" t="s">
        <v>12</v>
      </c>
      <c r="S205" s="67" t="s">
        <v>13</v>
      </c>
      <c r="T205" s="67" t="s">
        <v>36</v>
      </c>
      <c r="U205" s="67" t="s">
        <v>46</v>
      </c>
    </row>
    <row r="206" spans="1:21" ht="23.25" thickBot="1">
      <c r="A206" s="176" t="s">
        <v>14</v>
      </c>
      <c r="B206" s="208" t="s">
        <v>238</v>
      </c>
      <c r="C206" s="123" t="s">
        <v>248</v>
      </c>
      <c r="D206" s="123" t="s">
        <v>249</v>
      </c>
      <c r="E206" s="123" t="s">
        <v>241</v>
      </c>
      <c r="F206" s="102">
        <v>1</v>
      </c>
      <c r="G206" s="116" t="s">
        <v>250</v>
      </c>
      <c r="H206" s="104">
        <v>3</v>
      </c>
      <c r="I206" s="70"/>
      <c r="J206" s="181">
        <f>H206*I206</f>
        <v>0</v>
      </c>
      <c r="K206" s="182"/>
      <c r="L206" s="181">
        <f>ROUND(J206*K206+J206,2)</f>
        <v>0</v>
      </c>
      <c r="M206" s="209">
        <v>10</v>
      </c>
      <c r="N206" s="184"/>
      <c r="O206" s="185">
        <f>N206*M206</f>
        <v>0</v>
      </c>
      <c r="P206" s="182"/>
      <c r="Q206" s="105">
        <f>ROUND(O206+O206*P206,2)</f>
        <v>0</v>
      </c>
      <c r="R206" s="95">
        <v>15000</v>
      </c>
      <c r="S206" s="115">
        <v>18450</v>
      </c>
      <c r="T206" s="24">
        <f>J206+O206+R206</f>
        <v>15000</v>
      </c>
      <c r="U206" s="24">
        <f>L206+Q206+S206</f>
        <v>18450</v>
      </c>
    </row>
    <row r="209" spans="1:21">
      <c r="A209" s="10" t="s">
        <v>251</v>
      </c>
      <c r="B209" s="294"/>
      <c r="M209" s="163" t="str">
        <f>A209</f>
        <v>PAKIET NR 27</v>
      </c>
    </row>
    <row r="210" spans="1:21" ht="52.5">
      <c r="A210" s="110" t="s">
        <v>22</v>
      </c>
      <c r="B210" s="110" t="s">
        <v>23</v>
      </c>
      <c r="C210" s="110" t="s">
        <v>62</v>
      </c>
      <c r="D210" s="110" t="s">
        <v>58</v>
      </c>
      <c r="E210" s="197" t="s">
        <v>24</v>
      </c>
      <c r="F210" s="110" t="s">
        <v>59</v>
      </c>
      <c r="G210" s="110" t="s">
        <v>25</v>
      </c>
      <c r="H210" s="110" t="s">
        <v>26</v>
      </c>
      <c r="I210" s="198" t="s">
        <v>27</v>
      </c>
      <c r="J210" s="199" t="s">
        <v>28</v>
      </c>
      <c r="K210" s="200" t="s">
        <v>4</v>
      </c>
      <c r="L210" s="199" t="s">
        <v>29</v>
      </c>
      <c r="M210" s="201" t="s">
        <v>30</v>
      </c>
      <c r="N210" s="202" t="s">
        <v>31</v>
      </c>
      <c r="O210" s="201" t="s">
        <v>32</v>
      </c>
      <c r="P210" s="200" t="s">
        <v>4</v>
      </c>
      <c r="Q210" s="201" t="s">
        <v>33</v>
      </c>
      <c r="R210" s="201" t="s">
        <v>48</v>
      </c>
      <c r="S210" s="201" t="s">
        <v>49</v>
      </c>
      <c r="T210" s="203" t="s">
        <v>51</v>
      </c>
      <c r="U210" s="204" t="s">
        <v>52</v>
      </c>
    </row>
    <row r="211" spans="1:21" ht="13.5" thickBot="1">
      <c r="A211" s="46" t="s">
        <v>5</v>
      </c>
      <c r="B211" s="46" t="s">
        <v>6</v>
      </c>
      <c r="C211" s="46" t="s">
        <v>7</v>
      </c>
      <c r="D211" s="46" t="s">
        <v>8</v>
      </c>
      <c r="E211" s="46" t="s">
        <v>9</v>
      </c>
      <c r="F211" s="125" t="s">
        <v>10</v>
      </c>
      <c r="G211" s="205" t="s">
        <v>11</v>
      </c>
      <c r="H211" s="206" t="s">
        <v>34</v>
      </c>
      <c r="I211" s="207" t="s">
        <v>38</v>
      </c>
      <c r="J211" s="46" t="s">
        <v>39</v>
      </c>
      <c r="K211" s="85" t="s">
        <v>40</v>
      </c>
      <c r="L211" s="86" t="s">
        <v>41</v>
      </c>
      <c r="M211" s="86" t="s">
        <v>35</v>
      </c>
      <c r="N211" s="85" t="s">
        <v>42</v>
      </c>
      <c r="O211" s="86" t="s">
        <v>43</v>
      </c>
      <c r="P211" s="85" t="s">
        <v>44</v>
      </c>
      <c r="Q211" s="86" t="s">
        <v>45</v>
      </c>
      <c r="R211" s="67" t="s">
        <v>12</v>
      </c>
      <c r="S211" s="67" t="s">
        <v>13</v>
      </c>
      <c r="T211" s="67" t="s">
        <v>36</v>
      </c>
      <c r="U211" s="67" t="s">
        <v>46</v>
      </c>
    </row>
    <row r="212" spans="1:21" ht="23.25" thickBot="1">
      <c r="A212" s="176" t="s">
        <v>14</v>
      </c>
      <c r="B212" s="208" t="s">
        <v>252</v>
      </c>
      <c r="C212" s="123" t="s">
        <v>253</v>
      </c>
      <c r="D212" s="123" t="s">
        <v>254</v>
      </c>
      <c r="E212" s="123" t="s">
        <v>255</v>
      </c>
      <c r="F212" s="102">
        <v>1</v>
      </c>
      <c r="G212" s="116" t="s">
        <v>256</v>
      </c>
      <c r="H212" s="104">
        <v>12</v>
      </c>
      <c r="I212" s="70"/>
      <c r="J212" s="181">
        <f>H212*I212</f>
        <v>0</v>
      </c>
      <c r="K212" s="182"/>
      <c r="L212" s="181">
        <f>ROUND(J212*K212+J212,2)</f>
        <v>0</v>
      </c>
      <c r="M212" s="209">
        <v>60</v>
      </c>
      <c r="N212" s="184"/>
      <c r="O212" s="185">
        <f>N212*M212</f>
        <v>0</v>
      </c>
      <c r="P212" s="182"/>
      <c r="Q212" s="105">
        <f>ROUND(O212+O212*P212,2)</f>
        <v>0</v>
      </c>
      <c r="R212" s="95">
        <v>150000</v>
      </c>
      <c r="S212" s="115">
        <v>184500</v>
      </c>
      <c r="T212" s="24">
        <f>J212+O212+R212</f>
        <v>150000</v>
      </c>
      <c r="U212" s="24">
        <f>L212+Q212+S212</f>
        <v>184500</v>
      </c>
    </row>
    <row r="215" spans="1:21">
      <c r="A215" s="10" t="s">
        <v>257</v>
      </c>
      <c r="B215" s="294"/>
      <c r="M215" s="163" t="str">
        <f>A215</f>
        <v>PAKIET NR 28</v>
      </c>
    </row>
    <row r="216" spans="1:21" ht="52.5">
      <c r="A216" s="110" t="s">
        <v>22</v>
      </c>
      <c r="B216" s="110" t="s">
        <v>23</v>
      </c>
      <c r="C216" s="110" t="s">
        <v>62</v>
      </c>
      <c r="D216" s="110" t="s">
        <v>58</v>
      </c>
      <c r="E216" s="197" t="s">
        <v>24</v>
      </c>
      <c r="F216" s="110" t="s">
        <v>59</v>
      </c>
      <c r="G216" s="110" t="s">
        <v>25</v>
      </c>
      <c r="H216" s="110" t="s">
        <v>26</v>
      </c>
      <c r="I216" s="198" t="s">
        <v>27</v>
      </c>
      <c r="J216" s="199" t="s">
        <v>28</v>
      </c>
      <c r="K216" s="200" t="s">
        <v>4</v>
      </c>
      <c r="L216" s="199" t="s">
        <v>29</v>
      </c>
      <c r="M216" s="201" t="s">
        <v>30</v>
      </c>
      <c r="N216" s="202" t="s">
        <v>31</v>
      </c>
      <c r="O216" s="201" t="s">
        <v>32</v>
      </c>
      <c r="P216" s="200" t="s">
        <v>4</v>
      </c>
      <c r="Q216" s="201" t="s">
        <v>33</v>
      </c>
      <c r="R216" s="201" t="s">
        <v>48</v>
      </c>
      <c r="S216" s="201" t="s">
        <v>49</v>
      </c>
      <c r="T216" s="203" t="s">
        <v>51</v>
      </c>
      <c r="U216" s="204" t="s">
        <v>52</v>
      </c>
    </row>
    <row r="217" spans="1:21" ht="13.5" thickBot="1">
      <c r="A217" s="46" t="s">
        <v>5</v>
      </c>
      <c r="B217" s="46" t="s">
        <v>6</v>
      </c>
      <c r="C217" s="46" t="s">
        <v>7</v>
      </c>
      <c r="D217" s="46" t="s">
        <v>8</v>
      </c>
      <c r="E217" s="46" t="s">
        <v>9</v>
      </c>
      <c r="F217" s="125" t="s">
        <v>10</v>
      </c>
      <c r="G217" s="205" t="s">
        <v>11</v>
      </c>
      <c r="H217" s="206" t="s">
        <v>34</v>
      </c>
      <c r="I217" s="207" t="s">
        <v>38</v>
      </c>
      <c r="J217" s="46" t="s">
        <v>39</v>
      </c>
      <c r="K217" s="85" t="s">
        <v>40</v>
      </c>
      <c r="L217" s="86" t="s">
        <v>41</v>
      </c>
      <c r="M217" s="86" t="s">
        <v>35</v>
      </c>
      <c r="N217" s="85" t="s">
        <v>42</v>
      </c>
      <c r="O217" s="86" t="s">
        <v>43</v>
      </c>
      <c r="P217" s="85" t="s">
        <v>44</v>
      </c>
      <c r="Q217" s="86" t="s">
        <v>45</v>
      </c>
      <c r="R217" s="67" t="s">
        <v>12</v>
      </c>
      <c r="S217" s="67" t="s">
        <v>13</v>
      </c>
      <c r="T217" s="67" t="s">
        <v>36</v>
      </c>
      <c r="U217" s="67" t="s">
        <v>46</v>
      </c>
    </row>
    <row r="218" spans="1:21" ht="45.75" thickBot="1">
      <c r="A218" s="176" t="s">
        <v>14</v>
      </c>
      <c r="B218" s="208" t="s">
        <v>258</v>
      </c>
      <c r="C218" s="123" t="s">
        <v>259</v>
      </c>
      <c r="D218" s="123">
        <v>40154910</v>
      </c>
      <c r="E218" s="123" t="s">
        <v>260</v>
      </c>
      <c r="F218" s="102">
        <v>1</v>
      </c>
      <c r="G218" s="116" t="s">
        <v>261</v>
      </c>
      <c r="H218" s="104">
        <v>3</v>
      </c>
      <c r="I218" s="70"/>
      <c r="J218" s="181">
        <f>H218*I218</f>
        <v>0</v>
      </c>
      <c r="K218" s="182"/>
      <c r="L218" s="181">
        <f>ROUND(J218*K218+J218,2)</f>
        <v>0</v>
      </c>
      <c r="M218" s="209">
        <v>30</v>
      </c>
      <c r="N218" s="184"/>
      <c r="O218" s="185">
        <f>N218*M218</f>
        <v>0</v>
      </c>
      <c r="P218" s="182"/>
      <c r="Q218" s="105">
        <f>ROUND(O218+O218*P218,2)</f>
        <v>0</v>
      </c>
      <c r="R218" s="95">
        <v>130000</v>
      </c>
      <c r="S218" s="115">
        <v>159900</v>
      </c>
      <c r="T218" s="24">
        <f>J218+O218+R218</f>
        <v>130000</v>
      </c>
      <c r="U218" s="24">
        <f>L218+Q218+S218</f>
        <v>159900</v>
      </c>
    </row>
    <row r="219" spans="1:21">
      <c r="A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</row>
    <row r="220" spans="1:2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</row>
    <row r="221" spans="1:21">
      <c r="A221" s="10" t="s">
        <v>262</v>
      </c>
      <c r="B221" s="294"/>
      <c r="C221" s="7"/>
      <c r="D221" s="7"/>
      <c r="E221" s="160"/>
      <c r="F221" s="160"/>
      <c r="G221" s="7"/>
      <c r="H221" s="7"/>
      <c r="I221" s="161"/>
      <c r="J221" s="7"/>
      <c r="K221" s="162"/>
      <c r="L221" s="161"/>
      <c r="M221" s="163" t="str">
        <f>A221</f>
        <v>PAKIET NR 29</v>
      </c>
      <c r="N221" s="164"/>
      <c r="O221" s="164"/>
      <c r="Q221" s="164"/>
      <c r="R221" s="164"/>
      <c r="S221" s="164"/>
    </row>
    <row r="222" spans="1:21">
      <c r="A222" s="126" t="s">
        <v>0</v>
      </c>
      <c r="B222" s="127"/>
      <c r="C222" s="127"/>
      <c r="D222" s="127"/>
      <c r="E222" s="127"/>
      <c r="F222" s="127"/>
      <c r="G222" s="128"/>
      <c r="H222" s="126" t="s">
        <v>1</v>
      </c>
      <c r="I222" s="127"/>
      <c r="J222" s="127"/>
      <c r="K222" s="127"/>
      <c r="L222" s="128"/>
      <c r="M222" s="126" t="s">
        <v>2</v>
      </c>
      <c r="N222" s="127"/>
      <c r="O222" s="127"/>
      <c r="P222" s="127"/>
      <c r="Q222" s="127"/>
      <c r="R222" s="127"/>
      <c r="S222" s="128"/>
      <c r="T222" s="129" t="s">
        <v>3</v>
      </c>
      <c r="U222" s="165"/>
    </row>
    <row r="223" spans="1:21" ht="63.75">
      <c r="A223" s="206" t="s">
        <v>22</v>
      </c>
      <c r="B223" s="210" t="s">
        <v>23</v>
      </c>
      <c r="C223" s="210" t="s">
        <v>62</v>
      </c>
      <c r="D223" s="210" t="s">
        <v>58</v>
      </c>
      <c r="E223" s="211" t="s">
        <v>24</v>
      </c>
      <c r="F223" s="210" t="s">
        <v>59</v>
      </c>
      <c r="G223" s="56" t="s">
        <v>25</v>
      </c>
      <c r="H223" s="56" t="s">
        <v>26</v>
      </c>
      <c r="I223" s="167" t="s">
        <v>27</v>
      </c>
      <c r="J223" s="48" t="s">
        <v>28</v>
      </c>
      <c r="K223" s="168" t="s">
        <v>4</v>
      </c>
      <c r="L223" s="169" t="s">
        <v>29</v>
      </c>
      <c r="M223" s="50" t="s">
        <v>30</v>
      </c>
      <c r="N223" s="171" t="s">
        <v>31</v>
      </c>
      <c r="O223" s="172" t="s">
        <v>32</v>
      </c>
      <c r="P223" s="49" t="s">
        <v>4</v>
      </c>
      <c r="Q223" s="172" t="s">
        <v>33</v>
      </c>
      <c r="R223" s="172" t="s">
        <v>48</v>
      </c>
      <c r="S223" s="172" t="s">
        <v>49</v>
      </c>
      <c r="T223" s="52" t="s">
        <v>51</v>
      </c>
      <c r="U223" s="53" t="s">
        <v>52</v>
      </c>
    </row>
    <row r="224" spans="1:21" ht="13.5" thickBot="1">
      <c r="A224" s="46" t="s">
        <v>5</v>
      </c>
      <c r="B224" s="173" t="s">
        <v>6</v>
      </c>
      <c r="C224" s="173" t="s">
        <v>7</v>
      </c>
      <c r="D224" s="173" t="s">
        <v>8</v>
      </c>
      <c r="E224" s="173" t="s">
        <v>9</v>
      </c>
      <c r="F224" s="98" t="s">
        <v>10</v>
      </c>
      <c r="G224" s="174" t="s">
        <v>11</v>
      </c>
      <c r="H224" s="110" t="s">
        <v>34</v>
      </c>
      <c r="I224" s="111" t="s">
        <v>38</v>
      </c>
      <c r="J224" s="173" t="s">
        <v>39</v>
      </c>
      <c r="K224" s="175" t="s">
        <v>40</v>
      </c>
      <c r="L224" s="176" t="s">
        <v>41</v>
      </c>
      <c r="M224" s="176" t="s">
        <v>35</v>
      </c>
      <c r="N224" s="175" t="s">
        <v>42</v>
      </c>
      <c r="O224" s="176" t="s">
        <v>43</v>
      </c>
      <c r="P224" s="175" t="s">
        <v>44</v>
      </c>
      <c r="Q224" s="176" t="s">
        <v>45</v>
      </c>
      <c r="R224" s="101" t="s">
        <v>12</v>
      </c>
      <c r="S224" s="101" t="s">
        <v>13</v>
      </c>
      <c r="T224" s="101" t="s">
        <v>36</v>
      </c>
      <c r="U224" s="101" t="s">
        <v>46</v>
      </c>
    </row>
    <row r="225" spans="1:21" ht="27">
      <c r="A225" s="176" t="s">
        <v>14</v>
      </c>
      <c r="B225" s="177" t="s">
        <v>263</v>
      </c>
      <c r="C225" s="173" t="s">
        <v>264</v>
      </c>
      <c r="D225" s="123" t="s">
        <v>265</v>
      </c>
      <c r="E225" s="123" t="s">
        <v>195</v>
      </c>
      <c r="F225" s="178">
        <v>1</v>
      </c>
      <c r="G225" s="212" t="s">
        <v>266</v>
      </c>
      <c r="H225" s="180">
        <v>3</v>
      </c>
      <c r="I225" s="70"/>
      <c r="J225" s="181">
        <f>H225*I225</f>
        <v>0</v>
      </c>
      <c r="K225" s="182"/>
      <c r="L225" s="181">
        <f>ROUND(J225*K225+J225,2)</f>
        <v>0</v>
      </c>
      <c r="M225" s="183">
        <v>20</v>
      </c>
      <c r="N225" s="184"/>
      <c r="O225" s="185">
        <f>N225*M225</f>
        <v>0</v>
      </c>
      <c r="P225" s="182"/>
      <c r="Q225" s="185">
        <f>ROUND(O225+O225*P225,2)</f>
        <v>0</v>
      </c>
      <c r="R225" s="186">
        <v>123000</v>
      </c>
      <c r="S225" s="187">
        <v>151290</v>
      </c>
      <c r="T225" s="137">
        <f>SUM(J233+O233+R233)</f>
        <v>123000</v>
      </c>
      <c r="U225" s="137">
        <f>SUM(L233+Q233+S233)</f>
        <v>151290</v>
      </c>
    </row>
    <row r="226" spans="1:21" ht="36">
      <c r="A226" s="176" t="s">
        <v>15</v>
      </c>
      <c r="B226" s="177" t="s">
        <v>263</v>
      </c>
      <c r="C226" s="173" t="s">
        <v>267</v>
      </c>
      <c r="D226" s="123" t="s">
        <v>268</v>
      </c>
      <c r="E226" s="102" t="s">
        <v>195</v>
      </c>
      <c r="F226" s="178">
        <v>1</v>
      </c>
      <c r="G226" s="212" t="s">
        <v>269</v>
      </c>
      <c r="H226" s="180">
        <v>3</v>
      </c>
      <c r="I226" s="70"/>
      <c r="J226" s="181">
        <f t="shared" ref="J226:J232" si="32">H226*I226</f>
        <v>0</v>
      </c>
      <c r="K226" s="182"/>
      <c r="L226" s="181">
        <f t="shared" ref="L226:L232" si="33">ROUND(J226*K226+J226,2)</f>
        <v>0</v>
      </c>
      <c r="M226" s="183">
        <v>20</v>
      </c>
      <c r="N226" s="184"/>
      <c r="O226" s="185">
        <f t="shared" ref="O226:O232" si="34">N226*M226</f>
        <v>0</v>
      </c>
      <c r="P226" s="182"/>
      <c r="Q226" s="185">
        <f t="shared" ref="Q226:Q232" si="35">ROUND(O226+O226*P226,2)</f>
        <v>0</v>
      </c>
      <c r="R226" s="213"/>
      <c r="S226" s="214"/>
      <c r="T226" s="153"/>
      <c r="U226" s="153"/>
    </row>
    <row r="227" spans="1:21" ht="22.5">
      <c r="A227" s="176" t="s">
        <v>16</v>
      </c>
      <c r="B227" s="177" t="s">
        <v>263</v>
      </c>
      <c r="C227" s="173" t="s">
        <v>267</v>
      </c>
      <c r="D227" s="123" t="s">
        <v>270</v>
      </c>
      <c r="E227" s="102" t="s">
        <v>195</v>
      </c>
      <c r="F227" s="178">
        <v>1</v>
      </c>
      <c r="G227" s="212" t="s">
        <v>271</v>
      </c>
      <c r="H227" s="180">
        <v>3</v>
      </c>
      <c r="I227" s="70"/>
      <c r="J227" s="181">
        <f t="shared" si="32"/>
        <v>0</v>
      </c>
      <c r="K227" s="182"/>
      <c r="L227" s="181">
        <f t="shared" si="33"/>
        <v>0</v>
      </c>
      <c r="M227" s="183">
        <v>20</v>
      </c>
      <c r="N227" s="184"/>
      <c r="O227" s="185">
        <f t="shared" si="34"/>
        <v>0</v>
      </c>
      <c r="P227" s="182"/>
      <c r="Q227" s="185">
        <f t="shared" si="35"/>
        <v>0</v>
      </c>
      <c r="R227" s="213"/>
      <c r="S227" s="214"/>
      <c r="T227" s="153"/>
      <c r="U227" s="153"/>
    </row>
    <row r="228" spans="1:21" ht="22.5">
      <c r="A228" s="176" t="s">
        <v>17</v>
      </c>
      <c r="B228" s="177" t="s">
        <v>263</v>
      </c>
      <c r="C228" s="173" t="s">
        <v>267</v>
      </c>
      <c r="D228" s="123" t="s">
        <v>272</v>
      </c>
      <c r="E228" s="102" t="s">
        <v>195</v>
      </c>
      <c r="F228" s="178">
        <v>1</v>
      </c>
      <c r="G228" s="212" t="s">
        <v>273</v>
      </c>
      <c r="H228" s="180">
        <v>3</v>
      </c>
      <c r="I228" s="70"/>
      <c r="J228" s="181">
        <f t="shared" si="32"/>
        <v>0</v>
      </c>
      <c r="K228" s="182"/>
      <c r="L228" s="181">
        <f t="shared" si="33"/>
        <v>0</v>
      </c>
      <c r="M228" s="183">
        <v>20</v>
      </c>
      <c r="N228" s="184"/>
      <c r="O228" s="185">
        <f t="shared" si="34"/>
        <v>0</v>
      </c>
      <c r="P228" s="182"/>
      <c r="Q228" s="185">
        <f t="shared" si="35"/>
        <v>0</v>
      </c>
      <c r="R228" s="213"/>
      <c r="S228" s="214"/>
      <c r="T228" s="153"/>
      <c r="U228" s="153"/>
    </row>
    <row r="229" spans="1:21" ht="22.5">
      <c r="A229" s="176" t="s">
        <v>53</v>
      </c>
      <c r="B229" s="177" t="s">
        <v>263</v>
      </c>
      <c r="C229" s="173" t="s">
        <v>267</v>
      </c>
      <c r="D229" s="123" t="s">
        <v>274</v>
      </c>
      <c r="E229" s="102" t="s">
        <v>195</v>
      </c>
      <c r="F229" s="178">
        <v>1</v>
      </c>
      <c r="G229" s="212" t="s">
        <v>275</v>
      </c>
      <c r="H229" s="180">
        <v>3</v>
      </c>
      <c r="I229" s="70"/>
      <c r="J229" s="181">
        <f t="shared" si="32"/>
        <v>0</v>
      </c>
      <c r="K229" s="182"/>
      <c r="L229" s="181">
        <f t="shared" si="33"/>
        <v>0</v>
      </c>
      <c r="M229" s="183">
        <v>20</v>
      </c>
      <c r="N229" s="184"/>
      <c r="O229" s="185">
        <f t="shared" si="34"/>
        <v>0</v>
      </c>
      <c r="P229" s="182"/>
      <c r="Q229" s="185">
        <f t="shared" si="35"/>
        <v>0</v>
      </c>
      <c r="R229" s="213"/>
      <c r="S229" s="214"/>
      <c r="T229" s="153"/>
      <c r="U229" s="153"/>
    </row>
    <row r="230" spans="1:21" ht="36">
      <c r="A230" s="176" t="s">
        <v>54</v>
      </c>
      <c r="B230" s="177" t="s">
        <v>263</v>
      </c>
      <c r="C230" s="173" t="s">
        <v>267</v>
      </c>
      <c r="D230" s="123" t="s">
        <v>276</v>
      </c>
      <c r="E230" s="102" t="s">
        <v>195</v>
      </c>
      <c r="F230" s="178">
        <v>1</v>
      </c>
      <c r="G230" s="212" t="s">
        <v>277</v>
      </c>
      <c r="H230" s="180">
        <v>3</v>
      </c>
      <c r="I230" s="70"/>
      <c r="J230" s="181">
        <f t="shared" si="32"/>
        <v>0</v>
      </c>
      <c r="K230" s="182"/>
      <c r="L230" s="181">
        <f t="shared" si="33"/>
        <v>0</v>
      </c>
      <c r="M230" s="183">
        <v>20</v>
      </c>
      <c r="N230" s="184"/>
      <c r="O230" s="185">
        <f t="shared" si="34"/>
        <v>0</v>
      </c>
      <c r="P230" s="182"/>
      <c r="Q230" s="185">
        <f t="shared" si="35"/>
        <v>0</v>
      </c>
      <c r="R230" s="213"/>
      <c r="S230" s="214"/>
      <c r="T230" s="153"/>
      <c r="U230" s="153"/>
    </row>
    <row r="231" spans="1:21" ht="22.5">
      <c r="A231" s="176" t="s">
        <v>55</v>
      </c>
      <c r="B231" s="177" t="s">
        <v>263</v>
      </c>
      <c r="C231" s="173" t="s">
        <v>267</v>
      </c>
      <c r="D231" s="123" t="s">
        <v>278</v>
      </c>
      <c r="E231" s="102" t="s">
        <v>195</v>
      </c>
      <c r="F231" s="178">
        <v>1</v>
      </c>
      <c r="G231" s="212" t="s">
        <v>279</v>
      </c>
      <c r="H231" s="180">
        <v>3</v>
      </c>
      <c r="I231" s="70"/>
      <c r="J231" s="181">
        <f t="shared" si="32"/>
        <v>0</v>
      </c>
      <c r="K231" s="182"/>
      <c r="L231" s="181">
        <f t="shared" si="33"/>
        <v>0</v>
      </c>
      <c r="M231" s="183">
        <v>20</v>
      </c>
      <c r="N231" s="184"/>
      <c r="O231" s="185">
        <f t="shared" si="34"/>
        <v>0</v>
      </c>
      <c r="P231" s="182"/>
      <c r="Q231" s="185">
        <f t="shared" si="35"/>
        <v>0</v>
      </c>
      <c r="R231" s="213"/>
      <c r="S231" s="214"/>
      <c r="T231" s="153"/>
      <c r="U231" s="153"/>
    </row>
    <row r="232" spans="1:21" ht="23.25" thickBot="1">
      <c r="A232" s="176" t="s">
        <v>56</v>
      </c>
      <c r="B232" s="177" t="s">
        <v>263</v>
      </c>
      <c r="C232" s="173" t="s">
        <v>267</v>
      </c>
      <c r="D232" s="123" t="s">
        <v>280</v>
      </c>
      <c r="E232" s="102" t="s">
        <v>195</v>
      </c>
      <c r="F232" s="188">
        <v>1</v>
      </c>
      <c r="G232" s="212" t="s">
        <v>281</v>
      </c>
      <c r="H232" s="180">
        <v>3</v>
      </c>
      <c r="I232" s="70"/>
      <c r="J232" s="181">
        <f t="shared" si="32"/>
        <v>0</v>
      </c>
      <c r="K232" s="182"/>
      <c r="L232" s="181">
        <f t="shared" si="33"/>
        <v>0</v>
      </c>
      <c r="M232" s="183">
        <v>20</v>
      </c>
      <c r="N232" s="184"/>
      <c r="O232" s="185">
        <f t="shared" si="34"/>
        <v>0</v>
      </c>
      <c r="P232" s="182"/>
      <c r="Q232" s="185">
        <f t="shared" si="35"/>
        <v>0</v>
      </c>
      <c r="R232" s="190"/>
      <c r="S232" s="191"/>
      <c r="T232" s="138"/>
      <c r="U232" s="138"/>
    </row>
    <row r="233" spans="1:21">
      <c r="F233" s="192"/>
      <c r="I233" s="215" t="s">
        <v>21</v>
      </c>
      <c r="J233" s="216">
        <f>SUM(J225:J232)</f>
        <v>0</v>
      </c>
      <c r="K233" s="194"/>
      <c r="L233" s="121">
        <f>SUM(L225:L232)</f>
        <v>0</v>
      </c>
      <c r="M233" s="195"/>
      <c r="N233" s="196"/>
      <c r="O233" s="121">
        <f>SUM(O225:O232)</f>
        <v>0</v>
      </c>
      <c r="P233" s="9"/>
      <c r="Q233" s="121">
        <f>SUM(Q225:Q232)</f>
        <v>0</v>
      </c>
      <c r="R233" s="121">
        <f>SUM(R225:R232)</f>
        <v>123000</v>
      </c>
      <c r="S233" s="121">
        <f>SUM(S225:S232)</f>
        <v>151290</v>
      </c>
    </row>
    <row r="234" spans="1:2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</row>
    <row r="235" spans="1:21">
      <c r="B235" s="217" t="s">
        <v>282</v>
      </c>
    </row>
    <row r="236" spans="1:21">
      <c r="B236" s="217" t="s">
        <v>283</v>
      </c>
    </row>
    <row r="237" spans="1:21" ht="21">
      <c r="A237" s="218" t="s">
        <v>284</v>
      </c>
      <c r="B237" s="219" t="s">
        <v>23</v>
      </c>
      <c r="C237" s="219"/>
      <c r="D237" s="220" t="s">
        <v>285</v>
      </c>
      <c r="E237" s="220" t="s">
        <v>286</v>
      </c>
      <c r="F237" s="221" t="s">
        <v>287</v>
      </c>
      <c r="G237" s="221"/>
      <c r="H237" s="222" t="s">
        <v>4</v>
      </c>
      <c r="I237" s="301" t="s">
        <v>288</v>
      </c>
      <c r="J237" s="301"/>
    </row>
    <row r="238" spans="1:21">
      <c r="A238" s="220" t="s">
        <v>5</v>
      </c>
      <c r="B238" s="223" t="s">
        <v>6</v>
      </c>
      <c r="C238" s="224"/>
      <c r="D238" s="220" t="s">
        <v>7</v>
      </c>
      <c r="E238" s="220" t="s">
        <v>8</v>
      </c>
      <c r="F238" s="225" t="s">
        <v>9</v>
      </c>
      <c r="G238" s="225"/>
      <c r="H238" s="175" t="s">
        <v>10</v>
      </c>
      <c r="I238" s="302" t="s">
        <v>289</v>
      </c>
      <c r="J238" s="302"/>
    </row>
    <row r="239" spans="1:21">
      <c r="A239" s="226">
        <v>1</v>
      </c>
      <c r="B239" s="227" t="s">
        <v>290</v>
      </c>
      <c r="C239" s="228"/>
      <c r="D239" s="226" t="s">
        <v>291</v>
      </c>
      <c r="E239" s="229">
        <v>8</v>
      </c>
      <c r="F239" s="230"/>
      <c r="G239" s="230"/>
      <c r="H239" s="231"/>
      <c r="I239" s="303">
        <f>ROUND(F239+F239*H239,2)</f>
        <v>0</v>
      </c>
      <c r="J239" s="303"/>
    </row>
    <row r="240" spans="1:21">
      <c r="A240" s="226">
        <v>2</v>
      </c>
      <c r="B240" s="227" t="s">
        <v>292</v>
      </c>
      <c r="C240" s="228"/>
      <c r="D240" s="226" t="s">
        <v>291</v>
      </c>
      <c r="E240" s="229">
        <v>16</v>
      </c>
      <c r="F240" s="230"/>
      <c r="G240" s="230"/>
      <c r="H240" s="231"/>
      <c r="I240" s="303">
        <f>ROUND(F240+F240*H240,2)</f>
        <v>0</v>
      </c>
      <c r="J240" s="303"/>
    </row>
    <row r="241" spans="1:21" ht="15.75" customHeight="1">
      <c r="A241" s="304" t="s">
        <v>293</v>
      </c>
      <c r="B241" s="304"/>
      <c r="C241" s="304"/>
      <c r="D241" s="304"/>
      <c r="E241" s="304"/>
    </row>
    <row r="243" spans="1:21">
      <c r="A243" s="10" t="s">
        <v>294</v>
      </c>
      <c r="B243" s="294"/>
      <c r="C243" s="7"/>
      <c r="D243" s="7"/>
      <c r="E243" s="160"/>
      <c r="F243" s="160"/>
      <c r="G243" s="7"/>
      <c r="H243" s="7"/>
      <c r="I243" s="161"/>
      <c r="J243" s="7"/>
      <c r="K243" s="162"/>
      <c r="L243" s="161"/>
      <c r="M243" s="163" t="str">
        <f>A243</f>
        <v>PAKIET NR 30</v>
      </c>
      <c r="N243" s="164"/>
      <c r="O243" s="164"/>
      <c r="Q243" s="164"/>
      <c r="R243" s="164"/>
      <c r="S243" s="164"/>
    </row>
    <row r="244" spans="1:21">
      <c r="A244" s="126" t="s">
        <v>0</v>
      </c>
      <c r="B244" s="127"/>
      <c r="C244" s="127"/>
      <c r="D244" s="127"/>
      <c r="E244" s="127"/>
      <c r="F244" s="127"/>
      <c r="G244" s="128"/>
      <c r="H244" s="126" t="s">
        <v>1</v>
      </c>
      <c r="I244" s="127"/>
      <c r="J244" s="127"/>
      <c r="K244" s="127"/>
      <c r="L244" s="128"/>
      <c r="M244" s="126" t="s">
        <v>2</v>
      </c>
      <c r="N244" s="127"/>
      <c r="O244" s="127"/>
      <c r="P244" s="127"/>
      <c r="Q244" s="127"/>
      <c r="R244" s="127"/>
      <c r="S244" s="128"/>
      <c r="T244" s="129" t="s">
        <v>3</v>
      </c>
      <c r="U244" s="165"/>
    </row>
    <row r="245" spans="1:21" ht="63.75">
      <c r="A245" s="55" t="s">
        <v>22</v>
      </c>
      <c r="B245" s="166" t="s">
        <v>23</v>
      </c>
      <c r="C245" s="46" t="s">
        <v>57</v>
      </c>
      <c r="D245" s="56" t="s">
        <v>24</v>
      </c>
      <c r="E245" s="56" t="s">
        <v>102</v>
      </c>
      <c r="F245" s="56" t="s">
        <v>50</v>
      </c>
      <c r="G245" s="56" t="s">
        <v>25</v>
      </c>
      <c r="H245" s="56" t="s">
        <v>26</v>
      </c>
      <c r="I245" s="167" t="s">
        <v>27</v>
      </c>
      <c r="J245" s="48" t="s">
        <v>28</v>
      </c>
      <c r="K245" s="168" t="s">
        <v>4</v>
      </c>
      <c r="L245" s="169" t="s">
        <v>29</v>
      </c>
      <c r="M245" s="170" t="s">
        <v>30</v>
      </c>
      <c r="N245" s="171" t="s">
        <v>31</v>
      </c>
      <c r="O245" s="172" t="s">
        <v>32</v>
      </c>
      <c r="P245" s="49" t="s">
        <v>4</v>
      </c>
      <c r="Q245" s="172" t="s">
        <v>33</v>
      </c>
      <c r="R245" s="172" t="s">
        <v>48</v>
      </c>
      <c r="S245" s="172" t="s">
        <v>49</v>
      </c>
      <c r="T245" s="52" t="s">
        <v>51</v>
      </c>
      <c r="U245" s="53" t="s">
        <v>52</v>
      </c>
    </row>
    <row r="246" spans="1:21" ht="13.5" thickBot="1">
      <c r="A246" s="46" t="s">
        <v>5</v>
      </c>
      <c r="B246" s="173" t="s">
        <v>6</v>
      </c>
      <c r="C246" s="173" t="s">
        <v>7</v>
      </c>
      <c r="D246" s="173" t="s">
        <v>8</v>
      </c>
      <c r="E246" s="173" t="s">
        <v>9</v>
      </c>
      <c r="F246" s="98" t="s">
        <v>10</v>
      </c>
      <c r="G246" s="174" t="s">
        <v>11</v>
      </c>
      <c r="H246" s="110" t="s">
        <v>34</v>
      </c>
      <c r="I246" s="111" t="s">
        <v>38</v>
      </c>
      <c r="J246" s="173" t="s">
        <v>39</v>
      </c>
      <c r="K246" s="175" t="s">
        <v>40</v>
      </c>
      <c r="L246" s="176" t="s">
        <v>41</v>
      </c>
      <c r="M246" s="176" t="s">
        <v>35</v>
      </c>
      <c r="N246" s="175" t="s">
        <v>42</v>
      </c>
      <c r="O246" s="176" t="s">
        <v>43</v>
      </c>
      <c r="P246" s="175" t="s">
        <v>44</v>
      </c>
      <c r="Q246" s="176" t="s">
        <v>45</v>
      </c>
      <c r="R246" s="101" t="s">
        <v>12</v>
      </c>
      <c r="S246" s="101" t="s">
        <v>13</v>
      </c>
      <c r="T246" s="101" t="s">
        <v>36</v>
      </c>
      <c r="U246" s="101" t="s">
        <v>46</v>
      </c>
    </row>
    <row r="247" spans="1:21" ht="22.5">
      <c r="A247" s="176" t="s">
        <v>14</v>
      </c>
      <c r="B247" s="177" t="s">
        <v>295</v>
      </c>
      <c r="C247" s="173" t="s">
        <v>296</v>
      </c>
      <c r="D247" s="123" t="s">
        <v>297</v>
      </c>
      <c r="E247" s="123" t="s">
        <v>298</v>
      </c>
      <c r="F247" s="178">
        <v>2015</v>
      </c>
      <c r="G247" s="116" t="s">
        <v>299</v>
      </c>
      <c r="H247" s="119">
        <v>3</v>
      </c>
      <c r="I247" s="70"/>
      <c r="J247" s="181">
        <f>H247*I247</f>
        <v>0</v>
      </c>
      <c r="K247" s="182"/>
      <c r="L247" s="181">
        <f>ROUND(J247*K247+J247,2)</f>
        <v>0</v>
      </c>
      <c r="M247" s="183">
        <v>20</v>
      </c>
      <c r="N247" s="184"/>
      <c r="O247" s="185">
        <f>N247*M247</f>
        <v>0</v>
      </c>
      <c r="P247" s="182"/>
      <c r="Q247" s="185">
        <f>ROUND(O247+O247*P247,2)</f>
        <v>0</v>
      </c>
      <c r="R247" s="186">
        <v>50000</v>
      </c>
      <c r="S247" s="187">
        <v>61500</v>
      </c>
      <c r="T247" s="137">
        <f>SUM(J264+O264+R264)</f>
        <v>50000</v>
      </c>
      <c r="U247" s="137">
        <f>SUM(L264+Q264+S264)</f>
        <v>61500</v>
      </c>
    </row>
    <row r="248" spans="1:21" ht="22.5">
      <c r="A248" s="176" t="s">
        <v>15</v>
      </c>
      <c r="B248" s="177" t="s">
        <v>295</v>
      </c>
      <c r="C248" s="173" t="s">
        <v>300</v>
      </c>
      <c r="D248" s="123" t="s">
        <v>297</v>
      </c>
      <c r="E248" s="102" t="s">
        <v>301</v>
      </c>
      <c r="F248" s="178">
        <v>2015</v>
      </c>
      <c r="G248" s="116" t="s">
        <v>302</v>
      </c>
      <c r="H248" s="119">
        <v>3</v>
      </c>
      <c r="I248" s="70"/>
      <c r="J248" s="181">
        <f t="shared" ref="J248:J263" si="36">H248*I248</f>
        <v>0</v>
      </c>
      <c r="K248" s="182"/>
      <c r="L248" s="181">
        <f t="shared" ref="L248:L263" si="37">ROUND(J248*K248+J248,2)</f>
        <v>0</v>
      </c>
      <c r="M248" s="183">
        <v>20</v>
      </c>
      <c r="N248" s="184"/>
      <c r="O248" s="185">
        <f t="shared" ref="O248:O263" si="38">N248*M248</f>
        <v>0</v>
      </c>
      <c r="P248" s="182"/>
      <c r="Q248" s="185">
        <f t="shared" ref="Q248:Q263" si="39">ROUND(O248+O248*P248,2)</f>
        <v>0</v>
      </c>
      <c r="R248" s="213"/>
      <c r="S248" s="214"/>
      <c r="T248" s="153"/>
      <c r="U248" s="153"/>
    </row>
    <row r="249" spans="1:21" ht="22.5">
      <c r="A249" s="176" t="s">
        <v>16</v>
      </c>
      <c r="B249" s="177" t="s">
        <v>295</v>
      </c>
      <c r="C249" s="173" t="s">
        <v>303</v>
      </c>
      <c r="D249" s="123" t="s">
        <v>297</v>
      </c>
      <c r="E249" s="102" t="s">
        <v>304</v>
      </c>
      <c r="F249" s="178">
        <v>2015</v>
      </c>
      <c r="G249" s="116" t="s">
        <v>299</v>
      </c>
      <c r="H249" s="119">
        <v>3</v>
      </c>
      <c r="I249" s="70"/>
      <c r="J249" s="181">
        <f t="shared" si="36"/>
        <v>0</v>
      </c>
      <c r="K249" s="182"/>
      <c r="L249" s="181">
        <f t="shared" si="37"/>
        <v>0</v>
      </c>
      <c r="M249" s="183">
        <v>20</v>
      </c>
      <c r="N249" s="184"/>
      <c r="O249" s="185">
        <f t="shared" si="38"/>
        <v>0</v>
      </c>
      <c r="P249" s="182"/>
      <c r="Q249" s="185">
        <f t="shared" si="39"/>
        <v>0</v>
      </c>
      <c r="R249" s="213"/>
      <c r="S249" s="214"/>
      <c r="T249" s="153"/>
      <c r="U249" s="153"/>
    </row>
    <row r="250" spans="1:21" ht="22.5">
      <c r="A250" s="176" t="s">
        <v>17</v>
      </c>
      <c r="B250" s="177" t="s">
        <v>295</v>
      </c>
      <c r="C250" s="173" t="s">
        <v>305</v>
      </c>
      <c r="D250" s="123" t="s">
        <v>297</v>
      </c>
      <c r="E250" s="102" t="s">
        <v>306</v>
      </c>
      <c r="F250" s="178">
        <v>2017</v>
      </c>
      <c r="G250" s="116" t="s">
        <v>299</v>
      </c>
      <c r="H250" s="119">
        <v>3</v>
      </c>
      <c r="I250" s="70"/>
      <c r="J250" s="181">
        <f t="shared" si="36"/>
        <v>0</v>
      </c>
      <c r="K250" s="182"/>
      <c r="L250" s="181">
        <f t="shared" si="37"/>
        <v>0</v>
      </c>
      <c r="M250" s="183">
        <v>20</v>
      </c>
      <c r="N250" s="184"/>
      <c r="O250" s="185">
        <f t="shared" si="38"/>
        <v>0</v>
      </c>
      <c r="P250" s="182"/>
      <c r="Q250" s="185">
        <f t="shared" si="39"/>
        <v>0</v>
      </c>
      <c r="R250" s="213"/>
      <c r="S250" s="214"/>
      <c r="T250" s="153"/>
      <c r="U250" s="153"/>
    </row>
    <row r="251" spans="1:21" ht="22.5">
      <c r="A251" s="176" t="s">
        <v>53</v>
      </c>
      <c r="B251" s="177" t="s">
        <v>295</v>
      </c>
      <c r="C251" s="173" t="s">
        <v>305</v>
      </c>
      <c r="D251" s="123" t="s">
        <v>297</v>
      </c>
      <c r="E251" s="102" t="s">
        <v>307</v>
      </c>
      <c r="F251" s="178">
        <v>2017</v>
      </c>
      <c r="G251" s="116" t="s">
        <v>299</v>
      </c>
      <c r="H251" s="119">
        <v>3</v>
      </c>
      <c r="I251" s="70"/>
      <c r="J251" s="181">
        <f t="shared" si="36"/>
        <v>0</v>
      </c>
      <c r="K251" s="182"/>
      <c r="L251" s="181">
        <f t="shared" si="37"/>
        <v>0</v>
      </c>
      <c r="M251" s="183">
        <v>20</v>
      </c>
      <c r="N251" s="184"/>
      <c r="O251" s="185">
        <f t="shared" si="38"/>
        <v>0</v>
      </c>
      <c r="P251" s="182"/>
      <c r="Q251" s="185">
        <f t="shared" si="39"/>
        <v>0</v>
      </c>
      <c r="R251" s="213"/>
      <c r="S251" s="214"/>
      <c r="T251" s="153"/>
      <c r="U251" s="153"/>
    </row>
    <row r="252" spans="1:21" ht="22.5">
      <c r="A252" s="176" t="s">
        <v>54</v>
      </c>
      <c r="B252" s="177" t="s">
        <v>308</v>
      </c>
      <c r="C252" s="173" t="s">
        <v>309</v>
      </c>
      <c r="D252" s="123" t="s">
        <v>297</v>
      </c>
      <c r="E252" s="102" t="s">
        <v>310</v>
      </c>
      <c r="F252" s="178">
        <v>2015</v>
      </c>
      <c r="G252" s="116" t="s">
        <v>302</v>
      </c>
      <c r="H252" s="119">
        <v>3</v>
      </c>
      <c r="I252" s="70"/>
      <c r="J252" s="181">
        <f t="shared" si="36"/>
        <v>0</v>
      </c>
      <c r="K252" s="182"/>
      <c r="L252" s="181">
        <f t="shared" si="37"/>
        <v>0</v>
      </c>
      <c r="M252" s="183">
        <v>20</v>
      </c>
      <c r="N252" s="184"/>
      <c r="O252" s="185">
        <f t="shared" si="38"/>
        <v>0</v>
      </c>
      <c r="P252" s="182"/>
      <c r="Q252" s="185">
        <f t="shared" si="39"/>
        <v>0</v>
      </c>
      <c r="R252" s="213"/>
      <c r="S252" s="214"/>
      <c r="T252" s="153"/>
      <c r="U252" s="153"/>
    </row>
    <row r="253" spans="1:21" ht="22.5">
      <c r="A253" s="176" t="s">
        <v>55</v>
      </c>
      <c r="B253" s="177" t="s">
        <v>308</v>
      </c>
      <c r="C253" s="173" t="s">
        <v>309</v>
      </c>
      <c r="D253" s="123" t="s">
        <v>297</v>
      </c>
      <c r="E253" s="102" t="s">
        <v>311</v>
      </c>
      <c r="F253" s="178">
        <v>2015</v>
      </c>
      <c r="G253" s="116" t="s">
        <v>299</v>
      </c>
      <c r="H253" s="119">
        <v>3</v>
      </c>
      <c r="I253" s="70"/>
      <c r="J253" s="181">
        <f t="shared" si="36"/>
        <v>0</v>
      </c>
      <c r="K253" s="182"/>
      <c r="L253" s="181">
        <f t="shared" si="37"/>
        <v>0</v>
      </c>
      <c r="M253" s="183">
        <v>20</v>
      </c>
      <c r="N253" s="184"/>
      <c r="O253" s="185">
        <f t="shared" si="38"/>
        <v>0</v>
      </c>
      <c r="P253" s="182"/>
      <c r="Q253" s="185">
        <f t="shared" si="39"/>
        <v>0</v>
      </c>
      <c r="R253" s="213"/>
      <c r="S253" s="214"/>
      <c r="T253" s="153"/>
      <c r="U253" s="153"/>
    </row>
    <row r="254" spans="1:21" ht="22.5">
      <c r="A254" s="176" t="s">
        <v>56</v>
      </c>
      <c r="B254" s="177" t="s">
        <v>308</v>
      </c>
      <c r="C254" s="173" t="s">
        <v>309</v>
      </c>
      <c r="D254" s="123" t="s">
        <v>297</v>
      </c>
      <c r="E254" s="102" t="s">
        <v>312</v>
      </c>
      <c r="F254" s="178">
        <v>2017</v>
      </c>
      <c r="G254" s="116" t="s">
        <v>299</v>
      </c>
      <c r="H254" s="119">
        <v>3</v>
      </c>
      <c r="I254" s="70"/>
      <c r="J254" s="181">
        <f t="shared" si="36"/>
        <v>0</v>
      </c>
      <c r="K254" s="182"/>
      <c r="L254" s="181">
        <f t="shared" si="37"/>
        <v>0</v>
      </c>
      <c r="M254" s="183">
        <v>20</v>
      </c>
      <c r="N254" s="184"/>
      <c r="O254" s="185">
        <f t="shared" si="38"/>
        <v>0</v>
      </c>
      <c r="P254" s="182"/>
      <c r="Q254" s="185">
        <f t="shared" si="39"/>
        <v>0</v>
      </c>
      <c r="R254" s="213"/>
      <c r="S254" s="214"/>
      <c r="T254" s="153"/>
      <c r="U254" s="153"/>
    </row>
    <row r="255" spans="1:21" ht="22.5">
      <c r="A255" s="176" t="s">
        <v>313</v>
      </c>
      <c r="B255" s="177" t="s">
        <v>308</v>
      </c>
      <c r="C255" s="173" t="s">
        <v>309</v>
      </c>
      <c r="D255" s="123" t="s">
        <v>297</v>
      </c>
      <c r="E255" s="102" t="s">
        <v>314</v>
      </c>
      <c r="F255" s="178">
        <v>2015</v>
      </c>
      <c r="G255" s="116" t="s">
        <v>299</v>
      </c>
      <c r="H255" s="119">
        <v>3</v>
      </c>
      <c r="I255" s="70"/>
      <c r="J255" s="181">
        <f t="shared" si="36"/>
        <v>0</v>
      </c>
      <c r="K255" s="182"/>
      <c r="L255" s="181">
        <f t="shared" si="37"/>
        <v>0</v>
      </c>
      <c r="M255" s="183">
        <v>20</v>
      </c>
      <c r="N255" s="184"/>
      <c r="O255" s="185">
        <f t="shared" si="38"/>
        <v>0</v>
      </c>
      <c r="P255" s="182"/>
      <c r="Q255" s="185">
        <f t="shared" si="39"/>
        <v>0</v>
      </c>
      <c r="R255" s="213"/>
      <c r="S255" s="214"/>
      <c r="T255" s="153"/>
      <c r="U255" s="153"/>
    </row>
    <row r="256" spans="1:21" ht="22.5">
      <c r="A256" s="176" t="s">
        <v>315</v>
      </c>
      <c r="B256" s="177" t="s">
        <v>308</v>
      </c>
      <c r="C256" s="173" t="s">
        <v>309</v>
      </c>
      <c r="D256" s="123" t="s">
        <v>297</v>
      </c>
      <c r="E256" s="102" t="s">
        <v>316</v>
      </c>
      <c r="F256" s="178">
        <v>2017</v>
      </c>
      <c r="G256" s="116" t="s">
        <v>299</v>
      </c>
      <c r="H256" s="119">
        <v>3</v>
      </c>
      <c r="I256" s="70"/>
      <c r="J256" s="181">
        <f t="shared" si="36"/>
        <v>0</v>
      </c>
      <c r="K256" s="182"/>
      <c r="L256" s="181">
        <f t="shared" si="37"/>
        <v>0</v>
      </c>
      <c r="M256" s="183">
        <v>20</v>
      </c>
      <c r="N256" s="184"/>
      <c r="O256" s="185">
        <f t="shared" si="38"/>
        <v>0</v>
      </c>
      <c r="P256" s="182"/>
      <c r="Q256" s="185">
        <f t="shared" si="39"/>
        <v>0</v>
      </c>
      <c r="R256" s="213"/>
      <c r="S256" s="214"/>
      <c r="T256" s="153"/>
      <c r="U256" s="153"/>
    </row>
    <row r="257" spans="1:21" ht="45">
      <c r="A257" s="176" t="s">
        <v>317</v>
      </c>
      <c r="B257" s="177" t="s">
        <v>318</v>
      </c>
      <c r="C257" s="173" t="s">
        <v>319</v>
      </c>
      <c r="D257" s="123" t="s">
        <v>297</v>
      </c>
      <c r="E257" s="102" t="s">
        <v>320</v>
      </c>
      <c r="F257" s="178">
        <v>2017</v>
      </c>
      <c r="G257" s="116" t="s">
        <v>321</v>
      </c>
      <c r="H257" s="119">
        <v>3</v>
      </c>
      <c r="I257" s="70"/>
      <c r="J257" s="181">
        <f t="shared" si="36"/>
        <v>0</v>
      </c>
      <c r="K257" s="182"/>
      <c r="L257" s="181">
        <f t="shared" si="37"/>
        <v>0</v>
      </c>
      <c r="M257" s="183">
        <v>20</v>
      </c>
      <c r="N257" s="184"/>
      <c r="O257" s="185">
        <f t="shared" si="38"/>
        <v>0</v>
      </c>
      <c r="P257" s="182"/>
      <c r="Q257" s="185">
        <f t="shared" si="39"/>
        <v>0</v>
      </c>
      <c r="R257" s="213"/>
      <c r="S257" s="214"/>
      <c r="T257" s="153"/>
      <c r="U257" s="153"/>
    </row>
    <row r="258" spans="1:21" ht="45">
      <c r="A258" s="176" t="s">
        <v>322</v>
      </c>
      <c r="B258" s="177" t="s">
        <v>318</v>
      </c>
      <c r="C258" s="173" t="s">
        <v>319</v>
      </c>
      <c r="D258" s="123" t="s">
        <v>297</v>
      </c>
      <c r="E258" s="102" t="s">
        <v>323</v>
      </c>
      <c r="F258" s="178">
        <v>2017</v>
      </c>
      <c r="G258" s="116" t="s">
        <v>321</v>
      </c>
      <c r="H258" s="119">
        <v>3</v>
      </c>
      <c r="I258" s="70"/>
      <c r="J258" s="181">
        <f t="shared" si="36"/>
        <v>0</v>
      </c>
      <c r="K258" s="182"/>
      <c r="L258" s="181">
        <f t="shared" si="37"/>
        <v>0</v>
      </c>
      <c r="M258" s="183">
        <v>20</v>
      </c>
      <c r="N258" s="184"/>
      <c r="O258" s="185">
        <f t="shared" si="38"/>
        <v>0</v>
      </c>
      <c r="P258" s="182"/>
      <c r="Q258" s="185">
        <f t="shared" si="39"/>
        <v>0</v>
      </c>
      <c r="R258" s="213"/>
      <c r="S258" s="214"/>
      <c r="T258" s="153"/>
      <c r="U258" s="153"/>
    </row>
    <row r="259" spans="1:21" ht="45">
      <c r="A259" s="176" t="s">
        <v>324</v>
      </c>
      <c r="B259" s="177" t="s">
        <v>318</v>
      </c>
      <c r="C259" s="173" t="s">
        <v>325</v>
      </c>
      <c r="D259" s="123" t="s">
        <v>297</v>
      </c>
      <c r="E259" s="102" t="s">
        <v>326</v>
      </c>
      <c r="F259" s="178">
        <v>2013</v>
      </c>
      <c r="G259" s="116" t="s">
        <v>321</v>
      </c>
      <c r="H259" s="119">
        <v>3</v>
      </c>
      <c r="I259" s="70"/>
      <c r="J259" s="181">
        <f t="shared" si="36"/>
        <v>0</v>
      </c>
      <c r="K259" s="182"/>
      <c r="L259" s="181">
        <f t="shared" si="37"/>
        <v>0</v>
      </c>
      <c r="M259" s="183">
        <v>20</v>
      </c>
      <c r="N259" s="184"/>
      <c r="O259" s="185">
        <f t="shared" si="38"/>
        <v>0</v>
      </c>
      <c r="P259" s="182"/>
      <c r="Q259" s="185">
        <f t="shared" si="39"/>
        <v>0</v>
      </c>
      <c r="R259" s="213"/>
      <c r="S259" s="214"/>
      <c r="T259" s="153"/>
      <c r="U259" s="153"/>
    </row>
    <row r="260" spans="1:21" ht="45">
      <c r="A260" s="176" t="s">
        <v>327</v>
      </c>
      <c r="B260" s="177" t="s">
        <v>318</v>
      </c>
      <c r="C260" s="173" t="s">
        <v>325</v>
      </c>
      <c r="D260" s="123" t="s">
        <v>297</v>
      </c>
      <c r="E260" s="102" t="s">
        <v>328</v>
      </c>
      <c r="F260" s="178">
        <v>2013</v>
      </c>
      <c r="G260" s="116" t="s">
        <v>321</v>
      </c>
      <c r="H260" s="119">
        <v>3</v>
      </c>
      <c r="I260" s="70"/>
      <c r="J260" s="181">
        <f t="shared" si="36"/>
        <v>0</v>
      </c>
      <c r="K260" s="182"/>
      <c r="L260" s="181">
        <f t="shared" si="37"/>
        <v>0</v>
      </c>
      <c r="M260" s="183">
        <v>20</v>
      </c>
      <c r="N260" s="184"/>
      <c r="O260" s="185">
        <f t="shared" si="38"/>
        <v>0</v>
      </c>
      <c r="P260" s="182"/>
      <c r="Q260" s="185">
        <f t="shared" si="39"/>
        <v>0</v>
      </c>
      <c r="R260" s="213"/>
      <c r="S260" s="214"/>
      <c r="T260" s="153"/>
      <c r="U260" s="153"/>
    </row>
    <row r="261" spans="1:21" ht="45">
      <c r="A261" s="176" t="s">
        <v>329</v>
      </c>
      <c r="B261" s="177" t="s">
        <v>318</v>
      </c>
      <c r="C261" s="173" t="s">
        <v>325</v>
      </c>
      <c r="D261" s="123" t="s">
        <v>297</v>
      </c>
      <c r="E261" s="102" t="s">
        <v>330</v>
      </c>
      <c r="F261" s="178">
        <v>2013</v>
      </c>
      <c r="G261" s="116" t="s">
        <v>321</v>
      </c>
      <c r="H261" s="119">
        <v>3</v>
      </c>
      <c r="I261" s="70"/>
      <c r="J261" s="181">
        <f t="shared" si="36"/>
        <v>0</v>
      </c>
      <c r="K261" s="182"/>
      <c r="L261" s="181">
        <f t="shared" si="37"/>
        <v>0</v>
      </c>
      <c r="M261" s="183">
        <v>20</v>
      </c>
      <c r="N261" s="184"/>
      <c r="O261" s="185">
        <f t="shared" si="38"/>
        <v>0</v>
      </c>
      <c r="P261" s="182"/>
      <c r="Q261" s="185">
        <f t="shared" si="39"/>
        <v>0</v>
      </c>
      <c r="R261" s="213"/>
      <c r="S261" s="214"/>
      <c r="T261" s="153"/>
      <c r="U261" s="153"/>
    </row>
    <row r="262" spans="1:21" ht="45">
      <c r="A262" s="176" t="s">
        <v>331</v>
      </c>
      <c r="B262" s="177" t="s">
        <v>318</v>
      </c>
      <c r="C262" s="173" t="s">
        <v>325</v>
      </c>
      <c r="D262" s="123" t="s">
        <v>297</v>
      </c>
      <c r="E262" s="102" t="s">
        <v>332</v>
      </c>
      <c r="F262" s="178">
        <v>2013</v>
      </c>
      <c r="G262" s="116" t="s">
        <v>321</v>
      </c>
      <c r="H262" s="119">
        <v>3</v>
      </c>
      <c r="I262" s="70"/>
      <c r="J262" s="181">
        <f t="shared" si="36"/>
        <v>0</v>
      </c>
      <c r="K262" s="182"/>
      <c r="L262" s="181">
        <f t="shared" si="37"/>
        <v>0</v>
      </c>
      <c r="M262" s="183">
        <v>20</v>
      </c>
      <c r="N262" s="184"/>
      <c r="O262" s="185">
        <f t="shared" si="38"/>
        <v>0</v>
      </c>
      <c r="P262" s="182"/>
      <c r="Q262" s="185">
        <f t="shared" si="39"/>
        <v>0</v>
      </c>
      <c r="R262" s="213"/>
      <c r="S262" s="214"/>
      <c r="T262" s="153"/>
      <c r="U262" s="153"/>
    </row>
    <row r="263" spans="1:21" ht="45.75" thickBot="1">
      <c r="A263" s="176" t="s">
        <v>333</v>
      </c>
      <c r="B263" s="177" t="s">
        <v>318</v>
      </c>
      <c r="C263" s="173" t="s">
        <v>325</v>
      </c>
      <c r="D263" s="123" t="s">
        <v>297</v>
      </c>
      <c r="E263" s="102" t="s">
        <v>334</v>
      </c>
      <c r="F263" s="188">
        <v>2013</v>
      </c>
      <c r="G263" s="116" t="s">
        <v>321</v>
      </c>
      <c r="H263" s="119">
        <v>3</v>
      </c>
      <c r="I263" s="70"/>
      <c r="J263" s="181">
        <f t="shared" si="36"/>
        <v>0</v>
      </c>
      <c r="K263" s="182"/>
      <c r="L263" s="181">
        <f t="shared" si="37"/>
        <v>0</v>
      </c>
      <c r="M263" s="183">
        <v>20</v>
      </c>
      <c r="N263" s="184"/>
      <c r="O263" s="185">
        <f t="shared" si="38"/>
        <v>0</v>
      </c>
      <c r="P263" s="182"/>
      <c r="Q263" s="185">
        <f t="shared" si="39"/>
        <v>0</v>
      </c>
      <c r="R263" s="190"/>
      <c r="S263" s="191"/>
      <c r="T263" s="138"/>
      <c r="U263" s="138"/>
    </row>
    <row r="264" spans="1:21">
      <c r="B264" s="232"/>
      <c r="F264" s="192"/>
      <c r="I264" s="193" t="s">
        <v>21</v>
      </c>
      <c r="J264" s="121">
        <f>SUM(J247:J263)</f>
        <v>0</v>
      </c>
      <c r="K264" s="194"/>
      <c r="L264" s="121">
        <f>SUM(L247:L263)</f>
        <v>0</v>
      </c>
      <c r="M264" s="195"/>
      <c r="N264" s="196"/>
      <c r="O264" s="121">
        <f>SUM(O247:O263)</f>
        <v>0</v>
      </c>
      <c r="P264" s="9"/>
      <c r="Q264" s="121">
        <f>SUM(Q247:Q263)</f>
        <v>0</v>
      </c>
      <c r="R264" s="121">
        <f>SUM(R247:R263)</f>
        <v>50000</v>
      </c>
      <c r="S264" s="121">
        <f>SUM(S247:S263)</f>
        <v>61500</v>
      </c>
    </row>
    <row r="267" spans="1:21">
      <c r="A267" s="10" t="s">
        <v>335</v>
      </c>
      <c r="B267" s="294"/>
      <c r="C267" s="7"/>
      <c r="D267" s="7"/>
      <c r="E267" s="160"/>
      <c r="F267" s="160"/>
      <c r="G267" s="7"/>
      <c r="H267" s="7"/>
      <c r="I267" s="161"/>
      <c r="J267" s="7"/>
      <c r="K267" s="162"/>
      <c r="L267" s="161"/>
      <c r="M267" s="163" t="str">
        <f>A267</f>
        <v>PAKIET NR 31</v>
      </c>
      <c r="N267" s="164"/>
      <c r="O267" s="164"/>
      <c r="Q267" s="164"/>
      <c r="R267" s="164"/>
      <c r="S267" s="164"/>
    </row>
    <row r="268" spans="1:21">
      <c r="A268" s="126" t="s">
        <v>0</v>
      </c>
      <c r="B268" s="127"/>
      <c r="C268" s="127"/>
      <c r="D268" s="127"/>
      <c r="E268" s="127"/>
      <c r="F268" s="127"/>
      <c r="G268" s="128"/>
      <c r="H268" s="126" t="s">
        <v>1</v>
      </c>
      <c r="I268" s="127"/>
      <c r="J268" s="127"/>
      <c r="K268" s="127"/>
      <c r="L268" s="128"/>
      <c r="M268" s="126" t="s">
        <v>2</v>
      </c>
      <c r="N268" s="127"/>
      <c r="O268" s="127"/>
      <c r="P268" s="127"/>
      <c r="Q268" s="127"/>
      <c r="R268" s="127"/>
      <c r="S268" s="128"/>
      <c r="T268" s="129" t="s">
        <v>3</v>
      </c>
      <c r="U268" s="165"/>
    </row>
    <row r="269" spans="1:21" ht="63.75">
      <c r="A269" s="55" t="s">
        <v>22</v>
      </c>
      <c r="B269" s="166" t="s">
        <v>23</v>
      </c>
      <c r="C269" s="46" t="s">
        <v>57</v>
      </c>
      <c r="D269" s="56" t="s">
        <v>24</v>
      </c>
      <c r="E269" s="56" t="s">
        <v>102</v>
      </c>
      <c r="F269" s="56" t="s">
        <v>50</v>
      </c>
      <c r="G269" s="56" t="s">
        <v>25</v>
      </c>
      <c r="H269" s="56" t="s">
        <v>26</v>
      </c>
      <c r="I269" s="167" t="s">
        <v>27</v>
      </c>
      <c r="J269" s="48" t="s">
        <v>28</v>
      </c>
      <c r="K269" s="168" t="s">
        <v>4</v>
      </c>
      <c r="L269" s="169" t="s">
        <v>29</v>
      </c>
      <c r="M269" s="170" t="s">
        <v>30</v>
      </c>
      <c r="N269" s="171" t="s">
        <v>31</v>
      </c>
      <c r="O269" s="172" t="s">
        <v>32</v>
      </c>
      <c r="P269" s="49" t="s">
        <v>4</v>
      </c>
      <c r="Q269" s="172" t="s">
        <v>33</v>
      </c>
      <c r="R269" s="172" t="s">
        <v>48</v>
      </c>
      <c r="S269" s="172" t="s">
        <v>49</v>
      </c>
      <c r="T269" s="52" t="s">
        <v>51</v>
      </c>
      <c r="U269" s="53" t="s">
        <v>52</v>
      </c>
    </row>
    <row r="270" spans="1:21" ht="13.5" thickBot="1">
      <c r="A270" s="46" t="s">
        <v>5</v>
      </c>
      <c r="B270" s="173" t="s">
        <v>6</v>
      </c>
      <c r="C270" s="173" t="s">
        <v>7</v>
      </c>
      <c r="D270" s="173" t="s">
        <v>8</v>
      </c>
      <c r="E270" s="173" t="s">
        <v>9</v>
      </c>
      <c r="F270" s="233" t="s">
        <v>10</v>
      </c>
      <c r="G270" s="234" t="s">
        <v>11</v>
      </c>
      <c r="H270" s="110" t="s">
        <v>34</v>
      </c>
      <c r="I270" s="235" t="s">
        <v>38</v>
      </c>
      <c r="J270" s="236" t="s">
        <v>39</v>
      </c>
      <c r="K270" s="237" t="s">
        <v>40</v>
      </c>
      <c r="L270" s="238" t="s">
        <v>41</v>
      </c>
      <c r="M270" s="238" t="s">
        <v>35</v>
      </c>
      <c r="N270" s="237" t="s">
        <v>42</v>
      </c>
      <c r="O270" s="238" t="s">
        <v>43</v>
      </c>
      <c r="P270" s="237" t="s">
        <v>44</v>
      </c>
      <c r="Q270" s="238" t="s">
        <v>45</v>
      </c>
      <c r="R270" s="239" t="s">
        <v>12</v>
      </c>
      <c r="S270" s="239" t="s">
        <v>13</v>
      </c>
      <c r="T270" s="239" t="s">
        <v>36</v>
      </c>
      <c r="U270" s="239" t="s">
        <v>46</v>
      </c>
    </row>
    <row r="271" spans="1:21" ht="45">
      <c r="A271" s="238" t="s">
        <v>14</v>
      </c>
      <c r="B271" s="240" t="s">
        <v>336</v>
      </c>
      <c r="C271" s="236" t="s">
        <v>337</v>
      </c>
      <c r="D271" s="241" t="s">
        <v>297</v>
      </c>
      <c r="E271" s="241" t="s">
        <v>338</v>
      </c>
      <c r="F271" s="242">
        <v>2022</v>
      </c>
      <c r="G271" s="116" t="s">
        <v>339</v>
      </c>
      <c r="H271" s="119">
        <v>1</v>
      </c>
      <c r="I271" s="243"/>
      <c r="J271" s="244">
        <f>H271*I271</f>
        <v>0</v>
      </c>
      <c r="K271" s="245"/>
      <c r="L271" s="244">
        <f>ROUND(J271*K271+J271,2)</f>
        <v>0</v>
      </c>
      <c r="M271" s="246">
        <v>20</v>
      </c>
      <c r="N271" s="247"/>
      <c r="O271" s="248">
        <f>N271*M271</f>
        <v>0</v>
      </c>
      <c r="P271" s="245"/>
      <c r="Q271" s="248">
        <f>ROUND(O271+O271*P271,2)</f>
        <v>0</v>
      </c>
      <c r="R271" s="249">
        <v>30000</v>
      </c>
      <c r="S271" s="250">
        <v>36900</v>
      </c>
      <c r="T271" s="137">
        <f>SUM(J280+O280+R280)</f>
        <v>30000</v>
      </c>
      <c r="U271" s="137">
        <f>SUM(L280+Q280+S280)</f>
        <v>36900</v>
      </c>
    </row>
    <row r="272" spans="1:21" ht="45">
      <c r="A272" s="238" t="s">
        <v>15</v>
      </c>
      <c r="B272" s="240" t="s">
        <v>308</v>
      </c>
      <c r="C272" s="236" t="s">
        <v>309</v>
      </c>
      <c r="D272" s="241" t="s">
        <v>297</v>
      </c>
      <c r="E272" s="251" t="s">
        <v>340</v>
      </c>
      <c r="F272" s="242">
        <v>2022</v>
      </c>
      <c r="G272" s="116" t="s">
        <v>339</v>
      </c>
      <c r="H272" s="119">
        <v>1</v>
      </c>
      <c r="I272" s="243"/>
      <c r="J272" s="244">
        <f t="shared" ref="J272:J279" si="40">H272*I272</f>
        <v>0</v>
      </c>
      <c r="K272" s="245"/>
      <c r="L272" s="244">
        <f t="shared" ref="L272:L279" si="41">ROUND(J272*K272+J272,2)</f>
        <v>0</v>
      </c>
      <c r="M272" s="246">
        <v>20</v>
      </c>
      <c r="N272" s="247"/>
      <c r="O272" s="248">
        <f t="shared" ref="O272:O279" si="42">N272*M272</f>
        <v>0</v>
      </c>
      <c r="P272" s="245"/>
      <c r="Q272" s="248">
        <f t="shared" ref="Q272:Q279" si="43">ROUND(O272+O272*P272,2)</f>
        <v>0</v>
      </c>
      <c r="R272" s="213"/>
      <c r="S272" s="214"/>
      <c r="T272" s="153"/>
      <c r="U272" s="153"/>
    </row>
    <row r="273" spans="1:21" ht="45">
      <c r="A273" s="238" t="s">
        <v>16</v>
      </c>
      <c r="B273" s="240" t="s">
        <v>295</v>
      </c>
      <c r="C273" s="236" t="s">
        <v>341</v>
      </c>
      <c r="D273" s="241" t="s">
        <v>297</v>
      </c>
      <c r="E273" s="251" t="s">
        <v>342</v>
      </c>
      <c r="F273" s="242">
        <v>2022</v>
      </c>
      <c r="G273" s="116" t="s">
        <v>339</v>
      </c>
      <c r="H273" s="119">
        <v>1</v>
      </c>
      <c r="I273" s="243"/>
      <c r="J273" s="244">
        <f t="shared" si="40"/>
        <v>0</v>
      </c>
      <c r="K273" s="245"/>
      <c r="L273" s="244">
        <f t="shared" si="41"/>
        <v>0</v>
      </c>
      <c r="M273" s="246">
        <v>20</v>
      </c>
      <c r="N273" s="247"/>
      <c r="O273" s="248">
        <f t="shared" si="42"/>
        <v>0</v>
      </c>
      <c r="P273" s="245"/>
      <c r="Q273" s="248">
        <f t="shared" si="43"/>
        <v>0</v>
      </c>
      <c r="R273" s="213"/>
      <c r="S273" s="214"/>
      <c r="T273" s="153"/>
      <c r="U273" s="153"/>
    </row>
    <row r="274" spans="1:21" ht="22.5">
      <c r="A274" s="238" t="s">
        <v>17</v>
      </c>
      <c r="B274" s="240" t="s">
        <v>343</v>
      </c>
      <c r="C274" s="236" t="s">
        <v>337</v>
      </c>
      <c r="D274" s="241" t="s">
        <v>297</v>
      </c>
      <c r="E274" s="251" t="s">
        <v>344</v>
      </c>
      <c r="F274" s="242">
        <v>2022</v>
      </c>
      <c r="G274" s="116" t="s">
        <v>345</v>
      </c>
      <c r="H274" s="119">
        <v>1</v>
      </c>
      <c r="I274" s="243"/>
      <c r="J274" s="244">
        <f t="shared" si="40"/>
        <v>0</v>
      </c>
      <c r="K274" s="245"/>
      <c r="L274" s="244">
        <f t="shared" si="41"/>
        <v>0</v>
      </c>
      <c r="M274" s="246">
        <v>20</v>
      </c>
      <c r="N274" s="247"/>
      <c r="O274" s="248">
        <f t="shared" si="42"/>
        <v>0</v>
      </c>
      <c r="P274" s="245"/>
      <c r="Q274" s="248">
        <f t="shared" si="43"/>
        <v>0</v>
      </c>
      <c r="R274" s="213"/>
      <c r="S274" s="214"/>
      <c r="T274" s="153"/>
      <c r="U274" s="153"/>
    </row>
    <row r="275" spans="1:21" ht="22.5">
      <c r="A275" s="238" t="s">
        <v>53</v>
      </c>
      <c r="B275" s="240" t="s">
        <v>308</v>
      </c>
      <c r="C275" s="236" t="s">
        <v>309</v>
      </c>
      <c r="D275" s="241" t="s">
        <v>297</v>
      </c>
      <c r="E275" s="251" t="s">
        <v>346</v>
      </c>
      <c r="F275" s="242">
        <v>2022</v>
      </c>
      <c r="G275" s="116" t="s">
        <v>345</v>
      </c>
      <c r="H275" s="119">
        <v>1</v>
      </c>
      <c r="I275" s="243"/>
      <c r="J275" s="244">
        <f t="shared" si="40"/>
        <v>0</v>
      </c>
      <c r="K275" s="245"/>
      <c r="L275" s="244">
        <f t="shared" si="41"/>
        <v>0</v>
      </c>
      <c r="M275" s="246">
        <v>20</v>
      </c>
      <c r="N275" s="247"/>
      <c r="O275" s="248">
        <f t="shared" si="42"/>
        <v>0</v>
      </c>
      <c r="P275" s="245"/>
      <c r="Q275" s="248">
        <f t="shared" si="43"/>
        <v>0</v>
      </c>
      <c r="R275" s="213"/>
      <c r="S275" s="214"/>
      <c r="T275" s="153"/>
      <c r="U275" s="153"/>
    </row>
    <row r="276" spans="1:21" ht="22.5">
      <c r="A276" s="238" t="s">
        <v>54</v>
      </c>
      <c r="B276" s="240" t="s">
        <v>295</v>
      </c>
      <c r="C276" s="236" t="s">
        <v>341</v>
      </c>
      <c r="D276" s="241" t="s">
        <v>297</v>
      </c>
      <c r="E276" s="251" t="s">
        <v>347</v>
      </c>
      <c r="F276" s="242">
        <v>2022</v>
      </c>
      <c r="G276" s="116" t="s">
        <v>345</v>
      </c>
      <c r="H276" s="119">
        <v>1</v>
      </c>
      <c r="I276" s="243"/>
      <c r="J276" s="244">
        <f t="shared" si="40"/>
        <v>0</v>
      </c>
      <c r="K276" s="245"/>
      <c r="L276" s="244">
        <f t="shared" si="41"/>
        <v>0</v>
      </c>
      <c r="M276" s="246">
        <v>20</v>
      </c>
      <c r="N276" s="247"/>
      <c r="O276" s="248">
        <f t="shared" si="42"/>
        <v>0</v>
      </c>
      <c r="P276" s="245"/>
      <c r="Q276" s="248">
        <f t="shared" si="43"/>
        <v>0</v>
      </c>
      <c r="R276" s="213"/>
      <c r="S276" s="214"/>
      <c r="T276" s="153"/>
      <c r="U276" s="153"/>
    </row>
    <row r="277" spans="1:21" ht="22.5">
      <c r="A277" s="238" t="s">
        <v>55</v>
      </c>
      <c r="B277" s="240" t="s">
        <v>343</v>
      </c>
      <c r="C277" s="236" t="s">
        <v>337</v>
      </c>
      <c r="D277" s="241" t="s">
        <v>297</v>
      </c>
      <c r="E277" s="251" t="s">
        <v>348</v>
      </c>
      <c r="F277" s="242">
        <v>2022</v>
      </c>
      <c r="G277" s="116" t="s">
        <v>349</v>
      </c>
      <c r="H277" s="119">
        <v>1</v>
      </c>
      <c r="I277" s="243"/>
      <c r="J277" s="244">
        <f t="shared" si="40"/>
        <v>0</v>
      </c>
      <c r="K277" s="245"/>
      <c r="L277" s="244">
        <f t="shared" si="41"/>
        <v>0</v>
      </c>
      <c r="M277" s="246">
        <v>20</v>
      </c>
      <c r="N277" s="247"/>
      <c r="O277" s="248">
        <f t="shared" si="42"/>
        <v>0</v>
      </c>
      <c r="P277" s="245"/>
      <c r="Q277" s="248">
        <f t="shared" si="43"/>
        <v>0</v>
      </c>
      <c r="R277" s="213"/>
      <c r="S277" s="214"/>
      <c r="T277" s="153"/>
      <c r="U277" s="153"/>
    </row>
    <row r="278" spans="1:21" ht="22.5">
      <c r="A278" s="238" t="s">
        <v>56</v>
      </c>
      <c r="B278" s="240" t="s">
        <v>308</v>
      </c>
      <c r="C278" s="236" t="s">
        <v>309</v>
      </c>
      <c r="D278" s="241" t="s">
        <v>297</v>
      </c>
      <c r="E278" s="251" t="s">
        <v>350</v>
      </c>
      <c r="F278" s="242">
        <v>2022</v>
      </c>
      <c r="G278" s="116" t="s">
        <v>349</v>
      </c>
      <c r="H278" s="119">
        <v>1</v>
      </c>
      <c r="I278" s="243"/>
      <c r="J278" s="244">
        <f t="shared" si="40"/>
        <v>0</v>
      </c>
      <c r="K278" s="245"/>
      <c r="L278" s="244">
        <f t="shared" si="41"/>
        <v>0</v>
      </c>
      <c r="M278" s="246">
        <v>20</v>
      </c>
      <c r="N278" s="247"/>
      <c r="O278" s="248">
        <f t="shared" si="42"/>
        <v>0</v>
      </c>
      <c r="P278" s="245"/>
      <c r="Q278" s="248">
        <f t="shared" si="43"/>
        <v>0</v>
      </c>
      <c r="R278" s="213"/>
      <c r="S278" s="214"/>
      <c r="T278" s="153"/>
      <c r="U278" s="153"/>
    </row>
    <row r="279" spans="1:21" ht="23.25" thickBot="1">
      <c r="A279" s="238">
        <v>9</v>
      </c>
      <c r="B279" s="240" t="s">
        <v>295</v>
      </c>
      <c r="C279" s="236" t="s">
        <v>341</v>
      </c>
      <c r="D279" s="241" t="s">
        <v>297</v>
      </c>
      <c r="E279" s="251" t="s">
        <v>351</v>
      </c>
      <c r="F279" s="242">
        <v>2022</v>
      </c>
      <c r="G279" s="116" t="s">
        <v>349</v>
      </c>
      <c r="H279" s="119">
        <v>1</v>
      </c>
      <c r="I279" s="243"/>
      <c r="J279" s="244">
        <f t="shared" si="40"/>
        <v>0</v>
      </c>
      <c r="K279" s="245"/>
      <c r="L279" s="244">
        <f t="shared" si="41"/>
        <v>0</v>
      </c>
      <c r="M279" s="246">
        <v>20</v>
      </c>
      <c r="N279" s="247"/>
      <c r="O279" s="248">
        <f t="shared" si="42"/>
        <v>0</v>
      </c>
      <c r="P279" s="245"/>
      <c r="Q279" s="248">
        <f t="shared" si="43"/>
        <v>0</v>
      </c>
      <c r="R279" s="190"/>
      <c r="S279" s="191"/>
      <c r="T279" s="138"/>
      <c r="U279" s="138"/>
    </row>
    <row r="280" spans="1:21">
      <c r="B280" s="295" t="s">
        <v>352</v>
      </c>
      <c r="F280" s="192"/>
      <c r="I280" s="193" t="s">
        <v>21</v>
      </c>
      <c r="J280" s="121">
        <f>SUM(J271:J279)</f>
        <v>0</v>
      </c>
      <c r="K280" s="194"/>
      <c r="L280" s="121">
        <f>SUM(L271:L279)</f>
        <v>0</v>
      </c>
      <c r="M280" s="195"/>
      <c r="N280" s="196"/>
      <c r="O280" s="121">
        <f>SUM(O271:O279)</f>
        <v>0</v>
      </c>
      <c r="P280" s="9"/>
      <c r="Q280" s="121">
        <f>SUM(Q271:Q279)</f>
        <v>0</v>
      </c>
      <c r="R280" s="121">
        <f>SUM(R271:R279)</f>
        <v>30000</v>
      </c>
      <c r="S280" s="121">
        <f>SUM(S271:S279)</f>
        <v>36900</v>
      </c>
    </row>
    <row r="283" spans="1:21">
      <c r="A283" s="10" t="s">
        <v>353</v>
      </c>
      <c r="B283" s="294"/>
      <c r="C283" s="7"/>
      <c r="D283" s="7"/>
      <c r="E283" s="160"/>
      <c r="F283" s="160"/>
      <c r="G283" s="7"/>
      <c r="H283" s="7"/>
      <c r="I283" s="161"/>
      <c r="J283" s="7"/>
      <c r="K283" s="162"/>
      <c r="L283" s="161"/>
      <c r="M283" s="163" t="str">
        <f>A283</f>
        <v>PAKIET NR 32</v>
      </c>
      <c r="N283" s="164"/>
      <c r="O283" s="164"/>
      <c r="Q283" s="164"/>
      <c r="R283" s="164"/>
      <c r="S283" s="164"/>
    </row>
    <row r="284" spans="1:21">
      <c r="A284" s="252" t="s">
        <v>0</v>
      </c>
      <c r="B284" s="253"/>
      <c r="C284" s="253"/>
      <c r="D284" s="253"/>
      <c r="E284" s="253"/>
      <c r="F284" s="253"/>
      <c r="G284" s="254"/>
      <c r="H284" s="252" t="s">
        <v>1</v>
      </c>
      <c r="I284" s="253"/>
      <c r="J284" s="253"/>
      <c r="K284" s="253"/>
      <c r="L284" s="254"/>
      <c r="M284" s="255" t="s">
        <v>2</v>
      </c>
      <c r="N284" s="255"/>
      <c r="O284" s="255"/>
      <c r="P284" s="255"/>
      <c r="Q284" s="255"/>
      <c r="R284" s="255"/>
      <c r="S284" s="255"/>
      <c r="T284" s="255" t="s">
        <v>3</v>
      </c>
      <c r="U284" s="255"/>
    </row>
    <row r="285" spans="1:21" ht="64.5" thickBot="1">
      <c r="A285" s="197" t="s">
        <v>22</v>
      </c>
      <c r="B285" s="197" t="s">
        <v>23</v>
      </c>
      <c r="C285" s="197" t="s">
        <v>57</v>
      </c>
      <c r="D285" s="197" t="s">
        <v>24</v>
      </c>
      <c r="E285" s="197" t="s">
        <v>102</v>
      </c>
      <c r="F285" s="197" t="s">
        <v>50</v>
      </c>
      <c r="G285" s="197" t="s">
        <v>25</v>
      </c>
      <c r="H285" s="197" t="s">
        <v>26</v>
      </c>
      <c r="I285" s="167" t="s">
        <v>27</v>
      </c>
      <c r="J285" s="48" t="s">
        <v>28</v>
      </c>
      <c r="K285" s="168" t="s">
        <v>4</v>
      </c>
      <c r="L285" s="169" t="s">
        <v>29</v>
      </c>
      <c r="M285" s="50" t="s">
        <v>30</v>
      </c>
      <c r="N285" s="171" t="s">
        <v>31</v>
      </c>
      <c r="O285" s="172" t="s">
        <v>32</v>
      </c>
      <c r="P285" s="200" t="s">
        <v>4</v>
      </c>
      <c r="Q285" s="256" t="s">
        <v>33</v>
      </c>
      <c r="R285" s="172" t="s">
        <v>48</v>
      </c>
      <c r="S285" s="172" t="s">
        <v>49</v>
      </c>
      <c r="T285" s="52" t="s">
        <v>51</v>
      </c>
      <c r="U285" s="53" t="s">
        <v>52</v>
      </c>
    </row>
    <row r="286" spans="1:21" ht="22.5">
      <c r="A286" s="257" t="s">
        <v>14</v>
      </c>
      <c r="B286" s="258" t="s">
        <v>354</v>
      </c>
      <c r="C286" s="259" t="s">
        <v>355</v>
      </c>
      <c r="D286" s="260" t="s">
        <v>133</v>
      </c>
      <c r="E286" s="261">
        <v>72639002</v>
      </c>
      <c r="F286" s="261">
        <v>2016</v>
      </c>
      <c r="G286" s="116" t="s">
        <v>356</v>
      </c>
      <c r="H286" s="296">
        <v>2</v>
      </c>
      <c r="I286" s="262"/>
      <c r="J286" s="263"/>
      <c r="K286" s="264"/>
      <c r="L286" s="265"/>
      <c r="M286" s="266">
        <v>20</v>
      </c>
      <c r="N286" s="267"/>
      <c r="O286" s="268">
        <f>N286*M286</f>
        <v>0</v>
      </c>
      <c r="P286" s="269"/>
      <c r="Q286" s="268">
        <f>ROUND(O286+O286*P286,2)</f>
        <v>0</v>
      </c>
      <c r="R286" s="270">
        <v>20000</v>
      </c>
      <c r="S286" s="271">
        <v>24600</v>
      </c>
      <c r="T286" s="272">
        <f>J292+O292+R286</f>
        <v>20000</v>
      </c>
      <c r="U286" s="273">
        <f>L292+Q292+S286</f>
        <v>24600</v>
      </c>
    </row>
    <row r="287" spans="1:21">
      <c r="A287" s="257"/>
      <c r="B287" s="274" t="s">
        <v>357</v>
      </c>
      <c r="C287" s="274"/>
      <c r="D287" s="274"/>
      <c r="E287" s="274"/>
      <c r="F287" s="274"/>
      <c r="G287" s="274"/>
      <c r="H287" s="297"/>
      <c r="I287" s="275"/>
      <c r="J287" s="276">
        <f>I287*H286</f>
        <v>0</v>
      </c>
      <c r="K287" s="277"/>
      <c r="L287" s="278">
        <f>ROUND(J287*K287+J287,2)</f>
        <v>0</v>
      </c>
      <c r="M287" s="279"/>
      <c r="N287" s="280"/>
      <c r="O287" s="281"/>
      <c r="P287" s="282"/>
      <c r="Q287" s="281"/>
      <c r="R287" s="270"/>
      <c r="S287" s="271"/>
      <c r="T287" s="283"/>
      <c r="U287" s="284"/>
    </row>
    <row r="288" spans="1:21">
      <c r="A288" s="257"/>
      <c r="B288" s="274" t="s">
        <v>358</v>
      </c>
      <c r="C288" s="274"/>
      <c r="D288" s="274"/>
      <c r="E288" s="274"/>
      <c r="F288" s="274"/>
      <c r="G288" s="274"/>
      <c r="H288" s="298"/>
      <c r="I288" s="275"/>
      <c r="J288" s="276">
        <f>I288*H286</f>
        <v>0</v>
      </c>
      <c r="K288" s="277"/>
      <c r="L288" s="278">
        <f t="shared" ref="L288" si="44">ROUND(J288*K288+J288,2)</f>
        <v>0</v>
      </c>
      <c r="M288" s="285"/>
      <c r="N288" s="286"/>
      <c r="O288" s="287"/>
      <c r="P288" s="288"/>
      <c r="Q288" s="287"/>
      <c r="R288" s="270"/>
      <c r="S288" s="271"/>
      <c r="T288" s="283"/>
      <c r="U288" s="284"/>
    </row>
    <row r="289" spans="1:21" ht="22.5">
      <c r="A289" s="257" t="s">
        <v>15</v>
      </c>
      <c r="B289" s="258" t="s">
        <v>354</v>
      </c>
      <c r="C289" s="259" t="s">
        <v>359</v>
      </c>
      <c r="D289" s="260" t="s">
        <v>133</v>
      </c>
      <c r="E289" s="261">
        <v>64868004</v>
      </c>
      <c r="F289" s="261">
        <v>2013</v>
      </c>
      <c r="G289" s="116" t="s">
        <v>360</v>
      </c>
      <c r="H289" s="296">
        <v>2</v>
      </c>
      <c r="I289" s="262"/>
      <c r="J289" s="263"/>
      <c r="K289" s="264"/>
      <c r="L289" s="265"/>
      <c r="M289" s="266">
        <v>20</v>
      </c>
      <c r="N289" s="267"/>
      <c r="O289" s="268">
        <f>N289*M289</f>
        <v>0</v>
      </c>
      <c r="P289" s="269"/>
      <c r="Q289" s="268">
        <f>ROUND(O289+O289*P289,2)</f>
        <v>0</v>
      </c>
      <c r="R289" s="270"/>
      <c r="S289" s="271"/>
      <c r="T289" s="283"/>
      <c r="U289" s="284"/>
    </row>
    <row r="290" spans="1:21">
      <c r="A290" s="257"/>
      <c r="B290" s="274" t="s">
        <v>357</v>
      </c>
      <c r="C290" s="274"/>
      <c r="D290" s="274"/>
      <c r="E290" s="274"/>
      <c r="F290" s="274"/>
      <c r="G290" s="274"/>
      <c r="H290" s="297"/>
      <c r="I290" s="275"/>
      <c r="J290" s="276">
        <f t="shared" ref="J290" si="45">I290*H289</f>
        <v>0</v>
      </c>
      <c r="K290" s="277"/>
      <c r="L290" s="278">
        <f t="shared" ref="L290:L291" si="46">ROUND(J290*K290+J290,2)</f>
        <v>0</v>
      </c>
      <c r="M290" s="279"/>
      <c r="N290" s="280"/>
      <c r="O290" s="281"/>
      <c r="P290" s="282"/>
      <c r="Q290" s="281"/>
      <c r="R290" s="270"/>
      <c r="S290" s="271"/>
      <c r="T290" s="283"/>
      <c r="U290" s="284"/>
    </row>
    <row r="291" spans="1:21" ht="13.5" thickBot="1">
      <c r="A291" s="257"/>
      <c r="B291" s="274" t="s">
        <v>358</v>
      </c>
      <c r="C291" s="274"/>
      <c r="D291" s="274"/>
      <c r="E291" s="274"/>
      <c r="F291" s="274"/>
      <c r="G291" s="274"/>
      <c r="H291" s="298"/>
      <c r="I291" s="275"/>
      <c r="J291" s="276">
        <f>I291*H289</f>
        <v>0</v>
      </c>
      <c r="K291" s="277"/>
      <c r="L291" s="278">
        <f t="shared" si="46"/>
        <v>0</v>
      </c>
      <c r="M291" s="285"/>
      <c r="N291" s="286"/>
      <c r="O291" s="287"/>
      <c r="P291" s="288"/>
      <c r="Q291" s="287"/>
      <c r="R291" s="270"/>
      <c r="S291" s="271"/>
      <c r="T291" s="289"/>
      <c r="U291" s="290"/>
    </row>
    <row r="292" spans="1:21">
      <c r="A292" s="13"/>
      <c r="B292" s="232"/>
      <c r="C292" s="13"/>
      <c r="D292" s="13"/>
      <c r="E292" s="13"/>
      <c r="F292" s="13"/>
      <c r="G292" s="13"/>
      <c r="H292" s="13"/>
      <c r="I292" s="291" t="s">
        <v>21</v>
      </c>
      <c r="J292" s="292">
        <f>SUM(J286:J291)</f>
        <v>0</v>
      </c>
      <c r="K292" s="293"/>
      <c r="L292" s="292">
        <f t="shared" ref="L292:Q292" si="47">SUM(L286:L291)</f>
        <v>0</v>
      </c>
      <c r="M292" s="293"/>
      <c r="N292" s="293"/>
      <c r="O292" s="292">
        <f t="shared" si="47"/>
        <v>0</v>
      </c>
      <c r="P292" s="293"/>
      <c r="Q292" s="292">
        <f t="shared" si="47"/>
        <v>0</v>
      </c>
      <c r="R292" s="13"/>
      <c r="S292" s="13"/>
      <c r="T292" s="13"/>
      <c r="U292" s="13"/>
    </row>
    <row r="293" spans="1:21">
      <c r="B293" s="1"/>
    </row>
    <row r="294" spans="1:21">
      <c r="A294" s="10" t="s">
        <v>361</v>
      </c>
      <c r="B294" s="294"/>
      <c r="M294" s="163" t="str">
        <f>A294</f>
        <v>PAKIET NR 33</v>
      </c>
    </row>
    <row r="295" spans="1:21">
      <c r="A295" s="252" t="s">
        <v>0</v>
      </c>
      <c r="B295" s="253"/>
      <c r="C295" s="253"/>
      <c r="D295" s="253"/>
      <c r="E295" s="253"/>
      <c r="F295" s="253"/>
      <c r="G295" s="254"/>
      <c r="H295" s="252" t="s">
        <v>1</v>
      </c>
      <c r="I295" s="253"/>
      <c r="J295" s="253"/>
      <c r="K295" s="253"/>
      <c r="L295" s="254"/>
      <c r="M295" s="255" t="s">
        <v>2</v>
      </c>
      <c r="N295" s="255"/>
      <c r="O295" s="255"/>
      <c r="P295" s="255"/>
      <c r="Q295" s="255"/>
      <c r="R295" s="255"/>
      <c r="S295" s="255"/>
      <c r="T295" s="255" t="s">
        <v>3</v>
      </c>
      <c r="U295" s="255"/>
    </row>
    <row r="296" spans="1:21" ht="64.5" thickBot="1">
      <c r="A296" s="197" t="s">
        <v>22</v>
      </c>
      <c r="B296" s="197" t="s">
        <v>23</v>
      </c>
      <c r="C296" s="197" t="s">
        <v>57</v>
      </c>
      <c r="D296" s="197" t="s">
        <v>24</v>
      </c>
      <c r="E296" s="197" t="s">
        <v>102</v>
      </c>
      <c r="F296" s="197" t="s">
        <v>50</v>
      </c>
      <c r="G296" s="197" t="s">
        <v>25</v>
      </c>
      <c r="H296" s="197" t="s">
        <v>26</v>
      </c>
      <c r="I296" s="167" t="s">
        <v>27</v>
      </c>
      <c r="J296" s="48" t="s">
        <v>28</v>
      </c>
      <c r="K296" s="168" t="s">
        <v>4</v>
      </c>
      <c r="L296" s="169" t="s">
        <v>29</v>
      </c>
      <c r="M296" s="50" t="s">
        <v>30</v>
      </c>
      <c r="N296" s="171" t="s">
        <v>31</v>
      </c>
      <c r="O296" s="172" t="s">
        <v>32</v>
      </c>
      <c r="P296" s="200" t="s">
        <v>4</v>
      </c>
      <c r="Q296" s="256" t="s">
        <v>33</v>
      </c>
      <c r="R296" s="172" t="s">
        <v>48</v>
      </c>
      <c r="S296" s="172" t="s">
        <v>49</v>
      </c>
      <c r="T296" s="52" t="s">
        <v>51</v>
      </c>
      <c r="U296" s="53" t="s">
        <v>52</v>
      </c>
    </row>
    <row r="297" spans="1:21" ht="22.5">
      <c r="A297" s="257" t="s">
        <v>14</v>
      </c>
      <c r="B297" s="258" t="s">
        <v>362</v>
      </c>
      <c r="C297" s="259" t="s">
        <v>363</v>
      </c>
      <c r="D297" s="260" t="s">
        <v>364</v>
      </c>
      <c r="E297" s="241">
        <v>200662</v>
      </c>
      <c r="F297" s="261">
        <v>2020</v>
      </c>
      <c r="G297" s="116" t="s">
        <v>356</v>
      </c>
      <c r="H297" s="296">
        <v>2</v>
      </c>
      <c r="I297" s="262"/>
      <c r="J297" s="263"/>
      <c r="K297" s="264"/>
      <c r="L297" s="265"/>
      <c r="M297" s="266">
        <v>20</v>
      </c>
      <c r="N297" s="267"/>
      <c r="O297" s="268">
        <f>N297*M297</f>
        <v>0</v>
      </c>
      <c r="P297" s="269"/>
      <c r="Q297" s="268">
        <f>ROUND(O297+O297*P297,2)</f>
        <v>0</v>
      </c>
      <c r="R297" s="270">
        <v>20000</v>
      </c>
      <c r="S297" s="271">
        <v>24600</v>
      </c>
      <c r="T297" s="272">
        <f>J303+O303+R297</f>
        <v>20000</v>
      </c>
      <c r="U297" s="273">
        <f>L303+Q303+S297</f>
        <v>24600</v>
      </c>
    </row>
    <row r="298" spans="1:21">
      <c r="A298" s="257"/>
      <c r="B298" s="274" t="s">
        <v>357</v>
      </c>
      <c r="C298" s="274"/>
      <c r="D298" s="274"/>
      <c r="E298" s="274"/>
      <c r="F298" s="274"/>
      <c r="G298" s="274"/>
      <c r="H298" s="297"/>
      <c r="I298" s="275"/>
      <c r="J298" s="276">
        <f>I298*H297</f>
        <v>0</v>
      </c>
      <c r="K298" s="277"/>
      <c r="L298" s="278">
        <f>ROUND(J298*K298+J298,2)</f>
        <v>0</v>
      </c>
      <c r="M298" s="279"/>
      <c r="N298" s="280"/>
      <c r="O298" s="281"/>
      <c r="P298" s="282"/>
      <c r="Q298" s="281"/>
      <c r="R298" s="270"/>
      <c r="S298" s="271"/>
      <c r="T298" s="283"/>
      <c r="U298" s="284"/>
    </row>
    <row r="299" spans="1:21">
      <c r="A299" s="257"/>
      <c r="B299" s="274" t="s">
        <v>358</v>
      </c>
      <c r="C299" s="274"/>
      <c r="D299" s="274"/>
      <c r="E299" s="274"/>
      <c r="F299" s="274"/>
      <c r="G299" s="274"/>
      <c r="H299" s="298"/>
      <c r="I299" s="275"/>
      <c r="J299" s="276">
        <f>I299*H297</f>
        <v>0</v>
      </c>
      <c r="K299" s="277"/>
      <c r="L299" s="278">
        <f t="shared" ref="L299" si="48">ROUND(J299*K299+J299,2)</f>
        <v>0</v>
      </c>
      <c r="M299" s="285"/>
      <c r="N299" s="286"/>
      <c r="O299" s="287"/>
      <c r="P299" s="288"/>
      <c r="Q299" s="287"/>
      <c r="R299" s="270"/>
      <c r="S299" s="271"/>
      <c r="T299" s="283"/>
      <c r="U299" s="284"/>
    </row>
    <row r="300" spans="1:21" ht="22.5">
      <c r="A300" s="257" t="s">
        <v>15</v>
      </c>
      <c r="B300" s="258" t="s">
        <v>365</v>
      </c>
      <c r="C300" s="259" t="s">
        <v>366</v>
      </c>
      <c r="D300" s="260" t="s">
        <v>364</v>
      </c>
      <c r="E300" s="251" t="s">
        <v>367</v>
      </c>
      <c r="F300" s="261">
        <v>2020</v>
      </c>
      <c r="G300" s="116" t="s">
        <v>356</v>
      </c>
      <c r="H300" s="296">
        <v>2</v>
      </c>
      <c r="I300" s="262"/>
      <c r="J300" s="263"/>
      <c r="K300" s="264"/>
      <c r="L300" s="265"/>
      <c r="M300" s="266">
        <v>20</v>
      </c>
      <c r="N300" s="267"/>
      <c r="O300" s="268">
        <f>N300*M300</f>
        <v>0</v>
      </c>
      <c r="P300" s="269"/>
      <c r="Q300" s="268">
        <f>ROUND(O300+O300*P300,2)</f>
        <v>0</v>
      </c>
      <c r="R300" s="270"/>
      <c r="S300" s="271"/>
      <c r="T300" s="283"/>
      <c r="U300" s="284"/>
    </row>
    <row r="301" spans="1:21">
      <c r="A301" s="257"/>
      <c r="B301" s="274" t="s">
        <v>357</v>
      </c>
      <c r="C301" s="274"/>
      <c r="D301" s="274"/>
      <c r="E301" s="274"/>
      <c r="F301" s="274"/>
      <c r="G301" s="274"/>
      <c r="H301" s="297"/>
      <c r="I301" s="275"/>
      <c r="J301" s="276">
        <f t="shared" ref="J301" si="49">I301*H300</f>
        <v>0</v>
      </c>
      <c r="K301" s="277"/>
      <c r="L301" s="278">
        <f t="shared" ref="L301:L302" si="50">ROUND(J301*K301+J301,2)</f>
        <v>0</v>
      </c>
      <c r="M301" s="279"/>
      <c r="N301" s="280"/>
      <c r="O301" s="281"/>
      <c r="P301" s="282"/>
      <c r="Q301" s="281"/>
      <c r="R301" s="270"/>
      <c r="S301" s="271"/>
      <c r="T301" s="283"/>
      <c r="U301" s="284"/>
    </row>
    <row r="302" spans="1:21" ht="13.5" thickBot="1">
      <c r="A302" s="257"/>
      <c r="B302" s="274" t="s">
        <v>358</v>
      </c>
      <c r="C302" s="274"/>
      <c r="D302" s="274"/>
      <c r="E302" s="274"/>
      <c r="F302" s="274"/>
      <c r="G302" s="274"/>
      <c r="H302" s="298"/>
      <c r="I302" s="275"/>
      <c r="J302" s="276">
        <f>I302*H300</f>
        <v>0</v>
      </c>
      <c r="K302" s="277"/>
      <c r="L302" s="278">
        <f t="shared" si="50"/>
        <v>0</v>
      </c>
      <c r="M302" s="285"/>
      <c r="N302" s="286"/>
      <c r="O302" s="287"/>
      <c r="P302" s="288"/>
      <c r="Q302" s="287"/>
      <c r="R302" s="270"/>
      <c r="S302" s="271"/>
      <c r="T302" s="289"/>
      <c r="U302" s="290"/>
    </row>
    <row r="303" spans="1:21">
      <c r="A303" s="13"/>
      <c r="B303" s="232"/>
      <c r="C303" s="13"/>
      <c r="D303" s="13"/>
      <c r="E303" s="13"/>
      <c r="F303" s="13"/>
      <c r="G303" s="13"/>
      <c r="H303" s="13"/>
      <c r="I303" s="291" t="s">
        <v>21</v>
      </c>
      <c r="J303" s="292">
        <f>SUM(J297:J302)</f>
        <v>0</v>
      </c>
      <c r="K303" s="293"/>
      <c r="L303" s="292">
        <f t="shared" ref="L303:Q303" si="51">SUM(L297:L302)</f>
        <v>0</v>
      </c>
      <c r="M303" s="293"/>
      <c r="N303" s="293"/>
      <c r="O303" s="292">
        <f t="shared" ref="O303:T303" si="52">SUM(O297:O302)</f>
        <v>0</v>
      </c>
      <c r="P303" s="293"/>
      <c r="Q303" s="292">
        <f t="shared" ref="Q303:U303" si="53">SUM(Q297:Q302)</f>
        <v>0</v>
      </c>
      <c r="R303" s="13"/>
      <c r="S303" s="13"/>
      <c r="T303" s="13"/>
      <c r="U303" s="13"/>
    </row>
    <row r="304" spans="1:21">
      <c r="B304" s="1"/>
      <c r="C304" s="299" t="s">
        <v>368</v>
      </c>
      <c r="D304" s="300" t="s">
        <v>369</v>
      </c>
      <c r="E304" s="300"/>
    </row>
    <row r="305" spans="2:5">
      <c r="C305" s="299" t="s">
        <v>370</v>
      </c>
      <c r="D305" s="300" t="s">
        <v>371</v>
      </c>
      <c r="E305" s="300"/>
    </row>
    <row r="307" spans="2:5">
      <c r="B307" s="1"/>
    </row>
    <row r="308" spans="2:5">
      <c r="B308" s="1"/>
    </row>
  </sheetData>
  <mergeCells count="214">
    <mergeCell ref="D304:E304"/>
    <mergeCell ref="D305:E305"/>
    <mergeCell ref="T295:U295"/>
    <mergeCell ref="A297:A299"/>
    <mergeCell ref="H297:H299"/>
    <mergeCell ref="M297:M299"/>
    <mergeCell ref="N297:N299"/>
    <mergeCell ref="O297:O299"/>
    <mergeCell ref="P297:P299"/>
    <mergeCell ref="Q297:Q299"/>
    <mergeCell ref="R297:R302"/>
    <mergeCell ref="S297:S302"/>
    <mergeCell ref="T297:T302"/>
    <mergeCell ref="U297:U302"/>
    <mergeCell ref="B298:G298"/>
    <mergeCell ref="B299:G299"/>
    <mergeCell ref="A300:A302"/>
    <mergeCell ref="H300:H302"/>
    <mergeCell ref="M300:M302"/>
    <mergeCell ref="N300:N302"/>
    <mergeCell ref="O300:O302"/>
    <mergeCell ref="P300:P302"/>
    <mergeCell ref="Q300:Q302"/>
    <mergeCell ref="B301:G301"/>
    <mergeCell ref="B302:G302"/>
    <mergeCell ref="N289:N291"/>
    <mergeCell ref="O289:O291"/>
    <mergeCell ref="P289:P291"/>
    <mergeCell ref="Q289:Q291"/>
    <mergeCell ref="B290:G290"/>
    <mergeCell ref="B291:G291"/>
    <mergeCell ref="A295:G295"/>
    <mergeCell ref="H295:L295"/>
    <mergeCell ref="M295:S295"/>
    <mergeCell ref="R271:R279"/>
    <mergeCell ref="S271:S279"/>
    <mergeCell ref="T271:T279"/>
    <mergeCell ref="U271:U279"/>
    <mergeCell ref="A284:G284"/>
    <mergeCell ref="H284:L284"/>
    <mergeCell ref="M284:S284"/>
    <mergeCell ref="T284:U284"/>
    <mergeCell ref="A286:A288"/>
    <mergeCell ref="H286:H288"/>
    <mergeCell ref="M286:M288"/>
    <mergeCell ref="N286:N288"/>
    <mergeCell ref="O286:O288"/>
    <mergeCell ref="P286:P288"/>
    <mergeCell ref="Q286:Q288"/>
    <mergeCell ref="R286:R291"/>
    <mergeCell ref="S286:S291"/>
    <mergeCell ref="T286:T291"/>
    <mergeCell ref="U286:U291"/>
    <mergeCell ref="B287:G287"/>
    <mergeCell ref="B288:G288"/>
    <mergeCell ref="A289:A291"/>
    <mergeCell ref="H289:H291"/>
    <mergeCell ref="M289:M291"/>
    <mergeCell ref="A244:G244"/>
    <mergeCell ref="H244:L244"/>
    <mergeCell ref="M244:S244"/>
    <mergeCell ref="T244:U244"/>
    <mergeCell ref="R247:R263"/>
    <mergeCell ref="S247:S263"/>
    <mergeCell ref="T247:T263"/>
    <mergeCell ref="U247:U263"/>
    <mergeCell ref="A268:G268"/>
    <mergeCell ref="H268:L268"/>
    <mergeCell ref="M268:S268"/>
    <mergeCell ref="T268:U268"/>
    <mergeCell ref="B238:C238"/>
    <mergeCell ref="F238:G238"/>
    <mergeCell ref="I238:J238"/>
    <mergeCell ref="B239:C239"/>
    <mergeCell ref="F239:G239"/>
    <mergeCell ref="I239:J239"/>
    <mergeCell ref="B240:C240"/>
    <mergeCell ref="F240:G240"/>
    <mergeCell ref="I240:J240"/>
    <mergeCell ref="A222:G222"/>
    <mergeCell ref="H222:L222"/>
    <mergeCell ref="M222:S222"/>
    <mergeCell ref="T222:U222"/>
    <mergeCell ref="R225:R232"/>
    <mergeCell ref="S225:S232"/>
    <mergeCell ref="T225:T232"/>
    <mergeCell ref="U225:U232"/>
    <mergeCell ref="B237:C237"/>
    <mergeCell ref="F237:G237"/>
    <mergeCell ref="I237:J237"/>
    <mergeCell ref="A184:G184"/>
    <mergeCell ref="H184:L184"/>
    <mergeCell ref="M184:S184"/>
    <mergeCell ref="T184:U184"/>
    <mergeCell ref="G187:G188"/>
    <mergeCell ref="R187:R188"/>
    <mergeCell ref="S187:S188"/>
    <mergeCell ref="T187:T188"/>
    <mergeCell ref="U187:U188"/>
    <mergeCell ref="R159:R166"/>
    <mergeCell ref="S159:S166"/>
    <mergeCell ref="T159:T166"/>
    <mergeCell ref="U159:U166"/>
    <mergeCell ref="A170:G170"/>
    <mergeCell ref="H170:L170"/>
    <mergeCell ref="M170:S170"/>
    <mergeCell ref="T170:U170"/>
    <mergeCell ref="A177:G177"/>
    <mergeCell ref="H177:L177"/>
    <mergeCell ref="M177:S177"/>
    <mergeCell ref="T177:U177"/>
    <mergeCell ref="A45:G45"/>
    <mergeCell ref="H45:L45"/>
    <mergeCell ref="H60:L60"/>
    <mergeCell ref="M60:S60"/>
    <mergeCell ref="T60:U60"/>
    <mergeCell ref="A156:G156"/>
    <mergeCell ref="H156:L156"/>
    <mergeCell ref="M156:S156"/>
    <mergeCell ref="T156:U156"/>
    <mergeCell ref="H31:L31"/>
    <mergeCell ref="R63:R64"/>
    <mergeCell ref="S63:S64"/>
    <mergeCell ref="T63:T64"/>
    <mergeCell ref="U63:U64"/>
    <mergeCell ref="M24:S24"/>
    <mergeCell ref="T24:U24"/>
    <mergeCell ref="M31:S31"/>
    <mergeCell ref="T31:U31"/>
    <mergeCell ref="B4:L4"/>
    <mergeCell ref="B5:L5"/>
    <mergeCell ref="A52:G52"/>
    <mergeCell ref="H52:L52"/>
    <mergeCell ref="M52:S52"/>
    <mergeCell ref="T52:U52"/>
    <mergeCell ref="T55:T56"/>
    <mergeCell ref="U55:U56"/>
    <mergeCell ref="A9:G9"/>
    <mergeCell ref="H9:L9"/>
    <mergeCell ref="M9:S9"/>
    <mergeCell ref="T9:U9"/>
    <mergeCell ref="G12:G19"/>
    <mergeCell ref="T12:T19"/>
    <mergeCell ref="U12:U19"/>
    <mergeCell ref="M45:S45"/>
    <mergeCell ref="T45:U45"/>
    <mergeCell ref="A38:G38"/>
    <mergeCell ref="H38:L38"/>
    <mergeCell ref="M38:S38"/>
    <mergeCell ref="T38:U38"/>
    <mergeCell ref="A24:G24"/>
    <mergeCell ref="H24:L24"/>
    <mergeCell ref="A31:G31"/>
    <mergeCell ref="A76:G76"/>
    <mergeCell ref="H76:L76"/>
    <mergeCell ref="M76:S76"/>
    <mergeCell ref="T76:U76"/>
    <mergeCell ref="A69:G69"/>
    <mergeCell ref="H69:L69"/>
    <mergeCell ref="M69:S69"/>
    <mergeCell ref="T69:U69"/>
    <mergeCell ref="A60:G60"/>
    <mergeCell ref="A83:G83"/>
    <mergeCell ref="H83:L83"/>
    <mergeCell ref="M83:S83"/>
    <mergeCell ref="T83:U83"/>
    <mergeCell ref="A90:G90"/>
    <mergeCell ref="H90:L90"/>
    <mergeCell ref="M90:S90"/>
    <mergeCell ref="T90:U90"/>
    <mergeCell ref="A97:G97"/>
    <mergeCell ref="H97:L97"/>
    <mergeCell ref="M97:S97"/>
    <mergeCell ref="T97:U97"/>
    <mergeCell ref="G100:G101"/>
    <mergeCell ref="T100:T101"/>
    <mergeCell ref="U100:U101"/>
    <mergeCell ref="A105:G105"/>
    <mergeCell ref="H105:L105"/>
    <mergeCell ref="M105:S105"/>
    <mergeCell ref="T105:U105"/>
    <mergeCell ref="A112:G112"/>
    <mergeCell ref="H112:L112"/>
    <mergeCell ref="M112:S112"/>
    <mergeCell ref="T112:U112"/>
    <mergeCell ref="A127:G127"/>
    <mergeCell ref="H127:L127"/>
    <mergeCell ref="M127:S127"/>
    <mergeCell ref="T127:U127"/>
    <mergeCell ref="G115:G116"/>
    <mergeCell ref="R115:R116"/>
    <mergeCell ref="S115:S116"/>
    <mergeCell ref="T115:T116"/>
    <mergeCell ref="U115:U116"/>
    <mergeCell ref="A120:G120"/>
    <mergeCell ref="H120:L120"/>
    <mergeCell ref="M120:S120"/>
    <mergeCell ref="T120:U120"/>
    <mergeCell ref="A148:G148"/>
    <mergeCell ref="H148:L148"/>
    <mergeCell ref="M148:S148"/>
    <mergeCell ref="T148:U148"/>
    <mergeCell ref="R151:R152"/>
    <mergeCell ref="S151:S152"/>
    <mergeCell ref="T151:T152"/>
    <mergeCell ref="U151:U152"/>
    <mergeCell ref="A134:G134"/>
    <mergeCell ref="H134:L134"/>
    <mergeCell ref="M134:S134"/>
    <mergeCell ref="T134:U134"/>
    <mergeCell ref="A141:G141"/>
    <mergeCell ref="H141:L141"/>
    <mergeCell ref="M141:S141"/>
    <mergeCell ref="T141:U141"/>
  </mergeCells>
  <conditionalFormatting sqref="B286:C286 E286:F286">
    <cfRule type="expression" dxfId="15" priority="13" stopIfTrue="1">
      <formula>#REF!="do zagospodarowania"</formula>
    </cfRule>
    <cfRule type="expression" dxfId="14" priority="14">
      <formula>#REF!="nieużytkowany"</formula>
    </cfRule>
    <cfRule type="expression" dxfId="13" priority="15" stopIfTrue="1">
      <formula>#REF!="awaria"</formula>
    </cfRule>
    <cfRule type="expression" dxfId="12" priority="16" stopIfTrue="1">
      <formula>#REF!="kasacja"</formula>
    </cfRule>
  </conditionalFormatting>
  <conditionalFormatting sqref="B289:C289 E289:F289">
    <cfRule type="expression" dxfId="11" priority="9" stopIfTrue="1">
      <formula>#REF!="do zagospodarowania"</formula>
    </cfRule>
    <cfRule type="expression" dxfId="10" priority="10">
      <formula>#REF!="nieużytkowany"</formula>
    </cfRule>
    <cfRule type="expression" dxfId="9" priority="11" stopIfTrue="1">
      <formula>#REF!="awaria"</formula>
    </cfRule>
    <cfRule type="expression" dxfId="8" priority="12" stopIfTrue="1">
      <formula>#REF!="kasacja"</formula>
    </cfRule>
  </conditionalFormatting>
  <conditionalFormatting sqref="B297:C297 F297">
    <cfRule type="expression" dxfId="7" priority="5" stopIfTrue="1">
      <formula>#REF!="do zagospodarowania"</formula>
    </cfRule>
    <cfRule type="expression" dxfId="6" priority="6">
      <formula>#REF!="nieużytkowany"</formula>
    </cfRule>
    <cfRule type="expression" dxfId="5" priority="7" stopIfTrue="1">
      <formula>#REF!="awaria"</formula>
    </cfRule>
    <cfRule type="expression" dxfId="4" priority="8" stopIfTrue="1">
      <formula>#REF!="kasacja"</formula>
    </cfRule>
  </conditionalFormatting>
  <conditionalFormatting sqref="B300:C300 F300">
    <cfRule type="expression" dxfId="3" priority="1" stopIfTrue="1">
      <formula>#REF!="do zagospodarowania"</formula>
    </cfRule>
    <cfRule type="expression" dxfId="2" priority="2">
      <formula>#REF!="nieużytkowany"</formula>
    </cfRule>
    <cfRule type="expression" dxfId="1" priority="3" stopIfTrue="1">
      <formula>#REF!="awaria"</formula>
    </cfRule>
    <cfRule type="expression" dxfId="0" priority="4" stopIfTrue="1">
      <formula>#REF!="kasacja"</formula>
    </cfRule>
  </conditionalFormatting>
  <pageMargins left="0.15748031496062992" right="0.19685039370078741" top="0.51181102362204722" bottom="0.47244094488188981" header="0.15748031496062992" footer="0.15748031496062992"/>
  <pageSetup paperSize="9" pageOrder="overThenDown" orientation="landscape" r:id="rId1"/>
  <headerFooter>
    <oddHeader>&amp;L&amp;"Arial,Pogrubiony"&amp;9 60/PN/ZP/U/2023&amp;C&amp;"Arial,Pogrubiony"&amp;9FORMULARZ CENOWY&amp;R&amp;"Arial,Pogrubiony"&amp;9Załącznik nr 2</oddHeader>
    <oddFooter>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Zam_05</dc:creator>
  <cp:lastModifiedBy>mserwach</cp:lastModifiedBy>
  <cp:lastPrinted>2023-06-16T09:24:49Z</cp:lastPrinted>
  <dcterms:created xsi:type="dcterms:W3CDTF">2016-03-18T07:53:20Z</dcterms:created>
  <dcterms:modified xsi:type="dcterms:W3CDTF">2023-06-16T09:31:09Z</dcterms:modified>
</cp:coreProperties>
</file>