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.133\danewsp\zamowienia\A PRZETARGI W TRAKCIE\35_2024_Jednorazówka_vol_3\SWZ\"/>
    </mc:Choice>
  </mc:AlternateContent>
  <bookViews>
    <workbookView xWindow="0" yWindow="0" windowWidth="28800" windowHeight="12435" tabRatio="938" activeTab="20"/>
  </bookViews>
  <sheets>
    <sheet name="1" sheetId="5" r:id="rId1"/>
    <sheet name="2" sheetId="6" r:id="rId2"/>
    <sheet name="3" sheetId="16" r:id="rId3"/>
    <sheet name="4" sheetId="7" r:id="rId4"/>
    <sheet name="5" sheetId="8" r:id="rId5"/>
    <sheet name="6" sheetId="1" r:id="rId6"/>
    <sheet name="7" sheetId="61" r:id="rId7"/>
    <sheet name="8" sheetId="10" r:id="rId8"/>
    <sheet name="9" sheetId="2" r:id="rId9"/>
    <sheet name="10" sheetId="37" r:id="rId10"/>
    <sheet name="11" sheetId="11" r:id="rId11"/>
    <sheet name="12" sheetId="12" r:id="rId12"/>
    <sheet name="13" sheetId="3" r:id="rId13"/>
    <sheet name="14" sheetId="4" r:id="rId14"/>
    <sheet name="15" sheetId="18" r:id="rId15"/>
    <sheet name="16" sheetId="43" r:id="rId16"/>
    <sheet name="17" sheetId="34" r:id="rId17"/>
    <sheet name="18" sheetId="32" r:id="rId18"/>
    <sheet name="19" sheetId="39" r:id="rId19"/>
    <sheet name="20" sheetId="62" r:id="rId20"/>
    <sheet name="21" sheetId="47" r:id="rId21"/>
    <sheet name="22" sheetId="29" r:id="rId22"/>
    <sheet name="23" sheetId="44" r:id="rId23"/>
    <sheet name="24" sheetId="45" r:id="rId24"/>
    <sheet name="25" sheetId="42" r:id="rId25"/>
    <sheet name="26" sheetId="30" r:id="rId26"/>
    <sheet name="27" sheetId="31" r:id="rId27"/>
    <sheet name="28" sheetId="38" r:id="rId28"/>
    <sheet name="29" sheetId="14" r:id="rId29"/>
    <sheet name="30" sheetId="15" r:id="rId30"/>
    <sheet name="31" sheetId="17" r:id="rId31"/>
    <sheet name="32" sheetId="20" r:id="rId32"/>
    <sheet name="33" sheetId="13" r:id="rId33"/>
    <sheet name="34" sheetId="19" r:id="rId34"/>
    <sheet name="35" sheetId="21" r:id="rId35"/>
    <sheet name="36" sheetId="23" r:id="rId36"/>
    <sheet name="37" sheetId="22" r:id="rId37"/>
    <sheet name="38" sheetId="24" r:id="rId38"/>
    <sheet name="39" sheetId="25" r:id="rId39"/>
    <sheet name="40" sheetId="26" r:id="rId40"/>
    <sheet name="41" sheetId="27" r:id="rId41"/>
    <sheet name="42" sheetId="46" r:id="rId42"/>
    <sheet name="43" sheetId="50" r:id="rId43"/>
    <sheet name="44" sheetId="52" r:id="rId44"/>
    <sheet name="45" sheetId="53" r:id="rId45"/>
    <sheet name="46" sheetId="54" r:id="rId46"/>
    <sheet name="47" sheetId="55" r:id="rId47"/>
    <sheet name="48" sheetId="56" r:id="rId48"/>
    <sheet name="49" sheetId="57" r:id="rId49"/>
    <sheet name="50" sheetId="58" r:id="rId50"/>
    <sheet name="51" sheetId="59" r:id="rId51"/>
    <sheet name="52" sheetId="60" r:id="rId52"/>
  </sheets>
  <externalReferences>
    <externalReference r:id="rId53"/>
    <externalReference r:id="rId54"/>
  </externalReferences>
  <definedNames>
    <definedName name="Excel_BuiltIn__FilterDatabase_13" localSheetId="10">#REF!</definedName>
    <definedName name="Excel_BuiltIn__FilterDatabase_13" localSheetId="11">#REF!</definedName>
    <definedName name="Excel_BuiltIn__FilterDatabase_13" localSheetId="12">'[1]87'!$A$3:$B$4</definedName>
    <definedName name="Excel_BuiltIn__FilterDatabase_13" localSheetId="13">'[1]87'!$A$3:$B$4</definedName>
    <definedName name="Excel_BuiltIn__FilterDatabase_13" localSheetId="34">#REF!</definedName>
    <definedName name="Excel_BuiltIn__FilterDatabase_13" localSheetId="3">#REF!</definedName>
    <definedName name="Excel_BuiltIn__FilterDatabase_13" localSheetId="39">#REF!</definedName>
    <definedName name="Excel_BuiltIn__FilterDatabase_13" localSheetId="4">#REF!</definedName>
    <definedName name="Excel_BuiltIn__FilterDatabase_13" localSheetId="50">'[2]87'!$A$3:$B$4</definedName>
    <definedName name="Excel_BuiltIn__FilterDatabase_13" localSheetId="51">'[2]87'!$A$3:$B$4</definedName>
    <definedName name="Excel_BuiltIn__FilterDatabase_13" localSheetId="5">#REF!</definedName>
    <definedName name="Excel_BuiltIn__FilterDatabase_13" localSheetId="8">#REF!</definedName>
    <definedName name="Excel_BuiltIn_Print_Area" localSheetId="37">'38'!$A$1:$K$8</definedName>
    <definedName name="Excel_BuiltIn_Print_Area_11_1" localSheetId="32">#REF!</definedName>
    <definedName name="Excel_BuiltIn_Print_Area_11_1" localSheetId="39">#REF!</definedName>
    <definedName name="Excel_BuiltIn_Print_Area_11_1" localSheetId="8">#REF!</definedName>
    <definedName name="Excel_BuiltIn_Print_Area_12_1" localSheetId="12">#REF!</definedName>
    <definedName name="Excel_BuiltIn_Print_Area_12_1" localSheetId="13">#REF!</definedName>
    <definedName name="Excel_BuiltIn_Print_Area_12_1" localSheetId="50">#REF!</definedName>
    <definedName name="Excel_BuiltIn_Print_Area_12_1" localSheetId="51">#REF!</definedName>
    <definedName name="Excel_BuiltIn_Print_Area_13" localSheetId="10">#REF!</definedName>
    <definedName name="Excel_BuiltIn_Print_Area_13" localSheetId="11">#REF!</definedName>
    <definedName name="Excel_BuiltIn_Print_Area_13" localSheetId="12">#REF!</definedName>
    <definedName name="Excel_BuiltIn_Print_Area_13" localSheetId="13">#REF!</definedName>
    <definedName name="Excel_BuiltIn_Print_Area_13" localSheetId="34">#REF!</definedName>
    <definedName name="Excel_BuiltIn_Print_Area_13" localSheetId="3">#REF!</definedName>
    <definedName name="Excel_BuiltIn_Print_Area_13" localSheetId="39">#REF!</definedName>
    <definedName name="Excel_BuiltIn_Print_Area_13" localSheetId="4">#REF!</definedName>
    <definedName name="Excel_BuiltIn_Print_Area_13" localSheetId="50">#REF!</definedName>
    <definedName name="Excel_BuiltIn_Print_Area_13" localSheetId="51">#REF!</definedName>
    <definedName name="Excel_BuiltIn_Print_Area_13" localSheetId="5">#REF!</definedName>
    <definedName name="Excel_BuiltIn_Print_Area_13" localSheetId="8">#REF!</definedName>
    <definedName name="Excel_BuiltIn_Print_Area_2" localSheetId="10">#REF!</definedName>
    <definedName name="Excel_BuiltIn_Print_Area_2" localSheetId="11">#REF!</definedName>
    <definedName name="Excel_BuiltIn_Print_Area_2" localSheetId="12">#REF!</definedName>
    <definedName name="Excel_BuiltIn_Print_Area_2" localSheetId="13">#REF!</definedName>
    <definedName name="Excel_BuiltIn_Print_Area_2" localSheetId="34">#REF!</definedName>
    <definedName name="Excel_BuiltIn_Print_Area_2" localSheetId="3">#REF!</definedName>
    <definedName name="Excel_BuiltIn_Print_Area_2" localSheetId="39">#REF!</definedName>
    <definedName name="Excel_BuiltIn_Print_Area_2" localSheetId="4">#REF!</definedName>
    <definedName name="Excel_BuiltIn_Print_Area_2" localSheetId="50">#REF!</definedName>
    <definedName name="Excel_BuiltIn_Print_Area_2" localSheetId="51">#REF!</definedName>
    <definedName name="Excel_BuiltIn_Print_Area_2" localSheetId="5">#REF!</definedName>
    <definedName name="Excel_BuiltIn_Print_Area_2" localSheetId="8">#REF!</definedName>
    <definedName name="Excel_BuiltIn_Print_Area_22_1" localSheetId="12">#REF!</definedName>
    <definedName name="Excel_BuiltIn_Print_Area_22_1" localSheetId="13">#REF!</definedName>
    <definedName name="Excel_BuiltIn_Print_Area_22_1" localSheetId="50">#REF!</definedName>
    <definedName name="Excel_BuiltIn_Print_Area_22_1" localSheetId="51">#REF!</definedName>
    <definedName name="Excel_BuiltIn_Print_Area_22_1_1" localSheetId="12">#REF!</definedName>
    <definedName name="Excel_BuiltIn_Print_Area_22_1_1" localSheetId="13">#REF!</definedName>
    <definedName name="Excel_BuiltIn_Print_Area_22_1_1" localSheetId="50">#REF!</definedName>
    <definedName name="Excel_BuiltIn_Print_Area_22_1_1" localSheetId="51">#REF!</definedName>
    <definedName name="Excel_BuiltIn_Print_Area_30_1" localSheetId="32">#REF!</definedName>
    <definedName name="Excel_BuiltIn_Print_Area_30_1" localSheetId="39">#REF!</definedName>
    <definedName name="Excel_BuiltIn_Print_Area_30_1" localSheetId="8">#REF!</definedName>
    <definedName name="Excel_BuiltIn_Print_Area_31_1" localSheetId="39">#REF!</definedName>
    <definedName name="Excel_BuiltIn_Print_Area_31_1" localSheetId="8">#REF!</definedName>
    <definedName name="Excel_BuiltIn_Print_Area_32_1" localSheetId="39">#REF!</definedName>
    <definedName name="Excel_BuiltIn_Print_Area_32_1" localSheetId="8">#REF!</definedName>
    <definedName name="Excel_BuiltIn_Print_Area_34_1" localSheetId="39">#REF!</definedName>
    <definedName name="Excel_BuiltIn_Print_Area_34_1" localSheetId="8">#REF!</definedName>
    <definedName name="Excel_BuiltIn_Print_Area_35_1" localSheetId="39">#REF!</definedName>
    <definedName name="Excel_BuiltIn_Print_Area_35_1" localSheetId="8">#REF!</definedName>
    <definedName name="Excel_BuiltIn_Print_Area_39_1" localSheetId="39">#REF!</definedName>
    <definedName name="Excel_BuiltIn_Print_Area_39_1" localSheetId="8">#REF!</definedName>
    <definedName name="Excel_BuiltIn_Print_Area_42_1" localSheetId="39">#REF!</definedName>
    <definedName name="Excel_BuiltIn_Print_Area_42_1" localSheetId="8">#REF!</definedName>
    <definedName name="Excel_BuiltIn_Print_Area_44_1" localSheetId="39">#REF!</definedName>
    <definedName name="Excel_BuiltIn_Print_Area_44_1" localSheetId="8">#REF!</definedName>
    <definedName name="Excel_BuiltIn_Print_Area_46_1" localSheetId="39">#REF!</definedName>
    <definedName name="Excel_BuiltIn_Print_Area_46_1" localSheetId="8">#REF!</definedName>
    <definedName name="Excel_BuiltIn_Print_Area_47_1" localSheetId="39">#REF!</definedName>
    <definedName name="Excel_BuiltIn_Print_Area_47_1" localSheetId="8">#REF!</definedName>
    <definedName name="_xlnm.Print_Area" localSheetId="0">'1'!$A$1:$M$8</definedName>
    <definedName name="_xlnm.Print_Area" localSheetId="9">'10'!$A$1:$M$11</definedName>
    <definedName name="_xlnm.Print_Area" localSheetId="12">'13'!$A$1:$M$11</definedName>
    <definedName name="_xlnm.Print_Area" localSheetId="13">'14'!$A$1:$M$10</definedName>
    <definedName name="_xlnm.Print_Area" localSheetId="14">'15'!$A$1:$M$16</definedName>
    <definedName name="_xlnm.Print_Area" localSheetId="15">'16'!$A$1:$M$10</definedName>
    <definedName name="_xlnm.Print_Area" localSheetId="16">'17'!$A$1:$M$11</definedName>
    <definedName name="_xlnm.Print_Area" localSheetId="17">'18'!$A$1:$M$10</definedName>
    <definedName name="_xlnm.Print_Area" localSheetId="18">'19'!$A$1:$M$10</definedName>
    <definedName name="_xlnm.Print_Area" localSheetId="1">'2'!$A$1:$M$13</definedName>
    <definedName name="_xlnm.Print_Area" localSheetId="19">'20'!$A$1:$M$11</definedName>
    <definedName name="_xlnm.Print_Area" localSheetId="20">'21'!$A$1:$M$10</definedName>
    <definedName name="_xlnm.Print_Area" localSheetId="21">'22'!$A$1:$M$12</definedName>
    <definedName name="_xlnm.Print_Area" localSheetId="22">'23'!$A$1:$M$11</definedName>
    <definedName name="_xlnm.Print_Area" localSheetId="23">'24'!$A$1:$M$12</definedName>
    <definedName name="_xlnm.Print_Area" localSheetId="24">'25'!$A$1:$M$13</definedName>
    <definedName name="_xlnm.Print_Area" localSheetId="25">'26'!$A$1:$M$10</definedName>
    <definedName name="_xlnm.Print_Area" localSheetId="26">'27'!$A$1:$M$10</definedName>
    <definedName name="_xlnm.Print_Area" localSheetId="27">'28'!$A$1:$M$11</definedName>
    <definedName name="_xlnm.Print_Area" localSheetId="28">'29'!$A$1:$M$11</definedName>
    <definedName name="_xlnm.Print_Area" localSheetId="2">'3'!$A$1:$M$10</definedName>
    <definedName name="_xlnm.Print_Area" localSheetId="29">'30'!$A$1:$M$11</definedName>
    <definedName name="_xlnm.Print_Area" localSheetId="30">'31'!$A$1:$M$11</definedName>
    <definedName name="_xlnm.Print_Area" localSheetId="31">'32'!$A$1:$M$11</definedName>
    <definedName name="_xlnm.Print_Area" localSheetId="32">'33'!$A$1:$M$9</definedName>
    <definedName name="_xlnm.Print_Area" localSheetId="33">'34'!$A$1:$M$10</definedName>
    <definedName name="_xlnm.Print_Area" localSheetId="35">'36'!$A$1:$M$10</definedName>
    <definedName name="_xlnm.Print_Area" localSheetId="36">'37'!$A$1:$M$9</definedName>
    <definedName name="_xlnm.Print_Area" localSheetId="37">'38'!$A$1:$M$11</definedName>
    <definedName name="_xlnm.Print_Area" localSheetId="38">'39'!$A$1:$M$9</definedName>
    <definedName name="_xlnm.Print_Area" localSheetId="40">'41'!$A$1:$M$10</definedName>
    <definedName name="_xlnm.Print_Area" localSheetId="41">'42'!$A$1:$M$12</definedName>
    <definedName name="_xlnm.Print_Area" localSheetId="42">'43'!$A$1:$M$10</definedName>
    <definedName name="_xlnm.Print_Area" localSheetId="43">'44'!$A$1:$M$11</definedName>
    <definedName name="_xlnm.Print_Area" localSheetId="44">'45'!$A$1:$M$10</definedName>
    <definedName name="_xlnm.Print_Area" localSheetId="45">'46'!$A$1:$M$10</definedName>
    <definedName name="_xlnm.Print_Area" localSheetId="46">'47'!$A$1:$M$10</definedName>
    <definedName name="_xlnm.Print_Area" localSheetId="47">'48'!$A$1:$M$12</definedName>
    <definedName name="_xlnm.Print_Area" localSheetId="48">'49'!$A$1:$M$10</definedName>
    <definedName name="_xlnm.Print_Area" localSheetId="49">'50'!$A$1:$M$12</definedName>
    <definedName name="_xlnm.Print_Area" localSheetId="50">'51'!$A$1:$M$34</definedName>
    <definedName name="_xlnm.Print_Area" localSheetId="51">'52'!$A$1:$M$17</definedName>
    <definedName name="_xlnm.Print_Area" localSheetId="6">'7'!$A$1:$L$17</definedName>
    <definedName name="_xlnm.Print_Area" localSheetId="7">'8'!$A$1:$M$17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62" l="1"/>
  <c r="I4" i="62" s="1"/>
  <c r="I3" i="62"/>
  <c r="G3" i="62"/>
  <c r="G5" i="62" s="1"/>
  <c r="I5" i="62" s="1"/>
  <c r="G4" i="61"/>
  <c r="I4" i="61"/>
  <c r="G5" i="61"/>
  <c r="I5" i="61" s="1"/>
  <c r="G6" i="61"/>
  <c r="I6" i="61"/>
  <c r="G8" i="61"/>
  <c r="I8" i="61" s="1"/>
  <c r="G9" i="61"/>
  <c r="I9" i="61"/>
  <c r="G10" i="61"/>
  <c r="I10" i="61" s="1"/>
  <c r="G11" i="61"/>
  <c r="I11" i="61"/>
  <c r="G12" i="61" l="1"/>
  <c r="I12" i="61" s="1"/>
  <c r="G5" i="16"/>
  <c r="I5" i="16"/>
  <c r="I8" i="6"/>
  <c r="G4" i="5"/>
  <c r="I4" i="5"/>
  <c r="I3" i="5"/>
  <c r="I14" i="60"/>
  <c r="G14" i="60"/>
  <c r="G31" i="59"/>
  <c r="I31" i="59"/>
  <c r="I6" i="58"/>
  <c r="G6" i="58"/>
  <c r="I4" i="57"/>
  <c r="G4" i="57"/>
  <c r="I6" i="56"/>
  <c r="G6" i="56"/>
  <c r="I4" i="55"/>
  <c r="G4" i="55"/>
  <c r="I4" i="54"/>
  <c r="G4" i="54"/>
  <c r="I4" i="53"/>
  <c r="G4" i="53"/>
  <c r="I5" i="52"/>
  <c r="G5" i="52"/>
  <c r="I4" i="50"/>
  <c r="G4" i="50"/>
  <c r="I6" i="46"/>
  <c r="G6" i="46"/>
  <c r="I4" i="27"/>
  <c r="G4" i="27"/>
  <c r="I4" i="26"/>
  <c r="G4" i="26"/>
  <c r="I4" i="25"/>
  <c r="G4" i="25"/>
  <c r="G6" i="24"/>
  <c r="I6" i="24"/>
  <c r="I4" i="22"/>
  <c r="G4" i="22"/>
  <c r="I5" i="23"/>
  <c r="G5" i="23"/>
  <c r="I5" i="19"/>
  <c r="G5" i="19"/>
  <c r="I4" i="13"/>
  <c r="G6" i="20"/>
  <c r="I6" i="20"/>
  <c r="I7" i="17"/>
  <c r="G7" i="17"/>
  <c r="G5" i="15"/>
  <c r="I5" i="15"/>
  <c r="I6" i="14"/>
  <c r="G6" i="14"/>
  <c r="I5" i="38"/>
  <c r="G5" i="38"/>
  <c r="I4" i="31"/>
  <c r="G4" i="31"/>
  <c r="I4" i="30"/>
  <c r="G4" i="30"/>
  <c r="I7" i="42"/>
  <c r="G7" i="42"/>
  <c r="I6" i="45"/>
  <c r="G6" i="45"/>
  <c r="I5" i="44"/>
  <c r="G5" i="44"/>
  <c r="I6" i="29"/>
  <c r="G6" i="29"/>
  <c r="G4" i="47"/>
  <c r="I4" i="47"/>
  <c r="I4" i="39"/>
  <c r="G4" i="39"/>
  <c r="I4" i="32"/>
  <c r="G4" i="32"/>
  <c r="I5" i="34"/>
  <c r="G5" i="34"/>
  <c r="I4" i="43"/>
  <c r="G4" i="43"/>
  <c r="I11" i="18"/>
  <c r="G11" i="18"/>
  <c r="I6" i="4"/>
  <c r="G6" i="4"/>
  <c r="I7" i="3"/>
  <c r="G7" i="3"/>
  <c r="I9" i="12"/>
  <c r="I4" i="11"/>
  <c r="G4" i="11"/>
  <c r="I5" i="37"/>
  <c r="I8" i="2"/>
  <c r="G12" i="10"/>
  <c r="I12" i="10"/>
  <c r="G4" i="1"/>
  <c r="I4" i="1"/>
  <c r="G5" i="8"/>
  <c r="I5" i="8"/>
  <c r="G4" i="7"/>
  <c r="I4" i="7"/>
  <c r="I3" i="16"/>
  <c r="G3" i="16"/>
  <c r="G8" i="6"/>
  <c r="G4" i="60" l="1"/>
  <c r="I4" i="60" s="1"/>
  <c r="G5" i="60"/>
  <c r="I5" i="60" s="1"/>
  <c r="G6" i="60"/>
  <c r="I6" i="60" s="1"/>
  <c r="G7" i="60"/>
  <c r="I7" i="60" s="1"/>
  <c r="G8" i="60"/>
  <c r="I8" i="60" s="1"/>
  <c r="G9" i="60"/>
  <c r="I9" i="60" s="1"/>
  <c r="G10" i="60"/>
  <c r="I10" i="60" s="1"/>
  <c r="G11" i="60"/>
  <c r="I11" i="60" s="1"/>
  <c r="G12" i="60"/>
  <c r="I12" i="60" s="1"/>
  <c r="G13" i="60"/>
  <c r="I13" i="60" s="1"/>
  <c r="G30" i="59"/>
  <c r="I30" i="59" s="1"/>
  <c r="G29" i="59"/>
  <c r="I29" i="59" s="1"/>
  <c r="G28" i="59"/>
  <c r="I28" i="59" s="1"/>
  <c r="G27" i="59"/>
  <c r="I27" i="59" s="1"/>
  <c r="G26" i="59"/>
  <c r="I26" i="59" s="1"/>
  <c r="G25" i="59"/>
  <c r="I25" i="59" s="1"/>
  <c r="G24" i="59"/>
  <c r="I24" i="59" s="1"/>
  <c r="G23" i="59"/>
  <c r="I23" i="59" s="1"/>
  <c r="I22" i="59"/>
  <c r="G22" i="59"/>
  <c r="G21" i="59"/>
  <c r="I21" i="59" s="1"/>
  <c r="I20" i="59"/>
  <c r="G20" i="59"/>
  <c r="G19" i="59"/>
  <c r="I19" i="59" s="1"/>
  <c r="I18" i="59"/>
  <c r="G18" i="59"/>
  <c r="G17" i="59"/>
  <c r="I17" i="59" s="1"/>
  <c r="G16" i="59"/>
  <c r="I16" i="59" s="1"/>
  <c r="G15" i="59"/>
  <c r="I15" i="59" s="1"/>
  <c r="G14" i="59"/>
  <c r="I14" i="59" s="1"/>
  <c r="I13" i="59"/>
  <c r="G13" i="59"/>
  <c r="G12" i="59"/>
  <c r="I12" i="59" s="1"/>
  <c r="G11" i="59"/>
  <c r="I11" i="59" s="1"/>
  <c r="G10" i="59"/>
  <c r="I10" i="59" s="1"/>
  <c r="G9" i="59"/>
  <c r="I9" i="59" s="1"/>
  <c r="I8" i="59"/>
  <c r="G8" i="59"/>
  <c r="G7" i="59"/>
  <c r="I7" i="59" s="1"/>
  <c r="G6" i="59"/>
  <c r="I6" i="59" s="1"/>
  <c r="G5" i="59"/>
  <c r="I5" i="59" s="1"/>
  <c r="G4" i="59"/>
  <c r="I4" i="59" s="1"/>
  <c r="I3" i="59"/>
  <c r="G3" i="59"/>
  <c r="G8" i="12" l="1"/>
  <c r="I8" i="12" s="1"/>
  <c r="G7" i="12"/>
  <c r="I7" i="12" s="1"/>
  <c r="G4" i="58"/>
  <c r="G5" i="12"/>
  <c r="I5" i="12" s="1"/>
  <c r="G4" i="12"/>
  <c r="G9" i="12" s="1"/>
  <c r="G5" i="58"/>
  <c r="I5" i="58" s="1"/>
  <c r="G5" i="56"/>
  <c r="I5" i="56" s="1"/>
  <c r="G4" i="56"/>
  <c r="I4" i="56" s="1"/>
  <c r="G3" i="57"/>
  <c r="I4" i="12" l="1"/>
  <c r="I3" i="57"/>
  <c r="I4" i="58"/>
  <c r="G4" i="44" l="1"/>
  <c r="I4" i="44" s="1"/>
  <c r="G3" i="55"/>
  <c r="I3" i="55" l="1"/>
  <c r="G3" i="54"/>
  <c r="G4" i="42"/>
  <c r="I4" i="42" s="1"/>
  <c r="G5" i="42"/>
  <c r="I5" i="42" s="1"/>
  <c r="G6" i="42"/>
  <c r="I6" i="42" s="1"/>
  <c r="G5" i="45"/>
  <c r="I5" i="45" s="1"/>
  <c r="G4" i="45"/>
  <c r="I4" i="45" l="1"/>
  <c r="I3" i="54"/>
  <c r="G4" i="52"/>
  <c r="I4" i="52" s="1"/>
  <c r="G3" i="53"/>
  <c r="G3" i="52"/>
  <c r="I3" i="52" l="1"/>
  <c r="I3" i="53"/>
  <c r="G3" i="39" l="1"/>
  <c r="I3" i="39" s="1"/>
  <c r="G3" i="50" l="1"/>
  <c r="I3" i="50" s="1"/>
  <c r="G4" i="34" l="1"/>
  <c r="I4" i="34" s="1"/>
  <c r="G3" i="34"/>
  <c r="G3" i="32"/>
  <c r="I3" i="34" l="1"/>
  <c r="I3" i="32"/>
  <c r="G3" i="47"/>
  <c r="G6" i="6"/>
  <c r="I6" i="6" s="1"/>
  <c r="G7" i="6"/>
  <c r="I7" i="6" s="1"/>
  <c r="G4" i="46"/>
  <c r="I4" i="46" s="1"/>
  <c r="G5" i="46"/>
  <c r="I5" i="46" s="1"/>
  <c r="G3" i="46"/>
  <c r="I3" i="46" l="1"/>
  <c r="I3" i="47"/>
  <c r="G3" i="44"/>
  <c r="G3" i="42"/>
  <c r="G3" i="43"/>
  <c r="I3" i="43" s="1"/>
  <c r="I3" i="42" l="1"/>
  <c r="I3" i="44"/>
  <c r="G4" i="37" l="1"/>
  <c r="I4" i="37" s="1"/>
  <c r="G3" i="37"/>
  <c r="G5" i="37" l="1"/>
  <c r="I3" i="37"/>
  <c r="G3" i="2"/>
  <c r="I3" i="2" l="1"/>
  <c r="G4" i="38"/>
  <c r="I4" i="38" s="1"/>
  <c r="G3" i="38"/>
  <c r="I3" i="38" l="1"/>
  <c r="G5" i="29"/>
  <c r="I5" i="29" s="1"/>
  <c r="G4" i="29"/>
  <c r="I4" i="29" l="1"/>
  <c r="G3" i="31" l="1"/>
  <c r="I3" i="31" s="1"/>
  <c r="G3" i="30"/>
  <c r="I3" i="30" l="1"/>
  <c r="G3" i="27"/>
  <c r="I3" i="27" s="1"/>
  <c r="G3" i="26"/>
  <c r="I3" i="26" s="1"/>
  <c r="G3" i="25"/>
  <c r="I3" i="25" s="1"/>
  <c r="G5" i="24"/>
  <c r="I5" i="24" s="1"/>
  <c r="G4" i="24"/>
  <c r="I4" i="24" s="1"/>
  <c r="G3" i="24"/>
  <c r="G4" i="23"/>
  <c r="I4" i="23" s="1"/>
  <c r="G3" i="23"/>
  <c r="I3" i="23" s="1"/>
  <c r="G3" i="22"/>
  <c r="I3" i="22" s="1"/>
  <c r="G3" i="21"/>
  <c r="G4" i="21" s="1"/>
  <c r="G5" i="20"/>
  <c r="I5" i="20" s="1"/>
  <c r="G4" i="20"/>
  <c r="I4" i="20" s="1"/>
  <c r="G3" i="20"/>
  <c r="G4" i="19"/>
  <c r="I4" i="19" s="1"/>
  <c r="G3" i="19"/>
  <c r="I3" i="19" s="1"/>
  <c r="G10" i="18"/>
  <c r="I10" i="18" s="1"/>
  <c r="G9" i="18"/>
  <c r="I9" i="18" s="1"/>
  <c r="G8" i="18"/>
  <c r="I8" i="18" s="1"/>
  <c r="G7" i="18"/>
  <c r="I7" i="18" s="1"/>
  <c r="G6" i="18"/>
  <c r="I6" i="18" s="1"/>
  <c r="G5" i="18"/>
  <c r="G4" i="18"/>
  <c r="I4" i="18" s="1"/>
  <c r="G3" i="18"/>
  <c r="I3" i="18" s="1"/>
  <c r="G6" i="17"/>
  <c r="I6" i="17" s="1"/>
  <c r="G5" i="17"/>
  <c r="I5" i="17" s="1"/>
  <c r="G4" i="17"/>
  <c r="I4" i="17" s="1"/>
  <c r="G3" i="17"/>
  <c r="I3" i="17" s="1"/>
  <c r="G4" i="16"/>
  <c r="I4" i="16" s="1"/>
  <c r="G4" i="15"/>
  <c r="I4" i="15" s="1"/>
  <c r="G3" i="15"/>
  <c r="I3" i="15" s="1"/>
  <c r="G5" i="14"/>
  <c r="I5" i="14" s="1"/>
  <c r="G4" i="14"/>
  <c r="I4" i="14" s="1"/>
  <c r="G3" i="13"/>
  <c r="G3" i="11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 s="1"/>
  <c r="G5" i="10"/>
  <c r="I5" i="10" s="1"/>
  <c r="G4" i="10"/>
  <c r="G4" i="8"/>
  <c r="I4" i="8" s="1"/>
  <c r="G3" i="8"/>
  <c r="I3" i="8" s="1"/>
  <c r="G3" i="7"/>
  <c r="I3" i="7" s="1"/>
  <c r="G5" i="6"/>
  <c r="I5" i="6" s="1"/>
  <c r="G4" i="6"/>
  <c r="I4" i="6" s="1"/>
  <c r="G3" i="6"/>
  <c r="G3" i="5"/>
  <c r="G5" i="4"/>
  <c r="I5" i="4" s="1"/>
  <c r="G4" i="4"/>
  <c r="G3" i="4"/>
  <c r="I3" i="4" s="1"/>
  <c r="G6" i="3"/>
  <c r="G5" i="3"/>
  <c r="I5" i="3" s="1"/>
  <c r="G4" i="3"/>
  <c r="I4" i="3" s="1"/>
  <c r="G3" i="3"/>
  <c r="I3" i="3" s="1"/>
  <c r="G7" i="2"/>
  <c r="I7" i="2" s="1"/>
  <c r="G6" i="2"/>
  <c r="I6" i="2" s="1"/>
  <c r="G5" i="2"/>
  <c r="I5" i="2" s="1"/>
  <c r="G4" i="2"/>
  <c r="G3" i="1"/>
  <c r="I3" i="1" s="1"/>
  <c r="I4" i="2" l="1"/>
  <c r="G8" i="2"/>
  <c r="I4" i="10"/>
  <c r="G4" i="13"/>
  <c r="I3" i="13"/>
  <c r="I6" i="3"/>
  <c r="I5" i="18"/>
  <c r="I3" i="20"/>
  <c r="I3" i="21"/>
  <c r="I4" i="21" s="1"/>
  <c r="I4" i="4"/>
  <c r="I3" i="11"/>
  <c r="I3" i="6"/>
  <c r="I3" i="24"/>
</calcChain>
</file>

<file path=xl/sharedStrings.xml><?xml version="1.0" encoding="utf-8"?>
<sst xmlns="http://schemas.openxmlformats.org/spreadsheetml/2006/main" count="1203" uniqueCount="310">
  <si>
    <t>Załącznik nr 1.12.</t>
  </si>
  <si>
    <t>Lp</t>
  </si>
  <si>
    <t>Nazwa artykułu</t>
  </si>
  <si>
    <t>Nazwa oferowanego asortymentu</t>
  </si>
  <si>
    <t>J.m.</t>
  </si>
  <si>
    <t xml:space="preserve">Ilość </t>
  </si>
  <si>
    <t>Cena jedn. netto</t>
  </si>
  <si>
    <t>Wartość netto</t>
  </si>
  <si>
    <t>Stawka podatku VAT %</t>
  </si>
  <si>
    <t>Wartość brutto</t>
  </si>
  <si>
    <t>Producent</t>
  </si>
  <si>
    <t>Nr katalogowy</t>
  </si>
  <si>
    <t>Klasa wyrobu medycznego</t>
  </si>
  <si>
    <t>Maska intubacyjna wykonana z PCV przeznaczona do stosowania w sytuacjach przewidywanego lub nieoczekiwanego wystąpienia trudności w utrzymaniu drożności dróg oddechowych oraz do resuscytacji krążeniowo-oddechowej ułatwiająca ciągłą wentylację i intubację. Sztywny uchwyt przyrządu ułatwia wprowadzenie jedną ręką, usuwanie oraz regulowanie w cerlu poprawienia oksygenacji i ustawienia w jednej linii z głośną. Produkt niewykonany z naturalnej gumy lateksowej, sterylny, jednorazowego użytku.
Rozmiar: 
- nr 3 dla dzieci o wadze 30-50kg, maksymalnej objętości mankietu 20ml,
- nr 4 dla dorosłych o wadze 50-70kg, maksymalnej objętości mankietu 30ml,
- nr 5 dla dorosłych o wadze 70-100kg, maksymalnej objętności mankietu 40mml. Rozmiar do wyboru przez Zamawiającego.</t>
  </si>
  <si>
    <t>szt.</t>
  </si>
  <si>
    <t>RAZEM</t>
  </si>
  <si>
    <t>Załącznik nr 1.15.</t>
  </si>
  <si>
    <t>Standardowy zestaw do podaży leków i płynów, kompatybilny z pompą objętościową Medima. Całkowita długość zestawu 285 cm. Komora kroplowa 20 kropli/ml, filtr 15 µm. Nie zawiera DEHP i lateksu. Opakowanie x 100 szt.</t>
  </si>
  <si>
    <t>op.</t>
  </si>
  <si>
    <t>Zestaw do podaży leków i płynów z portem igłowym, kompatybilny z pompą objętościową Medima. Całkowita długość zestawu 285 cm. Komora kroplowa 20 kropli/ml, filtr 15 µm. Nie zawiera DEHP i lateksu. Opakowanie x 100 szt.</t>
  </si>
  <si>
    <t>Jednorazowy mankiet do szybkich przetoczeń o poj. 500 lub 1000 ml. Z manometrem. Produkt bez lateksu.</t>
  </si>
  <si>
    <t>Załącznik nr 1.19.</t>
  </si>
  <si>
    <t>Nazwa</t>
  </si>
  <si>
    <t>Ilość</t>
  </si>
  <si>
    <t xml:space="preserve"> Cena jedn. netto </t>
  </si>
  <si>
    <t>Załącznik nr 1.20.</t>
  </si>
  <si>
    <t>Port naczyniowy tytanowy. Wykonany z tytanu klasy medycznej o wysokości 13,8 mm i o średnicy podstawy 30 mm z cewnikiem poliuretanowym o długości 500 mm. Średnica zewnętrzna cewnika 2,4 mm, średnica wewnętrzna 1,3 mm. Połączenie obudowy portu i cewnika nakrętką tytanową ze zintegrowanym zabezpieczeniem przed zagięciem cewnika. Port przystosowany do podawania leków, żywienia dożylnego oraz pobierania próbek krwi. Port kompatybilny z tomografią komputerową i rezonansem magnetycznym.</t>
  </si>
  <si>
    <t>Port naczyniowy tytanowy do wlewów pod ciśnieniem do 300 psi, przepływ 5ml/sek. Wykonany z tytanu klasy medycznej o wysokości 13,8 mm i o średnicy podstawy 30 mm z cewnikiem poliuretanowym o długości 500 mm. Średnica zewnętrzna cewnika 2,4 mm, średnica wewnętrzna 1,3 mm. Połączenie obudowy portu i cewnika nakrętką tytanową ze zintegrowanym zabezpieczeniem przed zagięciem cewnika. Port przystosowany do podawania środka kontrastowego, kompatybilny z MRI i TK.</t>
  </si>
  <si>
    <t>Zestaw do wszczepiania portów 8,0 F, prowadnica Seldingera z osłonbą rozrywalną, igła i strzykawką 10ml.</t>
  </si>
  <si>
    <t xml:space="preserve">Płyn do włosów zwalczający wszy i gnidy zawierający w składzie dimetikon i/lub cyklometikon. Płyn preznaczony do stosowania u dzieci bez ograniczeń wiekowych. W zesatwie z grzebieniem. </t>
  </si>
  <si>
    <t>Pediatryczny mikrobiologicznie czysty zestaw zestaw do nebulizacji składający się z nebulizatora, pediatrycznej maski i drenu tlenowego o następującej charakterystyce:
Nebulizator przy przepływie gazu nośnikowego równym 8L/min, min. 74%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pediatryczna aerozolowa maska dla dzieci wykonana z miękkiego, plastycznego, przeziernego polipropylenu, całkowicie pozbawionego PCV (nie zawiera ftalanów), posiada elastomerowy, bezciśnieniowy, termoplastyczny mankiet uszczelniający, ściśle obejmujący twarz łącznie z brodą, brak metalowych elementów np. zaciski na nos, dwa podłużne otwory boczne, mocowanie za pomocą gumki z możliwością regulacji, wyprofilowany zachyłek nosowy, pozbawiona blaszki (możliwość stosowania w środowisku MRI)
Dren tlenowy wielokanałowy, o przekroju gwiazdki, umożliwiającym przepływ tlenu w przypadku zagięcia cewnika; przezroczysty; długość 2,1m; końcówka lejkowata, dostępna wersja z drenem przykręcanym gwintowanym (np. luer lock lub sure lock) )na dwóch końcach
Opakowanie zbiorcze zawierające 36 pojedynczo pakowanych zestawów.</t>
  </si>
  <si>
    <t>Zestaw mikrobiologicznie czysty do nebulizacji dla dorosłych składający się z nebulizatora, maski i drenu tlenowego o następującej charakterystyce:
Nebulizator przy przepływie gazu nośnikowego równym 8L/min, min. 74%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dla dorosłych aerozolowa wykonana z miękkiego, plastycznego, przeziernego polipropylenu, całkowicie pozbawionego PCV (nie zawiera ftalanów), posiada elastomerowy, bezciśnieniowy, termoplastyczny mankiet uszczelniający, brak metalowych elementów np. zaciski na nos, dwa podłużne otwory boczne, mocowanie za pomocą gumki z możliwością regulacji, wyprofilowany zachyłek nosowy, pozbawiona blaszki (możliwość stosowania w środowisku MRI). Maska posiada elastomerowy, bezciśnieniowy, termoplastyczny mankiet uszczelniający z podwójnym podbródkiem, ściśle obejmujący twarz łącznie z brodą.
Dren tlenowy wielokanałowy, o przekroju gwiazdki, umożliwiającym przepływ tlenu w przypadku zagięcia cewnika; przezroczysty; długość 2,1m; końcówka lejkowata, dostępna wersja z drenem przykręcanym gwintowanym (np. luer lock lub sure lock) )na dwóch końcach
Opakowanie zbiorcze zawierające 30 pojedynczo pakowanych zestawów.</t>
  </si>
  <si>
    <t xml:space="preserve">Zestaw do nebulizacji z samouszczelniającym się łącznikiem z systemem niszowo-zatrzaskowym do wpięcia w układ oddechowy, składający się z:
Nebulizatora: przy przepływie gazu nośnikowego równym 8L/min, min. 74% cząsteczek aerozolu tworzy cząsteczki o średnicy mniejszej niż 5 mikronów i średnicy MMD 3,3 mikrona; pojemność min. 10ml, wyskalowany co 2ml; stożkowa podstawa minimalizuje stratę leku; działa w pozycji pionowej i poziomej; szybkozłącze 22 F kompatybilne z maskami do nebulizacji, łącznikami T oraz ustnikami.
Łącznika T: samouszczelniający; zabezpieczony kapturkiem na lince; końcówki 22F-22M; umożliwia podłączenie lub odłączenie nebulizatora od respiratora bez wpływu na wentylację pacjenta.
Drenu tlenowego: wielokanałowy, o przekroju gwiazdki, umożliwiającym przepływ tlenu w przypadku zagięcia cewnika; odłączalny; przezroczysty; długość min. 1,8m; końcówka standardowa.
Opakowanie zbiorcze zawierające 35 pojedynczo pakowanych zestawów.
</t>
  </si>
  <si>
    <t>Załącznik nr 1.10.</t>
  </si>
  <si>
    <t>Koc na całe ciało dla dzieci o wymiarach 74 cm x 142 cm, wykonany z dwuwarstwowego materiału, składającego się z wewnętrznej powłoki polietylenowej oraz nietkanych powłok zewnętrznych, odporny na rozrywanie, przebicie i wnikanie płynów; komfortowy w dotyku, przezroczysty dla promieni rentgenowskich: nie zakłóca ani nie wpływa na promieniowanie rentgenowskie, pikowana konstrukcja zapewnia jednolitą i równomierną dystrybucję przepływu powietrza, nie zawiera DEHP oraz lateksu. Opakowanie zawiera 12szt.</t>
  </si>
  <si>
    <t>Załącznik nr 1.11.</t>
  </si>
  <si>
    <t>Urządzenie stabilizujące do cewników, zatrzaskowe, regulowane mocowanie skrzydełek cewnika, w kształcie półksiężyva, podkładka piankowa, trykotowa, nie zawiara lateksu. Sterylne opakowanie. W skaład wchodzi: opatrunek stabilizujący, chusteczka odtłuszczająca, pasek piankowy, opakowanie 50 szt.</t>
  </si>
  <si>
    <t>Strzykawka 3-częściowa wykonana z polipropylenu (cylinder i tłok), uszczelka wykonana z syntetycznej, nie zawierającej lateksu gumy. Każda strzykawka wyposażona w pierścień zabezpieczający, który chroni przed wysunięciem się tłoka. Końcówka Luer-Lok.  Pojemność 50 ml z podziałką do 60 ml.  Strzykawki pakowane pojedynczo i sterylnie w blister papierowo-foliowy – sterylizowane promieniami Gamma. Opakowanie zbiorcze x 60 szt.</t>
  </si>
  <si>
    <t>Załącznik nr 1.13.</t>
  </si>
  <si>
    <t>Maska anestezjologiczna jednorazowego użytku z wgłębionym uchwytem, zapewniającym lekarzowi doskonałą kontrolę. Przezroczysty korpus maski umożliwia ciągłą obserwację pacjenta. Każdy rozmiar maski oznaczony innym kolorem etykiety. Wykonana z PE, PP, EVA, PVC bez DEHP. Zasięg wilgotności względnej 10-90%, zakres temperatury -20-60c. Dostępne akcesoria - pierścien mocujący, opaska z miękkiej gumy, opaska z miękkiej tkaniny. Maski mikrobiologiczne czyste. W rozmiarze:</t>
  </si>
  <si>
    <t>a/ 1</t>
  </si>
  <si>
    <t>b/ 2</t>
  </si>
  <si>
    <t>c/ 3</t>
  </si>
  <si>
    <t>Maska anestetyczna uniwersalna, przezroczysta, w rozmiarze:</t>
  </si>
  <si>
    <t>l.p.</t>
  </si>
  <si>
    <t xml:space="preserve">Nazwa  asortymentu </t>
  </si>
  <si>
    <t>Nazwa oferowanego leku</t>
  </si>
  <si>
    <t>J.m</t>
  </si>
  <si>
    <t>Ilośc</t>
  </si>
  <si>
    <t>Cena jednostkowa netto</t>
  </si>
  <si>
    <t>Wartośc netto</t>
  </si>
  <si>
    <t>Wartość podatku VAT %</t>
  </si>
  <si>
    <t>Numer katalogowy</t>
  </si>
  <si>
    <t>RURKA INTUBACYJNA BEZ MANKIETU o poniższych parametrach:
• Wykonana z mieszaniny silikonu i PCW, o zwiększonych właściwościach termoplastycznych i poślizgowych, półprzezroczysta.
• Materiał zapewniający sztywność ułatwiającą intubacje, który mięknie dopiero w temperaturze ciała, zachowując odporność na załamania.
• Zaoblone wszystkie krawędzie mające kontakt z tkankami  oraz gładkie połączenie rurki z mankietem.
• Oznaczenie rozmiaru i średnicy zewnętrznej, wyraźne znaczniki głębokości co 1 cm oraz nazwa producenta umieszczone na korpusie rurki.
• Dodatkowo rozmiarach 2,0-6,0 znaczniki głębokości po dwóch stronach korpusu wraz z dodatkowym czarnym znacznikiem dystalnym poprawiającym widoczność końca rurki
• Znacznik rtg blue line na całej długości rurki.
• Cienkościenny, stożkowaty łącznik 15 mm z oznaczeniem rozmiaru rurki i nazwy producenta posiadający wyprofilowane zaczepy umożliwiające bezpieczne i pewne zawiązanie tasiemki mocującej.
• Jednorazowa, sterylnie pakowana w opakowanie umożliwiające szybkie otwarcie
Opakowanie x 10 szt.</t>
  </si>
  <si>
    <t>a/ w rozmiarze 2</t>
  </si>
  <si>
    <t>b/ w rozmiarze 2,5</t>
  </si>
  <si>
    <t>c/ w rozmiarze 3</t>
  </si>
  <si>
    <t>d/ w rozmiarze 3,5</t>
  </si>
  <si>
    <t>e/ w rozmiarze 4</t>
  </si>
  <si>
    <t>f/ w rozmiarze 4,5</t>
  </si>
  <si>
    <t>g/ w rozmiarze 5</t>
  </si>
  <si>
    <t>h/ w rozmiarze 5,5</t>
  </si>
  <si>
    <t>Załącznik nr 1.16.</t>
  </si>
  <si>
    <t>Sterylny, jednorazowy zestaw stabilizacyjny, wykonany z nylonowej plecionki do uchwycenia czterech palców operowanej dłoni ( oprócz kciuka ) przeznaczony do operacji nadgarstka (rozmiar do wyboru: S,M,L) Pakowany po 5 szt. w opakowaniu zbiorczym.</t>
  </si>
  <si>
    <t>Załącznik nr 1.18.</t>
  </si>
  <si>
    <t>Załącznik nr 1.22.</t>
  </si>
  <si>
    <t>Kaniula artroskopowa jednorazowego użytku, sztywna, półprzezroczysta, sterylna, rozmiar 7x75mm</t>
  </si>
  <si>
    <t>Razem</t>
  </si>
  <si>
    <t>Załącznik nr 1.31.</t>
  </si>
  <si>
    <t>L.p.</t>
  </si>
  <si>
    <t>Nazwa oferowanego produktu</t>
  </si>
  <si>
    <t>Cena jedn. netto [zł]</t>
  </si>
  <si>
    <t>Wartość netto [zł]</t>
  </si>
  <si>
    <t>Stawka VAT [%]</t>
  </si>
  <si>
    <t>Wartość brutto [zł]</t>
  </si>
  <si>
    <t>Etykiety trzyrzędowe podwójnie przylepne o wymiarach 25 x 31mm. Wykonane ze specjalnego papieru o gramaturze 74 g/m2. Na każdej etykiecie umieszczona jest m. in. informacja o kolorze przebarwienia testu oraz klasie, jaką spełnia wskaźnik wg normy PN EN ISO 11140-1. Etykiety ze wskaźnikiem parowym występują w kolorze zielonym, czerwonym, niebieskim, żółtym, pomarańczowym i szarym. 750 etykiet na rolce. Opakowanie zawiera 12 rolek. Etykiety ze wskaźnikiem klasy 1 do sterylizacji:</t>
  </si>
  <si>
    <t>a/ parą wodną</t>
  </si>
  <si>
    <t>b/ tlenkiem etylenu</t>
  </si>
  <si>
    <t>* Zamawiajacy wymaga bezpłatnego użyczenia 6 sztuk metkownic GKE do zaproponowanych taśm trzyrzędowych oraz dodatkowo tusz dedykowany do metkownic</t>
  </si>
  <si>
    <t>Załącznik nr 1.33.</t>
  </si>
  <si>
    <t>Szczotka podwójnie zakończona, włosie nylonowe i z mosiądzu dł. ok 18 cm, opakowanie x 3 szt.</t>
  </si>
  <si>
    <t>Rękawice ochronne zabezpieczające przed oparzeniami przy opróżnianiu autoklawu, wykonane z miękkiej frotowek tkaniny bawełnianej. Nadające się do prania i wielokrotnego użytku. Długość części ochronnej przedramienia min. 28cm. Całkowita długość rękawic ok. 50 cm. Rękawice spełniające wymagania norm EN 388 i EN407. Opakowanie x 1 para.</t>
  </si>
  <si>
    <t>para</t>
  </si>
  <si>
    <t>Wapno sodowane stosowane w anestezji, do absorbcji dwutlenku węgla (CO2) w obrębie układu oddechowego, poj. 5 l, wapno medyczne o zawartości NaOH poniżej 3%, regularnych granulkach, stopniu wydajności na poziomie 36% oraz stopniu pylenia poniżej 0,3%.</t>
  </si>
  <si>
    <t>Pojemnik z wapnem sodowanym,  kombatybilny  z aparatem do znieczulenia OHMEDA</t>
  </si>
  <si>
    <t>szt</t>
  </si>
  <si>
    <t>Załącznik nr 1.35.</t>
  </si>
  <si>
    <t xml:space="preserve">Igła do biopsji pod kontrolą USG w
rozmiarze 10G zintegrowana z
zestawem drenów ssących x 5szt. </t>
  </si>
  <si>
    <t xml:space="preserve">Igła do biopsji pod kontrolą USG w
rozmiarze 8G zintegrowana z zestawem
drenów ssących x 5szt. </t>
  </si>
  <si>
    <t>Pojemnik próżniowy 800 ml  x 10 szt.</t>
  </si>
  <si>
    <t>Znacznik tkankowy 15G x 1 szt.</t>
  </si>
  <si>
    <t>Załącznik nr 1.37.</t>
  </si>
  <si>
    <t>Worek stomijny jednoczęściowy, otwarty, płytka hydrokoloidowa, elastyczna, filtr okrągły, ujście zmykane na rzep, worek przezroczysty, pojemność 510 ml, rozmiar 10-55 mm</t>
  </si>
  <si>
    <t>Worek stomijny dla dzieci, 1-częściowy, otwarty zamykany na rzep, z filtrem, przezroczysty, miękka tkanina, płytka ze strefami dopasowania, zapewniająca przyleganie i umożliwiająca swobodę ruchów, rozmiar do docięcia 0-35 mm, pojemność 180ml.</t>
  </si>
  <si>
    <t>Środek zmywający do pielęgnacji skóry wokół stomii narażonej na kontakt z treścią jelitową i moczową, łagodnie oczyszcza i nawilża skórę, środek w postaci chusteczek, opakowanie 30 szt.</t>
  </si>
  <si>
    <t>Chusteczki do usuwania resztek przylepca oraz pasty stomijnej, nie zawierające alkoholu, oparte na silikonie, opakowanie 30 szt.</t>
  </si>
  <si>
    <t>Środek do usuwania przylepca, oraz pozostałości pasty stomijnej, oparty na silikonie, pozwala na łatwe i delikatne oczyszczenie skóry, nie zawiera alkoholu, nie powoduje podrażnień,  spray o pojemności 50 ml</t>
  </si>
  <si>
    <t>Pasta stomijna, wyrównująca fałdy, nierówności i wgłębienia, działająca ochronnie na skórę, pochłaniająca wilgoć, zabezpieczająca przed przeciekaniem, nie zawierająca alkoholu, pojemnośc 60 g.</t>
  </si>
  <si>
    <t>Końcówka do irygatora w kształcie stożkowym, z rurką</t>
  </si>
  <si>
    <t>Mostek stomijny dł. 65 mm</t>
  </si>
  <si>
    <t>Mostek stomijny dł. 90 mm</t>
  </si>
  <si>
    <t>Załącznik nr 1.41.</t>
  </si>
  <si>
    <t>Jednorazowy przetwornik do ciągłego, inwazyjnego pomiaru ciśnienia krwi Tru Wave, kompatybilny z Hemosphere</t>
  </si>
  <si>
    <t>Czujnik Flo Trac do ciągłego pomiaru rzutu serca,
dł. linii 152 cm</t>
  </si>
  <si>
    <t>Zestaw VolumeView do pomiarów hemodynamicznych z wykorzystaniem
termodylucji przezpłucnej 20 cm</t>
  </si>
  <si>
    <t>Załącznik nr 1.42.</t>
  </si>
  <si>
    <t>Methylthioninum chloride 10 mg w 2 ml pakowany po 5 ampułek. Produkt w zakresie profilu bezpieczeństwa zgodny z wymogami European Pharmacopeia Dyrektywy Europejskiej 2001/83 /CE</t>
  </si>
  <si>
    <t>Lp.</t>
  </si>
  <si>
    <t>Stawka podatku VAT w %</t>
  </si>
  <si>
    <t>Deflux- żel do ostrzykiwania moczowodów poj. 1 ml + igła (3,7FRx 23Gx350 mm)</t>
  </si>
  <si>
    <t>Drut do pętli śr. 0,3 mm x 12 szt</t>
  </si>
  <si>
    <t>Drut do pętli śr. 0,5 mm x 12 szt</t>
  </si>
  <si>
    <t>Zastawka Pudenza 12 mm średniociśnieniowa z integralnym łącznikiem</t>
  </si>
  <si>
    <t xml:space="preserve">Dren komorowy Pudenza, 20 cm, 23 cm </t>
  </si>
  <si>
    <t xml:space="preserve">Dren dootrzewnowy z otwartym końcem , 120 cm Pudenza </t>
  </si>
  <si>
    <t xml:space="preserve">  RAZEM</t>
  </si>
  <si>
    <t>Zestaw do nadłonowego drenażu pęcherza moczowego z workiem i prowadnicą, rozm CH 5 - 15</t>
  </si>
  <si>
    <t>Poliuretanowy cewnik jejunostomijny (8 Ch. x 80 cm) z powłoką radiocieniującą system mocowania skórnego. Igły introduktora z podzielnymi kaniulami (120 mm) i 3ml strzykawkami.</t>
  </si>
  <si>
    <t>Nazwa asortymentu</t>
  </si>
  <si>
    <t>Mycomedium podłoże x 10 szt.</t>
  </si>
  <si>
    <t>Zestaw do leków światłoczułych dedykowanych do pomp Medima                                                                               Cechy:                                                                                                                    •    PCW bez ftalanów (DEHP-free)
•    Bez lateksu (latex-free)
•    Objętość wypełniania: 22 ml
•    Długość 285  cm.                               
•    Komora kroplowa 20 kropli/mL z filtrem 15 µm
•    Zacisk chroniący przed niekontrolowanym przepływem (FFPC)
•    Zawór rolkowy
•    Port igłowy - dolna część zestawu
•    Męski łącznik Luer Lock
•    Zatyczka Luer Lock z filtrem hydrofobowym
 Opakowanie x 100 szt.</t>
  </si>
  <si>
    <t>a/ rozmiar 2,5mm</t>
  </si>
  <si>
    <t>b/ rozmiar 4mm</t>
  </si>
  <si>
    <t xml:space="preserve">Zestaw do resuscytacji jednorazowego użytku dla dorosłych z masą ciała &gt; 30 kg. W skład zestawu wchodzi worek samorozprężalny do wentylacji mechanicznej pacjenta o pojemności 1600ml z zaworem ciśnieniowym 60cmH2O; możliwość zablokowania zaworu ciśnieniowego przez jego obrót; zintegrowany adapter do zastawki PEEP; worek wykonany z PVC; 2 maski jednorazowego użytku z nadmuchiwanym mankietem w rozmiarze #4 i #5, rozmiary kodowane odpowiednim kolorem pierścienia na masce; przewód tlenowy dł. ok. 2 m; rezerwuar tlenowy o pojemności 2500 ml. Objętość wyrzutowa uzyskiwana jedną dłonią 700 ml, obiema 900 ml. Wszystkie elementy w jednym opakowaniu – data ważności na opakowaniu. Produkt bez zawartości lateksu. </t>
  </si>
  <si>
    <t>Zestaw do resuscytacji jednorazowego użytku dla dzieci z masą ciała 7 - 30 kg. W skład zestawu wchodzi worek samorozprężalny do wentylacji mechanicznej pacjenta o pojemności 550 ml z zaworem ciśnieniowym 40cmH2O, możliwość zablokowania zaworu ciśnieniowego przez jego obrót; zintegrowany adapter do zastawki PEEP; worek wykonany z PVC; 2 maski jednorazowego użytku z nadmuchiwanym mankietem w rozmiarze #2  i #3, rozmiary kodowane odpowiednim kolorem pierścienia; przewód tlenowy dł. ok. 2 m; rezerwuar tlenowy o pojemności 2500 ml. Objętość wyrzutowa uzyskiwana jedną dłonią 300 ml, obiema 350 ml. Wszystkie elementy w jednym opakowaniu – data ważności na opakowaniu. Produkt bez zawartości lateksu.</t>
  </si>
  <si>
    <t>Szczotka do rurek tracheostomijnych  dł 23 cm, śr 15 mm</t>
  </si>
  <si>
    <t>Szczotka do rurek tracheostomijnych  dł 23 cm, śr 11 mm</t>
  </si>
  <si>
    <t>Filtr osłonowy do mobilnej instalacji do wytwarzania laminarnego przepływu
powietrza jałowego niezbędnego w obrębie pola operacyjnego kompatybilny z bilnym systemem strefy jałowej Operio Mobile</t>
  </si>
  <si>
    <t xml:space="preserve">szt. </t>
  </si>
  <si>
    <t>Materiał wiskoelastyczny o właściwościach dyspersyjnych zawierający mieszaninę hialuronian sodu i chondroitynosiarczan sodu.
Stężenie dla hialuronianu sodu 3%
Stężenie dla chondroitynosiarczanu sodu 4%
Lepkość 40 000 ± 20 000 mPas
Osmolarność 325 ± 40 mOsm/kg
pH 7,0 ± 0,5
Objętość 0.5 ml, w sterylnej ampułkostrzykawce</t>
  </si>
  <si>
    <t>Zestaw do żywienia dojelitowego igła ENplus, męski port ENfit, złącze ENfit, adapter uniwersalny do butelek.
Opakowanie x 100 szt.</t>
  </si>
  <si>
    <r>
      <t xml:space="preserve">Test kasetkowy Grypa A+B/Covid-19/RSV do użytku profecjonalnego, wymaz z nosa o czułosci dla:
Antygen grypy A czułość 99,2%, swoistośc 99,6%
Antygen grypy B czułość 99,1%, swoistość 99,8%
Antygen RSV czułość 97,4% swoistość 99,3%
Covid - 19 czułość 98,1% swoistośc 99,2%
</t>
    </r>
    <r>
      <rPr>
        <b/>
        <sz val="9"/>
        <color rgb="FF000000"/>
        <rFont val="Tahoma"/>
        <family val="2"/>
        <charset val="238"/>
      </rPr>
      <t>1 opakowanie = 25 testów</t>
    </r>
    <r>
      <rPr>
        <sz val="9"/>
        <color rgb="FF000000"/>
        <rFont val="Tahoma"/>
        <family val="2"/>
        <charset val="238"/>
      </rPr>
      <t xml:space="preserve">
Zestaw zawiera:
- Kaseta testowa
- Instrukcja użytkowania
- Probówka ekstrakcyjna do pobierania próbek zawierająca roztwór
- Wymazówka do pobierania próbek
- stojak na probówki
Czas odczytu: 15 min.</t>
    </r>
  </si>
  <si>
    <t>Stabilizator wewnętrzny do nosa silikonowy, bez kanału powietrzego,
- nie przywierający do tkanek
- sterylny, pakowany parami
- wyposażony w otwory do przeszycia
- powierzchnia z efektem Lotosa
Opakowanie zawiera 5 par</t>
  </si>
  <si>
    <t>Igła jednorazowego użytku typ Sterican służąca do pobierania krwi i opróżniania żylaków. Rozmiar 0,6x80mm 23G. Ostrze wykonane z silikonowanej stali chromoniklowej. Końcówki Luer Lock wykonane z polipropyleniu, kodowane kolorystyczne zgodne z normą ISO 6009. Produkt zapakowany sterylnie w blistry papierowo-foliowy.
Opakowanie x100 szt.</t>
  </si>
  <si>
    <t xml:space="preserve"> </t>
  </si>
  <si>
    <t>Jednorazowy pojemnik ze sterylną wodą 340ml sterylizowany gorącą parą wodną (A) ze sterylnym adapterem fabrycznie zapakowane w jedno opakowanie.  Zestaw do nawilżania tlenu do włączenia w linię gazową, który utrzymuje system zamknięty podczas procedury. Na dnie zbiornika minimum 20 drożnych otworów zapewniających wydajność nawilżania min. 4,55 ml/godz. przy przepływie 5 L/min. Adapter w rozmiarze 9/16 cala. Sterylna woda o wysokim stopniu czystości: destylowana, dejonizowana, odchlorowana, minimum 2 razy filtrowana , apirogenna, zgodna ze standardem USP. Potwierdzona badaniami klinicznymi możliwość zastosowania wody przez okres 30 dni. Na pojemniku etykieta z nadrukowanymi: datą ważności, LOT i kod GTIN</t>
  </si>
  <si>
    <t>Igła kulkowa sterylna, jednorazowego użytku stosowanej do przemywania i przepłukiwania/ irygacji ran, o długości użytecznej 81 mm i średnicy zewnętrznej 1,25 mm oraz średnicy wewnętrznej 0,85 mm. Igła posiada metalową rurkę wykonaną z stali nierdzewnej oraz nieurazową końcówkę zakończoną kulką / oliwką. Piasta igły wykonana jest z poliwęglanu. Jest przezroczysta, umożliwiając obserwowanie przepływu stosowanej do irygacji cieczy i posiada zamek Luer-Lock, który pasuje do każdego wyrobu z wsuwaną końcówką typu Luer-Lock. Każda igła pakowana w opakowanie wykonane w kształcie sztywnej rynienki z marginesem ułatwiającym bezpieczne, jałowe otwarcie, Opakowanie zbiorcze w formie dyspensera zawierającego 25 szt. igieł.</t>
  </si>
  <si>
    <t>Pasta stomijna wyrównująca zagłębienia i fałdy, zapewniając szczelne połączenie pomiędzy płytką stomijną a skórą, zawiera alkohol, pojemność 60 g., opakowanie 12 szt.</t>
  </si>
  <si>
    <t>Suche szczoteczki do chirurgicznego mycia rąk z miękkim włosiem wykonanym z medycznego polietylenu i miękkiej gąbki poliuretanowej. Do każdej szczoteczki dołaczony czyścik do paznokci wykonany z polipropylenu. Nie zawierające lateksu. Opakowanie zbiorcze x 40 szt. w formie podajnika.</t>
  </si>
  <si>
    <t xml:space="preserve">
Igły iniekcyjne typ Sterican używana do podawania leków i iniekcji. Rozmiar: 0,8 x 120 mm 21 G. Ostrze igły wykonane z silikonowej stali chromoniklowej, szlif igły oraz gładkie ścianki zmniejszają odczucie bólu u pacjenta podczas iniekcji, zwiększono światło igły, co także zwiększa szybkość przepływu. Igły wykonano w technologii cienkościennej, końcówki Luer Lock (z polipropylenu), kodowanie kolorystyczne igieł zgodne z normą ISO 6009,  igły są pakowane pojedynczo w blistry papierowo-foliowe.
Opakowanie x100 szt.</t>
  </si>
  <si>
    <t>Gaz kalibracyjny</t>
  </si>
  <si>
    <t>Klipsy mocujące wraz z żelem kontaktowym.
Opakowanie x 40 szt.</t>
  </si>
  <si>
    <t>Membrana wraz z elektrolitem.
Opakowanie x 12 szt.</t>
  </si>
  <si>
    <t xml:space="preserve">Zestaw mikrobiologicznie czysty do szybkiej nebulizacji dla dorosłych o tzw. otwartej konstrukcji z podwójnymi portami wlotowymi powietrza składający się z nebulizatora, maski i drenu tlenowego o następującej charakterystyce:
Nebulizator przy przepływie gazu nośnikowego równym 8L/min, min. 80%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dla dorosłych aerozolowa wykonana z miękkiego, plastycznego, przeziernego polipropylenu, całkowicie pozbawionego PCV (nie zawiera ftalanów), posiada elastomerowy, bezciśnieniowy, termoplastyczny mankiet uszczelniający, brak metalowych elementów np. zaciski na nos, dwa podłużne otwory boczne, mocowanie za pomocą gumki z możliwością regulacji, wyprofilowany zachyłek nosowy, pozbawiona blaszki (możliwość stosowania w środowisku MRI). Maska posiada elastomerowy, bezciśnieniowy, termoplastyczny mankiet uszczelniający z podwójnym podbródkiem, ściśle obejmujący twarz łącznie z brodą.
Dren tlenowy:
wielokanałowy, o przekroju gwiazdki, umożliwiającym przepływ tlenu w przypadku zagięcia cewnika; przezroczysty; długość 2,1m; 2 końcówki zakręcane typu sure lock na przepływomierz i nebulizator
</t>
  </si>
  <si>
    <t>a/ 5,5cm x 2.0cm x1.5cm</t>
  </si>
  <si>
    <t xml:space="preserve">b/ 8cm x 2.0cm x1.5cm </t>
  </si>
  <si>
    <t>Opatrunek wykonany z rozprężalnej gąbki poliwinylowej z powłoką z gazy hemostatycznej oraz ze sznurkiem. Opatrunek posiada podwójną funkcję hemostatyczną, tj. wchłanianie płynów ustrojowych i tworzenie żelu przez zewnętrzą warstwę z gazy hemostatycznej.
Opakowanie zbiorcze x 10 szt. 
W rozmiarze:</t>
  </si>
  <si>
    <t xml:space="preserve">Pediatryczny mikrobiologicznie czysty zestaw zestaw do szybkiej nebulizacji o tzw. otwartej konstrukcji z podwójnymi portami wlotowymi powietrza składający się z nebulizatora, pediatrycznej maski i drenu tlenowego o następującej charakterystyce:
Nebulizator przy przepływie gazu nośnikowego równym 8L/min, min. 80%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pediatryczna aerozolowa maska dla dzieci wykonana z miękkiego, plastycznego, przeziernego polipropylenu, całkowicie pozbawionego PCV (nie zawiera ftalanów), posiada elastomerowy, bezciśnieniowy, termoplastyczny mankiet uszczelniający, ściśle obejmujący twarz łącznie z brodą, brak metalowych elementów np. zaciski na nos, dwa podłużne otwory boczne, mocowanie za pomocą gumki z możliwością regulacji, wyprofilowany zachyłek nosowy, pozbawiona blaszki (możliwość stosowania w środowisku MRI)
Dren tlenowy:
• wielokanałowy, o przekroju gwiazdki, umożliwiającym przepływ tlenu w przypadku zagięcia cewnika; przezroczysty; długość 2,1m; 2 końcówki typu sure lock na dwóch końcach – do przykręcania do nebulizatora i przepływomierza.
</t>
  </si>
  <si>
    <t>Przyrząd do usuwania zszywek jednorazowego użytki z poliamidu, szczęki  rozszywające zszywki ze stali nierdewnej zgodnej z ISO 7153-1. Opakowanie zbiorcze 6 sztuk.</t>
  </si>
  <si>
    <t>Pakiet 1 - Płyn zwalczający wszy i gnidy</t>
  </si>
  <si>
    <t>Załącznik nr 1.1.</t>
  </si>
  <si>
    <t>Pakiet 2 - Zestawy do nebulizacji</t>
  </si>
  <si>
    <t>Załącznik nr 1.2.</t>
  </si>
  <si>
    <t>Załącznik nr 1.3.</t>
  </si>
  <si>
    <t>Załącznik nr 1.4.</t>
  </si>
  <si>
    <t>Pakiet 3 - Wyroby medyczne do respiratora</t>
  </si>
  <si>
    <t>Pakiet 4 - Koc ogrzewający pediatryczny</t>
  </si>
  <si>
    <t>Pakiet 5 - Wyroby medyczne jednorazowego użytku</t>
  </si>
  <si>
    <t>Załącznik nr 1.5.</t>
  </si>
  <si>
    <t>Pakiet 6 - Maska intubacyjna</t>
  </si>
  <si>
    <t>Załącznik nr 1.6.</t>
  </si>
  <si>
    <t>Załącznik nr 1.7.</t>
  </si>
  <si>
    <t>Pakiet 8 - Rurki intubacyjne bez mankietu</t>
  </si>
  <si>
    <t>Załącznik nr 1.8.</t>
  </si>
  <si>
    <t>Pakiet 9 - Zestaw do podaży leków i płynów kompatybilny z pompą Medima</t>
  </si>
  <si>
    <t>Załącznik nr 1.9.</t>
  </si>
  <si>
    <t>Załącznik nr 1.17.</t>
  </si>
  <si>
    <t>Pakiet 10 - Resuscytator jednorazowego użytku</t>
  </si>
  <si>
    <t>Pakiet 11 - Stabilizator nadgarstka</t>
  </si>
  <si>
    <t>Pakiet 13  - Igły do portów, porty</t>
  </si>
  <si>
    <t xml:space="preserve">Pakiet 14  - Porty naczyniowe </t>
  </si>
  <si>
    <t xml:space="preserve">Pakiet 15 - Sprzęt ileostomijny, urostomijny i stomijny  </t>
  </si>
  <si>
    <t xml:space="preserve">Pakiet 16 - Igła kulkowa </t>
  </si>
  <si>
    <t>Pakiet 17 - Igły jednorazowego użytku</t>
  </si>
  <si>
    <t>Pakiet 18 - Testy do wykrywania wirusa grypy, anginy, rsv i covid-19</t>
  </si>
  <si>
    <t>Pakiet 19 - Cewniki do karmienia</t>
  </si>
  <si>
    <t>Cewnik do karmienia przez nos. Wykonany z  PVC. Posiada "zmrożoną" powierzchnię zewnętrzną oraz miękki, gładko zakończony koniec. Dren wyposażony jest w dwa otwory boczne oraz zatyczkę Luer umożliwiającą szczelne zamknięcie cewnika. Skalowany co 1 cm. Nie zawiera lateksu oraz ftalanów. Jałowy, jednorazowego użytku.
Rozmiar CH06, CH08, CH10, CH12 (do wyboru przez zamawiającego).</t>
  </si>
  <si>
    <t>Pakiet 20 - Akcesoria do koncentratora tlenu</t>
  </si>
  <si>
    <t>Pakiet 21 - Zestaw do usuwania zszywek</t>
  </si>
  <si>
    <t>Załącznik nr 1.21.</t>
  </si>
  <si>
    <t>Pakiet 22 - Wzieriki do otoskopu</t>
  </si>
  <si>
    <t xml:space="preserve">Pakiet 23 -Szczoteczki chirurgiczne </t>
  </si>
  <si>
    <t>Załącznik nr 1.23.</t>
  </si>
  <si>
    <t>Pakiet 24 - Tampony donosowe ze sznurkiem oraz gazą hemostatyczną</t>
  </si>
  <si>
    <t>Załącznik nr 1.24.</t>
  </si>
  <si>
    <t>Załącznik nr 1.25.</t>
  </si>
  <si>
    <t>Pakiet 26 - Materiał wiscoelastyczny</t>
  </si>
  <si>
    <t>Załącznik nr 1.26.</t>
  </si>
  <si>
    <t>Pakiet 27 - Filtr osłonowy</t>
  </si>
  <si>
    <t>Załącznik nr 1.27.</t>
  </si>
  <si>
    <t>Pakiet 28 - Szczotki do rurek tracheostomijnych</t>
  </si>
  <si>
    <t>Załącznik nr 1.28.</t>
  </si>
  <si>
    <t>Pakiet 29 - Taśma trzyrzędowa do metkownicy GKE *</t>
  </si>
  <si>
    <t>Załącznik nr 1.29.</t>
  </si>
  <si>
    <t>Pakiet 30 - Artykuły pomocnicze do sterylizacji</t>
  </si>
  <si>
    <t>Załącznik nr 1.30.</t>
  </si>
  <si>
    <t xml:space="preserve">Pakiet 31 - Sprzęt do mammotomu </t>
  </si>
  <si>
    <t>Pakiet 32- Sprzęt pomocniczy do pomiarów hemodynamicznych</t>
  </si>
  <si>
    <t>Załącznik nr 1.32.</t>
  </si>
  <si>
    <t>Pakiet 33 - Kaniula jednorazowa do barku</t>
  </si>
  <si>
    <t xml:space="preserve">Pakiet 34 - Sprzęt stomijny  </t>
  </si>
  <si>
    <t>Załącznik nr 1.34</t>
  </si>
  <si>
    <t>Pakiet 35 - Błękit tryptanu</t>
  </si>
  <si>
    <t xml:space="preserve">Pakiet 36 - Druty do pętli do usuwania migdałków </t>
  </si>
  <si>
    <t>Załącznik nr 1.36.</t>
  </si>
  <si>
    <t>Pakiet 37 - Żel do ostrzykiwania moczowodów</t>
  </si>
  <si>
    <t>Pakiet 38 - Zastawka Pudenza - komplet średniociśnieniowy</t>
  </si>
  <si>
    <t>Załącznik nr 1.38.</t>
  </si>
  <si>
    <t>Pakiet 39 - Zestawy do zabiegów urologicznych u dzieci</t>
  </si>
  <si>
    <t>Załącznik nr 1.39.</t>
  </si>
  <si>
    <t>Pakiet 40 - Zestaw do jejunostomii</t>
  </si>
  <si>
    <t>Załącznik nr 1.40.</t>
  </si>
  <si>
    <t>Pakiet 41 - MYCOMEDIUM</t>
  </si>
  <si>
    <t>Pakiet 42 - Akcesoria do monitora TCM</t>
  </si>
  <si>
    <t>Pakiet 43 - Czujnik Sp02</t>
  </si>
  <si>
    <t>Załącznik nr 1.43.</t>
  </si>
  <si>
    <t>Pakiet 44 - Ustniki do spirometrii</t>
  </si>
  <si>
    <t>Ustnik do spirometrii jednorazowego uzytku kompatybilny ze spirometrem Lungtest 1000</t>
  </si>
  <si>
    <t>Ustnik do spirometrii jednorazowego uzytku kompatybilny ze spirometrem Spirowit-SP1 typ Schiller AG</t>
  </si>
  <si>
    <t>Załącznik nr 1.44.</t>
  </si>
  <si>
    <t>Załącznik nr 1.45.</t>
  </si>
  <si>
    <t>Filtr mechaniczny HEPA jednorazowego użytku, przestrzeń martwa 90ml, objętość oddechowa 300-1500 ml, filtracja bakeryjna i wirusowa 99,999%, opór przepływu 1,3 mbar przy 30l/min, masa 27,3g, bez PVC i lateksu, jeden kruciec skośny</t>
  </si>
  <si>
    <t>Pakiet 45 - Filtr mechaniczny HEPA</t>
  </si>
  <si>
    <t>Łącznik do rurek ssących do ucha. Końcówka z połączeniem Luer.
Kontrola siły ssania. Długość 7.5cm +/- 0.5cm
Każdy łącznik pakowany osobno sterylnie.
Opakowanie x 50 sztuk</t>
  </si>
  <si>
    <t>Rurka ssąca do ucha dł. 70mm, śr. 2.0mm. Zagięta. Wykonana ze stali
nierdzewnej. Końcówka rurki z połączeniem Luer-Lock.
Atraumatyczne zakończenie. Bez kontroli siły ssania.
Każda rurka pakowana osobno sterylnie.
Opakowanie x 50 sztuk</t>
  </si>
  <si>
    <t>Rurka ssąca do ucha dł. 70mm, śr. 1.0mm. Zagięta. Wykonana ze stali
nierdzewnej. Końcówka rurki z połączeniem Luer-Lock.
Atraumatyczne zakończenie. Bez kontroli siły ssania.
Każda rurka pakowana osobno sterylnie.
Opakowanie x 50 szt.</t>
  </si>
  <si>
    <t>Pakiet 25 - Laryngologiczne wyroby medyczne jednorazowego użytku</t>
  </si>
  <si>
    <t>Załącznik nr 1.46.</t>
  </si>
  <si>
    <t>Pakiet 46 - Kaniula Viscoflow</t>
  </si>
  <si>
    <t xml:space="preserve">op. </t>
  </si>
  <si>
    <t>Szczoteczki do chirurgicznego mycia rąk z miękkim włosiem wykonanym z medycznego polietylenu i miękkiej gąbki poliuretanowej. Do każdej szczoteczki dołączony czyścik do paznokci wykonany z polipropylenu. Nie zawierają lateksu. Chirurgiczne mycie rak trwające 3 minuty. Nasączone 4% roztworem chlorheksydyny.
Opakowanie zbiorcze x 40 szt. w formie podajnika.</t>
  </si>
  <si>
    <t>Pakiet 47 - Linia do żywienia</t>
  </si>
  <si>
    <t>Załącznik nr 1.47.</t>
  </si>
  <si>
    <t>Czujnik saturacji, jednorazowego użytku, dla noworodka lub dorosłego, &lt;3kg lub &gt;30kg, kompatybilny z Nellcor, mikrobiologiczne czysty, z kalibracją cyfrową rozumianą jako dokładność pomiaru SpO2 +/-2% w zakresie 70-100%, niezawieracją lateksu, z kablem o długości 90cm.
Opakowanie x 24 szt.</t>
  </si>
  <si>
    <t>Zestaw do żywienia dojelitowego z końcówką typ ENFit przeznaczony do połączenia z workiem lub butelką z dietą i ze zgłębnikiem. Kompatybilny z pompą typu Flocare Infinity.
Zestaw zawiera: 
- łącznik pasujący do butelek
- łącznik typ ENPlus pasujący do worków i butelek typ OpTri
- komorę kroplową
- kasetę zestawu do pompy typ Flocare Infinity
- port medyczny (kranik) służący do podawania leków i płukania dystalnego odcinka zestawu
- złącze typ ENFit do połączenia ze zgłębnikiem z łącznikiem typ ENFit
- nasadki ochronne
- koszyk do zawieszenia butelki z dietą
- nakrętkę do portu medycznego</t>
  </si>
  <si>
    <t>Kaniula do wiskoelastyku 27G, zagięta 9mm od końca pod kątem 45 stopni.
Opakowanie x 10 szt.</t>
  </si>
  <si>
    <t>Załącznik nr 1.14.</t>
  </si>
  <si>
    <t xml:space="preserve">Wszczepialny port naczyniowy z tytanową komorą i obudową wykonaną z poliksymetylenu z silikonowym wypełnieniem miejsc przeznaczonych do mocowania portu. Port w rozmiarze 26x21x10mm i wadze 5,5g, objętość wypełnienia 0,4ml. Wyposażony w odłączalny, znakowany silikonowy  cewnik w rozmiarze (7 Fr)1,02x2,16mm o długości 60 cm. Port posiada unikalne znakowanie radiologiczne umożliwiające łatwą identyfikację maksymalnego przepływu oraz położenia portu. Port z zestawem do wprowadzania. W skład zestawu wchodzi : port, odłączalny cewnik silikonowy, rozrywalny zestaw wprowadzający 7 Fr, 2 łączniki, urządzenie do podnoszenia żył, prosta igła typu Huber 22G x 0,7  mm o dł. 25 mm, urządzenie do płukania, echogeniczna igła wprowadzająca 18Gx70 mm, prowadnik "J"(60 cm) w podajniku umożliwiającym obsługę jedną ręką, igła do tunelizacji, strzykawka 10ml. Port odporny na ciśnienie do 325PSI. Dodatkowo w zestawie bezpieczna wysokociśnieniowa igła Hubera z przedłużką z możliwością obsługo jedną ręką 20Gx20mm , sterylne obłożenie, bezlateksowa osłona na głowice USG, dwie sterylne gumki i żel, bańka Raulersona.W zestawie paszport w języku polskim, pakiet edukacyjny dla pacjenta oraz bransoletka
 </t>
  </si>
  <si>
    <t>Port naczyniowy, standardowy                                                                                                                              Skład: komora i kaniula wykonane w całości z tytanu i biokompatybilną obudową z tworzywa sztucznego (polioksymetylen), o kształcie zbliżonym do „łezki”, ułatwiającym wprowadzenie portu pod skórę, max 3 otwory do przyszycia portu, tytanowy łącznik mocujący cewnik z przewodem wyprowadzającym portu z wyczuwalnym momentem blokady, waga portu 7,6g, wysokość portu 12,2 mm, średnica membrany 12,1mm, średnica podstawy 30,8 x 22,6 mm, objętość wewnętrza portu  0,6 ml, objętość wewnętrzna od 0,13 do 0,22 mm/10cm, zestaw wprowadzający oparty na technice Seldingera, silikonowy cewnik dołączany (nie połączony trwale z komorą portu)  o długości 60 cm, koszulka introduktora od 8 do 10 Fr , średnica zewnętrzna cewnika od 2,40 do 3,18mm, średnica wewnętrza cewnika od 1,20 do 1,57 mm. Oznaczenie długości co 1cm trwale naniesione na cewnik i opis co 5cm.W zestawie: tunelizator do przeprowadzenia cewnika pod skórą- ""tępy"" bez powierzchni tnącej Ø2,5 mm / 23 cm, narzędzie do unoszenia naczynia, igła Hubera prosta 22G, strzykawka 10ml, narzędzie do przepłukania cewnika, rozszerzacz z rozrywalną koszulką 17cm, prowadnik J ze znacznikami co 10 cm, 0,035’’/60 cm, igła wprowadzająca 18G/7 cm, karta pacjenta, bransoletka informująca, iż pacjent posiada port, paszport pacjenta w j. polskim, instrukcja obsługi w j. polskim. Port do wlewów pod ciśnieniem do 325 psi, przepływ 5 ml/sek, kompatybilny z MRI i TK.</t>
  </si>
  <si>
    <t>Igła prosta z ostrzem typu Huber do wstrzykiwań wewnątrz wszczepianych portów. Prosta 22Gx25mm 20Gx25mm</t>
  </si>
  <si>
    <t xml:space="preserve">
Igła zagięta pod katem 90 z ostrzem typu Huber do wstrzykiwań wewnątrz wszczepianych portów. Zagieta 22Gx20mm , 22Gx25mm, 20Gx25mm, 20Gx20mm</t>
  </si>
  <si>
    <t>Załącznik nr 1.48.</t>
  </si>
  <si>
    <t>Załącznik nr 1.49.</t>
  </si>
  <si>
    <t>Pakiet 48 - Ostrza kompatybilne z mikropiłą oscylacyjną Stryker</t>
  </si>
  <si>
    <t>Ostrza do mikropiły oscylacyjnej, jednorazowe, sterylne, pakowane pojedynczo, kompatybilne z posiadaną przez Zamawiającego nasadką piły oscylacyjnej. Do wyboru przez zamawiającego:</t>
  </si>
  <si>
    <t>Załącznik nr 1.50.</t>
  </si>
  <si>
    <t>Pakiet 50 - Pojemnik/licznik do igieł i ostrzy</t>
  </si>
  <si>
    <t>Pakiet 49 - Aspirator rozlanych płynów</t>
  </si>
  <si>
    <t>a/ precyzyjne cienkie w rozmiarze 7 x 0,38 x 29,5 mm</t>
  </si>
  <si>
    <t>b/ precyzyjne w rozmiarze 9 x 0,51 x 31 mm</t>
  </si>
  <si>
    <t>a/ 25 x 9.4 x 0.7 mm</t>
  </si>
  <si>
    <t>b/ 25 x 5.5 x 0.6 mm</t>
  </si>
  <si>
    <t>a/ 1,27 x 90 x 25,4 mm</t>
  </si>
  <si>
    <t>b/ 1,27 x 90 x 19 mm</t>
  </si>
  <si>
    <t>Licznik do bezpiecznego przechowywania igieł i ostrzy chirurgicznych wykonany z wytrzymałego tworzywa sztucznego z przezroczystym wieczkiem. Z obu stron na zewnętrzej powierzchni umieszczone taśmy samoprzylepne pozwalające na mocowanie liczników do każdego podłoża. Konstrukcja zawiasów umożliwia rozłączenie dwóch połówek pudełka i stosowanie ich oddzielnie. Pianka posiadająca taśmę samoprzylepną umożliwiająca umieszczenie wyrobu na dowolnej powierzchni. Dostępne w  wersji:</t>
  </si>
  <si>
    <t>a/ licznik igieł na 10 szt., z pojedynczym magnesem i przezroczystym wieczkiem, opakowanie x 100 szt.</t>
  </si>
  <si>
    <t>c/ licznik igieł na 30 szt., z podwójnym magnesem, z usuwaczem ostrzy, opakowanie x 100 szt.</t>
  </si>
  <si>
    <t>Aspirator do rozlanych płynów - płytka ssąca o
wymiarach ok. 20x25 cm, wyposażona w zaczep do przemieszczania oraz króciec do połączenia z
drenem, w zestawie dren łączący o długości 3m</t>
  </si>
  <si>
    <t>Numer deklaracji zgodności</t>
  </si>
  <si>
    <t>Ostrza do dużych kości, pakowane pojedynczno, sterylne, kompatybilne z końcówką piły oscylacyjnej AR-600SAG, w rozmiarze:</t>
  </si>
  <si>
    <t xml:space="preserve">Ostrza do piły oscylacyjnej, sterylne, w rozmiarze: </t>
  </si>
  <si>
    <t>Pakiet 12 - Ostrza do pił oscylacyjnych</t>
  </si>
  <si>
    <t>Jednorazowe wzierniki uszne do otoskopów KaWe,Heine, Riester, Luxamed, Spengler, Gima. Wykonane z tworzywa sztucznego. Opakowanie 100 sztuk.</t>
  </si>
  <si>
    <t>Pipety Pasteur'a z polietylenu niejałowe o pojemności 1,0 ml bez podziałki dł 12,5 cm</t>
  </si>
  <si>
    <t xml:space="preserve">Jednorazowe polimerowe płyty do oznaczania grup krwi i serologii , 5 rzędów po 8 wgłębień o głębokości 4,5 - 5,0 ml </t>
  </si>
  <si>
    <t>Probówki plastykowe z przezroczystego  tworzywa okrągłodenne śr.12mm dł.75mm poj.4ml</t>
  </si>
  <si>
    <t xml:space="preserve">Korki do probówek 4 ml, pakowane po 100 szt. (do poz.3) </t>
  </si>
  <si>
    <t>Końcówki do pipet automatycznych , typu Eppendorf, niebieskie o pojemności 100- 1000µl</t>
  </si>
  <si>
    <t>Ssawki gumowe do szklanych pipet Pasteur'a op.50 szt.</t>
  </si>
  <si>
    <t>Pipeta Pasteura o dł 15-15,5 cm i poj. 3 ml</t>
  </si>
  <si>
    <t>Bagietka laboratoryjna o dł.120-125 mm, cienka</t>
  </si>
  <si>
    <t>Probówka 11 ml (16x100) okrągłodenna, PP</t>
  </si>
  <si>
    <t>Probówka 4 ml (12x75), okrągłodenna, PP</t>
  </si>
  <si>
    <t>Probówka typu Eppendorf, PP, o poj. 2 ml, z dnem okrągłodenne</t>
  </si>
  <si>
    <t>Probówka typu Eppendorf, PP, o poj. 1,5 ml, z dnem stożkowym</t>
  </si>
  <si>
    <t>Naczyńko do analizatora HITACHI poj. 3 ml</t>
  </si>
  <si>
    <t>Szkiełka nakrywkowe o wym. 22x22 mm</t>
  </si>
  <si>
    <t>Szkiełka podstawowe ze szlifowanymi krawędziami i z dwustronnym półmatowym polem do opisu</t>
  </si>
  <si>
    <t>Szkiełka podstawowe gr. 1 mm z ciętymi krawędziami, gładkie, do badań in vitro</t>
  </si>
  <si>
    <t>Koncówki do pipet atomat. - 200 μl bezbarwne typu Gilson lub Eppendorf</t>
  </si>
  <si>
    <t>Pojemnik o poj. 40-60 ml, PP, z zakrętką i łopatką</t>
  </si>
  <si>
    <t>Pojemnik na mocz o poj. 120-150 ml, z zakrętką, niejałowy</t>
  </si>
  <si>
    <t>Staza do pobierania krwi o szer. 2,5 cm, z zapięciem automatycznym</t>
  </si>
  <si>
    <t xml:space="preserve">Probówki do badania osadu moczu o pojemności 12 ml, z PS, o średnicy (16x105 mm),  z wgłębieniem na 0,5 ml osadu, ze znacznikami pojemności: 2,5ml, 5ml, 10 ml, pakowane po 100szt </t>
  </si>
  <si>
    <t>Korki do probówek do badania osadu moczu o pojemności 12 ml, opak. po 100 szt</t>
  </si>
  <si>
    <t>Probówki okrągłodenne ze szkła sodowo-wapniowego o średnicy 12 mm, dł 75 mm, 4 ml bez podziałki</t>
  </si>
  <si>
    <t>Szczoteczka do probówek do 15mm 15x70x280mm</t>
  </si>
  <si>
    <t>Kamery do ilościowej analizy elementów komórkowych w moczu</t>
  </si>
  <si>
    <t>Sterylne jednorazowe nakłuwacze do pobierania krwi kapilarnej.o głębokości 1,8mm i objętości 10-20 mikrolitr.</t>
  </si>
  <si>
    <t>Pakiet 51 - Jednorazowy sprzęt laboratoryjny</t>
  </si>
  <si>
    <t>Załącznik nr 1.51.</t>
  </si>
  <si>
    <t>Załącznik nr 1.52.</t>
  </si>
  <si>
    <t>Pakiet 52 - Pojemniki histopatologiczne z formaliną</t>
  </si>
  <si>
    <t>Pojemnik histopatologiczny wypełniony 10% roztworem formaliny buforowanej o ph 7,2-7,4. Pojemnik wykonany z polipropylenu. Wyposażony z etykietę. Nadający się diagnostyki in vitro. Pojemnik o pojemności:</t>
  </si>
  <si>
    <t>a/ 14 ml wypełniony 7 ml formaliny, posiadający zamknięcie zakręcane, op. x 100 szt.</t>
  </si>
  <si>
    <t>b/ 20 ml wypełniony 10 ml formaliny, posiadający zamknięcie zakręcane, op. x 60 szt.</t>
  </si>
  <si>
    <t>c/ 40 ml wypełniony 10 ml formaliny, posiadający zamknięcie zakręcane, op. x 48 szt.</t>
  </si>
  <si>
    <t>d/ 40 ml wypełniony 20 ml formaliny, posiadający zamknięcie zakręcane, op. x 48 szt.</t>
  </si>
  <si>
    <t>e/ 60 ml wypełniony 20 ml formaliny, posiadający zamknięcie zakręcane, op. x 35 szt.</t>
  </si>
  <si>
    <t>f/ 60 ml wypełniony 40 ml formaliny, posiadający zamknięcie zakręcane, op. x 35 szt.</t>
  </si>
  <si>
    <t>g/ 150 ml wypełniony 90 ml formaliny, posiadający zamknięcie zakręcane, op. x 36 szt.</t>
  </si>
  <si>
    <t>h/ 250 ml wypełniony 150 ml formaliny, posiadający zamknięcie na wcisk, op. x 30 szt.</t>
  </si>
  <si>
    <t>i/ 600 ml wypełniony 300 ml formaliny, posiadający zamknięcie na wcisk, op. x 18 szt.</t>
  </si>
  <si>
    <t>j/ 1000 ml wypełniony 600 ml formaliny, posiadający zamknięcie na wcisk</t>
  </si>
  <si>
    <t>podpisano podpisem kwalifikowanym/zaufanym/osobistym przez Wykonawcę/Wykonawców wspólnie ubiegającch się o udzielenie zamówienia</t>
  </si>
  <si>
    <r>
      <t xml:space="preserve">Korki do probówek 11 ml, pakowane po 100 szt. </t>
    </r>
    <r>
      <rPr>
        <sz val="9"/>
        <color rgb="FFFF0000"/>
        <rFont val="Tahoma"/>
        <family val="2"/>
        <charset val="238"/>
      </rPr>
      <t xml:space="preserve">(do poz. 9) </t>
    </r>
  </si>
  <si>
    <r>
      <t xml:space="preserve">Korki do probówek 4 ml, pakowane po 100 szt. </t>
    </r>
    <r>
      <rPr>
        <sz val="9"/>
        <color rgb="FFFF0000"/>
        <rFont val="Tahoma"/>
        <family val="2"/>
        <charset val="238"/>
      </rPr>
      <t xml:space="preserve">(do poz. 11) </t>
    </r>
  </si>
  <si>
    <t>Filtr elektrostatyczny jednorazowego użytku o przestrzeni martwej 35 ml, objętość oddechowa 300-1500 ml, filtracja bakteryjna i wirusowa minimum 99,9%, o oporze przepływu mniejszym lub równym 0,9mbar przy 30l/min oraz wadze 16,8g? Filtr bez PVC i lateksu, ze złączem prostym oraz portem próbkującym. Mikrobiologicznie czysty.</t>
  </si>
  <si>
    <t>Pakiet 7 - Maski i filtry anestezjologiczne</t>
  </si>
  <si>
    <t>Uniwersalny adapter do dróg oddechowych z obrotowym portem do połączenia obwodu oddechowego z obrotowym portem do połączenia z rurką intubacyjną/  lub tracheotomijną, z potwierdzoną w instrukcji użycia możliwością stosowania przez 7 dni, z portem dostępu w osi adaptera i rurki pozwalającym bez rozłączania  obwodu oddechowego oraz bez rozłączania adaptera od rurki intubacyjnej/tracheostomijnej na odsysanie w systemie zamkniętym, otwartym, wykonanie procedury bronchoskopii, mini-Bal, rozgałęziony pod kątem  45 stopni, z jednokierunkowym portem luer do przepłukiwania cewnika umożliwiającym także podanie leku, z silikonową, bezobsługową, samouszczelniającą się, dwudzielną zastawką oddzielającą całkowicie komorę płukania od dróg oddechowych pacjenta. Pakowany indywidualnie.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</si>
</sst>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#,##0\ &quot;zł&quot;;\-#,##0\ &quot;zł&quot;"/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\ &quot;zł&quot;"/>
    <numFmt numFmtId="166" formatCode="#,##0.00&quot; zł&quot;"/>
    <numFmt numFmtId="167" formatCode="_-* #,##0.00\ _z_ł_-;\-* #,##0.00\ _z_ł_-;_-* \-??\ _z_ł_-;_-@_-"/>
    <numFmt numFmtId="168" formatCode="#,##0.00\ [$zł-415];[Red]\-#,##0.00\ [$zł-415]"/>
    <numFmt numFmtId="169" formatCode="\ #,##0.00&quot; zł &quot;;\-#,##0.00&quot; zł &quot;;&quot; -&quot;#&quot; zł &quot;;@\ "/>
    <numFmt numFmtId="170" formatCode="#,##0.00&quot; zł&quot;;[Red]\-#,##0.00&quot; zł&quot;"/>
    <numFmt numFmtId="171" formatCode="[$-415]General"/>
  </numFmts>
  <fonts count="39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Arial CE"/>
      <family val="2"/>
      <charset val="238"/>
    </font>
    <font>
      <b/>
      <sz val="9"/>
      <name val="Tahoma"/>
      <family val="2"/>
      <charset val="238"/>
    </font>
    <font>
      <b/>
      <sz val="10"/>
      <name val="Arial CE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Tahoma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9"/>
      <color rgb="FFFF000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1"/>
    </font>
    <font>
      <sz val="6"/>
      <name val="Tahoma"/>
      <family val="2"/>
      <charset val="238"/>
    </font>
    <font>
      <sz val="8"/>
      <name val="Arial"/>
      <family val="2"/>
      <charset val="1"/>
    </font>
    <font>
      <sz val="8"/>
      <color rgb="FFFF0000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Arial"/>
      <family val="2"/>
      <charset val="1"/>
    </font>
    <font>
      <sz val="10"/>
      <name val="Times New Roman"/>
      <family val="1"/>
      <charset val="238"/>
    </font>
    <font>
      <sz val="9"/>
      <color indexed="8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Arial"/>
      <family val="2"/>
      <charset val="238"/>
    </font>
    <font>
      <b/>
      <sz val="9"/>
      <color rgb="FFFF0000"/>
      <name val="Tahoma"/>
      <family val="2"/>
      <charset val="238"/>
    </font>
    <font>
      <sz val="8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color rgb="FF000000"/>
      <name val="Arial CE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C5FFFF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 diagonalDown="1">
      <left/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8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/>
    <xf numFmtId="0" fontId="4" fillId="0" borderId="0"/>
    <xf numFmtId="0" fontId="6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1" fillId="0" borderId="0"/>
    <xf numFmtId="164" fontId="6" fillId="0" borderId="0" applyFill="0" applyBorder="0" applyAlignment="0" applyProtection="0"/>
    <xf numFmtId="9" fontId="6" fillId="0" borderId="0" applyFill="0" applyBorder="0" applyAlignment="0" applyProtection="0"/>
    <xf numFmtId="0" fontId="6" fillId="0" borderId="0"/>
    <xf numFmtId="9" fontId="11" fillId="0" borderId="0" applyFill="0" applyBorder="0" applyAlignment="0" applyProtection="0"/>
    <xf numFmtId="0" fontId="6" fillId="0" borderId="0"/>
    <xf numFmtId="0" fontId="3" fillId="0" borderId="0"/>
    <xf numFmtId="0" fontId="11" fillId="0" borderId="0"/>
    <xf numFmtId="0" fontId="1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36" fillId="0" borderId="0" applyBorder="0" applyProtection="0"/>
    <xf numFmtId="171" fontId="36" fillId="0" borderId="0" applyBorder="0" applyProtection="0"/>
    <xf numFmtId="9" fontId="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682">
    <xf numFmtId="0" fontId="0" fillId="0" borderId="0" xfId="0"/>
    <xf numFmtId="0" fontId="5" fillId="0" borderId="0" xfId="1" applyFont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44" fontId="9" fillId="2" borderId="4" xfId="3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3" fontId="3" fillId="2" borderId="4" xfId="2" applyNumberFormat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43" fontId="9" fillId="0" borderId="4" xfId="2" applyNumberFormat="1" applyFont="1" applyBorder="1" applyAlignment="1">
      <alignment horizontal="right" vertical="center" wrapText="1"/>
    </xf>
    <xf numFmtId="9" fontId="9" fillId="0" borderId="4" xfId="4" applyFont="1" applyFill="1" applyBorder="1" applyAlignment="1" applyProtection="1">
      <alignment horizontal="center" vertical="center" wrapText="1"/>
    </xf>
    <xf numFmtId="164" fontId="9" fillId="0" borderId="4" xfId="1" applyNumberFormat="1" applyFont="1" applyBorder="1" applyAlignment="1">
      <alignment horizontal="center" vertical="center" wrapText="1"/>
    </xf>
    <xf numFmtId="0" fontId="0" fillId="0" borderId="4" xfId="0" applyBorder="1"/>
    <xf numFmtId="0" fontId="7" fillId="2" borderId="2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right" vertical="center"/>
    </xf>
    <xf numFmtId="164" fontId="9" fillId="0" borderId="6" xfId="2" applyNumberFormat="1" applyFont="1" applyBorder="1" applyAlignment="1">
      <alignment horizontal="right" vertical="center" wrapText="1"/>
    </xf>
    <xf numFmtId="0" fontId="9" fillId="2" borderId="0" xfId="1" applyFont="1" applyFill="1" applyAlignment="1">
      <alignment vertical="center"/>
    </xf>
    <xf numFmtId="164" fontId="9" fillId="0" borderId="6" xfId="1" applyNumberFormat="1" applyFont="1" applyBorder="1" applyAlignment="1">
      <alignment horizontal="center" vertical="center" wrapText="1"/>
    </xf>
    <xf numFmtId="0" fontId="11" fillId="0" borderId="0" xfId="1" applyFont="1"/>
    <xf numFmtId="0" fontId="13" fillId="0" borderId="0" xfId="1" applyFont="1"/>
    <xf numFmtId="0" fontId="4" fillId="0" borderId="0" xfId="1"/>
    <xf numFmtId="0" fontId="9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2" applyFont="1" applyAlignment="1">
      <alignment horizontal="left" vertical="center"/>
    </xf>
    <xf numFmtId="0" fontId="5" fillId="2" borderId="0" xfId="5" applyFont="1" applyFill="1" applyAlignment="1">
      <alignment vertical="center"/>
    </xf>
    <xf numFmtId="0" fontId="7" fillId="2" borderId="0" xfId="5" applyFont="1" applyFill="1" applyAlignment="1">
      <alignment vertical="center"/>
    </xf>
    <xf numFmtId="0" fontId="5" fillId="2" borderId="7" xfId="5" applyFont="1" applyFill="1" applyBorder="1" applyAlignment="1">
      <alignment vertical="center"/>
    </xf>
    <xf numFmtId="0" fontId="5" fillId="2" borderId="7" xfId="5" applyFont="1" applyFill="1" applyBorder="1" applyAlignment="1">
      <alignment horizontal="center" vertical="center"/>
    </xf>
    <xf numFmtId="0" fontId="9" fillId="2" borderId="4" xfId="5" applyFont="1" applyFill="1" applyBorder="1" applyAlignment="1">
      <alignment horizontal="center" vertical="center" wrapText="1"/>
    </xf>
    <xf numFmtId="0" fontId="9" fillId="2" borderId="4" xfId="5" applyFont="1" applyFill="1" applyBorder="1" applyAlignment="1">
      <alignment vertical="center" wrapText="1"/>
    </xf>
    <xf numFmtId="0" fontId="9" fillId="2" borderId="8" xfId="5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14" fillId="0" borderId="4" xfId="6" applyFont="1" applyBorder="1" applyAlignment="1">
      <alignment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4" fillId="0" borderId="4" xfId="6" applyFont="1" applyBorder="1" applyAlignment="1">
      <alignment horizontal="center" vertical="center" wrapText="1"/>
    </xf>
    <xf numFmtId="164" fontId="14" fillId="0" borderId="4" xfId="7" applyFont="1" applyFill="1" applyBorder="1" applyAlignment="1">
      <alignment vertical="center" wrapText="1"/>
    </xf>
    <xf numFmtId="164" fontId="9" fillId="0" borderId="4" xfId="2" applyNumberFormat="1" applyFont="1" applyBorder="1" applyAlignment="1">
      <alignment horizontal="right" vertical="center" wrapText="1"/>
    </xf>
    <xf numFmtId="164" fontId="9" fillId="0" borderId="4" xfId="5" applyNumberFormat="1" applyFont="1" applyBorder="1" applyAlignment="1">
      <alignment horizontal="center" vertical="center" wrapText="1"/>
    </xf>
    <xf numFmtId="0" fontId="9" fillId="2" borderId="4" xfId="5" applyFont="1" applyFill="1" applyBorder="1" applyAlignment="1">
      <alignment vertical="center"/>
    </xf>
    <xf numFmtId="0" fontId="7" fillId="2" borderId="9" xfId="5" applyFont="1" applyFill="1" applyBorder="1" applyAlignment="1">
      <alignment vertical="center"/>
    </xf>
    <xf numFmtId="0" fontId="7" fillId="2" borderId="1" xfId="5" applyFont="1" applyFill="1" applyBorder="1" applyAlignment="1">
      <alignment vertical="center"/>
    </xf>
    <xf numFmtId="0" fontId="7" fillId="2" borderId="1" xfId="5" applyFont="1" applyFill="1" applyBorder="1" applyAlignment="1">
      <alignment horizontal="right" vertical="center"/>
    </xf>
    <xf numFmtId="0" fontId="9" fillId="2" borderId="0" xfId="5" applyFont="1" applyFill="1" applyAlignment="1">
      <alignment vertical="center"/>
    </xf>
    <xf numFmtId="164" fontId="9" fillId="0" borderId="6" xfId="5" applyNumberFormat="1" applyFont="1" applyBorder="1" applyAlignment="1">
      <alignment horizontal="center" vertical="center" wrapText="1"/>
    </xf>
    <xf numFmtId="0" fontId="11" fillId="0" borderId="0" xfId="5" applyFont="1"/>
    <xf numFmtId="0" fontId="13" fillId="0" borderId="0" xfId="5" applyFont="1"/>
    <xf numFmtId="0" fontId="3" fillId="0" borderId="0" xfId="5"/>
    <xf numFmtId="0" fontId="10" fillId="2" borderId="0" xfId="2" applyFont="1" applyFill="1" applyAlignment="1">
      <alignment horizontal="left" vertical="center"/>
    </xf>
    <xf numFmtId="0" fontId="10" fillId="2" borderId="0" xfId="2" applyFont="1" applyFill="1" applyAlignment="1">
      <alignment horizontal="center" vertical="center"/>
    </xf>
    <xf numFmtId="164" fontId="10" fillId="2" borderId="0" xfId="2" applyNumberFormat="1" applyFont="1" applyFill="1" applyAlignment="1">
      <alignment horizontal="left" vertical="center"/>
    </xf>
    <xf numFmtId="164" fontId="9" fillId="2" borderId="0" xfId="2" applyNumberFormat="1" applyFont="1" applyFill="1" applyAlignment="1">
      <alignment horizontal="left" vertical="center"/>
    </xf>
    <xf numFmtId="9" fontId="10" fillId="2" borderId="0" xfId="8" applyFont="1" applyFill="1" applyBorder="1" applyAlignment="1" applyProtection="1">
      <alignment vertical="center"/>
    </xf>
    <xf numFmtId="164" fontId="9" fillId="2" borderId="0" xfId="2" applyNumberFormat="1" applyFont="1" applyFill="1" applyAlignment="1">
      <alignment vertical="center"/>
    </xf>
    <xf numFmtId="0" fontId="5" fillId="2" borderId="1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4" fillId="2" borderId="4" xfId="0" applyFont="1" applyFill="1" applyBorder="1" applyAlignment="1">
      <alignment horizontal="center" vertical="center" wrapText="1"/>
    </xf>
    <xf numFmtId="164" fontId="14" fillId="2" borderId="4" xfId="7" applyFon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9" fontId="15" fillId="2" borderId="6" xfId="8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4" fontId="9" fillId="2" borderId="6" xfId="0" applyNumberFormat="1" applyFont="1" applyFill="1" applyBorder="1" applyAlignment="1">
      <alignment horizontal="center" vertical="center" wrapText="1"/>
    </xf>
    <xf numFmtId="8" fontId="9" fillId="0" borderId="6" xfId="0" applyNumberFormat="1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164" fontId="9" fillId="2" borderId="6" xfId="7" applyFont="1" applyFill="1" applyBorder="1" applyAlignment="1" applyProtection="1">
      <alignment horizontal="center" vertical="center" wrapText="1"/>
    </xf>
    <xf numFmtId="164" fontId="9" fillId="2" borderId="6" xfId="7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44" fontId="9" fillId="2" borderId="6" xfId="0" applyNumberFormat="1" applyFont="1" applyFill="1" applyBorder="1" applyAlignment="1">
      <alignment horizontal="center" vertical="center"/>
    </xf>
    <xf numFmtId="9" fontId="15" fillId="2" borderId="4" xfId="8" applyFont="1" applyFill="1" applyBorder="1" applyAlignment="1">
      <alignment horizontal="center" vertical="center" wrapText="1"/>
    </xf>
    <xf numFmtId="44" fontId="9" fillId="2" borderId="4" xfId="0" applyNumberFormat="1" applyFont="1" applyFill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164" fontId="9" fillId="2" borderId="4" xfId="7" applyFont="1" applyFill="1" applyBorder="1" applyAlignment="1" applyProtection="1">
      <alignment horizontal="center" vertical="center" wrapText="1"/>
    </xf>
    <xf numFmtId="164" fontId="9" fillId="2" borderId="4" xfId="7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0" borderId="11" xfId="7" applyFont="1" applyFill="1" applyBorder="1" applyAlignment="1">
      <alignment vertical="center" wrapText="1"/>
    </xf>
    <xf numFmtId="9" fontId="9" fillId="0" borderId="13" xfId="8" applyFont="1" applyFill="1" applyBorder="1" applyAlignment="1" applyProtection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5" xfId="2" applyFont="1" applyBorder="1" applyAlignment="1">
      <alignment horizontal="left" vertical="center"/>
    </xf>
    <xf numFmtId="0" fontId="5" fillId="2" borderId="15" xfId="2" applyFont="1" applyFill="1" applyBorder="1" applyAlignment="1">
      <alignment vertical="center"/>
    </xf>
    <xf numFmtId="0" fontId="16" fillId="0" borderId="4" xfId="9" applyFont="1" applyBorder="1" applyAlignment="1">
      <alignment horizontal="left" vertical="center" wrapText="1"/>
    </xf>
    <xf numFmtId="9" fontId="15" fillId="0" borderId="4" xfId="10" applyFont="1" applyFill="1" applyBorder="1" applyAlignment="1">
      <alignment horizontal="center" vertical="center" wrapText="1"/>
    </xf>
    <xf numFmtId="0" fontId="9" fillId="0" borderId="4" xfId="9" applyFont="1" applyBorder="1" applyAlignment="1">
      <alignment horizontal="center" vertical="center" wrapText="1"/>
    </xf>
    <xf numFmtId="165" fontId="9" fillId="2" borderId="4" xfId="9" applyNumberFormat="1" applyFont="1" applyFill="1" applyBorder="1" applyAlignment="1">
      <alignment horizontal="center" vertical="center" wrapText="1"/>
    </xf>
    <xf numFmtId="9" fontId="9" fillId="2" borderId="6" xfId="0" applyNumberFormat="1" applyFont="1" applyFill="1" applyBorder="1" applyAlignment="1">
      <alignment horizontal="center" vertical="center" wrapText="1"/>
    </xf>
    <xf numFmtId="7" fontId="9" fillId="2" borderId="4" xfId="0" applyNumberFormat="1" applyFont="1" applyFill="1" applyBorder="1" applyAlignment="1">
      <alignment horizontal="center" vertical="center" wrapText="1"/>
    </xf>
    <xf numFmtId="164" fontId="9" fillId="0" borderId="4" xfId="7" applyFont="1" applyFill="1" applyBorder="1" applyAlignment="1">
      <alignment vertical="center" wrapText="1"/>
    </xf>
    <xf numFmtId="9" fontId="9" fillId="0" borderId="4" xfId="8" applyFont="1" applyFill="1" applyBorder="1" applyAlignment="1" applyProtection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17" fillId="2" borderId="6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/>
    </xf>
    <xf numFmtId="164" fontId="15" fillId="2" borderId="6" xfId="7" applyFont="1" applyFill="1" applyBorder="1" applyAlignment="1" applyProtection="1">
      <alignment horizontal="center" vertical="center" wrapText="1"/>
    </xf>
    <xf numFmtId="164" fontId="15" fillId="2" borderId="6" xfId="7" applyFont="1" applyFill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164" fontId="15" fillId="2" borderId="4" xfId="7" applyFont="1" applyFill="1" applyBorder="1" applyAlignment="1" applyProtection="1">
      <alignment horizontal="center" vertical="center" wrapText="1"/>
    </xf>
    <xf numFmtId="164" fontId="15" fillId="2" borderId="4" xfId="7" applyFont="1" applyFill="1" applyBorder="1" applyAlignment="1">
      <alignment horizontal="center" vertical="center" wrapText="1"/>
    </xf>
    <xf numFmtId="9" fontId="9" fillId="0" borderId="6" xfId="8" applyFont="1" applyFill="1" applyBorder="1" applyAlignment="1" applyProtection="1">
      <alignment vertical="center" wrapText="1"/>
    </xf>
    <xf numFmtId="164" fontId="9" fillId="0" borderId="12" xfId="0" applyNumberFormat="1" applyFont="1" applyBorder="1" applyAlignment="1">
      <alignment vertical="center" wrapText="1"/>
    </xf>
    <xf numFmtId="0" fontId="17" fillId="2" borderId="0" xfId="0" applyFont="1" applyFill="1" applyAlignment="1">
      <alignment vertical="center"/>
    </xf>
    <xf numFmtId="0" fontId="5" fillId="2" borderId="2" xfId="5" applyFont="1" applyFill="1" applyBorder="1" applyAlignment="1">
      <alignment vertical="center"/>
    </xf>
    <xf numFmtId="0" fontId="5" fillId="2" borderId="3" xfId="5" applyFont="1" applyFill="1" applyBorder="1" applyAlignment="1">
      <alignment horizontal="right" vertical="center"/>
    </xf>
    <xf numFmtId="0" fontId="9" fillId="2" borderId="16" xfId="2" applyFont="1" applyFill="1" applyBorder="1" applyAlignment="1">
      <alignment horizontal="center" vertical="center" wrapText="1"/>
    </xf>
    <xf numFmtId="3" fontId="3" fillId="2" borderId="17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left" vertical="center" wrapText="1"/>
    </xf>
    <xf numFmtId="0" fontId="3" fillId="2" borderId="7" xfId="2" applyFont="1" applyFill="1" applyBorder="1" applyAlignment="1">
      <alignment horizontal="center" vertical="center" wrapText="1"/>
    </xf>
    <xf numFmtId="3" fontId="3" fillId="2" borderId="19" xfId="2" applyNumberFormat="1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right" vertical="center" wrapText="1"/>
    </xf>
    <xf numFmtId="9" fontId="9" fillId="0" borderId="7" xfId="4" applyFont="1" applyFill="1" applyBorder="1" applyAlignment="1" applyProtection="1">
      <alignment horizontal="center" vertical="center" wrapText="1"/>
    </xf>
    <xf numFmtId="164" fontId="9" fillId="0" borderId="7" xfId="5" applyNumberFormat="1" applyFont="1" applyBorder="1" applyAlignment="1">
      <alignment horizontal="center" vertical="center" wrapText="1"/>
    </xf>
    <xf numFmtId="0" fontId="9" fillId="2" borderId="7" xfId="5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165" fontId="3" fillId="2" borderId="4" xfId="2" applyNumberFormat="1" applyFont="1" applyFill="1" applyBorder="1" applyAlignment="1">
      <alignment horizontal="center" vertical="center" wrapText="1"/>
    </xf>
    <xf numFmtId="9" fontId="15" fillId="0" borderId="21" xfId="10" applyFont="1" applyFill="1" applyBorder="1" applyAlignment="1">
      <alignment horizontal="center" vertical="center" wrapText="1"/>
    </xf>
    <xf numFmtId="0" fontId="9" fillId="0" borderId="21" xfId="9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165" fontId="9" fillId="2" borderId="21" xfId="9" applyNumberFormat="1" applyFont="1" applyFill="1" applyBorder="1" applyAlignment="1">
      <alignment horizontal="center" vertical="center" wrapText="1"/>
    </xf>
    <xf numFmtId="164" fontId="9" fillId="2" borderId="21" xfId="7" applyFont="1" applyFill="1" applyBorder="1" applyAlignment="1">
      <alignment horizontal="center" vertical="center" wrapText="1"/>
    </xf>
    <xf numFmtId="9" fontId="9" fillId="2" borderId="21" xfId="0" applyNumberFormat="1" applyFont="1" applyFill="1" applyBorder="1" applyAlignment="1">
      <alignment horizontal="center" vertical="center" wrapText="1"/>
    </xf>
    <xf numFmtId="7" fontId="9" fillId="2" borderId="21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18" fillId="2" borderId="11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64" fontId="14" fillId="2" borderId="23" xfId="7" applyFont="1" applyFill="1" applyBorder="1" applyAlignment="1" applyProtection="1">
      <alignment horizontal="center" vertical="center" wrapText="1"/>
    </xf>
    <xf numFmtId="0" fontId="21" fillId="2" borderId="0" xfId="2" applyFont="1" applyFill="1" applyAlignment="1">
      <alignment vertical="center" wrapText="1"/>
    </xf>
    <xf numFmtId="1" fontId="14" fillId="2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 wrapText="1" shrinkToFit="1"/>
    </xf>
    <xf numFmtId="0" fontId="22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165" fontId="14" fillId="2" borderId="21" xfId="0" applyNumberFormat="1" applyFont="1" applyFill="1" applyBorder="1" applyAlignment="1">
      <alignment horizontal="center" vertical="center" wrapText="1"/>
    </xf>
    <xf numFmtId="9" fontId="14" fillId="2" borderId="21" xfId="7" applyNumberFormat="1" applyFont="1" applyFill="1" applyBorder="1" applyAlignment="1" applyProtection="1">
      <alignment horizontal="center" vertical="center" wrapText="1"/>
    </xf>
    <xf numFmtId="164" fontId="14" fillId="2" borderId="21" xfId="7" applyFont="1" applyFill="1" applyBorder="1" applyAlignment="1">
      <alignment vertical="center" wrapText="1"/>
    </xf>
    <xf numFmtId="164" fontId="14" fillId="2" borderId="21" xfId="7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2" fillId="2" borderId="4" xfId="0" applyFont="1" applyFill="1" applyBorder="1" applyAlignment="1">
      <alignment horizontal="center" vertical="center" wrapText="1"/>
    </xf>
    <xf numFmtId="165" fontId="14" fillId="2" borderId="4" xfId="0" applyNumberFormat="1" applyFont="1" applyFill="1" applyBorder="1" applyAlignment="1">
      <alignment horizontal="center" vertical="center" wrapText="1"/>
    </xf>
    <xf numFmtId="9" fontId="14" fillId="2" borderId="4" xfId="7" applyNumberFormat="1" applyFont="1" applyFill="1" applyBorder="1" applyAlignment="1" applyProtection="1">
      <alignment horizontal="center" vertical="center" wrapText="1"/>
    </xf>
    <xf numFmtId="164" fontId="14" fillId="2" borderId="4" xfId="7" applyFont="1" applyFill="1" applyBorder="1" applyAlignment="1">
      <alignment vertical="center" wrapText="1"/>
    </xf>
    <xf numFmtId="0" fontId="20" fillId="0" borderId="4" xfId="0" applyFont="1" applyBorder="1" applyAlignment="1">
      <alignment vertical="center"/>
    </xf>
    <xf numFmtId="165" fontId="19" fillId="2" borderId="4" xfId="0" applyNumberFormat="1" applyFont="1" applyFill="1" applyBorder="1" applyAlignment="1">
      <alignment vertical="center" wrapText="1"/>
    </xf>
    <xf numFmtId="0" fontId="19" fillId="2" borderId="4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4" fillId="2" borderId="0" xfId="2" applyFont="1" applyFill="1" applyAlignment="1">
      <alignment vertical="center" wrapText="1"/>
    </xf>
    <xf numFmtId="0" fontId="9" fillId="0" borderId="0" xfId="11" applyFont="1" applyAlignment="1">
      <alignment vertical="center" wrapText="1"/>
    </xf>
    <xf numFmtId="0" fontId="25" fillId="0" borderId="0" xfId="0" applyFont="1"/>
    <xf numFmtId="0" fontId="19" fillId="0" borderId="0" xfId="0" applyFont="1"/>
    <xf numFmtId="0" fontId="19" fillId="5" borderId="0" xfId="0" applyFont="1" applyFill="1" applyAlignment="1">
      <alignment vertical="center" wrapText="1"/>
    </xf>
    <xf numFmtId="0" fontId="19" fillId="6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5" fillId="2" borderId="25" xfId="5" applyFont="1" applyFill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9" fontId="9" fillId="0" borderId="4" xfId="8" applyFont="1" applyFill="1" applyBorder="1" applyAlignment="1" applyProtection="1">
      <alignment horizontal="center" vertical="center" wrapText="1"/>
    </xf>
    <xf numFmtId="0" fontId="7" fillId="0" borderId="0" xfId="12" applyFont="1" applyAlignment="1">
      <alignment vertical="center"/>
    </xf>
    <xf numFmtId="0" fontId="9" fillId="0" borderId="0" xfId="12" applyFont="1" applyAlignment="1">
      <alignment horizontal="center" vertical="center" wrapText="1"/>
    </xf>
    <xf numFmtId="0" fontId="14" fillId="0" borderId="0" xfId="12" applyFont="1" applyAlignment="1">
      <alignment horizontal="center" vertical="center" wrapText="1"/>
    </xf>
    <xf numFmtId="0" fontId="9" fillId="0" borderId="0" xfId="12" applyFont="1" applyAlignment="1">
      <alignment vertical="center" wrapText="1"/>
    </xf>
    <xf numFmtId="0" fontId="26" fillId="0" borderId="0" xfId="12" applyFont="1" applyAlignment="1">
      <alignment horizontal="center" vertical="center" wrapText="1"/>
    </xf>
    <xf numFmtId="3" fontId="26" fillId="0" borderId="0" xfId="12" applyNumberFormat="1" applyFont="1" applyAlignment="1">
      <alignment horizontal="center" vertical="center" wrapText="1"/>
    </xf>
    <xf numFmtId="9" fontId="9" fillId="0" borderId="0" xfId="12" applyNumberFormat="1" applyFont="1" applyAlignment="1">
      <alignment horizontal="center" vertical="center" wrapText="1"/>
    </xf>
    <xf numFmtId="8" fontId="9" fillId="0" borderId="0" xfId="12" applyNumberFormat="1" applyFont="1" applyAlignment="1">
      <alignment horizontal="center" vertical="center"/>
    </xf>
    <xf numFmtId="166" fontId="9" fillId="0" borderId="0" xfId="12" applyNumberFormat="1" applyFont="1" applyAlignment="1">
      <alignment horizontal="center" vertical="center" wrapText="1"/>
    </xf>
    <xf numFmtId="0" fontId="9" fillId="0" borderId="0" xfId="12" applyFont="1" applyAlignment="1">
      <alignment vertical="center"/>
    </xf>
    <xf numFmtId="0" fontId="9" fillId="0" borderId="0" xfId="12" applyFont="1" applyAlignment="1">
      <alignment horizontal="center" vertical="center"/>
    </xf>
    <xf numFmtId="166" fontId="9" fillId="0" borderId="0" xfId="12" applyNumberFormat="1" applyFont="1" applyAlignment="1">
      <alignment vertical="center"/>
    </xf>
    <xf numFmtId="0" fontId="27" fillId="0" borderId="0" xfId="12" applyFont="1" applyAlignment="1">
      <alignment vertical="center"/>
    </xf>
    <xf numFmtId="0" fontId="7" fillId="0" borderId="0" xfId="12" applyFont="1" applyAlignment="1">
      <alignment vertical="center" wrapText="1"/>
    </xf>
    <xf numFmtId="3" fontId="7" fillId="0" borderId="0" xfId="12" applyNumberFormat="1" applyFont="1" applyAlignment="1">
      <alignment vertical="center"/>
    </xf>
    <xf numFmtId="0" fontId="7" fillId="0" borderId="0" xfId="12" applyFont="1" applyAlignment="1">
      <alignment horizontal="center" vertical="center"/>
    </xf>
    <xf numFmtId="166" fontId="7" fillId="0" borderId="0" xfId="12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9" fillId="0" borderId="0" xfId="7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7" fillId="0" borderId="0" xfId="0" applyFont="1" applyAlignment="1">
      <alignment horizontal="right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164" fontId="9" fillId="0" borderId="26" xfId="7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164" fontId="9" fillId="0" borderId="21" xfId="7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164" fontId="9" fillId="0" borderId="27" xfId="7" applyFont="1" applyFill="1" applyBorder="1" applyAlignment="1" applyProtection="1">
      <alignment horizontal="center" vertical="center" wrapText="1"/>
    </xf>
    <xf numFmtId="9" fontId="28" fillId="0" borderId="27" xfId="10" applyFont="1" applyFill="1" applyBorder="1" applyAlignment="1" applyProtection="1">
      <alignment horizontal="center" vertical="center" wrapText="1"/>
    </xf>
    <xf numFmtId="0" fontId="9" fillId="0" borderId="6" xfId="0" applyFont="1" applyBorder="1"/>
    <xf numFmtId="0" fontId="9" fillId="0" borderId="18" xfId="0" applyFont="1" applyBorder="1" applyAlignment="1">
      <alignment horizontal="left" vertical="center" wrapText="1"/>
    </xf>
    <xf numFmtId="164" fontId="9" fillId="0" borderId="23" xfId="7" applyFont="1" applyFill="1" applyBorder="1" applyAlignment="1" applyProtection="1">
      <alignment horizontal="center" vertical="center" wrapText="1"/>
    </xf>
    <xf numFmtId="9" fontId="28" fillId="0" borderId="23" xfId="10" applyFont="1" applyFill="1" applyBorder="1" applyAlignment="1" applyProtection="1">
      <alignment horizontal="center" vertical="center" wrapText="1"/>
    </xf>
    <xf numFmtId="0" fontId="9" fillId="0" borderId="4" xfId="0" applyFont="1" applyBorder="1"/>
    <xf numFmtId="164" fontId="7" fillId="0" borderId="12" xfId="7" applyFont="1" applyFill="1" applyBorder="1" applyAlignment="1" applyProtection="1">
      <alignment horizontal="center" vertical="center" wrapText="1"/>
    </xf>
    <xf numFmtId="167" fontId="7" fillId="0" borderId="27" xfId="0" applyNumberFormat="1" applyFont="1" applyBorder="1" applyAlignment="1">
      <alignment horizontal="center" vertical="center" wrapText="1"/>
    </xf>
    <xf numFmtId="167" fontId="7" fillId="0" borderId="0" xfId="0" applyNumberFormat="1" applyFont="1" applyAlignment="1">
      <alignment horizontal="center" vertical="center" wrapText="1"/>
    </xf>
    <xf numFmtId="164" fontId="7" fillId="0" borderId="0" xfId="7" applyFont="1" applyFill="1" applyBorder="1" applyAlignment="1" applyProtection="1">
      <alignment horizontal="center" vertical="center" wrapText="1"/>
    </xf>
    <xf numFmtId="164" fontId="9" fillId="0" borderId="0" xfId="7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9" fillId="0" borderId="0" xfId="7" applyFont="1" applyFill="1" applyBorder="1" applyAlignment="1" applyProtection="1">
      <alignment horizontal="left" vertical="top"/>
    </xf>
    <xf numFmtId="0" fontId="7" fillId="0" borderId="1" xfId="2" applyFont="1" applyBorder="1" applyAlignment="1">
      <alignment horizontal="left" vertical="center"/>
    </xf>
    <xf numFmtId="9" fontId="10" fillId="2" borderId="0" xfId="10" applyFont="1" applyFill="1" applyBorder="1" applyAlignment="1" applyProtection="1">
      <alignment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64" fontId="27" fillId="0" borderId="23" xfId="7" applyFont="1" applyFill="1" applyBorder="1" applyAlignment="1" applyProtection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4" fontId="7" fillId="0" borderId="4" xfId="7" applyFont="1" applyFill="1" applyBorder="1" applyAlignment="1">
      <alignment vertical="center" wrapText="1"/>
    </xf>
    <xf numFmtId="9" fontId="9" fillId="0" borderId="29" xfId="10" applyFont="1" applyFill="1" applyBorder="1" applyAlignment="1" applyProtection="1">
      <alignment vertical="center" wrapText="1"/>
    </xf>
    <xf numFmtId="164" fontId="7" fillId="0" borderId="27" xfId="0" applyNumberFormat="1" applyFont="1" applyBorder="1" applyAlignment="1">
      <alignment vertical="center" wrapText="1"/>
    </xf>
    <xf numFmtId="1" fontId="14" fillId="2" borderId="23" xfId="0" applyNumberFormat="1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left" vertical="center" wrapText="1" shrinkToFit="1"/>
    </xf>
    <xf numFmtId="0" fontId="22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165" fontId="14" fillId="2" borderId="23" xfId="0" applyNumberFormat="1" applyFont="1" applyFill="1" applyBorder="1" applyAlignment="1">
      <alignment horizontal="center" vertical="center" wrapText="1"/>
    </xf>
    <xf numFmtId="9" fontId="14" fillId="2" borderId="23" xfId="7" applyNumberFormat="1" applyFont="1" applyFill="1" applyBorder="1" applyAlignment="1" applyProtection="1">
      <alignment horizontal="center" vertical="center" wrapText="1"/>
    </xf>
    <xf numFmtId="1" fontId="14" fillId="2" borderId="26" xfId="0" applyNumberFormat="1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165" fontId="14" fillId="2" borderId="26" xfId="0" applyNumberFormat="1" applyFont="1" applyFill="1" applyBorder="1" applyAlignment="1">
      <alignment horizontal="center" vertical="center" wrapText="1"/>
    </xf>
    <xf numFmtId="9" fontId="14" fillId="2" borderId="26" xfId="7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14" fillId="0" borderId="4" xfId="0" applyNumberFormat="1" applyFont="1" applyBorder="1" applyAlignment="1">
      <alignment horizontal="center" vertical="center" wrapText="1"/>
    </xf>
    <xf numFmtId="2" fontId="30" fillId="0" borderId="4" xfId="7" applyNumberFormat="1" applyFont="1" applyFill="1" applyBorder="1" applyAlignment="1" applyProtection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8" fontId="9" fillId="2" borderId="6" xfId="0" applyNumberFormat="1" applyFont="1" applyFill="1" applyBorder="1" applyAlignment="1">
      <alignment horizontal="right" vertical="center" wrapText="1"/>
    </xf>
    <xf numFmtId="164" fontId="9" fillId="0" borderId="6" xfId="7" applyFont="1" applyFill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168" fontId="9" fillId="0" borderId="6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9" fontId="15" fillId="4" borderId="4" xfId="8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8" fontId="9" fillId="4" borderId="4" xfId="0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vertical="center"/>
    </xf>
    <xf numFmtId="0" fontId="9" fillId="0" borderId="10" xfId="0" applyFont="1" applyBorder="1" applyAlignment="1">
      <alignment vertical="center" wrapText="1"/>
    </xf>
    <xf numFmtId="164" fontId="9" fillId="0" borderId="6" xfId="7" applyFont="1" applyFill="1" applyBorder="1" applyAlignment="1">
      <alignment horizontal="center" vertical="center" wrapText="1"/>
    </xf>
    <xf numFmtId="168" fontId="9" fillId="0" borderId="0" xfId="0" applyNumberFormat="1" applyFont="1" applyAlignment="1">
      <alignment horizontal="left" vertical="center"/>
    </xf>
    <xf numFmtId="0" fontId="5" fillId="2" borderId="0" xfId="2" applyFont="1" applyFill="1" applyAlignment="1">
      <alignment horizontal="left" vertical="center"/>
    </xf>
    <xf numFmtId="0" fontId="31" fillId="2" borderId="1" xfId="2" applyFont="1" applyFill="1" applyBorder="1" applyAlignment="1">
      <alignment horizontal="left" vertical="center"/>
    </xf>
    <xf numFmtId="164" fontId="5" fillId="2" borderId="0" xfId="2" applyNumberFormat="1" applyFont="1" applyFill="1" applyAlignment="1">
      <alignment horizontal="left" vertical="center"/>
    </xf>
    <xf numFmtId="164" fontId="7" fillId="2" borderId="0" xfId="2" applyNumberFormat="1" applyFont="1" applyFill="1" applyAlignment="1">
      <alignment horizontal="left" vertical="center"/>
    </xf>
    <xf numFmtId="9" fontId="5" fillId="2" borderId="0" xfId="8" applyFont="1" applyFill="1" applyBorder="1" applyAlignment="1" applyProtection="1">
      <alignment vertical="center"/>
    </xf>
    <xf numFmtId="164" fontId="7" fillId="2" borderId="0" xfId="2" applyNumberFormat="1" applyFont="1" applyFill="1" applyAlignment="1">
      <alignment vertical="center"/>
    </xf>
    <xf numFmtId="0" fontId="9" fillId="7" borderId="6" xfId="0" applyFont="1" applyFill="1" applyBorder="1" applyAlignment="1">
      <alignment horizontal="left" vertical="center" wrapText="1"/>
    </xf>
    <xf numFmtId="3" fontId="9" fillId="7" borderId="6" xfId="0" applyNumberFormat="1" applyFont="1" applyFill="1" applyBorder="1" applyAlignment="1">
      <alignment horizontal="center" vertical="center"/>
    </xf>
    <xf numFmtId="166" fontId="9" fillId="7" borderId="6" xfId="0" applyNumberFormat="1" applyFont="1" applyFill="1" applyBorder="1" applyAlignment="1">
      <alignment horizontal="right" vertical="center"/>
    </xf>
    <xf numFmtId="9" fontId="9" fillId="2" borderId="6" xfId="8" applyFont="1" applyFill="1" applyBorder="1" applyAlignment="1" applyProtection="1">
      <alignment horizontal="center" vertical="center" wrapText="1"/>
    </xf>
    <xf numFmtId="7" fontId="9" fillId="2" borderId="6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left" vertical="center" wrapText="1"/>
    </xf>
    <xf numFmtId="166" fontId="9" fillId="7" borderId="4" xfId="0" applyNumberFormat="1" applyFont="1" applyFill="1" applyBorder="1" applyAlignment="1">
      <alignment horizontal="right" vertical="center"/>
    </xf>
    <xf numFmtId="166" fontId="9" fillId="0" borderId="4" xfId="0" applyNumberFormat="1" applyFont="1" applyBorder="1" applyAlignment="1">
      <alignment vertical="center"/>
    </xf>
    <xf numFmtId="166" fontId="9" fillId="7" borderId="4" xfId="0" applyNumberFormat="1" applyFont="1" applyFill="1" applyBorder="1" applyAlignment="1">
      <alignment vertical="center"/>
    </xf>
    <xf numFmtId="3" fontId="9" fillId="7" borderId="4" xfId="0" applyNumberFormat="1" applyFont="1" applyFill="1" applyBorder="1" applyAlignment="1">
      <alignment horizontal="center" vertical="center"/>
    </xf>
    <xf numFmtId="9" fontId="9" fillId="2" borderId="4" xfId="8" applyFont="1" applyFill="1" applyBorder="1" applyAlignment="1" applyProtection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9" fillId="7" borderId="6" xfId="0" applyNumberFormat="1" applyFont="1" applyFill="1" applyBorder="1" applyAlignment="1">
      <alignment horizontal="center" vertical="center" wrapText="1"/>
    </xf>
    <xf numFmtId="165" fontId="9" fillId="7" borderId="6" xfId="0" applyNumberFormat="1" applyFont="1" applyFill="1" applyBorder="1" applyAlignment="1">
      <alignment horizontal="right" vertical="center" wrapText="1"/>
    </xf>
    <xf numFmtId="165" fontId="9" fillId="2" borderId="6" xfId="7" applyNumberFormat="1" applyFont="1" applyFill="1" applyBorder="1" applyAlignment="1">
      <alignment horizontal="center" vertical="center" wrapText="1"/>
    </xf>
    <xf numFmtId="165" fontId="9" fillId="7" borderId="4" xfId="0" applyNumberFormat="1" applyFont="1" applyFill="1" applyBorder="1" applyAlignment="1">
      <alignment horizontal="right" vertical="center" wrapText="1"/>
    </xf>
    <xf numFmtId="164" fontId="9" fillId="2" borderId="4" xfId="2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164" fontId="9" fillId="0" borderId="11" xfId="7" applyFont="1" applyFill="1" applyBorder="1" applyAlignment="1">
      <alignment horizontal="center" vertical="center" wrapText="1"/>
    </xf>
    <xf numFmtId="9" fontId="9" fillId="0" borderId="13" xfId="8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>
      <alignment vertical="center"/>
    </xf>
    <xf numFmtId="0" fontId="5" fillId="2" borderId="4" xfId="5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2" fillId="2" borderId="0" xfId="13" applyFont="1" applyFill="1" applyAlignment="1">
      <alignment horizontal="center" vertical="center"/>
    </xf>
    <xf numFmtId="0" fontId="33" fillId="0" borderId="0" xfId="13" applyFont="1" applyAlignment="1">
      <alignment horizontal="left" vertical="center"/>
    </xf>
    <xf numFmtId="0" fontId="5" fillId="0" borderId="1" xfId="13" applyFont="1" applyBorder="1" applyAlignment="1">
      <alignment vertical="center"/>
    </xf>
    <xf numFmtId="168" fontId="14" fillId="2" borderId="4" xfId="0" applyNumberFormat="1" applyFont="1" applyFill="1" applyBorder="1" applyAlignment="1">
      <alignment horizontal="center" vertical="center" wrapText="1"/>
    </xf>
    <xf numFmtId="168" fontId="9" fillId="3" borderId="4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vertical="center" wrapText="1"/>
    </xf>
    <xf numFmtId="0" fontId="26" fillId="2" borderId="10" xfId="0" applyFont="1" applyFill="1" applyBorder="1" applyAlignment="1">
      <alignment horizontal="center" vertical="center" wrapText="1"/>
    </xf>
    <xf numFmtId="164" fontId="9" fillId="2" borderId="10" xfId="7" applyFont="1" applyFill="1" applyBorder="1" applyAlignment="1">
      <alignment horizontal="center" vertical="center" wrapText="1"/>
    </xf>
    <xf numFmtId="9" fontId="9" fillId="2" borderId="0" xfId="8" applyFont="1" applyFill="1" applyBorder="1" applyAlignment="1" applyProtection="1">
      <alignment horizontal="center" vertical="center" wrapText="1"/>
    </xf>
    <xf numFmtId="169" fontId="9" fillId="2" borderId="4" xfId="0" applyNumberFormat="1" applyFont="1" applyFill="1" applyBorder="1" applyAlignment="1">
      <alignment horizontal="center" vertical="center" wrapText="1"/>
    </xf>
    <xf numFmtId="169" fontId="26" fillId="0" borderId="2" xfId="13" applyNumberFormat="1" applyFont="1" applyBorder="1" applyAlignment="1">
      <alignment horizontal="right" vertical="center" wrapText="1"/>
    </xf>
    <xf numFmtId="0" fontId="5" fillId="2" borderId="1" xfId="2" applyFont="1" applyFill="1" applyBorder="1" applyAlignment="1">
      <alignment horizontal="left" vertical="center"/>
    </xf>
    <xf numFmtId="164" fontId="9" fillId="2" borderId="4" xfId="7" applyFont="1" applyFill="1" applyBorder="1" applyAlignment="1">
      <alignment vertical="center" wrapText="1"/>
    </xf>
    <xf numFmtId="9" fontId="9" fillId="2" borderId="4" xfId="8" applyFont="1" applyFill="1" applyBorder="1" applyAlignment="1" applyProtection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0" xfId="2" applyFont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26" fillId="2" borderId="27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horizontal="center" vertical="center"/>
    </xf>
    <xf numFmtId="3" fontId="9" fillId="2" borderId="27" xfId="0" applyNumberFormat="1" applyFont="1" applyFill="1" applyBorder="1" applyAlignment="1">
      <alignment horizontal="center" vertical="center"/>
    </xf>
    <xf numFmtId="164" fontId="9" fillId="2" borderId="27" xfId="7" applyFont="1" applyFill="1" applyBorder="1" applyAlignment="1" applyProtection="1">
      <alignment horizontal="center" vertical="center"/>
    </xf>
    <xf numFmtId="164" fontId="9" fillId="0" borderId="27" xfId="7" applyFont="1" applyBorder="1" applyAlignment="1">
      <alignment horizontal="center" vertical="center"/>
    </xf>
    <xf numFmtId="9" fontId="9" fillId="0" borderId="27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6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/>
    </xf>
    <xf numFmtId="164" fontId="9" fillId="2" borderId="23" xfId="7" applyFont="1" applyFill="1" applyBorder="1" applyAlignment="1" applyProtection="1">
      <alignment horizontal="center" vertical="center"/>
    </xf>
    <xf numFmtId="9" fontId="9" fillId="2" borderId="30" xfId="8" applyFont="1" applyFill="1" applyBorder="1" applyAlignment="1" applyProtection="1">
      <alignment horizontal="center" vertical="center" wrapText="1"/>
    </xf>
    <xf numFmtId="0" fontId="9" fillId="2" borderId="4" xfId="2" applyFont="1" applyFill="1" applyBorder="1" applyAlignment="1">
      <alignment vertical="center" wrapText="1"/>
    </xf>
    <xf numFmtId="0" fontId="9" fillId="0" borderId="4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2" borderId="10" xfId="14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9" fillId="2" borderId="12" xfId="14" applyFont="1" applyFill="1" applyBorder="1" applyAlignment="1">
      <alignment vertical="center" wrapText="1"/>
    </xf>
    <xf numFmtId="0" fontId="9" fillId="2" borderId="27" xfId="14" applyFont="1" applyFill="1" applyBorder="1" applyAlignment="1">
      <alignment horizontal="center" vertical="center" wrapText="1"/>
    </xf>
    <xf numFmtId="0" fontId="26" fillId="2" borderId="27" xfId="14" applyFont="1" applyFill="1" applyBorder="1" applyAlignment="1">
      <alignment horizontal="center" vertical="center" wrapText="1"/>
    </xf>
    <xf numFmtId="164" fontId="9" fillId="2" borderId="27" xfId="14" applyNumberFormat="1" applyFont="1" applyFill="1" applyBorder="1" applyAlignment="1">
      <alignment horizontal="center" vertical="center" wrapText="1"/>
    </xf>
    <xf numFmtId="164" fontId="9" fillId="2" borderId="13" xfId="7" applyFont="1" applyFill="1" applyBorder="1" applyAlignment="1">
      <alignment horizontal="center" vertical="center" wrapText="1"/>
    </xf>
    <xf numFmtId="9" fontId="9" fillId="2" borderId="13" xfId="8" applyFont="1" applyFill="1" applyBorder="1" applyAlignment="1" applyProtection="1">
      <alignment horizontal="center" vertical="center" wrapText="1"/>
    </xf>
    <xf numFmtId="164" fontId="9" fillId="2" borderId="31" xfId="14" applyNumberFormat="1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vertical="center"/>
    </xf>
    <xf numFmtId="164" fontId="9" fillId="2" borderId="32" xfId="14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2" xfId="6" applyFont="1" applyBorder="1" applyAlignment="1">
      <alignment vertical="center" wrapText="1"/>
    </xf>
    <xf numFmtId="44" fontId="14" fillId="0" borderId="4" xfId="6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14" fillId="3" borderId="2" xfId="6" applyFont="1" applyFill="1" applyBorder="1" applyAlignment="1">
      <alignment horizontal="left" vertical="center" wrapText="1"/>
    </xf>
    <xf numFmtId="0" fontId="20" fillId="0" borderId="4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165" fontId="14" fillId="0" borderId="4" xfId="6" applyNumberFormat="1" applyFont="1" applyBorder="1" applyAlignment="1">
      <alignment horizontal="center" vertical="center" wrapText="1"/>
    </xf>
    <xf numFmtId="9" fontId="14" fillId="0" borderId="4" xfId="6" applyNumberFormat="1" applyFont="1" applyBorder="1" applyAlignment="1">
      <alignment horizontal="center" vertical="center"/>
    </xf>
    <xf numFmtId="5" fontId="6" fillId="0" borderId="4" xfId="15" applyNumberFormat="1" applyFill="1" applyBorder="1" applyAlignment="1">
      <alignment vertical="center" wrapText="1"/>
    </xf>
    <xf numFmtId="9" fontId="14" fillId="0" borderId="4" xfId="16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5" xfId="0" applyFont="1" applyBorder="1" applyAlignment="1">
      <alignment horizontal="right" vertical="center"/>
    </xf>
    <xf numFmtId="165" fontId="14" fillId="0" borderId="4" xfId="0" applyNumberFormat="1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64" fontId="23" fillId="0" borderId="6" xfId="0" applyNumberFormat="1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44" fontId="23" fillId="0" borderId="4" xfId="0" applyNumberFormat="1" applyFont="1" applyBorder="1" applyAlignment="1">
      <alignment vertical="center"/>
    </xf>
    <xf numFmtId="0" fontId="0" fillId="3" borderId="0" xfId="0" applyFill="1" applyAlignment="1">
      <alignment vertical="center"/>
    </xf>
    <xf numFmtId="0" fontId="30" fillId="3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4" fillId="3" borderId="4" xfId="6" applyFont="1" applyFill="1" applyBorder="1" applyAlignment="1">
      <alignment horizontal="left" vertical="center" wrapText="1"/>
    </xf>
    <xf numFmtId="0" fontId="20" fillId="0" borderId="21" xfId="6" applyFont="1" applyBorder="1" applyAlignment="1">
      <alignment horizontal="center" vertical="center" wrapText="1"/>
    </xf>
    <xf numFmtId="0" fontId="14" fillId="0" borderId="21" xfId="6" applyFont="1" applyBorder="1" applyAlignment="1">
      <alignment horizontal="center" vertical="center" wrapText="1"/>
    </xf>
    <xf numFmtId="0" fontId="9" fillId="0" borderId="21" xfId="6" applyFont="1" applyBorder="1" applyAlignment="1">
      <alignment horizontal="center" vertical="center" wrapText="1"/>
    </xf>
    <xf numFmtId="165" fontId="14" fillId="0" borderId="21" xfId="6" applyNumberFormat="1" applyFont="1" applyBorder="1" applyAlignment="1">
      <alignment horizontal="center" vertical="center" wrapText="1"/>
    </xf>
    <xf numFmtId="9" fontId="14" fillId="0" borderId="21" xfId="6" applyNumberFormat="1" applyFont="1" applyBorder="1" applyAlignment="1">
      <alignment horizontal="center" vertical="center"/>
    </xf>
    <xf numFmtId="5" fontId="6" fillId="0" borderId="21" xfId="15" applyNumberFormat="1" applyFill="1" applyBorder="1" applyAlignment="1">
      <alignment vertical="center" wrapText="1"/>
    </xf>
    <xf numFmtId="9" fontId="14" fillId="0" borderId="21" xfId="16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171" fontId="37" fillId="9" borderId="33" xfId="18" applyFont="1" applyFill="1" applyBorder="1" applyAlignment="1">
      <alignment horizontal="left" vertical="center" wrapText="1"/>
    </xf>
    <xf numFmtId="7" fontId="6" fillId="0" borderId="4" xfId="15" applyNumberFormat="1" applyFill="1" applyBorder="1" applyAlignment="1">
      <alignment vertical="center" wrapText="1"/>
    </xf>
    <xf numFmtId="0" fontId="14" fillId="3" borderId="4" xfId="6" applyFont="1" applyFill="1" applyBorder="1" applyAlignment="1">
      <alignment horizontal="left" vertical="top" wrapText="1"/>
    </xf>
    <xf numFmtId="44" fontId="9" fillId="2" borderId="9" xfId="0" applyNumberFormat="1" applyFont="1" applyFill="1" applyBorder="1" applyAlignment="1">
      <alignment horizontal="center" vertical="center" wrapText="1"/>
    </xf>
    <xf numFmtId="7" fontId="9" fillId="0" borderId="27" xfId="0" applyNumberFormat="1" applyFont="1" applyBorder="1" applyAlignment="1">
      <alignment horizontal="center" vertical="center" wrapText="1"/>
    </xf>
    <xf numFmtId="7" fontId="9" fillId="0" borderId="2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0" fillId="0" borderId="34" xfId="0" applyBorder="1"/>
    <xf numFmtId="0" fontId="14" fillId="0" borderId="2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165" fontId="14" fillId="0" borderId="4" xfId="6" applyNumberFormat="1" applyFont="1" applyBorder="1" applyAlignment="1">
      <alignment horizontal="righ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4" fillId="0" borderId="4" xfId="6" applyFont="1" applyBorder="1" applyAlignment="1">
      <alignment horizontal="center" vertical="center" wrapText="1"/>
    </xf>
    <xf numFmtId="0" fontId="0" fillId="0" borderId="0" xfId="0"/>
    <xf numFmtId="9" fontId="9" fillId="2" borderId="6" xfId="19" applyFont="1" applyFill="1" applyBorder="1" applyAlignment="1">
      <alignment horizontal="center" vertical="center" wrapText="1"/>
    </xf>
    <xf numFmtId="7" fontId="6" fillId="0" borderId="21" xfId="15" applyNumberFormat="1" applyFill="1" applyBorder="1" applyAlignment="1">
      <alignment vertical="center" wrapText="1"/>
    </xf>
    <xf numFmtId="0" fontId="10" fillId="2" borderId="7" xfId="2" applyFont="1" applyFill="1" applyBorder="1" applyAlignment="1">
      <alignment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10" fillId="2" borderId="21" xfId="2" applyFont="1" applyFill="1" applyBorder="1" applyAlignment="1">
      <alignment vertical="center" wrapText="1"/>
    </xf>
    <xf numFmtId="0" fontId="3" fillId="2" borderId="21" xfId="2" applyFont="1" applyFill="1" applyBorder="1" applyAlignment="1">
      <alignment horizontal="center" vertical="center" wrapText="1"/>
    </xf>
    <xf numFmtId="3" fontId="3" fillId="2" borderId="36" xfId="2" applyNumberFormat="1" applyFont="1" applyFill="1" applyBorder="1" applyAlignment="1">
      <alignment horizontal="center" vertical="center" wrapText="1"/>
    </xf>
    <xf numFmtId="164" fontId="3" fillId="2" borderId="37" xfId="2" applyNumberFormat="1" applyFont="1" applyFill="1" applyBorder="1" applyAlignment="1">
      <alignment horizontal="center" vertical="center" wrapText="1"/>
    </xf>
    <xf numFmtId="164" fontId="9" fillId="0" borderId="21" xfId="2" applyNumberFormat="1" applyFont="1" applyBorder="1" applyAlignment="1">
      <alignment horizontal="right" vertical="center" wrapText="1"/>
    </xf>
    <xf numFmtId="9" fontId="9" fillId="0" borderId="21" xfId="4" applyFont="1" applyFill="1" applyBorder="1" applyAlignment="1" applyProtection="1">
      <alignment horizontal="center" vertical="center" wrapText="1"/>
    </xf>
    <xf numFmtId="164" fontId="9" fillId="0" borderId="21" xfId="5" applyNumberFormat="1" applyFont="1" applyBorder="1" applyAlignment="1">
      <alignment horizontal="center" vertical="center" wrapText="1"/>
    </xf>
    <xf numFmtId="0" fontId="9" fillId="2" borderId="21" xfId="5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3" fontId="3" fillId="2" borderId="21" xfId="2" applyNumberFormat="1" applyFont="1" applyFill="1" applyBorder="1" applyAlignment="1">
      <alignment horizontal="center" vertical="center" wrapText="1"/>
    </xf>
    <xf numFmtId="164" fontId="3" fillId="2" borderId="21" xfId="2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top" wrapText="1"/>
    </xf>
    <xf numFmtId="0" fontId="0" fillId="0" borderId="0" xfId="0"/>
    <xf numFmtId="0" fontId="14" fillId="4" borderId="26" xfId="0" applyFont="1" applyFill="1" applyBorder="1" applyAlignment="1">
      <alignment horizontal="left" vertical="center" wrapText="1" shrinkToFit="1"/>
    </xf>
    <xf numFmtId="0" fontId="14" fillId="4" borderId="4" xfId="0" applyFont="1" applyFill="1" applyBorder="1" applyAlignment="1">
      <alignment horizontal="center" vertical="center" wrapText="1"/>
    </xf>
    <xf numFmtId="164" fontId="9" fillId="2" borderId="0" xfId="7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9" fontId="9" fillId="4" borderId="6" xfId="19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164" fontId="14" fillId="2" borderId="16" xfId="7" applyFont="1" applyFill="1" applyBorder="1" applyAlignment="1">
      <alignment vertical="center" wrapText="1"/>
    </xf>
    <xf numFmtId="164" fontId="14" fillId="2" borderId="18" xfId="7" applyFont="1" applyFill="1" applyBorder="1" applyAlignment="1">
      <alignment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9" fillId="3" borderId="9" xfId="0" applyFont="1" applyFill="1" applyBorder="1"/>
    <xf numFmtId="0" fontId="9" fillId="3" borderId="4" xfId="0" applyFont="1" applyFill="1" applyBorder="1"/>
    <xf numFmtId="0" fontId="0" fillId="3" borderId="0" xfId="0" applyFill="1"/>
    <xf numFmtId="9" fontId="14" fillId="3" borderId="21" xfId="16" applyFont="1" applyFill="1" applyBorder="1" applyAlignment="1">
      <alignment horizontal="center" vertical="center" wrapText="1"/>
    </xf>
    <xf numFmtId="9" fontId="14" fillId="3" borderId="4" xfId="16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vertical="center"/>
    </xf>
    <xf numFmtId="9" fontId="14" fillId="3" borderId="4" xfId="19" applyFont="1" applyFill="1" applyBorder="1" applyAlignment="1">
      <alignment vertical="center" wrapText="1"/>
    </xf>
    <xf numFmtId="164" fontId="23" fillId="3" borderId="6" xfId="0" applyNumberFormat="1" applyFont="1" applyFill="1" applyBorder="1" applyAlignment="1">
      <alignment vertical="center"/>
    </xf>
    <xf numFmtId="164" fontId="14" fillId="3" borderId="4" xfId="7" applyFont="1" applyFill="1" applyBorder="1" applyAlignment="1">
      <alignment vertical="center" wrapText="1"/>
    </xf>
    <xf numFmtId="0" fontId="0" fillId="3" borderId="4" xfId="0" applyFill="1" applyBorder="1"/>
    <xf numFmtId="0" fontId="11" fillId="3" borderId="0" xfId="5" applyFont="1" applyFill="1"/>
    <xf numFmtId="0" fontId="14" fillId="3" borderId="4" xfId="2" applyFont="1" applyFill="1" applyBorder="1" applyAlignment="1">
      <alignment horizontal="center" vertical="center"/>
    </xf>
    <xf numFmtId="0" fontId="9" fillId="4" borderId="4" xfId="14" applyFont="1" applyFill="1" applyBorder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170" fontId="9" fillId="3" borderId="4" xfId="0" applyNumberFormat="1" applyFont="1" applyFill="1" applyBorder="1" applyAlignment="1">
      <alignment vertical="center"/>
    </xf>
    <xf numFmtId="16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9" fontId="9" fillId="3" borderId="6" xfId="19" applyFont="1" applyFill="1" applyBorder="1" applyAlignment="1">
      <alignment vertical="center"/>
    </xf>
    <xf numFmtId="0" fontId="27" fillId="3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167" fontId="9" fillId="3" borderId="10" xfId="0" applyNumberFormat="1" applyFont="1" applyFill="1" applyBorder="1" applyAlignment="1">
      <alignment horizontal="center" vertical="center" wrapText="1"/>
    </xf>
    <xf numFmtId="167" fontId="9" fillId="3" borderId="16" xfId="0" applyNumberFormat="1" applyFont="1" applyFill="1" applyBorder="1" applyAlignment="1">
      <alignment horizontal="center" vertical="center" wrapText="1"/>
    </xf>
    <xf numFmtId="164" fontId="14" fillId="3" borderId="21" xfId="7" applyFont="1" applyFill="1" applyBorder="1" applyAlignment="1">
      <alignment vertical="center" wrapText="1"/>
    </xf>
    <xf numFmtId="164" fontId="9" fillId="4" borderId="6" xfId="7" applyFont="1" applyFill="1" applyBorder="1" applyAlignment="1" applyProtection="1">
      <alignment horizontal="center" vertical="center" wrapText="1"/>
    </xf>
    <xf numFmtId="0" fontId="0" fillId="3" borderId="38" xfId="0" applyFill="1" applyBorder="1"/>
    <xf numFmtId="164" fontId="14" fillId="4" borderId="21" xfId="7" applyFont="1" applyFill="1" applyBorder="1" applyAlignment="1">
      <alignment vertical="center" wrapText="1"/>
    </xf>
    <xf numFmtId="164" fontId="14" fillId="4" borderId="4" xfId="7" applyFont="1" applyFill="1" applyBorder="1" applyAlignment="1">
      <alignment vertical="center" wrapText="1"/>
    </xf>
    <xf numFmtId="0" fontId="0" fillId="3" borderId="21" xfId="0" applyFill="1" applyBorder="1"/>
    <xf numFmtId="0" fontId="9" fillId="4" borderId="4" xfId="1" applyFont="1" applyFill="1" applyBorder="1" applyAlignment="1">
      <alignment horizontal="center" vertical="center" wrapText="1"/>
    </xf>
    <xf numFmtId="0" fontId="11" fillId="3" borderId="0" xfId="1" applyFont="1" applyFill="1"/>
    <xf numFmtId="164" fontId="9" fillId="3" borderId="4" xfId="5" applyNumberFormat="1" applyFont="1" applyFill="1" applyBorder="1" applyAlignment="1">
      <alignment horizontal="center" vertical="center" wrapText="1"/>
    </xf>
    <xf numFmtId="164" fontId="9" fillId="0" borderId="11" xfId="0" applyNumberFormat="1" applyFont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4" xfId="13" applyFont="1" applyFill="1" applyBorder="1" applyAlignment="1">
      <alignment vertical="center"/>
    </xf>
    <xf numFmtId="165" fontId="14" fillId="0" borderId="21" xfId="6" applyNumberFormat="1" applyFont="1" applyBorder="1" applyAlignment="1">
      <alignment horizontal="right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left" vertical="center" indent="15"/>
    </xf>
    <xf numFmtId="9" fontId="9" fillId="2" borderId="0" xfId="8" applyFont="1" applyFill="1" applyBorder="1" applyAlignment="1" applyProtection="1">
      <alignment vertical="center"/>
    </xf>
    <xf numFmtId="0" fontId="7" fillId="2" borderId="11" xfId="2" applyFont="1" applyFill="1" applyBorder="1" applyAlignment="1">
      <alignment vertical="center"/>
    </xf>
    <xf numFmtId="0" fontId="7" fillId="2" borderId="0" xfId="2" applyFont="1" applyFill="1" applyAlignment="1">
      <alignment horizontal="right" vertical="center"/>
    </xf>
    <xf numFmtId="0" fontId="14" fillId="2" borderId="8" xfId="0" applyFont="1" applyFill="1" applyBorder="1" applyAlignment="1">
      <alignment horizontal="center" vertical="center" wrapText="1"/>
    </xf>
    <xf numFmtId="164" fontId="14" fillId="2" borderId="4" xfId="7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9" fillId="2" borderId="23" xfId="2" applyNumberFormat="1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vertical="center" wrapText="1"/>
    </xf>
    <xf numFmtId="0" fontId="9" fillId="2" borderId="23" xfId="2" applyFont="1" applyFill="1" applyBorder="1" applyAlignment="1">
      <alignment horizontal="center" vertical="center" wrapText="1"/>
    </xf>
    <xf numFmtId="3" fontId="9" fillId="0" borderId="16" xfId="2" applyNumberFormat="1" applyFont="1" applyFill="1" applyBorder="1" applyAlignment="1">
      <alignment horizontal="center" vertical="center" wrapText="1"/>
    </xf>
    <xf numFmtId="7" fontId="9" fillId="2" borderId="23" xfId="2" applyNumberFormat="1" applyFont="1" applyFill="1" applyBorder="1" applyAlignment="1">
      <alignment vertical="center" wrapText="1"/>
    </xf>
    <xf numFmtId="164" fontId="9" fillId="2" borderId="23" xfId="14" applyNumberFormat="1" applyFont="1" applyFill="1" applyBorder="1" applyAlignment="1">
      <alignment horizontal="center" vertical="center" wrapText="1"/>
    </xf>
    <xf numFmtId="9" fontId="9" fillId="2" borderId="23" xfId="8" applyFont="1" applyFill="1" applyBorder="1" applyAlignment="1" applyProtection="1">
      <alignment horizontal="center" vertical="center" wrapText="1"/>
    </xf>
    <xf numFmtId="0" fontId="9" fillId="2" borderId="16" xfId="2" applyFont="1" applyFill="1" applyBorder="1" applyAlignment="1">
      <alignment vertical="center"/>
    </xf>
    <xf numFmtId="0" fontId="9" fillId="2" borderId="23" xfId="14" applyNumberFormat="1" applyFont="1" applyFill="1" applyBorder="1" applyAlignment="1">
      <alignment horizontal="center" vertical="center" wrapText="1"/>
    </xf>
    <xf numFmtId="164" fontId="9" fillId="2" borderId="23" xfId="2" applyNumberFormat="1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/>
    </xf>
    <xf numFmtId="164" fontId="9" fillId="0" borderId="27" xfId="0" applyNumberFormat="1" applyFont="1" applyBorder="1" applyAlignment="1">
      <alignment vertical="center"/>
    </xf>
    <xf numFmtId="0" fontId="9" fillId="0" borderId="39" xfId="0" applyFont="1" applyBorder="1" applyAlignment="1">
      <alignment vertical="center" wrapText="1"/>
    </xf>
    <xf numFmtId="0" fontId="9" fillId="4" borderId="23" xfId="2" applyFont="1" applyFill="1" applyBorder="1" applyAlignment="1">
      <alignment vertical="center" wrapText="1"/>
    </xf>
    <xf numFmtId="164" fontId="9" fillId="0" borderId="23" xfId="0" applyNumberFormat="1" applyFont="1" applyBorder="1" applyAlignment="1">
      <alignment vertical="center"/>
    </xf>
    <xf numFmtId="0" fontId="9" fillId="0" borderId="39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horizontal="center" vertical="center"/>
    </xf>
    <xf numFmtId="7" fontId="9" fillId="0" borderId="23" xfId="0" applyNumberFormat="1" applyFont="1" applyFill="1" applyBorder="1" applyAlignment="1">
      <alignment vertical="center"/>
    </xf>
    <xf numFmtId="0" fontId="9" fillId="0" borderId="23" xfId="2" applyFont="1" applyFill="1" applyBorder="1" applyAlignment="1">
      <alignment vertical="center" wrapText="1"/>
    </xf>
    <xf numFmtId="164" fontId="9" fillId="0" borderId="23" xfId="0" applyNumberFormat="1" applyFont="1" applyFill="1" applyBorder="1" applyAlignment="1">
      <alignment vertical="center"/>
    </xf>
    <xf numFmtId="0" fontId="9" fillId="0" borderId="4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17" xfId="2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/>
    </xf>
    <xf numFmtId="164" fontId="9" fillId="0" borderId="26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3" fontId="9" fillId="0" borderId="18" xfId="0" applyNumberFormat="1" applyFont="1" applyFill="1" applyBorder="1" applyAlignment="1">
      <alignment horizontal="center" vertical="center"/>
    </xf>
    <xf numFmtId="164" fontId="9" fillId="2" borderId="26" xfId="14" applyNumberFormat="1" applyFont="1" applyFill="1" applyBorder="1" applyAlignment="1">
      <alignment horizontal="center" vertical="center" wrapText="1"/>
    </xf>
    <xf numFmtId="9" fontId="9" fillId="2" borderId="26" xfId="8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vertical="center"/>
    </xf>
    <xf numFmtId="164" fontId="9" fillId="2" borderId="4" xfId="14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/>
    </xf>
    <xf numFmtId="164" fontId="9" fillId="2" borderId="6" xfId="2" applyNumberFormat="1" applyFont="1" applyFill="1" applyBorder="1" applyAlignment="1">
      <alignment vertical="center" wrapText="1"/>
    </xf>
    <xf numFmtId="9" fontId="9" fillId="2" borderId="22" xfId="8" applyFont="1" applyFill="1" applyBorder="1" applyAlignment="1" applyProtection="1">
      <alignment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/>
    <xf numFmtId="0" fontId="9" fillId="4" borderId="23" xfId="2" applyNumberFormat="1" applyFont="1" applyFill="1" applyBorder="1" applyAlignment="1">
      <alignment horizontal="center" vertical="center" wrapText="1"/>
    </xf>
    <xf numFmtId="0" fontId="9" fillId="4" borderId="23" xfId="2" applyFont="1" applyFill="1" applyBorder="1" applyAlignment="1">
      <alignment horizontal="center" vertical="center" wrapText="1"/>
    </xf>
    <xf numFmtId="3" fontId="9" fillId="3" borderId="16" xfId="2" applyNumberFormat="1" applyFont="1" applyFill="1" applyBorder="1" applyAlignment="1">
      <alignment horizontal="center" vertical="center" wrapText="1"/>
    </xf>
    <xf numFmtId="164" fontId="9" fillId="4" borderId="23" xfId="2" applyNumberFormat="1" applyFont="1" applyFill="1" applyBorder="1" applyAlignment="1">
      <alignment vertical="center" wrapText="1"/>
    </xf>
    <xf numFmtId="164" fontId="9" fillId="4" borderId="23" xfId="14" applyNumberFormat="1" applyFont="1" applyFill="1" applyBorder="1" applyAlignment="1">
      <alignment horizontal="center" vertical="center" wrapText="1"/>
    </xf>
    <xf numFmtId="9" fontId="9" fillId="4" borderId="23" xfId="8" applyFont="1" applyFill="1" applyBorder="1" applyAlignment="1" applyProtection="1">
      <alignment horizontal="center" vertical="center" wrapText="1"/>
    </xf>
    <xf numFmtId="0" fontId="9" fillId="4" borderId="16" xfId="2" applyFont="1" applyFill="1" applyBorder="1" applyAlignment="1">
      <alignment vertical="center"/>
    </xf>
    <xf numFmtId="0" fontId="9" fillId="4" borderId="4" xfId="2" applyFont="1" applyFill="1" applyBorder="1" applyAlignment="1">
      <alignment vertical="center"/>
    </xf>
    <xf numFmtId="0" fontId="9" fillId="4" borderId="0" xfId="2" applyFont="1" applyFill="1" applyAlignment="1">
      <alignment vertical="center"/>
    </xf>
    <xf numFmtId="0" fontId="9" fillId="3" borderId="39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/>
    </xf>
    <xf numFmtId="3" fontId="9" fillId="3" borderId="16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vertical="center"/>
    </xf>
    <xf numFmtId="3" fontId="9" fillId="0" borderId="4" xfId="2" applyNumberFormat="1" applyFont="1" applyFill="1" applyBorder="1" applyAlignment="1">
      <alignment horizontal="center" vertical="center" wrapText="1"/>
    </xf>
    <xf numFmtId="7" fontId="9" fillId="2" borderId="4" xfId="2" applyNumberFormat="1" applyFont="1" applyFill="1" applyBorder="1" applyAlignment="1">
      <alignment vertical="center" wrapText="1"/>
    </xf>
    <xf numFmtId="0" fontId="9" fillId="2" borderId="6" xfId="2" applyFont="1" applyFill="1" applyBorder="1" applyAlignment="1">
      <alignment vertical="center" wrapText="1"/>
    </xf>
    <xf numFmtId="0" fontId="9" fillId="2" borderId="6" xfId="2" applyFont="1" applyFill="1" applyBorder="1" applyAlignment="1">
      <alignment horizontal="center" vertical="center" wrapText="1"/>
    </xf>
    <xf numFmtId="3" fontId="9" fillId="0" borderId="6" xfId="2" applyNumberFormat="1" applyFont="1" applyFill="1" applyBorder="1" applyAlignment="1">
      <alignment horizontal="center" vertical="center" wrapText="1"/>
    </xf>
    <xf numFmtId="7" fontId="9" fillId="2" borderId="6" xfId="2" applyNumberFormat="1" applyFont="1" applyFill="1" applyBorder="1" applyAlignment="1">
      <alignment vertical="center" wrapText="1"/>
    </xf>
    <xf numFmtId="0" fontId="9" fillId="2" borderId="21" xfId="2" applyFont="1" applyFill="1" applyBorder="1" applyAlignment="1">
      <alignment vertical="center" wrapText="1"/>
    </xf>
    <xf numFmtId="0" fontId="9" fillId="2" borderId="21" xfId="2" applyFont="1" applyFill="1" applyBorder="1" applyAlignment="1">
      <alignment horizontal="center" vertical="center" wrapText="1"/>
    </xf>
    <xf numFmtId="3" fontId="9" fillId="0" borderId="21" xfId="2" applyNumberFormat="1" applyFont="1" applyFill="1" applyBorder="1" applyAlignment="1">
      <alignment horizontal="center" vertical="center" wrapText="1"/>
    </xf>
    <xf numFmtId="7" fontId="9" fillId="2" borderId="21" xfId="2" applyNumberFormat="1" applyFont="1" applyFill="1" applyBorder="1" applyAlignment="1">
      <alignment vertical="center" wrapText="1"/>
    </xf>
    <xf numFmtId="164" fontId="9" fillId="2" borderId="21" xfId="14" applyNumberFormat="1" applyFont="1" applyFill="1" applyBorder="1" applyAlignment="1">
      <alignment horizontal="center" vertical="center" wrapText="1"/>
    </xf>
    <xf numFmtId="9" fontId="9" fillId="2" borderId="21" xfId="8" applyFont="1" applyFill="1" applyBorder="1" applyAlignment="1" applyProtection="1">
      <alignment horizontal="center" vertical="center" wrapText="1"/>
    </xf>
    <xf numFmtId="0" fontId="9" fillId="2" borderId="21" xfId="2" applyFont="1" applyFill="1" applyBorder="1" applyAlignment="1">
      <alignment vertical="center"/>
    </xf>
    <xf numFmtId="165" fontId="19" fillId="2" borderId="7" xfId="0" applyNumberFormat="1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164" fontId="14" fillId="2" borderId="7" xfId="7" applyFont="1" applyFill="1" applyBorder="1" applyAlignment="1">
      <alignment vertical="center" wrapText="1"/>
    </xf>
    <xf numFmtId="164" fontId="14" fillId="4" borderId="7" xfId="7" applyFont="1" applyFill="1" applyBorder="1" applyAlignment="1">
      <alignment vertical="center" wrapText="1"/>
    </xf>
    <xf numFmtId="164" fontId="23" fillId="2" borderId="0" xfId="2" applyNumberFormat="1" applyFont="1" applyFill="1" applyBorder="1" applyAlignment="1">
      <alignment vertical="center" wrapText="1"/>
    </xf>
    <xf numFmtId="0" fontId="24" fillId="2" borderId="0" xfId="2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 wrapText="1"/>
    </xf>
    <xf numFmtId="0" fontId="9" fillId="0" borderId="0" xfId="11" applyFont="1" applyBorder="1" applyAlignment="1">
      <alignment vertical="center" wrapText="1"/>
    </xf>
    <xf numFmtId="0" fontId="9" fillId="0" borderId="0" xfId="11" applyFont="1" applyBorder="1" applyAlignment="1">
      <alignment horizontal="center" vertical="center" wrapText="1"/>
    </xf>
    <xf numFmtId="0" fontId="25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/>
    </xf>
    <xf numFmtId="164" fontId="23" fillId="4" borderId="0" xfId="7" applyFont="1" applyFill="1" applyBorder="1" applyAlignment="1">
      <alignment vertical="center" wrapText="1"/>
    </xf>
    <xf numFmtId="164" fontId="23" fillId="4" borderId="0" xfId="2" applyNumberFormat="1" applyFont="1" applyFill="1" applyBorder="1" applyAlignment="1">
      <alignment vertical="center" wrapText="1"/>
    </xf>
    <xf numFmtId="0" fontId="24" fillId="4" borderId="0" xfId="2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9" fillId="3" borderId="0" xfId="11" applyFont="1" applyFill="1" applyBorder="1" applyAlignment="1">
      <alignment vertical="center" wrapText="1"/>
    </xf>
    <xf numFmtId="0" fontId="9" fillId="3" borderId="0" xfId="11" applyFont="1" applyFill="1" applyBorder="1" applyAlignment="1">
      <alignment horizontal="center" vertical="center" wrapText="1"/>
    </xf>
    <xf numFmtId="0" fontId="25" fillId="3" borderId="0" xfId="0" applyFont="1" applyFill="1" applyBorder="1"/>
    <xf numFmtId="0" fontId="19" fillId="3" borderId="0" xfId="0" applyFont="1" applyFill="1" applyBorder="1"/>
    <xf numFmtId="0" fontId="19" fillId="4" borderId="1" xfId="0" applyFont="1" applyFill="1" applyBorder="1" applyAlignment="1">
      <alignment vertical="center" wrapText="1"/>
    </xf>
    <xf numFmtId="0" fontId="19" fillId="0" borderId="0" xfId="0" applyFont="1" applyBorder="1"/>
    <xf numFmtId="0" fontId="7" fillId="0" borderId="0" xfId="11" applyFont="1" applyBorder="1" applyAlignment="1">
      <alignment vertical="center" wrapText="1"/>
    </xf>
    <xf numFmtId="0" fontId="9" fillId="0" borderId="24" xfId="11" applyFont="1" applyBorder="1" applyAlignment="1">
      <alignment vertical="center" wrapText="1"/>
    </xf>
    <xf numFmtId="0" fontId="14" fillId="0" borderId="6" xfId="0" applyFont="1" applyBorder="1" applyAlignment="1"/>
    <xf numFmtId="0" fontId="5" fillId="0" borderId="1" xfId="2" applyFont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4" fillId="0" borderId="4" xfId="6" applyFont="1" applyBorder="1" applyAlignment="1">
      <alignment horizontal="center" vertical="center" wrapText="1"/>
    </xf>
    <xf numFmtId="0" fontId="0" fillId="0" borderId="0" xfId="0"/>
    <xf numFmtId="0" fontId="7" fillId="0" borderId="2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9" fillId="0" borderId="0" xfId="11" applyFont="1" applyBorder="1" applyAlignment="1">
      <alignment horizontal="center" vertical="center" wrapText="1"/>
    </xf>
    <xf numFmtId="0" fontId="7" fillId="0" borderId="0" xfId="1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164" fontId="14" fillId="2" borderId="0" xfId="7" applyFont="1" applyFill="1" applyBorder="1" applyAlignment="1">
      <alignment horizontal="center" vertical="center" wrapText="1"/>
    </xf>
    <xf numFmtId="0" fontId="12" fillId="0" borderId="0" xfId="5" applyFont="1"/>
    <xf numFmtId="0" fontId="15" fillId="0" borderId="0" xfId="0" applyFont="1" applyAlignment="1">
      <alignment horizontal="center" vertical="center" wrapText="1"/>
    </xf>
    <xf numFmtId="0" fontId="5" fillId="0" borderId="1" xfId="2" applyFont="1" applyBorder="1" applyAlignment="1">
      <alignment horizontal="left" vertical="center"/>
    </xf>
    <xf numFmtId="0" fontId="7" fillId="2" borderId="9" xfId="5" applyFont="1" applyFill="1" applyBorder="1" applyAlignment="1">
      <alignment horizontal="right" vertical="center"/>
    </xf>
    <xf numFmtId="0" fontId="7" fillId="2" borderId="1" xfId="5" applyFont="1" applyFill="1" applyBorder="1" applyAlignment="1">
      <alignment horizontal="right" vertical="center"/>
    </xf>
    <xf numFmtId="0" fontId="7" fillId="2" borderId="20" xfId="5" applyFont="1" applyFill="1" applyBorder="1" applyAlignment="1">
      <alignment horizontal="right" vertical="center"/>
    </xf>
    <xf numFmtId="0" fontId="12" fillId="0" borderId="0" xfId="1" applyFont="1"/>
    <xf numFmtId="0" fontId="9" fillId="2" borderId="7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right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24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right" vertical="center" wrapText="1"/>
    </xf>
    <xf numFmtId="0" fontId="9" fillId="2" borderId="11" xfId="2" applyFont="1" applyFill="1" applyBorder="1" applyAlignment="1">
      <alignment horizontal="right" vertical="center" wrapText="1"/>
    </xf>
    <xf numFmtId="0" fontId="9" fillId="0" borderId="25" xfId="11" applyFont="1" applyBorder="1" applyAlignment="1">
      <alignment horizontal="center" vertical="center" wrapText="1"/>
    </xf>
    <xf numFmtId="0" fontId="9" fillId="0" borderId="3" xfId="11" applyFont="1" applyBorder="1" applyAlignment="1">
      <alignment horizontal="center" vertical="center" wrapText="1"/>
    </xf>
    <xf numFmtId="0" fontId="14" fillId="0" borderId="4" xfId="6" applyFont="1" applyBorder="1" applyAlignment="1">
      <alignment horizontal="center" vertical="center" wrapText="1"/>
    </xf>
    <xf numFmtId="0" fontId="14" fillId="0" borderId="7" xfId="6" applyFont="1" applyBorder="1" applyAlignment="1">
      <alignment horizontal="center" vertical="center" wrapText="1"/>
    </xf>
    <xf numFmtId="0" fontId="14" fillId="0" borderId="22" xfId="6" applyFont="1" applyBorder="1" applyAlignment="1">
      <alignment horizontal="center" vertical="center" wrapText="1"/>
    </xf>
    <xf numFmtId="0" fontId="14" fillId="0" borderId="6" xfId="6" applyFont="1" applyBorder="1" applyAlignment="1">
      <alignment horizontal="center" vertical="center" wrapText="1"/>
    </xf>
    <xf numFmtId="0" fontId="9" fillId="0" borderId="41" xfId="11" applyFont="1" applyBorder="1" applyAlignment="1">
      <alignment horizontal="center" vertical="center" wrapText="1"/>
    </xf>
    <xf numFmtId="0" fontId="9" fillId="0" borderId="24" xfId="1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9" fillId="0" borderId="0" xfId="12" applyFont="1" applyAlignment="1">
      <alignment horizontal="center" vertical="center"/>
    </xf>
    <xf numFmtId="0" fontId="9" fillId="0" borderId="0" xfId="12" applyFont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0" fillId="0" borderId="0" xfId="0"/>
    <xf numFmtId="0" fontId="7" fillId="0" borderId="0" xfId="12" applyFont="1" applyAlignment="1">
      <alignment horizontal="left" vertical="center"/>
    </xf>
    <xf numFmtId="0" fontId="7" fillId="2" borderId="9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0" fontId="7" fillId="2" borderId="20" xfId="5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6" fillId="2" borderId="23" xfId="13" applyFont="1" applyFill="1" applyBorder="1" applyAlignment="1">
      <alignment horizontal="right" vertical="center" wrapText="1"/>
    </xf>
    <xf numFmtId="0" fontId="26" fillId="2" borderId="16" xfId="13" applyFont="1" applyFill="1" applyBorder="1" applyAlignment="1">
      <alignment horizontal="right" vertical="center" wrapText="1"/>
    </xf>
    <xf numFmtId="0" fontId="9" fillId="2" borderId="16" xfId="2" applyFont="1" applyFill="1" applyBorder="1" applyAlignment="1">
      <alignment horizontal="right" vertical="center" wrapText="1"/>
    </xf>
    <xf numFmtId="0" fontId="9" fillId="0" borderId="6" xfId="2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2" borderId="7" xfId="2" applyNumberFormat="1" applyFont="1" applyFill="1" applyBorder="1" applyAlignment="1">
      <alignment horizontal="center" vertical="center" wrapText="1"/>
    </xf>
    <xf numFmtId="0" fontId="9" fillId="2" borderId="22" xfId="2" applyNumberFormat="1" applyFont="1" applyFill="1" applyBorder="1" applyAlignment="1">
      <alignment horizontal="center" vertical="center" wrapText="1"/>
    </xf>
    <xf numFmtId="0" fontId="9" fillId="2" borderId="6" xfId="2" applyNumberFormat="1" applyFont="1" applyFill="1" applyBorder="1" applyAlignment="1">
      <alignment horizontal="center" vertical="center" wrapText="1"/>
    </xf>
    <xf numFmtId="9" fontId="9" fillId="2" borderId="4" xfId="0" applyNumberFormat="1" applyFont="1" applyFill="1" applyBorder="1" applyAlignment="1">
      <alignment horizontal="center" vertical="center" wrapText="1"/>
    </xf>
    <xf numFmtId="0" fontId="9" fillId="2" borderId="4" xfId="20" applyFont="1" applyFill="1" applyBorder="1" applyAlignment="1">
      <alignment horizontal="center" vertical="center" wrapText="1"/>
    </xf>
    <xf numFmtId="44" fontId="9" fillId="2" borderId="4" xfId="21" applyFont="1" applyFill="1" applyBorder="1" applyAlignment="1" applyProtection="1">
      <alignment horizontal="center" vertical="center" wrapText="1"/>
    </xf>
    <xf numFmtId="0" fontId="9" fillId="2" borderId="2" xfId="20" applyFont="1" applyFill="1" applyBorder="1" applyAlignment="1">
      <alignment horizontal="center" vertical="center" wrapText="1"/>
    </xf>
    <xf numFmtId="0" fontId="9" fillId="4" borderId="4" xfId="20" applyFont="1" applyFill="1" applyBorder="1" applyAlignment="1">
      <alignment horizontal="center" vertical="center" wrapText="1"/>
    </xf>
    <xf numFmtId="0" fontId="9" fillId="0" borderId="0" xfId="11" applyFont="1" applyAlignment="1">
      <alignment horizontal="center" vertical="center" wrapText="1"/>
    </xf>
    <xf numFmtId="0" fontId="7" fillId="0" borderId="7" xfId="1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</cellXfs>
  <cellStyles count="22">
    <cellStyle name="Dziesiętny 2" xfId="15"/>
    <cellStyle name="Excel Built-in Normal" xfId="17"/>
    <cellStyle name="Normalny" xfId="0" builtinId="0"/>
    <cellStyle name="Normalny 2" xfId="9"/>
    <cellStyle name="Normalny 3 4" xfId="12"/>
    <cellStyle name="Normalny 5" xfId="1"/>
    <cellStyle name="Normalny 5 2" xfId="5"/>
    <cellStyle name="Normalny 5 2 2" xfId="20"/>
    <cellStyle name="Normalny_11" xfId="13"/>
    <cellStyle name="Normalny_2005 gr321 Materiały 1 x u - ceny jednostkowe" xfId="2"/>
    <cellStyle name="Normalny_Arkusz1 2" xfId="11"/>
    <cellStyle name="Normalny_Arkusz1 3" xfId="6"/>
    <cellStyle name="Normalny_Arkusz2" xfId="18"/>
    <cellStyle name="Normalny_Pakiet 1 - igly , strzykawki , medycyna ogolna" xfId="14"/>
    <cellStyle name="Procentowy" xfId="19" builtinId="5"/>
    <cellStyle name="Procentowy 2" xfId="8"/>
    <cellStyle name="Procentowy 2 2" xfId="10"/>
    <cellStyle name="Procentowy 3 3" xfId="16"/>
    <cellStyle name="Procentowy 5" xfId="4"/>
    <cellStyle name="Walutowy 2" xfId="7"/>
    <cellStyle name="Walutowy 5" xfId="3"/>
    <cellStyle name="Walutowy 5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INALNE%20Pakiety%20jednoraz&#243;wka%202023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RZETARGI/JEDNORAZ&#211;WKA%202023/FINALNE%20Pakiety%20jednoraz&#243;wka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 do usunięcia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podsumow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3">
          <cell r="A3">
            <v>1</v>
          </cell>
          <cell r="B3" t="str">
            <v>Rurki intubacyjne 1 x użytku z  mankietem niskociśnieniowym typu Profile Soft-Seal lub równoważny - wykonana z termoplastycznego PCV; rozmiar 3,0 – 10,0 co 0,5 mm (rurki w rozmiarach 3,0-4,5 z mankietem standardowym)</v>
          </cell>
        </row>
        <row r="4">
          <cell r="A4">
            <v>2</v>
          </cell>
          <cell r="B4" t="str">
            <v>Rurka tracheostomijna z termoplastycznego PCW, z mankietem niskociśnieniowym, balonik kontrolny wyraźnie wskazujący na wypełnienie mankietu (płaski przed wypełnieniem) posiadający oznaczenia rozmiaru rurki oraz rodzaju i średnicy mankietu, elastyczny, przezroczysty kołnierz z oznaczeniem rozmiaru i długości rurki, samoblokujący się mandryn z otworem na prowadnicę Seldingera, sterylne, pakowane w opakowanie typu blister, rozmiary od 6,0mm do 10,0mm co 1,0mm oraz 7,5mm i 8,5mm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 do usunięcia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podsumowa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>
        <row r="3">
          <cell r="A3">
            <v>1</v>
          </cell>
          <cell r="B3" t="str">
            <v>Rurki intubacyjne 1 x użytku z  mankietem niskociśnieniowym typu Profile Soft-Seal lub równoważny - wykonana z termoplastycznego PCV; rozmiar 3,0 – 10,0 co 0,5 mm (rurki w rozmiarach 3,0-4,5 z mankietem standardowym)</v>
          </cell>
        </row>
        <row r="4">
          <cell r="A4">
            <v>2</v>
          </cell>
          <cell r="B4" t="str">
            <v>Rurka tracheostomijna z termoplastycznego PCW, z mankietem niskociśnieniowym, balonik kontrolny wyraźnie wskazujący na wypełnienie mankietu (płaski przed wypełnieniem) posiadający oznaczenia rozmiaru rurki oraz rodzaju i średnicy mankietu, elastyczny, przezroczysty kołnierz z oznaczeniem rozmiaru i długości rurki, samoblokujący się mandryn z otworem na prowadnicę Seldingera, sterylne, pakowane w opakowanie typu blister, rozmiary od 6,0mm do 10,0mm co 1,0mm oraz 7,5mm i 8,5mm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"/>
  <sheetViews>
    <sheetView view="pageBreakPreview" zoomScale="90" zoomScaleSheetLayoutView="90" workbookViewId="0">
      <selection activeCell="G5" sqref="G5"/>
    </sheetView>
  </sheetViews>
  <sheetFormatPr defaultRowHeight="12.75" x14ac:dyDescent="0.2"/>
  <cols>
    <col min="1" max="1" width="4.140625" customWidth="1"/>
    <col min="2" max="2" width="60.7109375" customWidth="1"/>
    <col min="3" max="3" width="22.140625" customWidth="1"/>
    <col min="4" max="4" width="5.28515625" customWidth="1"/>
    <col min="5" max="5" width="10.5703125" customWidth="1"/>
    <col min="6" max="6" width="12.140625" customWidth="1"/>
    <col min="7" max="7" width="13.85546875" customWidth="1"/>
    <col min="8" max="8" width="9.28515625" customWidth="1"/>
    <col min="9" max="9" width="14" customWidth="1"/>
    <col min="11" max="11" width="12" customWidth="1"/>
    <col min="12" max="12" width="11.5703125" customWidth="1"/>
    <col min="13" max="13" width="19.42578125" customWidth="1"/>
  </cols>
  <sheetData>
    <row r="1" spans="1:13" s="65" customFormat="1" ht="32.25" customHeight="1" x14ac:dyDescent="0.2">
      <c r="A1" s="58"/>
      <c r="B1" s="2" t="s">
        <v>149</v>
      </c>
      <c r="C1" s="2"/>
      <c r="D1" s="58"/>
      <c r="E1" s="58"/>
      <c r="F1" s="60"/>
      <c r="G1" s="61"/>
      <c r="H1" s="62"/>
      <c r="I1" s="63"/>
      <c r="J1" s="64"/>
      <c r="K1" s="64"/>
      <c r="M1" s="66" t="s">
        <v>150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258</v>
      </c>
    </row>
    <row r="3" spans="1:13" ht="60" customHeight="1" x14ac:dyDescent="0.2">
      <c r="A3" s="81">
        <v>1</v>
      </c>
      <c r="B3" s="101" t="s">
        <v>29</v>
      </c>
      <c r="C3" s="102"/>
      <c r="D3" s="103" t="s">
        <v>14</v>
      </c>
      <c r="E3" s="91">
        <v>25</v>
      </c>
      <c r="F3" s="104"/>
      <c r="G3" s="90">
        <f t="shared" ref="G3" si="0">F3*E3</f>
        <v>0</v>
      </c>
      <c r="H3" s="105">
        <v>0.08</v>
      </c>
      <c r="I3" s="106">
        <f>G3*1.08</f>
        <v>0</v>
      </c>
      <c r="J3" s="455"/>
      <c r="K3" s="21"/>
      <c r="L3" s="21"/>
      <c r="M3" s="403"/>
    </row>
    <row r="4" spans="1:13" ht="21" customHeight="1" x14ac:dyDescent="0.2">
      <c r="A4" s="603" t="s">
        <v>15</v>
      </c>
      <c r="B4" s="604"/>
      <c r="C4" s="604"/>
      <c r="D4" s="604"/>
      <c r="E4" s="604"/>
      <c r="F4" s="605"/>
      <c r="G4" s="107">
        <f>SUM(G3:G3)</f>
        <v>0</v>
      </c>
      <c r="H4" s="108"/>
      <c r="I4" s="106">
        <f>SUM(I3)</f>
        <v>0</v>
      </c>
      <c r="J4" s="455"/>
      <c r="K4" s="21"/>
      <c r="L4" s="21"/>
      <c r="M4" s="403"/>
    </row>
    <row r="5" spans="1:13" x14ac:dyDescent="0.2">
      <c r="A5" s="95"/>
      <c r="B5" s="95"/>
      <c r="C5" s="95"/>
      <c r="D5" s="95"/>
      <c r="E5" s="95"/>
      <c r="F5" s="95"/>
      <c r="G5" s="95"/>
      <c r="H5" s="95"/>
      <c r="J5" s="448"/>
    </row>
    <row r="6" spans="1:13" ht="20.25" customHeight="1" x14ac:dyDescent="0.2">
      <c r="A6" s="31"/>
      <c r="B6" s="31"/>
      <c r="C6" s="31"/>
      <c r="D6" s="31"/>
      <c r="E6" s="31"/>
      <c r="F6" s="31"/>
      <c r="G6" s="606" t="s">
        <v>304</v>
      </c>
      <c r="H6" s="606"/>
      <c r="I6" s="606"/>
    </row>
    <row r="7" spans="1:13" ht="20.25" customHeight="1" x14ac:dyDescent="0.2">
      <c r="A7" s="31"/>
      <c r="B7" s="31"/>
      <c r="C7" s="31"/>
      <c r="D7" s="31"/>
      <c r="E7" s="31"/>
      <c r="F7" s="31"/>
      <c r="G7" s="606"/>
      <c r="H7" s="606"/>
      <c r="I7" s="606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</row>
  </sheetData>
  <mergeCells count="2">
    <mergeCell ref="A4:F4"/>
    <mergeCell ref="G6:I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="90" zoomScaleNormal="106" zoomScaleSheetLayoutView="90" workbookViewId="0">
      <selection activeCell="I6" sqref="I6"/>
    </sheetView>
  </sheetViews>
  <sheetFormatPr defaultColWidth="9.140625" defaultRowHeight="12.75" x14ac:dyDescent="0.2"/>
  <cols>
    <col min="1" max="1" width="4.28515625" style="374" customWidth="1"/>
    <col min="2" max="2" width="44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167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33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161.25" customHeight="1" x14ac:dyDescent="0.2">
      <c r="A3" s="45">
        <v>1</v>
      </c>
      <c r="B3" s="386" t="s">
        <v>123</v>
      </c>
      <c r="C3" s="367"/>
      <c r="D3" s="45" t="s">
        <v>14</v>
      </c>
      <c r="E3" s="368">
        <v>10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59" customHeight="1" x14ac:dyDescent="0.2">
      <c r="A4" s="45">
        <v>2</v>
      </c>
      <c r="B4" s="386" t="s">
        <v>124</v>
      </c>
      <c r="C4" s="367"/>
      <c r="D4" s="45" t="s">
        <v>14</v>
      </c>
      <c r="E4" s="368">
        <v>10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615"/>
      <c r="E7" s="615"/>
      <c r="F7" s="615"/>
      <c r="G7" s="615"/>
      <c r="H7" s="595"/>
      <c r="I7" s="615" t="s">
        <v>304</v>
      </c>
      <c r="J7" s="615"/>
    </row>
    <row r="8" spans="1:13" s="177" customFormat="1" x14ac:dyDescent="0.2">
      <c r="D8" s="615"/>
      <c r="E8" s="615"/>
      <c r="F8" s="615"/>
      <c r="G8" s="615"/>
      <c r="H8" s="617"/>
      <c r="I8" s="617"/>
      <c r="J8" s="581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4">
    <mergeCell ref="A1:C1"/>
    <mergeCell ref="D7:G8"/>
    <mergeCell ref="H8:I8"/>
    <mergeCell ref="I7:J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90" zoomScaleNormal="100" zoomScaleSheetLayoutView="90" workbookViewId="0">
      <selection activeCell="K7" sqref="K7"/>
    </sheetView>
  </sheetViews>
  <sheetFormatPr defaultRowHeight="12.75" x14ac:dyDescent="0.2"/>
  <cols>
    <col min="1" max="1" width="5.42578125" customWidth="1"/>
    <col min="2" max="2" width="29.140625" customWidth="1"/>
    <col min="3" max="3" width="26.140625" customWidth="1"/>
    <col min="4" max="4" width="8.140625" customWidth="1"/>
    <col min="6" max="6" width="14.42578125" customWidth="1"/>
    <col min="7" max="7" width="12.140625" customWidth="1"/>
    <col min="8" max="8" width="8" customWidth="1"/>
    <col min="9" max="9" width="16.42578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168</v>
      </c>
      <c r="C1" s="2"/>
      <c r="D1" s="2"/>
      <c r="E1" s="2"/>
      <c r="F1" s="2"/>
      <c r="G1" s="2"/>
      <c r="H1" s="2"/>
      <c r="I1" s="35"/>
      <c r="J1" s="36"/>
      <c r="K1" s="183"/>
      <c r="L1" s="125"/>
      <c r="M1" s="7" t="s">
        <v>35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258</v>
      </c>
    </row>
    <row r="3" spans="1:13" ht="117.75" customHeight="1" x14ac:dyDescent="0.2">
      <c r="A3" s="126">
        <v>1</v>
      </c>
      <c r="B3" s="14" t="s">
        <v>63</v>
      </c>
      <c r="C3" s="14"/>
      <c r="D3" s="44" t="s">
        <v>18</v>
      </c>
      <c r="E3" s="127">
        <v>3</v>
      </c>
      <c r="F3" s="128"/>
      <c r="G3" s="47">
        <f>E3*F3</f>
        <v>0</v>
      </c>
      <c r="H3" s="19">
        <v>0.08</v>
      </c>
      <c r="I3" s="48">
        <f>G3*1.08</f>
        <v>0</v>
      </c>
      <c r="J3" s="445"/>
      <c r="K3" s="21"/>
      <c r="L3" s="21"/>
      <c r="M3" s="403"/>
    </row>
    <row r="4" spans="1:13" x14ac:dyDescent="0.2">
      <c r="A4" s="50"/>
      <c r="B4" s="51"/>
      <c r="C4" s="51"/>
      <c r="D4" s="51"/>
      <c r="E4" s="51"/>
      <c r="F4" s="52" t="s">
        <v>15</v>
      </c>
      <c r="G4" s="47">
        <f>SUM(G3)</f>
        <v>0</v>
      </c>
      <c r="H4" s="53"/>
      <c r="I4" s="48">
        <f>SUM(I3)</f>
        <v>0</v>
      </c>
      <c r="J4" s="448"/>
      <c r="K4" s="53"/>
      <c r="L4" s="53"/>
    </row>
    <row r="5" spans="1:13" ht="15" x14ac:dyDescent="0.25">
      <c r="A5" s="55"/>
      <c r="B5" s="619"/>
      <c r="C5" s="619"/>
      <c r="D5" s="55"/>
      <c r="E5" s="56"/>
      <c r="F5" s="55"/>
      <c r="G5" s="55"/>
      <c r="H5" s="55"/>
      <c r="I5" s="55"/>
      <c r="J5" s="456"/>
      <c r="K5" s="55"/>
      <c r="L5" s="57"/>
    </row>
    <row r="7" spans="1:1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611" t="s">
        <v>304</v>
      </c>
      <c r="J8" s="61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611"/>
      <c r="J9" s="611"/>
      <c r="K9" s="57"/>
      <c r="L9" s="57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57"/>
      <c r="L10" s="57"/>
    </row>
  </sheetData>
  <mergeCells count="2">
    <mergeCell ref="B5:C5"/>
    <mergeCell ref="I8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5"/>
  <sheetViews>
    <sheetView view="pageBreakPreview" zoomScaleNormal="100" zoomScaleSheetLayoutView="100" workbookViewId="0">
      <selection activeCell="I13" sqref="I13:J14"/>
    </sheetView>
  </sheetViews>
  <sheetFormatPr defaultRowHeight="12.75" x14ac:dyDescent="0.2"/>
  <cols>
    <col min="1" max="1" width="4.85546875" customWidth="1"/>
    <col min="2" max="2" width="40" customWidth="1"/>
    <col min="3" max="3" width="26.5703125" customWidth="1"/>
    <col min="4" max="4" width="6.42578125" customWidth="1"/>
    <col min="6" max="6" width="13.42578125" customWidth="1"/>
    <col min="7" max="7" width="12.140625" customWidth="1"/>
    <col min="8" max="8" width="9.28515625" customWidth="1"/>
    <col min="9" max="9" width="12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261</v>
      </c>
      <c r="C1" s="2"/>
      <c r="D1" s="2"/>
      <c r="E1" s="2"/>
      <c r="F1" s="2"/>
      <c r="G1" s="2"/>
      <c r="H1" s="2"/>
      <c r="I1" s="35"/>
      <c r="J1" s="36"/>
      <c r="K1" s="183"/>
      <c r="L1" s="125"/>
      <c r="M1" s="7" t="s">
        <v>0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258</v>
      </c>
    </row>
    <row r="3" spans="1:13" ht="39.75" customHeight="1" x14ac:dyDescent="0.2">
      <c r="A3" s="637">
        <v>1</v>
      </c>
      <c r="B3" s="421" t="s">
        <v>260</v>
      </c>
      <c r="C3" s="423"/>
      <c r="D3" s="424"/>
      <c r="E3" s="425"/>
      <c r="F3" s="426"/>
      <c r="G3" s="427"/>
      <c r="H3" s="428"/>
      <c r="I3" s="429"/>
      <c r="J3" s="474"/>
      <c r="K3" s="430"/>
      <c r="L3" s="147"/>
      <c r="M3" s="147"/>
    </row>
    <row r="4" spans="1:13" s="418" customFormat="1" ht="21" customHeight="1" x14ac:dyDescent="0.2">
      <c r="A4" s="638"/>
      <c r="B4" s="14" t="s">
        <v>250</v>
      </c>
      <c r="C4" s="14"/>
      <c r="D4" s="422" t="s">
        <v>14</v>
      </c>
      <c r="E4" s="16">
        <v>90</v>
      </c>
      <c r="F4" s="17"/>
      <c r="G4" s="47">
        <f>F4*E4</f>
        <v>0</v>
      </c>
      <c r="H4" s="19">
        <v>0.08</v>
      </c>
      <c r="I4" s="48">
        <f>G4*1.08</f>
        <v>0</v>
      </c>
      <c r="J4" s="455"/>
      <c r="K4" s="39"/>
      <c r="L4" s="21"/>
      <c r="M4" s="21"/>
    </row>
    <row r="5" spans="1:13" s="418" customFormat="1" ht="26.25" customHeight="1" x14ac:dyDescent="0.2">
      <c r="A5" s="639"/>
      <c r="B5" s="14" t="s">
        <v>251</v>
      </c>
      <c r="C5" s="14"/>
      <c r="D5" s="422" t="s">
        <v>14</v>
      </c>
      <c r="E5" s="16">
        <v>30</v>
      </c>
      <c r="F5" s="17"/>
      <c r="G5" s="47">
        <f>F5*E5</f>
        <v>0</v>
      </c>
      <c r="H5" s="19">
        <v>0.08</v>
      </c>
      <c r="I5" s="48">
        <f>G5*1.08</f>
        <v>0</v>
      </c>
      <c r="J5" s="455"/>
      <c r="K5" s="39"/>
      <c r="L5" s="21"/>
      <c r="M5" s="21"/>
    </row>
    <row r="6" spans="1:13" s="418" customFormat="1" ht="41.25" customHeight="1" x14ac:dyDescent="0.2">
      <c r="A6" s="640">
        <v>2</v>
      </c>
      <c r="B6" s="14" t="s">
        <v>259</v>
      </c>
      <c r="C6" s="423"/>
      <c r="D6" s="431"/>
      <c r="E6" s="432"/>
      <c r="F6" s="433"/>
      <c r="G6" s="427"/>
      <c r="H6" s="428"/>
      <c r="I6" s="429"/>
      <c r="J6" s="147"/>
      <c r="K6" s="430"/>
      <c r="L6" s="147"/>
      <c r="M6" s="147"/>
    </row>
    <row r="7" spans="1:13" s="418" customFormat="1" ht="26.25" customHeight="1" x14ac:dyDescent="0.2">
      <c r="A7" s="640"/>
      <c r="B7" s="14" t="s">
        <v>252</v>
      </c>
      <c r="C7" s="14"/>
      <c r="D7" s="422" t="s">
        <v>14</v>
      </c>
      <c r="E7" s="16">
        <v>40</v>
      </c>
      <c r="F7" s="17"/>
      <c r="G7" s="47">
        <f>F7*E7</f>
        <v>0</v>
      </c>
      <c r="H7" s="19"/>
      <c r="I7" s="48">
        <f>G7*1.08</f>
        <v>0</v>
      </c>
      <c r="J7" s="21"/>
      <c r="K7" s="39"/>
      <c r="L7" s="21"/>
      <c r="M7" s="21"/>
    </row>
    <row r="8" spans="1:13" s="418" customFormat="1" ht="26.25" customHeight="1" x14ac:dyDescent="0.2">
      <c r="A8" s="640"/>
      <c r="B8" s="14" t="s">
        <v>253</v>
      </c>
      <c r="C8" s="14"/>
      <c r="D8" s="422" t="s">
        <v>14</v>
      </c>
      <c r="E8" s="16">
        <v>20</v>
      </c>
      <c r="F8" s="17"/>
      <c r="G8" s="47">
        <f>F8*E8</f>
        <v>0</v>
      </c>
      <c r="H8" s="19"/>
      <c r="I8" s="48">
        <f>G8*1.08</f>
        <v>0</v>
      </c>
      <c r="J8" s="21"/>
      <c r="K8" s="39"/>
      <c r="L8" s="21"/>
      <c r="M8" s="21"/>
    </row>
    <row r="9" spans="1:13" x14ac:dyDescent="0.2">
      <c r="A9" s="622" t="s">
        <v>15</v>
      </c>
      <c r="B9" s="623"/>
      <c r="C9" s="623"/>
      <c r="D9" s="623"/>
      <c r="E9" s="623"/>
      <c r="F9" s="624"/>
      <c r="G9" s="25">
        <f>SUM(G4:G8)</f>
        <v>0</v>
      </c>
      <c r="H9" s="53"/>
      <c r="I9" s="54">
        <f>SUM(I4:I8)</f>
        <v>0</v>
      </c>
      <c r="K9" s="53"/>
      <c r="L9" s="53"/>
    </row>
    <row r="10" spans="1:13" ht="15" x14ac:dyDescent="0.25">
      <c r="A10" s="55"/>
      <c r="B10" s="619"/>
      <c r="C10" s="619"/>
      <c r="D10" s="55"/>
      <c r="E10" s="56"/>
      <c r="F10" s="55"/>
      <c r="G10" s="55"/>
      <c r="H10" s="55"/>
      <c r="I10" s="55"/>
      <c r="J10" s="55"/>
      <c r="K10" s="55"/>
      <c r="L10" s="57"/>
    </row>
    <row r="12" spans="1:1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57"/>
      <c r="L12" s="57"/>
    </row>
    <row r="13" spans="1:13" ht="15" x14ac:dyDescent="0.25">
      <c r="A13" s="31"/>
      <c r="B13" s="31"/>
      <c r="C13" s="31"/>
      <c r="D13" s="31"/>
      <c r="E13" s="31"/>
      <c r="F13" s="31"/>
      <c r="G13" s="31"/>
      <c r="H13" s="31"/>
      <c r="I13" s="611" t="s">
        <v>304</v>
      </c>
      <c r="J13" s="611"/>
      <c r="K13" s="57"/>
      <c r="L13" s="57"/>
    </row>
    <row r="14" spans="1:13" ht="15" x14ac:dyDescent="0.25">
      <c r="A14" s="31"/>
      <c r="B14" s="31"/>
      <c r="C14" s="31"/>
      <c r="D14" s="31"/>
      <c r="E14" s="31"/>
      <c r="F14" s="31"/>
      <c r="G14" s="31"/>
      <c r="H14" s="31"/>
      <c r="I14" s="611"/>
      <c r="J14" s="611"/>
      <c r="K14" s="57"/>
      <c r="L14" s="57"/>
    </row>
    <row r="15" spans="1:13" ht="15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57"/>
      <c r="L15" s="57"/>
    </row>
  </sheetData>
  <mergeCells count="5">
    <mergeCell ref="A9:F9"/>
    <mergeCell ref="B10:C10"/>
    <mergeCell ref="A3:A5"/>
    <mergeCell ref="A6:A8"/>
    <mergeCell ref="I13:J1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SheetLayoutView="100" workbookViewId="0">
      <selection activeCell="I8" sqref="I8"/>
    </sheetView>
  </sheetViews>
  <sheetFormatPr defaultRowHeight="12.75" x14ac:dyDescent="0.2"/>
  <cols>
    <col min="1" max="1" width="4.140625" customWidth="1"/>
    <col min="2" max="2" width="85.140625" customWidth="1"/>
    <col min="3" max="3" width="22.140625" customWidth="1"/>
    <col min="4" max="4" width="5.28515625" customWidth="1"/>
    <col min="5" max="5" width="10.5703125" style="98" customWidth="1"/>
    <col min="6" max="6" width="10.7109375" customWidth="1"/>
    <col min="7" max="7" width="13.7109375" customWidth="1"/>
    <col min="8" max="8" width="7.28515625" customWidth="1"/>
    <col min="9" max="9" width="14.42578125" customWidth="1"/>
    <col min="10" max="10" width="14.42578125" style="435" customWidth="1"/>
    <col min="11" max="11" width="11.140625" customWidth="1"/>
    <col min="12" max="12" width="11.5703125" customWidth="1"/>
    <col min="13" max="13" width="19.42578125" customWidth="1"/>
  </cols>
  <sheetData>
    <row r="1" spans="1:13" s="65" customFormat="1" ht="32.25" customHeight="1" x14ac:dyDescent="0.2">
      <c r="A1" s="58"/>
      <c r="B1" s="2" t="s">
        <v>169</v>
      </c>
      <c r="C1" s="2"/>
      <c r="D1" s="58"/>
      <c r="E1" s="59"/>
      <c r="F1" s="60"/>
      <c r="G1" s="61"/>
      <c r="H1" s="62"/>
      <c r="I1" s="63"/>
      <c r="J1" s="63"/>
      <c r="K1" s="64"/>
      <c r="M1" s="66" t="s">
        <v>38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258</v>
      </c>
    </row>
    <row r="3" spans="1:13" s="83" customFormat="1" ht="51.6" customHeight="1" x14ac:dyDescent="0.2">
      <c r="A3" s="71">
        <v>1</v>
      </c>
      <c r="B3" s="72" t="s">
        <v>239</v>
      </c>
      <c r="C3" s="73"/>
      <c r="D3" s="74" t="s">
        <v>14</v>
      </c>
      <c r="E3" s="75">
        <v>1000</v>
      </c>
      <c r="F3" s="76"/>
      <c r="G3" s="77">
        <f t="shared" ref="G3:G6" si="0">F3*E3</f>
        <v>0</v>
      </c>
      <c r="H3" s="78">
        <v>0.08</v>
      </c>
      <c r="I3" s="79">
        <f t="shared" ref="I3:I6" si="1">G3*1.08</f>
        <v>0</v>
      </c>
      <c r="J3" s="473"/>
      <c r="K3" s="419"/>
      <c r="L3" s="82"/>
      <c r="M3" s="406"/>
    </row>
    <row r="4" spans="1:13" s="83" customFormat="1" ht="50.25" customHeight="1" x14ac:dyDescent="0.2">
      <c r="A4" s="71">
        <v>2</v>
      </c>
      <c r="B4" s="401" t="s">
        <v>240</v>
      </c>
      <c r="C4" s="73"/>
      <c r="D4" s="74" t="s">
        <v>14</v>
      </c>
      <c r="E4" s="75">
        <v>120</v>
      </c>
      <c r="F4" s="76"/>
      <c r="G4" s="77">
        <f t="shared" si="0"/>
        <v>0</v>
      </c>
      <c r="H4" s="78">
        <v>0.08</v>
      </c>
      <c r="I4" s="79">
        <f t="shared" si="1"/>
        <v>0</v>
      </c>
      <c r="J4" s="473"/>
      <c r="K4" s="81"/>
      <c r="L4" s="82"/>
      <c r="M4" s="406"/>
    </row>
    <row r="5" spans="1:13" s="83" customFormat="1" ht="196.5" customHeight="1" x14ac:dyDescent="0.2">
      <c r="A5" s="71">
        <v>4</v>
      </c>
      <c r="B5" s="72" t="s">
        <v>238</v>
      </c>
      <c r="C5" s="73"/>
      <c r="D5" s="74" t="s">
        <v>14</v>
      </c>
      <c r="E5" s="75">
        <v>20</v>
      </c>
      <c r="F5" s="76"/>
      <c r="G5" s="77">
        <f t="shared" si="0"/>
        <v>0</v>
      </c>
      <c r="H5" s="78">
        <v>0.08</v>
      </c>
      <c r="I5" s="79">
        <f t="shared" si="1"/>
        <v>0</v>
      </c>
      <c r="J5" s="473"/>
      <c r="K5" s="81"/>
      <c r="L5" s="82"/>
      <c r="M5" s="82"/>
    </row>
    <row r="6" spans="1:13" s="83" customFormat="1" ht="157.5" customHeight="1" x14ac:dyDescent="0.2">
      <c r="A6" s="71">
        <v>5</v>
      </c>
      <c r="B6" s="434" t="s">
        <v>237</v>
      </c>
      <c r="C6" s="73"/>
      <c r="D6" s="85" t="s">
        <v>14</v>
      </c>
      <c r="E6" s="69">
        <v>30</v>
      </c>
      <c r="F6" s="86"/>
      <c r="G6" s="87">
        <f t="shared" si="0"/>
        <v>0</v>
      </c>
      <c r="H6" s="88">
        <v>0.08</v>
      </c>
      <c r="I6" s="89">
        <f t="shared" si="1"/>
        <v>0</v>
      </c>
      <c r="J6" s="89"/>
      <c r="K6" s="91"/>
      <c r="L6" s="82"/>
      <c r="M6" s="82"/>
    </row>
    <row r="7" spans="1:13" s="83" customFormat="1" ht="25.9" customHeight="1" x14ac:dyDescent="0.2">
      <c r="A7" s="607" t="s">
        <v>15</v>
      </c>
      <c r="B7" s="608"/>
      <c r="C7" s="608"/>
      <c r="D7" s="608"/>
      <c r="E7" s="608"/>
      <c r="F7" s="609"/>
      <c r="G7" s="92">
        <f>SUM(G3:G6)</f>
        <v>0</v>
      </c>
      <c r="H7" s="93"/>
      <c r="I7" s="79">
        <f>SUM(I3:I6)</f>
        <v>0</v>
      </c>
      <c r="J7" s="438"/>
    </row>
    <row r="8" spans="1:13" s="83" customFormat="1" ht="25.9" customHeight="1" x14ac:dyDescent="0.2">
      <c r="A8" s="95"/>
      <c r="B8" s="95"/>
      <c r="C8" s="95"/>
      <c r="D8" s="95"/>
      <c r="E8" s="96"/>
      <c r="F8" s="95"/>
      <c r="G8" s="95"/>
      <c r="H8" s="95"/>
      <c r="I8" s="95"/>
      <c r="J8" s="95"/>
      <c r="K8" s="95"/>
    </row>
    <row r="9" spans="1:13" s="83" customFormat="1" ht="20.25" customHeight="1" x14ac:dyDescent="0.2">
      <c r="A9" s="31"/>
      <c r="B9" s="31"/>
      <c r="C9" s="31"/>
      <c r="D9" s="31"/>
      <c r="E9" s="97"/>
      <c r="F9" s="31"/>
      <c r="G9" s="611" t="s">
        <v>304</v>
      </c>
      <c r="H9" s="611"/>
      <c r="I9" s="31"/>
      <c r="J9" s="31"/>
      <c r="K9" s="31"/>
    </row>
    <row r="10" spans="1:13" s="83" customFormat="1" ht="20.25" customHeight="1" x14ac:dyDescent="0.2">
      <c r="A10" s="31"/>
      <c r="B10" s="31"/>
      <c r="C10" s="31"/>
      <c r="D10" s="31"/>
      <c r="E10" s="97"/>
      <c r="F10" s="31"/>
      <c r="G10" s="611"/>
      <c r="H10" s="611"/>
      <c r="I10" s="31"/>
      <c r="J10" s="31"/>
      <c r="K10" s="31"/>
    </row>
    <row r="11" spans="1:13" s="83" customFormat="1" ht="23.45" customHeight="1" x14ac:dyDescent="0.2">
      <c r="A11" s="31"/>
      <c r="B11" s="31"/>
      <c r="C11" s="31"/>
      <c r="D11" s="31"/>
      <c r="E11" s="97"/>
      <c r="F11" s="31"/>
      <c r="G11" s="31"/>
      <c r="H11" s="31"/>
      <c r="I11" s="31"/>
      <c r="J11" s="31"/>
      <c r="K11" s="31"/>
    </row>
  </sheetData>
  <mergeCells count="2">
    <mergeCell ref="A7:F7"/>
    <mergeCell ref="G9:H1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80" zoomScaleSheetLayoutView="80" workbookViewId="0">
      <selection activeCell="B8" sqref="B8"/>
    </sheetView>
  </sheetViews>
  <sheetFormatPr defaultRowHeight="12.75" x14ac:dyDescent="0.2"/>
  <cols>
    <col min="1" max="1" width="4.140625" customWidth="1"/>
    <col min="2" max="2" width="85.140625" customWidth="1"/>
    <col min="3" max="3" width="22.140625" customWidth="1"/>
    <col min="4" max="4" width="5.28515625" customWidth="1"/>
    <col min="5" max="5" width="10.5703125" style="98" customWidth="1"/>
    <col min="6" max="6" width="10.7109375" customWidth="1"/>
    <col min="7" max="7" width="13.7109375" customWidth="1"/>
    <col min="8" max="8" width="7.28515625" customWidth="1"/>
    <col min="9" max="9" width="14.42578125" customWidth="1"/>
    <col min="10" max="10" width="14.85546875" customWidth="1"/>
    <col min="11" max="11" width="11.7109375" customWidth="1"/>
    <col min="12" max="12" width="11.5703125" customWidth="1"/>
    <col min="13" max="13" width="19.42578125" customWidth="1"/>
  </cols>
  <sheetData>
    <row r="1" spans="1:13" s="65" customFormat="1" ht="32.25" customHeight="1" x14ac:dyDescent="0.2">
      <c r="A1" s="58"/>
      <c r="B1" s="99" t="s">
        <v>170</v>
      </c>
      <c r="C1" s="99"/>
      <c r="D1" s="58"/>
      <c r="E1" s="59"/>
      <c r="F1" s="60"/>
      <c r="G1" s="61"/>
      <c r="H1" s="62"/>
      <c r="I1" s="63"/>
      <c r="J1" s="100"/>
      <c r="K1" s="100"/>
      <c r="M1" s="66" t="s">
        <v>236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258</v>
      </c>
    </row>
    <row r="3" spans="1:13" s="83" customFormat="1" ht="75.75" customHeight="1" x14ac:dyDescent="0.2">
      <c r="A3" s="71">
        <v>1</v>
      </c>
      <c r="B3" s="72" t="s">
        <v>26</v>
      </c>
      <c r="C3" s="73"/>
      <c r="D3" s="74" t="s">
        <v>14</v>
      </c>
      <c r="E3" s="75">
        <v>60</v>
      </c>
      <c r="F3" s="76"/>
      <c r="G3" s="77">
        <f t="shared" ref="G3:G5" si="0">F3*E3</f>
        <v>0</v>
      </c>
      <c r="H3" s="78">
        <v>0.08</v>
      </c>
      <c r="I3" s="79">
        <f t="shared" ref="I3:I5" si="1">G3*1.08</f>
        <v>0</v>
      </c>
      <c r="J3" s="440"/>
      <c r="K3" s="81"/>
      <c r="L3" s="82"/>
      <c r="M3" s="406"/>
    </row>
    <row r="4" spans="1:13" s="83" customFormat="1" ht="84" customHeight="1" x14ac:dyDescent="0.2">
      <c r="A4" s="71">
        <v>2</v>
      </c>
      <c r="B4" s="72" t="s">
        <v>27</v>
      </c>
      <c r="C4" s="73"/>
      <c r="D4" s="74" t="s">
        <v>14</v>
      </c>
      <c r="E4" s="75">
        <v>20</v>
      </c>
      <c r="F4" s="76"/>
      <c r="G4" s="77">
        <f t="shared" si="0"/>
        <v>0</v>
      </c>
      <c r="H4" s="78">
        <v>0.08</v>
      </c>
      <c r="I4" s="79">
        <f t="shared" si="1"/>
        <v>0</v>
      </c>
      <c r="J4" s="440"/>
      <c r="K4" s="81"/>
      <c r="L4" s="82"/>
      <c r="M4" s="406"/>
    </row>
    <row r="5" spans="1:13" s="83" customFormat="1" ht="51.75" customHeight="1" x14ac:dyDescent="0.2">
      <c r="A5" s="71">
        <v>3</v>
      </c>
      <c r="B5" s="72" t="s">
        <v>28</v>
      </c>
      <c r="C5" s="73"/>
      <c r="D5" s="74" t="s">
        <v>14</v>
      </c>
      <c r="E5" s="75">
        <v>80</v>
      </c>
      <c r="F5" s="84"/>
      <c r="G5" s="77">
        <f t="shared" si="0"/>
        <v>0</v>
      </c>
      <c r="H5" s="78">
        <v>0.08</v>
      </c>
      <c r="I5" s="79">
        <f t="shared" si="1"/>
        <v>0</v>
      </c>
      <c r="J5" s="440"/>
      <c r="K5" s="81"/>
      <c r="L5" s="82"/>
      <c r="M5" s="82"/>
    </row>
    <row r="6" spans="1:13" s="83" customFormat="1" ht="25.9" customHeight="1" x14ac:dyDescent="0.2">
      <c r="A6" s="607" t="s">
        <v>15</v>
      </c>
      <c r="B6" s="608"/>
      <c r="C6" s="608"/>
      <c r="D6" s="608"/>
      <c r="E6" s="608"/>
      <c r="F6" s="609"/>
      <c r="G6" s="92">
        <f>SUM(G3:G5)</f>
        <v>0</v>
      </c>
      <c r="H6" s="93"/>
      <c r="I6" s="79">
        <f>SUM(I3:I5)</f>
        <v>0</v>
      </c>
      <c r="J6" s="94"/>
    </row>
    <row r="7" spans="1:13" s="83" customFormat="1" ht="25.9" customHeight="1" x14ac:dyDescent="0.2">
      <c r="A7" s="95"/>
      <c r="B7" s="95"/>
      <c r="C7" s="95"/>
      <c r="D7" s="95"/>
      <c r="E7" s="96"/>
      <c r="F7" s="95"/>
      <c r="G7" s="95"/>
      <c r="H7" s="95"/>
      <c r="I7" s="95"/>
      <c r="J7" s="95"/>
      <c r="K7" s="95"/>
    </row>
    <row r="8" spans="1:13" s="83" customFormat="1" ht="20.25" customHeight="1" x14ac:dyDescent="0.2">
      <c r="A8" s="31"/>
      <c r="B8" s="31"/>
      <c r="C8" s="31"/>
      <c r="D8" s="31"/>
      <c r="E8" s="97"/>
      <c r="F8" s="31"/>
      <c r="G8" s="31"/>
      <c r="H8" s="31"/>
      <c r="I8" s="31"/>
      <c r="J8" s="31"/>
      <c r="K8" s="31"/>
    </row>
    <row r="9" spans="1:13" s="83" customFormat="1" ht="20.25" customHeight="1" x14ac:dyDescent="0.2">
      <c r="A9" s="31"/>
      <c r="B9" s="31"/>
      <c r="C9" s="31"/>
      <c r="D9" s="31"/>
      <c r="E9" s="97"/>
      <c r="F9" s="31"/>
      <c r="G9" s="611" t="s">
        <v>304</v>
      </c>
      <c r="H9" s="611"/>
      <c r="I9" s="31"/>
      <c r="J9" s="31"/>
      <c r="K9" s="31"/>
    </row>
    <row r="10" spans="1:13" s="83" customFormat="1" ht="23.45" customHeight="1" x14ac:dyDescent="0.2">
      <c r="A10" s="31"/>
      <c r="B10" s="31"/>
      <c r="C10" s="31"/>
      <c r="D10" s="31"/>
      <c r="E10" s="97"/>
      <c r="F10" s="31"/>
      <c r="G10" s="611"/>
      <c r="H10" s="611"/>
      <c r="I10" s="31"/>
      <c r="J10" s="31"/>
      <c r="K10" s="31"/>
    </row>
  </sheetData>
  <mergeCells count="2">
    <mergeCell ref="A6:F6"/>
    <mergeCell ref="G9:H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6"/>
  <sheetViews>
    <sheetView view="pageBreakPreview" zoomScale="90" zoomScaleNormal="90" zoomScaleSheetLayoutView="90" workbookViewId="0">
      <selection activeCell="H14" sqref="H14:I15"/>
    </sheetView>
  </sheetViews>
  <sheetFormatPr defaultColWidth="9.140625" defaultRowHeight="11.25" x14ac:dyDescent="0.2"/>
  <cols>
    <col min="1" max="1" width="4.140625" style="83" customWidth="1"/>
    <col min="2" max="2" width="55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9.140625" style="83"/>
  </cols>
  <sheetData>
    <row r="1" spans="1:13" s="261" customFormat="1" ht="32.25" customHeight="1" x14ac:dyDescent="0.2">
      <c r="A1" s="282"/>
      <c r="B1" s="283" t="s">
        <v>171</v>
      </c>
      <c r="C1" s="283"/>
      <c r="D1" s="282"/>
      <c r="E1" s="282"/>
      <c r="F1" s="284"/>
      <c r="G1" s="285"/>
      <c r="H1" s="286"/>
      <c r="I1" s="287"/>
      <c r="J1" s="64"/>
      <c r="K1" s="64"/>
      <c r="M1" s="66" t="s">
        <v>16</v>
      </c>
    </row>
    <row r="2" spans="1:13" s="70" customFormat="1" ht="37.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264" t="s">
        <v>23</v>
      </c>
      <c r="F2" s="265" t="s">
        <v>6</v>
      </c>
      <c r="G2" s="266" t="s">
        <v>7</v>
      </c>
      <c r="H2" s="109" t="s">
        <v>8</v>
      </c>
      <c r="I2" s="109" t="s">
        <v>9</v>
      </c>
      <c r="J2" s="439" t="s">
        <v>10</v>
      </c>
      <c r="K2" s="109" t="s">
        <v>11</v>
      </c>
      <c r="L2" s="69" t="s">
        <v>12</v>
      </c>
      <c r="M2" s="402" t="s">
        <v>258</v>
      </c>
    </row>
    <row r="3" spans="1:13" ht="59.25" customHeight="1" x14ac:dyDescent="0.2">
      <c r="A3" s="81">
        <v>1</v>
      </c>
      <c r="B3" s="288" t="s">
        <v>92</v>
      </c>
      <c r="C3" s="81"/>
      <c r="D3" s="81" t="s">
        <v>14</v>
      </c>
      <c r="E3" s="289">
        <v>150</v>
      </c>
      <c r="F3" s="290"/>
      <c r="G3" s="80">
        <f>F3*E3</f>
        <v>0</v>
      </c>
      <c r="H3" s="291">
        <v>0.08</v>
      </c>
      <c r="I3" s="292">
        <f>G3*1.08</f>
        <v>0</v>
      </c>
      <c r="J3" s="440"/>
      <c r="K3" s="81"/>
      <c r="L3" s="82"/>
      <c r="M3" s="406"/>
    </row>
    <row r="4" spans="1:13" ht="63" customHeight="1" x14ac:dyDescent="0.2">
      <c r="A4" s="81">
        <v>2</v>
      </c>
      <c r="B4" s="293" t="s">
        <v>93</v>
      </c>
      <c r="C4" s="91"/>
      <c r="D4" s="91" t="s">
        <v>14</v>
      </c>
      <c r="E4" s="289">
        <v>150</v>
      </c>
      <c r="F4" s="294"/>
      <c r="G4" s="80">
        <f t="shared" ref="G4:G10" si="0">F4*E4</f>
        <v>0</v>
      </c>
      <c r="H4" s="291">
        <v>0.08</v>
      </c>
      <c r="I4" s="292">
        <f t="shared" ref="I4:I10" si="1">G4*1.08</f>
        <v>0</v>
      </c>
      <c r="J4" s="440"/>
      <c r="K4" s="91"/>
      <c r="L4" s="82"/>
      <c r="M4" s="406"/>
    </row>
    <row r="5" spans="1:13" ht="45.6" customHeight="1" x14ac:dyDescent="0.2">
      <c r="A5" s="81">
        <v>3</v>
      </c>
      <c r="B5" s="72" t="s">
        <v>94</v>
      </c>
      <c r="C5" s="69"/>
      <c r="D5" s="91" t="s">
        <v>18</v>
      </c>
      <c r="E5" s="289">
        <v>2</v>
      </c>
      <c r="F5" s="295"/>
      <c r="G5" s="80">
        <f t="shared" si="0"/>
        <v>0</v>
      </c>
      <c r="H5" s="291">
        <v>0.08</v>
      </c>
      <c r="I5" s="292">
        <f t="shared" si="1"/>
        <v>0</v>
      </c>
      <c r="J5" s="440"/>
      <c r="K5" s="69"/>
      <c r="L5" s="82"/>
      <c r="M5" s="82"/>
    </row>
    <row r="6" spans="1:13" ht="51" customHeight="1" x14ac:dyDescent="0.2">
      <c r="A6" s="81">
        <v>4</v>
      </c>
      <c r="B6" s="72" t="s">
        <v>95</v>
      </c>
      <c r="C6" s="69"/>
      <c r="D6" s="91" t="s">
        <v>18</v>
      </c>
      <c r="E6" s="289">
        <v>2</v>
      </c>
      <c r="F6" s="295"/>
      <c r="G6" s="80">
        <f t="shared" si="0"/>
        <v>0</v>
      </c>
      <c r="H6" s="291">
        <v>0.08</v>
      </c>
      <c r="I6" s="292">
        <f t="shared" si="1"/>
        <v>0</v>
      </c>
      <c r="J6" s="440"/>
      <c r="K6" s="69"/>
      <c r="L6" s="82"/>
      <c r="M6" s="82"/>
    </row>
    <row r="7" spans="1:13" ht="58.15" customHeight="1" x14ac:dyDescent="0.2">
      <c r="A7" s="81">
        <v>5</v>
      </c>
      <c r="B7" s="293" t="s">
        <v>96</v>
      </c>
      <c r="C7" s="91"/>
      <c r="D7" s="91" t="s">
        <v>14</v>
      </c>
      <c r="E7" s="289">
        <v>2</v>
      </c>
      <c r="F7" s="296"/>
      <c r="G7" s="80">
        <f t="shared" si="0"/>
        <v>0</v>
      </c>
      <c r="H7" s="291">
        <v>0.08</v>
      </c>
      <c r="I7" s="292">
        <f t="shared" si="1"/>
        <v>0</v>
      </c>
      <c r="J7" s="440"/>
      <c r="K7" s="91"/>
      <c r="L7" s="82"/>
      <c r="M7" s="82"/>
    </row>
    <row r="8" spans="1:13" ht="42" customHeight="1" x14ac:dyDescent="0.2">
      <c r="A8" s="81">
        <v>6</v>
      </c>
      <c r="B8" s="293" t="s">
        <v>97</v>
      </c>
      <c r="C8" s="91"/>
      <c r="D8" s="91" t="s">
        <v>14</v>
      </c>
      <c r="E8" s="289">
        <v>2</v>
      </c>
      <c r="F8" s="296"/>
      <c r="G8" s="80">
        <f t="shared" si="0"/>
        <v>0</v>
      </c>
      <c r="H8" s="291">
        <v>0.08</v>
      </c>
      <c r="I8" s="292">
        <f t="shared" si="1"/>
        <v>0</v>
      </c>
      <c r="J8" s="440"/>
      <c r="K8" s="91"/>
      <c r="L8" s="82"/>
      <c r="M8" s="82"/>
    </row>
    <row r="9" spans="1:13" ht="42" customHeight="1" x14ac:dyDescent="0.2">
      <c r="A9" s="81">
        <v>7</v>
      </c>
      <c r="B9" s="293" t="s">
        <v>137</v>
      </c>
      <c r="C9" s="91"/>
      <c r="D9" s="91" t="s">
        <v>18</v>
      </c>
      <c r="E9" s="297">
        <v>2</v>
      </c>
      <c r="F9" s="296"/>
      <c r="G9" s="80">
        <f t="shared" si="0"/>
        <v>0</v>
      </c>
      <c r="H9" s="291">
        <v>0.08</v>
      </c>
      <c r="I9" s="292">
        <f t="shared" si="1"/>
        <v>0</v>
      </c>
      <c r="J9" s="440"/>
      <c r="K9" s="91"/>
      <c r="L9" s="82"/>
      <c r="M9" s="82"/>
    </row>
    <row r="10" spans="1:13" ht="42" customHeight="1" x14ac:dyDescent="0.2">
      <c r="A10" s="81">
        <v>8</v>
      </c>
      <c r="B10" s="293" t="s">
        <v>98</v>
      </c>
      <c r="C10" s="91"/>
      <c r="D10" s="91" t="s">
        <v>14</v>
      </c>
      <c r="E10" s="297">
        <v>4</v>
      </c>
      <c r="F10" s="296"/>
      <c r="G10" s="80">
        <f t="shared" si="0"/>
        <v>0</v>
      </c>
      <c r="H10" s="291">
        <v>0.08</v>
      </c>
      <c r="I10" s="292">
        <f t="shared" si="1"/>
        <v>0</v>
      </c>
      <c r="J10" s="419"/>
      <c r="K10" s="91"/>
      <c r="L10" s="82"/>
      <c r="M10" s="82"/>
    </row>
    <row r="11" spans="1:13" ht="28.5" customHeight="1" x14ac:dyDescent="0.2">
      <c r="A11" s="641" t="s">
        <v>15</v>
      </c>
      <c r="B11" s="642"/>
      <c r="C11" s="642"/>
      <c r="D11" s="642"/>
      <c r="E11" s="642"/>
      <c r="F11" s="642"/>
      <c r="G11" s="80">
        <f>SUM(G3:G10)</f>
        <v>0</v>
      </c>
      <c r="H11" s="291"/>
      <c r="I11" s="292">
        <f>SUM(I3:I10)</f>
        <v>0</v>
      </c>
      <c r="J11" s="299"/>
      <c r="K11" s="300"/>
    </row>
    <row r="12" spans="1:13" x14ac:dyDescent="0.2">
      <c r="A12" s="32"/>
      <c r="B12" s="32"/>
      <c r="C12" s="32"/>
      <c r="D12" s="32"/>
      <c r="E12" s="32"/>
      <c r="F12" s="32"/>
      <c r="G12" s="32"/>
      <c r="H12" s="301"/>
      <c r="I12" s="32"/>
      <c r="J12" s="32"/>
      <c r="K12" s="32"/>
    </row>
    <row r="13" spans="1:13" ht="20.2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3" ht="20.25" customHeight="1" x14ac:dyDescent="0.2">
      <c r="A14" s="31"/>
      <c r="B14" s="31"/>
      <c r="C14" s="31"/>
      <c r="D14" s="31"/>
      <c r="E14" s="31"/>
      <c r="F14" s="31"/>
      <c r="G14" s="31"/>
      <c r="H14" s="611" t="s">
        <v>304</v>
      </c>
      <c r="I14" s="611"/>
      <c r="J14" s="31"/>
      <c r="K14" s="31"/>
    </row>
    <row r="15" spans="1:13" ht="20.25" customHeight="1" x14ac:dyDescent="0.2">
      <c r="A15" s="31"/>
      <c r="B15" s="31"/>
      <c r="C15" s="31"/>
      <c r="D15" s="31"/>
      <c r="E15" s="31"/>
      <c r="F15" s="31"/>
      <c r="G15" s="31"/>
      <c r="H15" s="611"/>
      <c r="I15" s="611"/>
      <c r="J15" s="31"/>
      <c r="K15" s="31"/>
    </row>
    <row r="16" spans="1:13" ht="20.25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26" ht="23.45" customHeight="1" x14ac:dyDescent="0.2"/>
  </sheetData>
  <mergeCells count="2">
    <mergeCell ref="A11:F11"/>
    <mergeCell ref="H14:I1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90" zoomScaleNormal="106" zoomScaleSheetLayoutView="90" workbookViewId="0">
      <selection activeCell="K6" sqref="K6"/>
    </sheetView>
  </sheetViews>
  <sheetFormatPr defaultColWidth="9.140625" defaultRowHeight="12.75" x14ac:dyDescent="0.2"/>
  <cols>
    <col min="1" max="1" width="4.28515625" style="374" customWidth="1"/>
    <col min="2" max="2" width="41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5" t="s">
        <v>172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62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197.25" customHeight="1" x14ac:dyDescent="0.2">
      <c r="A3" s="45">
        <v>1</v>
      </c>
      <c r="B3" s="386" t="s">
        <v>136</v>
      </c>
      <c r="C3" s="368"/>
      <c r="D3" s="45" t="s">
        <v>18</v>
      </c>
      <c r="E3" s="368">
        <v>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 t="s">
        <v>134</v>
      </c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36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173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166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112.5" customHeight="1" x14ac:dyDescent="0.2">
      <c r="A3" s="45">
        <v>1</v>
      </c>
      <c r="B3" s="386" t="s">
        <v>133</v>
      </c>
      <c r="C3" s="367"/>
      <c r="D3" s="45" t="s">
        <v>18</v>
      </c>
      <c r="E3" s="368">
        <v>4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56" customHeight="1" x14ac:dyDescent="0.2">
      <c r="A4" s="45"/>
      <c r="B4" s="386" t="s">
        <v>139</v>
      </c>
      <c r="C4" s="367"/>
      <c r="D4" s="45" t="s">
        <v>18</v>
      </c>
      <c r="E4" s="368">
        <v>6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6" spans="1:13" x14ac:dyDescent="0.2">
      <c r="I6" s="374">
        <v>1</v>
      </c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596"/>
      <c r="H7" s="643" t="s">
        <v>304</v>
      </c>
      <c r="I7" s="644"/>
    </row>
    <row r="8" spans="1:13" s="177" customFormat="1" x14ac:dyDescent="0.2">
      <c r="D8" s="176"/>
      <c r="E8" s="176"/>
      <c r="F8" s="176"/>
      <c r="G8" s="596"/>
      <c r="H8" s="597"/>
      <c r="I8" s="597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90" zoomScaleNormal="106" zoomScaleSheetLayoutView="9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7.42578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174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64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219" customHeight="1" x14ac:dyDescent="0.2">
      <c r="A3" s="45">
        <v>3</v>
      </c>
      <c r="B3" s="395" t="s">
        <v>131</v>
      </c>
      <c r="C3" s="367"/>
      <c r="D3" s="45" t="s">
        <v>18</v>
      </c>
      <c r="E3" s="368">
        <v>80</v>
      </c>
      <c r="F3" s="369"/>
      <c r="G3" s="369">
        <f>F3*E3</f>
        <v>0</v>
      </c>
      <c r="H3" s="370">
        <v>0.08</v>
      </c>
      <c r="I3" s="378">
        <f>G3*1.08</f>
        <v>0</v>
      </c>
      <c r="J3" s="452"/>
      <c r="K3" s="372"/>
      <c r="L3" s="373"/>
      <c r="M3" s="405"/>
    </row>
    <row r="4" spans="1:13" ht="21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44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175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91.5" customHeight="1" x14ac:dyDescent="0.2">
      <c r="A3" s="45">
        <v>1</v>
      </c>
      <c r="B3" s="386" t="s">
        <v>176</v>
      </c>
      <c r="C3" s="367"/>
      <c r="D3" s="45" t="s">
        <v>14</v>
      </c>
      <c r="E3" s="368">
        <v>160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3"/>
  <sheetViews>
    <sheetView view="pageBreakPreview" zoomScale="80" zoomScaleNormal="100" zoomScaleSheetLayoutView="80" workbookViewId="0">
      <selection activeCell="I9" sqref="I9"/>
    </sheetView>
  </sheetViews>
  <sheetFormatPr defaultRowHeight="12.75" x14ac:dyDescent="0.2"/>
  <cols>
    <col min="1" max="1" width="4.140625" customWidth="1"/>
    <col min="2" max="2" width="76.85546875" customWidth="1"/>
    <col min="3" max="3" width="22.140625" customWidth="1"/>
    <col min="4" max="4" width="5.28515625" customWidth="1"/>
    <col min="5" max="5" width="10.5703125" customWidth="1"/>
    <col min="6" max="6" width="12" customWidth="1"/>
    <col min="7" max="7" width="16.28515625" customWidth="1"/>
    <col min="8" max="8" width="7.85546875" customWidth="1"/>
    <col min="9" max="9" width="12.42578125" customWidth="1"/>
    <col min="11" max="11" width="11.28515625" customWidth="1"/>
    <col min="12" max="12" width="11.5703125" customWidth="1"/>
    <col min="13" max="13" width="19.42578125" customWidth="1"/>
  </cols>
  <sheetData>
    <row r="1" spans="1:13" s="65" customFormat="1" ht="20.45" customHeight="1" x14ac:dyDescent="0.2">
      <c r="A1" s="58"/>
      <c r="B1" s="2" t="s">
        <v>151</v>
      </c>
      <c r="C1" s="2"/>
      <c r="D1" s="58"/>
      <c r="E1" s="58"/>
      <c r="F1" s="60"/>
      <c r="G1" s="61"/>
      <c r="H1" s="62"/>
      <c r="I1" s="63"/>
      <c r="J1" s="64"/>
      <c r="K1" s="64"/>
      <c r="M1" s="66" t="s">
        <v>152</v>
      </c>
    </row>
    <row r="2" spans="1:13" s="70" customFormat="1" ht="36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109" t="s">
        <v>12</v>
      </c>
      <c r="M2" s="402" t="s">
        <v>258</v>
      </c>
    </row>
    <row r="3" spans="1:13" s="70" customFormat="1" ht="219.75" customHeight="1" x14ac:dyDescent="0.2">
      <c r="A3" s="91">
        <v>1</v>
      </c>
      <c r="B3" s="110" t="s">
        <v>30</v>
      </c>
      <c r="C3" s="111"/>
      <c r="D3" s="81" t="s">
        <v>18</v>
      </c>
      <c r="E3" s="112">
        <v>34</v>
      </c>
      <c r="F3" s="113"/>
      <c r="G3" s="114">
        <f>F3*E3</f>
        <v>0</v>
      </c>
      <c r="H3" s="105">
        <v>0.08</v>
      </c>
      <c r="I3" s="76">
        <f>G3*1.08</f>
        <v>0</v>
      </c>
      <c r="J3" s="467"/>
      <c r="K3" s="81"/>
      <c r="L3" s="115"/>
      <c r="M3" s="413"/>
    </row>
    <row r="4" spans="1:13" s="70" customFormat="1" ht="227.25" customHeight="1" x14ac:dyDescent="0.2">
      <c r="A4" s="91">
        <v>2</v>
      </c>
      <c r="B4" s="116" t="s">
        <v>31</v>
      </c>
      <c r="C4" s="111"/>
      <c r="D4" s="81" t="s">
        <v>18</v>
      </c>
      <c r="E4" s="112">
        <v>45</v>
      </c>
      <c r="F4" s="113"/>
      <c r="G4" s="114">
        <f>F4*E4</f>
        <v>0</v>
      </c>
      <c r="H4" s="105">
        <v>0.08</v>
      </c>
      <c r="I4" s="76">
        <f>G4*1.08</f>
        <v>0</v>
      </c>
      <c r="J4" s="467"/>
      <c r="K4" s="81"/>
      <c r="L4" s="115"/>
      <c r="M4" s="413"/>
    </row>
    <row r="5" spans="1:13" s="70" customFormat="1" ht="186.75" customHeight="1" x14ac:dyDescent="0.2">
      <c r="A5" s="91">
        <v>3</v>
      </c>
      <c r="B5" s="72" t="s">
        <v>32</v>
      </c>
      <c r="C5" s="117"/>
      <c r="D5" s="81" t="s">
        <v>18</v>
      </c>
      <c r="E5" s="118">
        <v>25</v>
      </c>
      <c r="F5" s="119"/>
      <c r="G5" s="120">
        <f>F5*E5</f>
        <v>0</v>
      </c>
      <c r="H5" s="105">
        <v>0.08</v>
      </c>
      <c r="I5" s="76">
        <f>G5*1.08</f>
        <v>0</v>
      </c>
      <c r="J5" s="463"/>
      <c r="K5" s="91"/>
      <c r="L5" s="115"/>
      <c r="M5" s="115"/>
    </row>
    <row r="6" spans="1:13" s="70" customFormat="1" ht="225.75" customHeight="1" x14ac:dyDescent="0.2">
      <c r="A6" s="91">
        <v>4</v>
      </c>
      <c r="B6" s="72" t="s">
        <v>147</v>
      </c>
      <c r="C6" s="117"/>
      <c r="D6" s="81" t="s">
        <v>14</v>
      </c>
      <c r="E6" s="118">
        <v>600</v>
      </c>
      <c r="F6" s="119"/>
      <c r="G6" s="120">
        <f t="shared" ref="G6:G7" si="0">F6*E6</f>
        <v>0</v>
      </c>
      <c r="H6" s="105">
        <v>0.08</v>
      </c>
      <c r="I6" s="76">
        <f t="shared" ref="I6:I7" si="1">G6*1.08</f>
        <v>0</v>
      </c>
      <c r="J6" s="91"/>
      <c r="K6" s="91"/>
      <c r="L6" s="115"/>
      <c r="M6" s="115"/>
    </row>
    <row r="7" spans="1:13" s="70" customFormat="1" ht="225.75" customHeight="1" x14ac:dyDescent="0.2">
      <c r="A7" s="91">
        <v>5</v>
      </c>
      <c r="B7" s="72" t="s">
        <v>143</v>
      </c>
      <c r="C7" s="117"/>
      <c r="D7" s="81" t="s">
        <v>14</v>
      </c>
      <c r="E7" s="118">
        <v>600</v>
      </c>
      <c r="F7" s="119"/>
      <c r="G7" s="120">
        <f t="shared" si="0"/>
        <v>0</v>
      </c>
      <c r="H7" s="105">
        <v>0.08</v>
      </c>
      <c r="I7" s="76">
        <f t="shared" si="1"/>
        <v>0</v>
      </c>
      <c r="J7" s="91"/>
      <c r="K7" s="91"/>
      <c r="L7" s="115"/>
      <c r="M7" s="115"/>
    </row>
    <row r="8" spans="1:13" s="83" customFormat="1" ht="25.9" customHeight="1" x14ac:dyDescent="0.2">
      <c r="A8" s="607" t="s">
        <v>15</v>
      </c>
      <c r="B8" s="608"/>
      <c r="C8" s="608"/>
      <c r="D8" s="608"/>
      <c r="E8" s="608"/>
      <c r="F8" s="609"/>
      <c r="G8" s="92">
        <f>SUM(G3:G7)</f>
        <v>0</v>
      </c>
      <c r="H8" s="121"/>
      <c r="I8" s="122">
        <f>SUM(I3:I7)</f>
        <v>0</v>
      </c>
      <c r="J8" s="94"/>
    </row>
    <row r="9" spans="1:13" s="83" customFormat="1" ht="14.45" customHeight="1" x14ac:dyDescent="0.2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3" s="83" customFormat="1" ht="21" customHeight="1" x14ac:dyDescent="0.2">
      <c r="A10" s="31"/>
      <c r="B10" s="31"/>
      <c r="C10" s="31"/>
      <c r="D10" s="31"/>
      <c r="E10" s="31"/>
      <c r="F10" s="31"/>
      <c r="G10" s="95"/>
      <c r="L10" s="31"/>
    </row>
    <row r="11" spans="1:13" s="83" customFormat="1" ht="112.5" customHeight="1" x14ac:dyDescent="0.2">
      <c r="A11" s="31"/>
      <c r="B11" s="31"/>
      <c r="C11" s="31"/>
      <c r="D11" s="31"/>
      <c r="E11" s="31"/>
      <c r="F11" s="31"/>
      <c r="G11" s="611" t="s">
        <v>304</v>
      </c>
      <c r="H11" s="611"/>
      <c r="I11" s="611"/>
      <c r="L11" s="31"/>
    </row>
    <row r="12" spans="1:13" s="83" customFormat="1" ht="21" customHeight="1" x14ac:dyDescent="0.2">
      <c r="A12" s="31"/>
      <c r="B12" s="31"/>
      <c r="C12" s="31"/>
      <c r="D12" s="31"/>
      <c r="E12" s="31"/>
      <c r="F12" s="31"/>
      <c r="L12" s="31"/>
    </row>
    <row r="13" spans="1:13" s="32" customFormat="1" ht="15.6" customHeight="1" x14ac:dyDescent="0.2">
      <c r="A13" s="610"/>
      <c r="B13" s="610"/>
      <c r="C13" s="610"/>
      <c r="D13" s="610"/>
      <c r="E13" s="97"/>
      <c r="G13" s="123"/>
      <c r="H13" s="123"/>
      <c r="I13" s="123"/>
      <c r="J13" s="123"/>
      <c r="K13" s="123"/>
    </row>
  </sheetData>
  <mergeCells count="3">
    <mergeCell ref="A8:F8"/>
    <mergeCell ref="A13:D13"/>
    <mergeCell ref="G11:I11"/>
  </mergeCells>
  <pageMargins left="0.7" right="0.7" top="0.75" bottom="0.75" header="0.3" footer="0.3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7"/>
  <sheetViews>
    <sheetView view="pageBreakPreview" zoomScale="110" zoomScaleNormal="106" zoomScaleSheetLayoutView="110" workbookViewId="0">
      <selection activeCell="J7" sqref="J7"/>
    </sheetView>
  </sheetViews>
  <sheetFormatPr defaultColWidth="9.140625" defaultRowHeight="12.75" x14ac:dyDescent="0.2"/>
  <cols>
    <col min="1" max="1" width="4.28515625" style="374" customWidth="1"/>
    <col min="2" max="2" width="43" style="374" customWidth="1"/>
    <col min="3" max="3" width="26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177</v>
      </c>
      <c r="B1" s="636"/>
      <c r="C1" s="636"/>
      <c r="D1" s="600"/>
      <c r="E1" s="600"/>
      <c r="F1" s="600"/>
      <c r="G1" s="600"/>
      <c r="H1" s="600"/>
      <c r="I1" s="600"/>
      <c r="J1" s="358"/>
      <c r="K1" s="358"/>
      <c r="L1" s="359"/>
      <c r="M1" s="360" t="s">
        <v>25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675" t="s">
        <v>3</v>
      </c>
      <c r="D2" s="675" t="s">
        <v>4</v>
      </c>
      <c r="E2" s="675" t="s">
        <v>5</v>
      </c>
      <c r="F2" s="676" t="s">
        <v>6</v>
      </c>
      <c r="G2" s="675" t="s">
        <v>7</v>
      </c>
      <c r="H2" s="675" t="s">
        <v>8</v>
      </c>
      <c r="I2" s="677" t="s">
        <v>9</v>
      </c>
      <c r="J2" s="678" t="s">
        <v>10</v>
      </c>
      <c r="K2" s="675" t="s">
        <v>11</v>
      </c>
      <c r="L2" s="364" t="s">
        <v>12</v>
      </c>
      <c r="M2" s="402" t="s">
        <v>258</v>
      </c>
    </row>
    <row r="3" spans="1:13" ht="157.5" customHeight="1" x14ac:dyDescent="0.2">
      <c r="A3" s="601">
        <v>1</v>
      </c>
      <c r="B3" s="386" t="s">
        <v>135</v>
      </c>
      <c r="C3" s="367"/>
      <c r="D3" s="601" t="s">
        <v>14</v>
      </c>
      <c r="E3" s="368">
        <v>5000</v>
      </c>
      <c r="F3" s="369"/>
      <c r="G3" s="369">
        <f>F3*E3</f>
        <v>0</v>
      </c>
      <c r="H3" s="370">
        <v>0.08</v>
      </c>
      <c r="I3" s="396">
        <f>G3*1.08</f>
        <v>0</v>
      </c>
      <c r="J3" s="452"/>
      <c r="K3" s="372"/>
      <c r="L3" s="373"/>
      <c r="M3" s="405"/>
    </row>
    <row r="4" spans="1:13" ht="167.25" customHeight="1" x14ac:dyDescent="0.2">
      <c r="A4" s="601">
        <v>2</v>
      </c>
      <c r="B4" s="386" t="s">
        <v>309</v>
      </c>
      <c r="C4" s="367"/>
      <c r="D4" s="601" t="s">
        <v>14</v>
      </c>
      <c r="E4" s="368">
        <v>5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G5*1.08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679"/>
      <c r="E7" s="679"/>
      <c r="F7" s="679"/>
      <c r="G7" s="650"/>
      <c r="H7" s="680"/>
      <c r="I7" s="680"/>
      <c r="J7" s="207" t="s">
        <v>304</v>
      </c>
    </row>
    <row r="8" spans="1:13" s="177" customFormat="1" x14ac:dyDescent="0.2">
      <c r="D8" s="679"/>
      <c r="E8" s="679"/>
      <c r="F8" s="679"/>
      <c r="G8" s="650"/>
      <c r="H8" s="681"/>
      <c r="I8" s="681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4">
    <mergeCell ref="A1:C1"/>
    <mergeCell ref="D7:G8"/>
    <mergeCell ref="H7:I7"/>
    <mergeCell ref="H8:I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tabSelected="1" view="pageBreakPreview" zoomScaleNormal="106" zoomScaleSheetLayoutView="100" workbookViewId="0">
      <selection activeCell="G6" sqref="G6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23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5" t="s">
        <v>178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179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72" customHeight="1" x14ac:dyDescent="0.2">
      <c r="A3" s="45">
        <v>1</v>
      </c>
      <c r="B3" s="386" t="s">
        <v>148</v>
      </c>
      <c r="C3" s="368"/>
      <c r="D3" s="45" t="s">
        <v>18</v>
      </c>
      <c r="E3" s="368">
        <v>20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 t="s">
        <v>134</v>
      </c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Normal="106" zoomScaleSheetLayoutView="100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28.140625" style="374" customWidth="1"/>
    <col min="3" max="3" width="21.5703125" style="374" customWidth="1"/>
    <col min="4" max="4" width="4.28515625" style="374" customWidth="1"/>
    <col min="5" max="5" width="8.5703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180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65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71.25" customHeight="1" x14ac:dyDescent="0.2">
      <c r="A3" s="645">
        <v>1</v>
      </c>
      <c r="B3" s="386" t="s">
        <v>262</v>
      </c>
      <c r="C3" s="387"/>
      <c r="D3" s="388"/>
      <c r="E3" s="389"/>
      <c r="F3" s="390"/>
      <c r="G3" s="390"/>
      <c r="H3" s="391"/>
      <c r="I3" s="392"/>
      <c r="J3" s="472"/>
      <c r="K3" s="393"/>
      <c r="L3" s="394"/>
      <c r="M3" s="409"/>
    </row>
    <row r="4" spans="1:13" ht="18" customHeight="1" x14ac:dyDescent="0.2">
      <c r="A4" s="645"/>
      <c r="B4" s="386" t="s">
        <v>121</v>
      </c>
      <c r="C4" s="367"/>
      <c r="D4" s="45" t="s">
        <v>18</v>
      </c>
      <c r="E4" s="368">
        <v>350</v>
      </c>
      <c r="F4" s="369"/>
      <c r="G4" s="369">
        <f>E4*F4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645"/>
      <c r="B5" s="386" t="s">
        <v>122</v>
      </c>
      <c r="C5" s="367"/>
      <c r="D5" s="45" t="s">
        <v>18</v>
      </c>
      <c r="E5" s="368">
        <v>350</v>
      </c>
      <c r="F5" s="369"/>
      <c r="G5" s="369">
        <f>E5*F5</f>
        <v>0</v>
      </c>
      <c r="H5" s="370">
        <v>0.08</v>
      </c>
      <c r="I5" s="396">
        <f>G5*1.08</f>
        <v>0</v>
      </c>
      <c r="J5" s="454"/>
      <c r="K5" s="372"/>
      <c r="L5" s="373"/>
      <c r="M5" s="373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/>
      <c r="I6" s="378">
        <f>SUM(I4:I5)</f>
        <v>0</v>
      </c>
      <c r="J6" s="380"/>
      <c r="K6" s="381"/>
      <c r="L6" s="382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43" t="s">
        <v>304</v>
      </c>
      <c r="I8" s="644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23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5" t="s">
        <v>181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182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91.5" customHeight="1" x14ac:dyDescent="0.2">
      <c r="A3" s="45">
        <v>1</v>
      </c>
      <c r="B3" s="386" t="s">
        <v>138</v>
      </c>
      <c r="C3" s="368"/>
      <c r="D3" s="45" t="s">
        <v>18</v>
      </c>
      <c r="E3" s="368">
        <v>25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08" customHeight="1" x14ac:dyDescent="0.2">
      <c r="A4" s="45">
        <v>2</v>
      </c>
      <c r="B4" s="386" t="s">
        <v>230</v>
      </c>
      <c r="C4" s="368"/>
      <c r="D4" s="45" t="s">
        <v>18</v>
      </c>
      <c r="E4" s="368">
        <v>25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 t="s">
        <v>134</v>
      </c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596"/>
      <c r="H7" s="643" t="s">
        <v>304</v>
      </c>
      <c r="I7" s="644"/>
    </row>
    <row r="8" spans="1:13" s="177" customFormat="1" x14ac:dyDescent="0.2">
      <c r="D8" s="176"/>
      <c r="E8" s="176"/>
      <c r="F8" s="176"/>
      <c r="G8" s="596"/>
      <c r="H8" s="597"/>
      <c r="I8" s="597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Normal="106" zoomScaleSheetLayoutView="100" workbookViewId="0">
      <selection activeCell="I7" sqref="I7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17.85546875" style="374" customWidth="1"/>
    <col min="4" max="4" width="4.28515625" style="374" customWidth="1"/>
    <col min="5" max="5" width="8.1406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5" t="s">
        <v>183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184</v>
      </c>
    </row>
    <row r="2" spans="1:13" s="365" customFormat="1" ht="35.450000000000003" customHeight="1" x14ac:dyDescent="0.2">
      <c r="A2" s="362" t="s">
        <v>107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93.75" customHeight="1" x14ac:dyDescent="0.2">
      <c r="A3" s="646">
        <v>1</v>
      </c>
      <c r="B3" s="386" t="s">
        <v>146</v>
      </c>
      <c r="C3" s="389"/>
      <c r="D3" s="388"/>
      <c r="E3" s="389"/>
      <c r="F3" s="390"/>
      <c r="G3" s="390"/>
      <c r="H3" s="391"/>
      <c r="I3" s="392"/>
      <c r="J3" s="472"/>
      <c r="K3" s="393"/>
      <c r="L3" s="394"/>
      <c r="M3" s="409"/>
    </row>
    <row r="4" spans="1:13" ht="25.5" customHeight="1" x14ac:dyDescent="0.2">
      <c r="A4" s="647"/>
      <c r="B4" s="386" t="s">
        <v>144</v>
      </c>
      <c r="C4" s="368"/>
      <c r="D4" s="45" t="s">
        <v>18</v>
      </c>
      <c r="E4" s="368">
        <v>15</v>
      </c>
      <c r="F4" s="369"/>
      <c r="G4" s="369">
        <f>E4*F4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23.25" customHeight="1" x14ac:dyDescent="0.2">
      <c r="A5" s="648"/>
      <c r="B5" s="386" t="s">
        <v>145</v>
      </c>
      <c r="C5" s="368"/>
      <c r="D5" s="45" t="s">
        <v>18</v>
      </c>
      <c r="E5" s="368">
        <v>15</v>
      </c>
      <c r="F5" s="369"/>
      <c r="G5" s="369">
        <f>E5*F5</f>
        <v>0</v>
      </c>
      <c r="H5" s="370">
        <v>0.08</v>
      </c>
      <c r="I5" s="396">
        <f>G5*1.08</f>
        <v>0</v>
      </c>
      <c r="J5" s="454"/>
      <c r="K5" s="372"/>
      <c r="L5" s="373"/>
      <c r="M5" s="373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 t="s">
        <v>134</v>
      </c>
      <c r="I6" s="378">
        <f>SUM(I4:I5)</f>
        <v>0</v>
      </c>
      <c r="J6" s="380"/>
      <c r="K6" s="381"/>
      <c r="L6" s="382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43" t="s">
        <v>304</v>
      </c>
      <c r="I8" s="644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9"/>
  <sheetViews>
    <sheetView view="pageBreakPreview" zoomScaleNormal="106" zoomScaleSheetLayoutView="100" workbookViewId="0">
      <selection activeCell="H9" sqref="H9:I9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5" t="s">
        <v>226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79.5" customHeight="1" x14ac:dyDescent="0.2">
      <c r="A3" s="45">
        <v>1</v>
      </c>
      <c r="B3" s="386" t="s">
        <v>132</v>
      </c>
      <c r="C3" s="368"/>
      <c r="D3" s="45" t="s">
        <v>18</v>
      </c>
      <c r="E3" s="368">
        <v>50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79.5" customHeight="1" x14ac:dyDescent="0.2">
      <c r="A4" s="45">
        <v>2</v>
      </c>
      <c r="B4" s="386" t="s">
        <v>223</v>
      </c>
      <c r="C4" s="368"/>
      <c r="D4" s="45" t="s">
        <v>18</v>
      </c>
      <c r="E4" s="368">
        <v>3</v>
      </c>
      <c r="F4" s="369"/>
      <c r="G4" s="369">
        <f t="shared" ref="G4:G6" si="0">F4*E4</f>
        <v>0</v>
      </c>
      <c r="H4" s="370">
        <v>0.08</v>
      </c>
      <c r="I4" s="396">
        <f t="shared" ref="I4:I6" si="1">G4*1.08</f>
        <v>0</v>
      </c>
      <c r="J4" s="454"/>
      <c r="K4" s="372"/>
      <c r="L4" s="373"/>
      <c r="M4" s="405"/>
    </row>
    <row r="5" spans="1:13" ht="98.25" customHeight="1" x14ac:dyDescent="0.2">
      <c r="A5" s="45">
        <v>3</v>
      </c>
      <c r="B5" s="397" t="s">
        <v>224</v>
      </c>
      <c r="C5" s="368"/>
      <c r="D5" s="45" t="s">
        <v>18</v>
      </c>
      <c r="E5" s="368">
        <v>3</v>
      </c>
      <c r="F5" s="369"/>
      <c r="G5" s="369">
        <f t="shared" si="0"/>
        <v>0</v>
      </c>
      <c r="H5" s="370">
        <v>0.08</v>
      </c>
      <c r="I5" s="396">
        <f t="shared" si="1"/>
        <v>0</v>
      </c>
      <c r="J5" s="454"/>
      <c r="K5" s="372"/>
      <c r="L5" s="373"/>
      <c r="M5" s="373"/>
    </row>
    <row r="6" spans="1:13" ht="92.25" customHeight="1" x14ac:dyDescent="0.2">
      <c r="A6" s="45">
        <v>4</v>
      </c>
      <c r="B6" s="386" t="s">
        <v>225</v>
      </c>
      <c r="C6" s="368"/>
      <c r="D6" s="45" t="s">
        <v>18</v>
      </c>
      <c r="E6" s="368">
        <v>3</v>
      </c>
      <c r="F6" s="369"/>
      <c r="G6" s="369">
        <f t="shared" si="0"/>
        <v>0</v>
      </c>
      <c r="H6" s="370">
        <v>0.08</v>
      </c>
      <c r="I6" s="396">
        <f t="shared" si="1"/>
        <v>0</v>
      </c>
      <c r="J6" s="46"/>
      <c r="K6" s="372"/>
      <c r="L6" s="373"/>
      <c r="M6" s="373"/>
    </row>
    <row r="7" spans="1:13" ht="18.75" customHeight="1" x14ac:dyDescent="0.2">
      <c r="A7" s="375"/>
      <c r="B7" s="376"/>
      <c r="C7" s="376"/>
      <c r="D7" s="376"/>
      <c r="E7" s="376"/>
      <c r="F7" s="377" t="s">
        <v>15</v>
      </c>
      <c r="G7" s="378">
        <f>SUM(G3:G6)</f>
        <v>0</v>
      </c>
      <c r="H7" s="379" t="s">
        <v>134</v>
      </c>
      <c r="I7" s="378">
        <f>SUM(I3:I6)</f>
        <v>0</v>
      </c>
      <c r="J7" s="380"/>
      <c r="K7" s="381"/>
      <c r="L7" s="382"/>
      <c r="M7" s="373"/>
    </row>
    <row r="9" spans="1:13" s="177" customFormat="1" ht="52.15" customHeight="1" x14ac:dyDescent="0.2">
      <c r="A9" s="176"/>
      <c r="B9" s="176"/>
      <c r="C9" s="176"/>
      <c r="D9" s="176"/>
      <c r="E9" s="176"/>
      <c r="F9" s="176"/>
      <c r="G9" s="596"/>
      <c r="H9" s="643" t="s">
        <v>304</v>
      </c>
      <c r="I9" s="644"/>
    </row>
    <row r="10" spans="1:13" s="177" customFormat="1" x14ac:dyDescent="0.2">
      <c r="D10" s="176"/>
      <c r="E10" s="176"/>
      <c r="F10" s="176"/>
      <c r="G10" s="596"/>
      <c r="H10" s="597"/>
      <c r="I10" s="597"/>
    </row>
    <row r="11" spans="1:13" x14ac:dyDescent="0.2">
      <c r="A11" s="383"/>
      <c r="B11" s="384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3" spans="1:13" x14ac:dyDescent="0.2">
      <c r="A13" s="383"/>
      <c r="B13" s="383"/>
      <c r="C13" s="383"/>
      <c r="D13" s="383"/>
      <c r="E13" s="383"/>
      <c r="F13" s="383"/>
      <c r="G13" s="383"/>
      <c r="H13" s="383"/>
    </row>
    <row r="18" ht="25.5" customHeight="1" x14ac:dyDescent="0.2"/>
    <row r="34" spans="2:13" ht="32.25" customHeight="1" x14ac:dyDescent="0.2"/>
    <row r="35" spans="2:13" s="383" customFormat="1" ht="58.5" customHeigh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38" spans="2:13" s="385" customFormat="1" x14ac:dyDescent="0.2">
      <c r="B38" s="374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</row>
    <row r="45" spans="2:13" ht="29.25" customHeight="1" x14ac:dyDescent="0.2"/>
    <row r="46" spans="2:13" ht="24.75" customHeight="1" x14ac:dyDescent="0.2"/>
    <row r="47" spans="2:13" ht="24.75" customHeight="1" x14ac:dyDescent="0.2"/>
    <row r="48" spans="2:13" ht="21.75" customHeight="1" x14ac:dyDescent="0.2"/>
    <row r="79" spans="2:2" x14ac:dyDescent="0.2">
      <c r="B79" s="70"/>
    </row>
  </sheetData>
  <mergeCells count="2">
    <mergeCell ref="A1:C1"/>
    <mergeCell ref="H9:I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6.85546875" style="374" customWidth="1"/>
    <col min="3" max="3" width="25.14062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186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187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110.25" customHeight="1" x14ac:dyDescent="0.2">
      <c r="A3" s="45">
        <v>1</v>
      </c>
      <c r="B3" s="366" t="s">
        <v>129</v>
      </c>
      <c r="C3" s="367"/>
      <c r="D3" s="45" t="s">
        <v>14</v>
      </c>
      <c r="E3" s="368">
        <v>250</v>
      </c>
      <c r="F3" s="369"/>
      <c r="G3" s="369">
        <f>F3*E3</f>
        <v>0</v>
      </c>
      <c r="H3" s="370">
        <v>0.08</v>
      </c>
      <c r="I3" s="371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42578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188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189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68.25" customHeight="1" x14ac:dyDescent="0.2">
      <c r="A3" s="45">
        <v>1</v>
      </c>
      <c r="B3" s="366" t="s">
        <v>127</v>
      </c>
      <c r="C3" s="367"/>
      <c r="D3" s="45" t="s">
        <v>128</v>
      </c>
      <c r="E3" s="368">
        <v>200</v>
      </c>
      <c r="F3" s="369"/>
      <c r="G3" s="369">
        <f>F3*E3</f>
        <v>0</v>
      </c>
      <c r="H3" s="370">
        <v>0.08</v>
      </c>
      <c r="I3" s="371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9" t="s">
        <v>304</v>
      </c>
      <c r="I6" s="650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I6" sqref="I6"/>
    </sheetView>
  </sheetViews>
  <sheetFormatPr defaultColWidth="9.140625" defaultRowHeight="12.75" x14ac:dyDescent="0.2"/>
  <cols>
    <col min="1" max="1" width="4.28515625" style="374" customWidth="1"/>
    <col min="2" max="2" width="44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190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191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32.25" customHeight="1" x14ac:dyDescent="0.2">
      <c r="A3" s="45">
        <v>1</v>
      </c>
      <c r="B3" s="386" t="s">
        <v>125</v>
      </c>
      <c r="C3" s="367"/>
      <c r="D3" s="45" t="s">
        <v>14</v>
      </c>
      <c r="E3" s="368">
        <v>100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27" customHeight="1" x14ac:dyDescent="0.2">
      <c r="A4" s="45">
        <v>2</v>
      </c>
      <c r="B4" s="386" t="s">
        <v>126</v>
      </c>
      <c r="C4" s="367"/>
      <c r="D4" s="45" t="s">
        <v>14</v>
      </c>
      <c r="E4" s="368">
        <v>100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596"/>
      <c r="H7" s="643" t="s">
        <v>304</v>
      </c>
      <c r="I7" s="644"/>
    </row>
    <row r="8" spans="1:13" s="177" customFormat="1" x14ac:dyDescent="0.2">
      <c r="D8" s="176"/>
      <c r="E8" s="176"/>
      <c r="F8" s="176"/>
      <c r="G8" s="596"/>
      <c r="H8" s="597"/>
      <c r="I8" s="597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="90" zoomScaleSheetLayoutView="90" workbookViewId="0">
      <selection activeCell="H8" sqref="H8:I8"/>
    </sheetView>
  </sheetViews>
  <sheetFormatPr defaultRowHeight="11.25" x14ac:dyDescent="0.15"/>
  <cols>
    <col min="1" max="1" width="4.28515625" style="96" customWidth="1"/>
    <col min="2" max="2" width="58.140625" style="232" customWidth="1"/>
    <col min="3" max="3" width="23.28515625" style="96" customWidth="1"/>
    <col min="4" max="4" width="5.85546875" style="96" customWidth="1"/>
    <col min="5" max="5" width="11.28515625" style="204" customWidth="1"/>
    <col min="6" max="6" width="12.140625" style="204" customWidth="1"/>
    <col min="7" max="7" width="13.85546875" style="204" customWidth="1"/>
    <col min="8" max="10" width="17" style="96" customWidth="1"/>
    <col min="11" max="11" width="10.140625" style="207" customWidth="1"/>
    <col min="12" max="12" width="11.5703125" style="207" customWidth="1"/>
    <col min="13" max="13" width="19.42578125" style="207" customWidth="1"/>
    <col min="14" max="16384" width="9.140625" style="207"/>
  </cols>
  <sheetData>
    <row r="1" spans="1:13" ht="19.5" customHeight="1" x14ac:dyDescent="0.15">
      <c r="B1" s="203" t="s">
        <v>192</v>
      </c>
      <c r="H1" s="205"/>
      <c r="I1" s="205"/>
      <c r="J1" s="206"/>
      <c r="M1" s="208" t="s">
        <v>193</v>
      </c>
    </row>
    <row r="2" spans="1:13" ht="36" customHeight="1" x14ac:dyDescent="0.15">
      <c r="A2" s="209" t="s">
        <v>69</v>
      </c>
      <c r="B2" s="210" t="s">
        <v>2</v>
      </c>
      <c r="C2" s="211" t="s">
        <v>70</v>
      </c>
      <c r="D2" s="212" t="s">
        <v>47</v>
      </c>
      <c r="E2" s="213" t="s">
        <v>23</v>
      </c>
      <c r="F2" s="214" t="s">
        <v>71</v>
      </c>
      <c r="G2" s="214" t="s">
        <v>72</v>
      </c>
      <c r="H2" s="213" t="s">
        <v>73</v>
      </c>
      <c r="I2" s="213" t="s">
        <v>74</v>
      </c>
      <c r="J2" s="468" t="s">
        <v>10</v>
      </c>
      <c r="K2" s="211" t="s">
        <v>11</v>
      </c>
      <c r="L2" s="211" t="s">
        <v>12</v>
      </c>
      <c r="M2" s="407" t="s">
        <v>258</v>
      </c>
    </row>
    <row r="3" spans="1:13" ht="92.25" customHeight="1" x14ac:dyDescent="0.15">
      <c r="A3" s="651">
        <v>1</v>
      </c>
      <c r="B3" s="215" t="s">
        <v>75</v>
      </c>
      <c r="C3" s="216"/>
      <c r="D3" s="216"/>
      <c r="E3" s="216"/>
      <c r="F3" s="217"/>
      <c r="G3" s="217"/>
      <c r="H3" s="216"/>
      <c r="I3" s="216"/>
      <c r="J3" s="469"/>
      <c r="K3" s="216"/>
      <c r="L3" s="216"/>
      <c r="M3" s="408"/>
    </row>
    <row r="4" spans="1:13" ht="26.25" customHeight="1" x14ac:dyDescent="0.15">
      <c r="A4" s="652"/>
      <c r="B4" s="215" t="s">
        <v>76</v>
      </c>
      <c r="C4" s="75"/>
      <c r="D4" s="218" t="s">
        <v>18</v>
      </c>
      <c r="E4" s="219">
        <v>25</v>
      </c>
      <c r="F4" s="220"/>
      <c r="G4" s="220">
        <f>E4*F4</f>
        <v>0</v>
      </c>
      <c r="H4" s="221">
        <v>0.23</v>
      </c>
      <c r="I4" s="399">
        <f>G4*1.23</f>
        <v>0</v>
      </c>
      <c r="J4" s="470"/>
      <c r="K4" s="222"/>
      <c r="L4" s="222"/>
      <c r="M4" s="446"/>
    </row>
    <row r="5" spans="1:13" ht="24.75" customHeight="1" x14ac:dyDescent="0.15">
      <c r="A5" s="653"/>
      <c r="B5" s="223" t="s">
        <v>77</v>
      </c>
      <c r="C5" s="211"/>
      <c r="D5" s="212" t="s">
        <v>18</v>
      </c>
      <c r="E5" s="213">
        <v>3</v>
      </c>
      <c r="F5" s="214"/>
      <c r="G5" s="224">
        <f>E5*F5</f>
        <v>0</v>
      </c>
      <c r="H5" s="225">
        <v>0.23</v>
      </c>
      <c r="I5" s="400">
        <f>G5*1.23</f>
        <v>0</v>
      </c>
      <c r="J5" s="471"/>
      <c r="K5" s="226"/>
      <c r="L5" s="226"/>
      <c r="M5" s="447"/>
    </row>
    <row r="6" spans="1:13" ht="21" customHeight="1" x14ac:dyDescent="0.15">
      <c r="A6" s="654" t="s">
        <v>15</v>
      </c>
      <c r="B6" s="654"/>
      <c r="C6" s="654"/>
      <c r="D6" s="654"/>
      <c r="E6" s="654"/>
      <c r="F6" s="654"/>
      <c r="G6" s="227">
        <f>SUM(G4:G5)</f>
        <v>0</v>
      </c>
      <c r="H6" s="224"/>
      <c r="I6" s="228">
        <f>SUM(I4:I5)</f>
        <v>0</v>
      </c>
      <c r="J6" s="229"/>
    </row>
    <row r="7" spans="1:13" ht="46.15" customHeight="1" x14ac:dyDescent="0.15">
      <c r="A7" s="205"/>
      <c r="B7" s="655" t="s">
        <v>78</v>
      </c>
      <c r="C7" s="655"/>
      <c r="D7" s="655"/>
      <c r="E7" s="655"/>
      <c r="F7" s="230"/>
      <c r="H7" s="229"/>
      <c r="I7" s="229"/>
      <c r="J7" s="229"/>
    </row>
    <row r="8" spans="1:13" ht="54.75" customHeight="1" x14ac:dyDescent="0.15">
      <c r="A8" s="31"/>
      <c r="B8" s="31"/>
      <c r="C8" s="31"/>
      <c r="D8" s="31"/>
      <c r="E8" s="31"/>
      <c r="F8" s="31"/>
      <c r="G8" s="31"/>
      <c r="H8" s="611" t="s">
        <v>304</v>
      </c>
      <c r="I8" s="611"/>
    </row>
    <row r="9" spans="1:13" ht="23.25" customHeight="1" x14ac:dyDescent="0.15">
      <c r="A9" s="31"/>
      <c r="B9" s="31"/>
      <c r="C9" s="31"/>
      <c r="D9" s="31"/>
      <c r="E9" s="31"/>
      <c r="F9" s="31"/>
      <c r="G9" s="31"/>
      <c r="H9" s="231"/>
      <c r="I9" s="231"/>
    </row>
    <row r="10" spans="1:13" ht="16.5" customHeight="1" x14ac:dyDescent="0.15">
      <c r="A10" s="31"/>
      <c r="B10" s="31"/>
      <c r="C10" s="31"/>
      <c r="D10" s="31"/>
      <c r="E10" s="31"/>
      <c r="F10" s="31"/>
      <c r="G10" s="31"/>
    </row>
    <row r="11" spans="1:13" x14ac:dyDescent="0.15">
      <c r="F11" s="233"/>
      <c r="G11" s="233"/>
    </row>
  </sheetData>
  <sheetProtection selectLockedCells="1" selectUnlockedCells="1"/>
  <mergeCells count="4">
    <mergeCell ref="A3:A5"/>
    <mergeCell ref="A6:F6"/>
    <mergeCell ref="B7:E7"/>
    <mergeCell ref="H8:I8"/>
  </mergeCells>
  <pageMargins left="0.70866141732283472" right="0.70866141732283472" top="0.74803149606299213" bottom="0.74803149606299213" header="0.31496062992125984" footer="0.31496062992125984"/>
  <pageSetup paperSize="9" scale="6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view="pageBreakPreview" zoomScaleNormal="100" zoomScaleSheetLayoutView="100" workbookViewId="0">
      <selection activeCell="A6" sqref="A6:H6"/>
    </sheetView>
  </sheetViews>
  <sheetFormatPr defaultRowHeight="12" x14ac:dyDescent="0.2"/>
  <cols>
    <col min="1" max="1" width="4.28515625" style="152" customWidth="1"/>
    <col min="2" max="2" width="46.28515625" style="152" customWidth="1"/>
    <col min="3" max="3" width="26.5703125" style="152" customWidth="1"/>
    <col min="4" max="4" width="4.28515625" style="152" customWidth="1"/>
    <col min="5" max="5" width="6.7109375" style="152" customWidth="1"/>
    <col min="6" max="6" width="9.7109375" style="152" customWidth="1"/>
    <col min="7" max="7" width="11" style="152" customWidth="1"/>
    <col min="8" max="8" width="9" style="152" customWidth="1"/>
    <col min="9" max="10" width="11.7109375" style="152" customWidth="1"/>
    <col min="11" max="12" width="11.5703125" style="152" customWidth="1"/>
    <col min="13" max="13" width="19.42578125" style="152" customWidth="1"/>
    <col min="14" max="255" width="9.140625" style="152"/>
    <col min="256" max="256" width="4.42578125" style="152" customWidth="1"/>
    <col min="257" max="257" width="44.140625" style="152" customWidth="1"/>
    <col min="258" max="258" width="23" style="152" customWidth="1"/>
    <col min="259" max="259" width="6.7109375" style="152" customWidth="1"/>
    <col min="260" max="260" width="9.140625" style="152"/>
    <col min="261" max="261" width="10.85546875" style="152" customWidth="1"/>
    <col min="262" max="262" width="13.7109375" style="152" customWidth="1"/>
    <col min="263" max="263" width="6" style="152" customWidth="1"/>
    <col min="264" max="264" width="9.140625" style="152"/>
    <col min="265" max="265" width="12.5703125" style="152" customWidth="1"/>
    <col min="266" max="266" width="10.85546875" style="152" customWidth="1"/>
    <col min="267" max="511" width="9.140625" style="152"/>
    <col min="512" max="512" width="4.42578125" style="152" customWidth="1"/>
    <col min="513" max="513" width="44.140625" style="152" customWidth="1"/>
    <col min="514" max="514" width="23" style="152" customWidth="1"/>
    <col min="515" max="515" width="6.7109375" style="152" customWidth="1"/>
    <col min="516" max="516" width="9.140625" style="152"/>
    <col min="517" max="517" width="10.85546875" style="152" customWidth="1"/>
    <col min="518" max="518" width="13.7109375" style="152" customWidth="1"/>
    <col min="519" max="519" width="6" style="152" customWidth="1"/>
    <col min="520" max="520" width="9.140625" style="152"/>
    <col min="521" max="521" width="12.5703125" style="152" customWidth="1"/>
    <col min="522" max="522" width="10.85546875" style="152" customWidth="1"/>
    <col min="523" max="767" width="9.140625" style="152"/>
    <col min="768" max="768" width="4.42578125" style="152" customWidth="1"/>
    <col min="769" max="769" width="44.140625" style="152" customWidth="1"/>
    <col min="770" max="770" width="23" style="152" customWidth="1"/>
    <col min="771" max="771" width="6.7109375" style="152" customWidth="1"/>
    <col min="772" max="772" width="9.140625" style="152"/>
    <col min="773" max="773" width="10.85546875" style="152" customWidth="1"/>
    <col min="774" max="774" width="13.7109375" style="152" customWidth="1"/>
    <col min="775" max="775" width="6" style="152" customWidth="1"/>
    <col min="776" max="776" width="9.140625" style="152"/>
    <col min="777" max="777" width="12.5703125" style="152" customWidth="1"/>
    <col min="778" max="778" width="10.85546875" style="152" customWidth="1"/>
    <col min="779" max="1023" width="9.140625" style="152"/>
    <col min="1024" max="1024" width="4.42578125" style="152" customWidth="1"/>
    <col min="1025" max="1025" width="44.140625" style="152" customWidth="1"/>
    <col min="1026" max="1026" width="23" style="152" customWidth="1"/>
    <col min="1027" max="1027" width="6.7109375" style="152" customWidth="1"/>
    <col min="1028" max="1028" width="9.140625" style="152"/>
    <col min="1029" max="1029" width="10.85546875" style="152" customWidth="1"/>
    <col min="1030" max="1030" width="13.7109375" style="152" customWidth="1"/>
    <col min="1031" max="1031" width="6" style="152" customWidth="1"/>
    <col min="1032" max="1032" width="9.140625" style="152"/>
    <col min="1033" max="1033" width="12.5703125" style="152" customWidth="1"/>
    <col min="1034" max="1034" width="10.85546875" style="152" customWidth="1"/>
    <col min="1035" max="1279" width="9.140625" style="152"/>
    <col min="1280" max="1280" width="4.42578125" style="152" customWidth="1"/>
    <col min="1281" max="1281" width="44.140625" style="152" customWidth="1"/>
    <col min="1282" max="1282" width="23" style="152" customWidth="1"/>
    <col min="1283" max="1283" width="6.7109375" style="152" customWidth="1"/>
    <col min="1284" max="1284" width="9.140625" style="152"/>
    <col min="1285" max="1285" width="10.85546875" style="152" customWidth="1"/>
    <col min="1286" max="1286" width="13.7109375" style="152" customWidth="1"/>
    <col min="1287" max="1287" width="6" style="152" customWidth="1"/>
    <col min="1288" max="1288" width="9.140625" style="152"/>
    <col min="1289" max="1289" width="12.5703125" style="152" customWidth="1"/>
    <col min="1290" max="1290" width="10.85546875" style="152" customWidth="1"/>
    <col min="1291" max="1535" width="9.140625" style="152"/>
    <col min="1536" max="1536" width="4.42578125" style="152" customWidth="1"/>
    <col min="1537" max="1537" width="44.140625" style="152" customWidth="1"/>
    <col min="1538" max="1538" width="23" style="152" customWidth="1"/>
    <col min="1539" max="1539" width="6.7109375" style="152" customWidth="1"/>
    <col min="1540" max="1540" width="9.140625" style="152"/>
    <col min="1541" max="1541" width="10.85546875" style="152" customWidth="1"/>
    <col min="1542" max="1542" width="13.7109375" style="152" customWidth="1"/>
    <col min="1543" max="1543" width="6" style="152" customWidth="1"/>
    <col min="1544" max="1544" width="9.140625" style="152"/>
    <col min="1545" max="1545" width="12.5703125" style="152" customWidth="1"/>
    <col min="1546" max="1546" width="10.85546875" style="152" customWidth="1"/>
    <col min="1547" max="1791" width="9.140625" style="152"/>
    <col min="1792" max="1792" width="4.42578125" style="152" customWidth="1"/>
    <col min="1793" max="1793" width="44.140625" style="152" customWidth="1"/>
    <col min="1794" max="1794" width="23" style="152" customWidth="1"/>
    <col min="1795" max="1795" width="6.7109375" style="152" customWidth="1"/>
    <col min="1796" max="1796" width="9.140625" style="152"/>
    <col min="1797" max="1797" width="10.85546875" style="152" customWidth="1"/>
    <col min="1798" max="1798" width="13.7109375" style="152" customWidth="1"/>
    <col min="1799" max="1799" width="6" style="152" customWidth="1"/>
    <col min="1800" max="1800" width="9.140625" style="152"/>
    <col min="1801" max="1801" width="12.5703125" style="152" customWidth="1"/>
    <col min="1802" max="1802" width="10.85546875" style="152" customWidth="1"/>
    <col min="1803" max="2047" width="9.140625" style="152"/>
    <col min="2048" max="2048" width="4.42578125" style="152" customWidth="1"/>
    <col min="2049" max="2049" width="44.140625" style="152" customWidth="1"/>
    <col min="2050" max="2050" width="23" style="152" customWidth="1"/>
    <col min="2051" max="2051" width="6.7109375" style="152" customWidth="1"/>
    <col min="2052" max="2052" width="9.140625" style="152"/>
    <col min="2053" max="2053" width="10.85546875" style="152" customWidth="1"/>
    <col min="2054" max="2054" width="13.7109375" style="152" customWidth="1"/>
    <col min="2055" max="2055" width="6" style="152" customWidth="1"/>
    <col min="2056" max="2056" width="9.140625" style="152"/>
    <col min="2057" max="2057" width="12.5703125" style="152" customWidth="1"/>
    <col min="2058" max="2058" width="10.85546875" style="152" customWidth="1"/>
    <col min="2059" max="2303" width="9.140625" style="152"/>
    <col min="2304" max="2304" width="4.42578125" style="152" customWidth="1"/>
    <col min="2305" max="2305" width="44.140625" style="152" customWidth="1"/>
    <col min="2306" max="2306" width="23" style="152" customWidth="1"/>
    <col min="2307" max="2307" width="6.7109375" style="152" customWidth="1"/>
    <col min="2308" max="2308" width="9.140625" style="152"/>
    <col min="2309" max="2309" width="10.85546875" style="152" customWidth="1"/>
    <col min="2310" max="2310" width="13.7109375" style="152" customWidth="1"/>
    <col min="2311" max="2311" width="6" style="152" customWidth="1"/>
    <col min="2312" max="2312" width="9.140625" style="152"/>
    <col min="2313" max="2313" width="12.5703125" style="152" customWidth="1"/>
    <col min="2314" max="2314" width="10.85546875" style="152" customWidth="1"/>
    <col min="2315" max="2559" width="9.140625" style="152"/>
    <col min="2560" max="2560" width="4.42578125" style="152" customWidth="1"/>
    <col min="2561" max="2561" width="44.140625" style="152" customWidth="1"/>
    <col min="2562" max="2562" width="23" style="152" customWidth="1"/>
    <col min="2563" max="2563" width="6.7109375" style="152" customWidth="1"/>
    <col min="2564" max="2564" width="9.140625" style="152"/>
    <col min="2565" max="2565" width="10.85546875" style="152" customWidth="1"/>
    <col min="2566" max="2566" width="13.7109375" style="152" customWidth="1"/>
    <col min="2567" max="2567" width="6" style="152" customWidth="1"/>
    <col min="2568" max="2568" width="9.140625" style="152"/>
    <col min="2569" max="2569" width="12.5703125" style="152" customWidth="1"/>
    <col min="2570" max="2570" width="10.85546875" style="152" customWidth="1"/>
    <col min="2571" max="2815" width="9.140625" style="152"/>
    <col min="2816" max="2816" width="4.42578125" style="152" customWidth="1"/>
    <col min="2817" max="2817" width="44.140625" style="152" customWidth="1"/>
    <col min="2818" max="2818" width="23" style="152" customWidth="1"/>
    <col min="2819" max="2819" width="6.7109375" style="152" customWidth="1"/>
    <col min="2820" max="2820" width="9.140625" style="152"/>
    <col min="2821" max="2821" width="10.85546875" style="152" customWidth="1"/>
    <col min="2822" max="2822" width="13.7109375" style="152" customWidth="1"/>
    <col min="2823" max="2823" width="6" style="152" customWidth="1"/>
    <col min="2824" max="2824" width="9.140625" style="152"/>
    <col min="2825" max="2825" width="12.5703125" style="152" customWidth="1"/>
    <col min="2826" max="2826" width="10.85546875" style="152" customWidth="1"/>
    <col min="2827" max="3071" width="9.140625" style="152"/>
    <col min="3072" max="3072" width="4.42578125" style="152" customWidth="1"/>
    <col min="3073" max="3073" width="44.140625" style="152" customWidth="1"/>
    <col min="3074" max="3074" width="23" style="152" customWidth="1"/>
    <col min="3075" max="3075" width="6.7109375" style="152" customWidth="1"/>
    <col min="3076" max="3076" width="9.140625" style="152"/>
    <col min="3077" max="3077" width="10.85546875" style="152" customWidth="1"/>
    <col min="3078" max="3078" width="13.7109375" style="152" customWidth="1"/>
    <col min="3079" max="3079" width="6" style="152" customWidth="1"/>
    <col min="3080" max="3080" width="9.140625" style="152"/>
    <col min="3081" max="3081" width="12.5703125" style="152" customWidth="1"/>
    <col min="3082" max="3082" width="10.85546875" style="152" customWidth="1"/>
    <col min="3083" max="3327" width="9.140625" style="152"/>
    <col min="3328" max="3328" width="4.42578125" style="152" customWidth="1"/>
    <col min="3329" max="3329" width="44.140625" style="152" customWidth="1"/>
    <col min="3330" max="3330" width="23" style="152" customWidth="1"/>
    <col min="3331" max="3331" width="6.7109375" style="152" customWidth="1"/>
    <col min="3332" max="3332" width="9.140625" style="152"/>
    <col min="3333" max="3333" width="10.85546875" style="152" customWidth="1"/>
    <col min="3334" max="3334" width="13.7109375" style="152" customWidth="1"/>
    <col min="3335" max="3335" width="6" style="152" customWidth="1"/>
    <col min="3336" max="3336" width="9.140625" style="152"/>
    <col min="3337" max="3337" width="12.5703125" style="152" customWidth="1"/>
    <col min="3338" max="3338" width="10.85546875" style="152" customWidth="1"/>
    <col min="3339" max="3583" width="9.140625" style="152"/>
    <col min="3584" max="3584" width="4.42578125" style="152" customWidth="1"/>
    <col min="3585" max="3585" width="44.140625" style="152" customWidth="1"/>
    <col min="3586" max="3586" width="23" style="152" customWidth="1"/>
    <col min="3587" max="3587" width="6.7109375" style="152" customWidth="1"/>
    <col min="3588" max="3588" width="9.140625" style="152"/>
    <col min="3589" max="3589" width="10.85546875" style="152" customWidth="1"/>
    <col min="3590" max="3590" width="13.7109375" style="152" customWidth="1"/>
    <col min="3591" max="3591" width="6" style="152" customWidth="1"/>
    <col min="3592" max="3592" width="9.140625" style="152"/>
    <col min="3593" max="3593" width="12.5703125" style="152" customWidth="1"/>
    <col min="3594" max="3594" width="10.85546875" style="152" customWidth="1"/>
    <col min="3595" max="3839" width="9.140625" style="152"/>
    <col min="3840" max="3840" width="4.42578125" style="152" customWidth="1"/>
    <col min="3841" max="3841" width="44.140625" style="152" customWidth="1"/>
    <col min="3842" max="3842" width="23" style="152" customWidth="1"/>
    <col min="3843" max="3843" width="6.7109375" style="152" customWidth="1"/>
    <col min="3844" max="3844" width="9.140625" style="152"/>
    <col min="3845" max="3845" width="10.85546875" style="152" customWidth="1"/>
    <col min="3846" max="3846" width="13.7109375" style="152" customWidth="1"/>
    <col min="3847" max="3847" width="6" style="152" customWidth="1"/>
    <col min="3848" max="3848" width="9.140625" style="152"/>
    <col min="3849" max="3849" width="12.5703125" style="152" customWidth="1"/>
    <col min="3850" max="3850" width="10.85546875" style="152" customWidth="1"/>
    <col min="3851" max="4095" width="9.140625" style="152"/>
    <col min="4096" max="4096" width="4.42578125" style="152" customWidth="1"/>
    <col min="4097" max="4097" width="44.140625" style="152" customWidth="1"/>
    <col min="4098" max="4098" width="23" style="152" customWidth="1"/>
    <col min="4099" max="4099" width="6.7109375" style="152" customWidth="1"/>
    <col min="4100" max="4100" width="9.140625" style="152"/>
    <col min="4101" max="4101" width="10.85546875" style="152" customWidth="1"/>
    <col min="4102" max="4102" width="13.7109375" style="152" customWidth="1"/>
    <col min="4103" max="4103" width="6" style="152" customWidth="1"/>
    <col min="4104" max="4104" width="9.140625" style="152"/>
    <col min="4105" max="4105" width="12.5703125" style="152" customWidth="1"/>
    <col min="4106" max="4106" width="10.85546875" style="152" customWidth="1"/>
    <col min="4107" max="4351" width="9.140625" style="152"/>
    <col min="4352" max="4352" width="4.42578125" style="152" customWidth="1"/>
    <col min="4353" max="4353" width="44.140625" style="152" customWidth="1"/>
    <col min="4354" max="4354" width="23" style="152" customWidth="1"/>
    <col min="4355" max="4355" width="6.7109375" style="152" customWidth="1"/>
    <col min="4356" max="4356" width="9.140625" style="152"/>
    <col min="4357" max="4357" width="10.85546875" style="152" customWidth="1"/>
    <col min="4358" max="4358" width="13.7109375" style="152" customWidth="1"/>
    <col min="4359" max="4359" width="6" style="152" customWidth="1"/>
    <col min="4360" max="4360" width="9.140625" style="152"/>
    <col min="4361" max="4361" width="12.5703125" style="152" customWidth="1"/>
    <col min="4362" max="4362" width="10.85546875" style="152" customWidth="1"/>
    <col min="4363" max="4607" width="9.140625" style="152"/>
    <col min="4608" max="4608" width="4.42578125" style="152" customWidth="1"/>
    <col min="4609" max="4609" width="44.140625" style="152" customWidth="1"/>
    <col min="4610" max="4610" width="23" style="152" customWidth="1"/>
    <col min="4611" max="4611" width="6.7109375" style="152" customWidth="1"/>
    <col min="4612" max="4612" width="9.140625" style="152"/>
    <col min="4613" max="4613" width="10.85546875" style="152" customWidth="1"/>
    <col min="4614" max="4614" width="13.7109375" style="152" customWidth="1"/>
    <col min="4615" max="4615" width="6" style="152" customWidth="1"/>
    <col min="4616" max="4616" width="9.140625" style="152"/>
    <col min="4617" max="4617" width="12.5703125" style="152" customWidth="1"/>
    <col min="4618" max="4618" width="10.85546875" style="152" customWidth="1"/>
    <col min="4619" max="4863" width="9.140625" style="152"/>
    <col min="4864" max="4864" width="4.42578125" style="152" customWidth="1"/>
    <col min="4865" max="4865" width="44.140625" style="152" customWidth="1"/>
    <col min="4866" max="4866" width="23" style="152" customWidth="1"/>
    <col min="4867" max="4867" width="6.7109375" style="152" customWidth="1"/>
    <col min="4868" max="4868" width="9.140625" style="152"/>
    <col min="4869" max="4869" width="10.85546875" style="152" customWidth="1"/>
    <col min="4870" max="4870" width="13.7109375" style="152" customWidth="1"/>
    <col min="4871" max="4871" width="6" style="152" customWidth="1"/>
    <col min="4872" max="4872" width="9.140625" style="152"/>
    <col min="4873" max="4873" width="12.5703125" style="152" customWidth="1"/>
    <col min="4874" max="4874" width="10.85546875" style="152" customWidth="1"/>
    <col min="4875" max="5119" width="9.140625" style="152"/>
    <col min="5120" max="5120" width="4.42578125" style="152" customWidth="1"/>
    <col min="5121" max="5121" width="44.140625" style="152" customWidth="1"/>
    <col min="5122" max="5122" width="23" style="152" customWidth="1"/>
    <col min="5123" max="5123" width="6.7109375" style="152" customWidth="1"/>
    <col min="5124" max="5124" width="9.140625" style="152"/>
    <col min="5125" max="5125" width="10.85546875" style="152" customWidth="1"/>
    <col min="5126" max="5126" width="13.7109375" style="152" customWidth="1"/>
    <col min="5127" max="5127" width="6" style="152" customWidth="1"/>
    <col min="5128" max="5128" width="9.140625" style="152"/>
    <col min="5129" max="5129" width="12.5703125" style="152" customWidth="1"/>
    <col min="5130" max="5130" width="10.85546875" style="152" customWidth="1"/>
    <col min="5131" max="5375" width="9.140625" style="152"/>
    <col min="5376" max="5376" width="4.42578125" style="152" customWidth="1"/>
    <col min="5377" max="5377" width="44.140625" style="152" customWidth="1"/>
    <col min="5378" max="5378" width="23" style="152" customWidth="1"/>
    <col min="5379" max="5379" width="6.7109375" style="152" customWidth="1"/>
    <col min="5380" max="5380" width="9.140625" style="152"/>
    <col min="5381" max="5381" width="10.85546875" style="152" customWidth="1"/>
    <col min="5382" max="5382" width="13.7109375" style="152" customWidth="1"/>
    <col min="5383" max="5383" width="6" style="152" customWidth="1"/>
    <col min="5384" max="5384" width="9.140625" style="152"/>
    <col min="5385" max="5385" width="12.5703125" style="152" customWidth="1"/>
    <col min="5386" max="5386" width="10.85546875" style="152" customWidth="1"/>
    <col min="5387" max="5631" width="9.140625" style="152"/>
    <col min="5632" max="5632" width="4.42578125" style="152" customWidth="1"/>
    <col min="5633" max="5633" width="44.140625" style="152" customWidth="1"/>
    <col min="5634" max="5634" width="23" style="152" customWidth="1"/>
    <col min="5635" max="5635" width="6.7109375" style="152" customWidth="1"/>
    <col min="5636" max="5636" width="9.140625" style="152"/>
    <col min="5637" max="5637" width="10.85546875" style="152" customWidth="1"/>
    <col min="5638" max="5638" width="13.7109375" style="152" customWidth="1"/>
    <col min="5639" max="5639" width="6" style="152" customWidth="1"/>
    <col min="5640" max="5640" width="9.140625" style="152"/>
    <col min="5641" max="5641" width="12.5703125" style="152" customWidth="1"/>
    <col min="5642" max="5642" width="10.85546875" style="152" customWidth="1"/>
    <col min="5643" max="5887" width="9.140625" style="152"/>
    <col min="5888" max="5888" width="4.42578125" style="152" customWidth="1"/>
    <col min="5889" max="5889" width="44.140625" style="152" customWidth="1"/>
    <col min="5890" max="5890" width="23" style="152" customWidth="1"/>
    <col min="5891" max="5891" width="6.7109375" style="152" customWidth="1"/>
    <col min="5892" max="5892" width="9.140625" style="152"/>
    <col min="5893" max="5893" width="10.85546875" style="152" customWidth="1"/>
    <col min="5894" max="5894" width="13.7109375" style="152" customWidth="1"/>
    <col min="5895" max="5895" width="6" style="152" customWidth="1"/>
    <col min="5896" max="5896" width="9.140625" style="152"/>
    <col min="5897" max="5897" width="12.5703125" style="152" customWidth="1"/>
    <col min="5898" max="5898" width="10.85546875" style="152" customWidth="1"/>
    <col min="5899" max="6143" width="9.140625" style="152"/>
    <col min="6144" max="6144" width="4.42578125" style="152" customWidth="1"/>
    <col min="6145" max="6145" width="44.140625" style="152" customWidth="1"/>
    <col min="6146" max="6146" width="23" style="152" customWidth="1"/>
    <col min="6147" max="6147" width="6.7109375" style="152" customWidth="1"/>
    <col min="6148" max="6148" width="9.140625" style="152"/>
    <col min="6149" max="6149" width="10.85546875" style="152" customWidth="1"/>
    <col min="6150" max="6150" width="13.7109375" style="152" customWidth="1"/>
    <col min="6151" max="6151" width="6" style="152" customWidth="1"/>
    <col min="6152" max="6152" width="9.140625" style="152"/>
    <col min="6153" max="6153" width="12.5703125" style="152" customWidth="1"/>
    <col min="6154" max="6154" width="10.85546875" style="152" customWidth="1"/>
    <col min="6155" max="6399" width="9.140625" style="152"/>
    <col min="6400" max="6400" width="4.42578125" style="152" customWidth="1"/>
    <col min="6401" max="6401" width="44.140625" style="152" customWidth="1"/>
    <col min="6402" max="6402" width="23" style="152" customWidth="1"/>
    <col min="6403" max="6403" width="6.7109375" style="152" customWidth="1"/>
    <col min="6404" max="6404" width="9.140625" style="152"/>
    <col min="6405" max="6405" width="10.85546875" style="152" customWidth="1"/>
    <col min="6406" max="6406" width="13.7109375" style="152" customWidth="1"/>
    <col min="6407" max="6407" width="6" style="152" customWidth="1"/>
    <col min="6408" max="6408" width="9.140625" style="152"/>
    <col min="6409" max="6409" width="12.5703125" style="152" customWidth="1"/>
    <col min="6410" max="6410" width="10.85546875" style="152" customWidth="1"/>
    <col min="6411" max="6655" width="9.140625" style="152"/>
    <col min="6656" max="6656" width="4.42578125" style="152" customWidth="1"/>
    <col min="6657" max="6657" width="44.140625" style="152" customWidth="1"/>
    <col min="6658" max="6658" width="23" style="152" customWidth="1"/>
    <col min="6659" max="6659" width="6.7109375" style="152" customWidth="1"/>
    <col min="6660" max="6660" width="9.140625" style="152"/>
    <col min="6661" max="6661" width="10.85546875" style="152" customWidth="1"/>
    <col min="6662" max="6662" width="13.7109375" style="152" customWidth="1"/>
    <col min="6663" max="6663" width="6" style="152" customWidth="1"/>
    <col min="6664" max="6664" width="9.140625" style="152"/>
    <col min="6665" max="6665" width="12.5703125" style="152" customWidth="1"/>
    <col min="6666" max="6666" width="10.85546875" style="152" customWidth="1"/>
    <col min="6667" max="6911" width="9.140625" style="152"/>
    <col min="6912" max="6912" width="4.42578125" style="152" customWidth="1"/>
    <col min="6913" max="6913" width="44.140625" style="152" customWidth="1"/>
    <col min="6914" max="6914" width="23" style="152" customWidth="1"/>
    <col min="6915" max="6915" width="6.7109375" style="152" customWidth="1"/>
    <col min="6916" max="6916" width="9.140625" style="152"/>
    <col min="6917" max="6917" width="10.85546875" style="152" customWidth="1"/>
    <col min="6918" max="6918" width="13.7109375" style="152" customWidth="1"/>
    <col min="6919" max="6919" width="6" style="152" customWidth="1"/>
    <col min="6920" max="6920" width="9.140625" style="152"/>
    <col min="6921" max="6921" width="12.5703125" style="152" customWidth="1"/>
    <col min="6922" max="6922" width="10.85546875" style="152" customWidth="1"/>
    <col min="6923" max="7167" width="9.140625" style="152"/>
    <col min="7168" max="7168" width="4.42578125" style="152" customWidth="1"/>
    <col min="7169" max="7169" width="44.140625" style="152" customWidth="1"/>
    <col min="7170" max="7170" width="23" style="152" customWidth="1"/>
    <col min="7171" max="7171" width="6.7109375" style="152" customWidth="1"/>
    <col min="7172" max="7172" width="9.140625" style="152"/>
    <col min="7173" max="7173" width="10.85546875" style="152" customWidth="1"/>
    <col min="7174" max="7174" width="13.7109375" style="152" customWidth="1"/>
    <col min="7175" max="7175" width="6" style="152" customWidth="1"/>
    <col min="7176" max="7176" width="9.140625" style="152"/>
    <col min="7177" max="7177" width="12.5703125" style="152" customWidth="1"/>
    <col min="7178" max="7178" width="10.85546875" style="152" customWidth="1"/>
    <col min="7179" max="7423" width="9.140625" style="152"/>
    <col min="7424" max="7424" width="4.42578125" style="152" customWidth="1"/>
    <col min="7425" max="7425" width="44.140625" style="152" customWidth="1"/>
    <col min="7426" max="7426" width="23" style="152" customWidth="1"/>
    <col min="7427" max="7427" width="6.7109375" style="152" customWidth="1"/>
    <col min="7428" max="7428" width="9.140625" style="152"/>
    <col min="7429" max="7429" width="10.85546875" style="152" customWidth="1"/>
    <col min="7430" max="7430" width="13.7109375" style="152" customWidth="1"/>
    <col min="7431" max="7431" width="6" style="152" customWidth="1"/>
    <col min="7432" max="7432" width="9.140625" style="152"/>
    <col min="7433" max="7433" width="12.5703125" style="152" customWidth="1"/>
    <col min="7434" max="7434" width="10.85546875" style="152" customWidth="1"/>
    <col min="7435" max="7679" width="9.140625" style="152"/>
    <col min="7680" max="7680" width="4.42578125" style="152" customWidth="1"/>
    <col min="7681" max="7681" width="44.140625" style="152" customWidth="1"/>
    <col min="7682" max="7682" width="23" style="152" customWidth="1"/>
    <col min="7683" max="7683" width="6.7109375" style="152" customWidth="1"/>
    <col min="7684" max="7684" width="9.140625" style="152"/>
    <col min="7685" max="7685" width="10.85546875" style="152" customWidth="1"/>
    <col min="7686" max="7686" width="13.7109375" style="152" customWidth="1"/>
    <col min="7687" max="7687" width="6" style="152" customWidth="1"/>
    <col min="7688" max="7688" width="9.140625" style="152"/>
    <col min="7689" max="7689" width="12.5703125" style="152" customWidth="1"/>
    <col min="7690" max="7690" width="10.85546875" style="152" customWidth="1"/>
    <col min="7691" max="7935" width="9.140625" style="152"/>
    <col min="7936" max="7936" width="4.42578125" style="152" customWidth="1"/>
    <col min="7937" max="7937" width="44.140625" style="152" customWidth="1"/>
    <col min="7938" max="7938" width="23" style="152" customWidth="1"/>
    <col min="7939" max="7939" width="6.7109375" style="152" customWidth="1"/>
    <col min="7940" max="7940" width="9.140625" style="152"/>
    <col min="7941" max="7941" width="10.85546875" style="152" customWidth="1"/>
    <col min="7942" max="7942" width="13.7109375" style="152" customWidth="1"/>
    <col min="7943" max="7943" width="6" style="152" customWidth="1"/>
    <col min="7944" max="7944" width="9.140625" style="152"/>
    <col min="7945" max="7945" width="12.5703125" style="152" customWidth="1"/>
    <col min="7946" max="7946" width="10.85546875" style="152" customWidth="1"/>
    <col min="7947" max="8191" width="9.140625" style="152"/>
    <col min="8192" max="8192" width="4.42578125" style="152" customWidth="1"/>
    <col min="8193" max="8193" width="44.140625" style="152" customWidth="1"/>
    <col min="8194" max="8194" width="23" style="152" customWidth="1"/>
    <col min="8195" max="8195" width="6.7109375" style="152" customWidth="1"/>
    <col min="8196" max="8196" width="9.140625" style="152"/>
    <col min="8197" max="8197" width="10.85546875" style="152" customWidth="1"/>
    <col min="8198" max="8198" width="13.7109375" style="152" customWidth="1"/>
    <col min="8199" max="8199" width="6" style="152" customWidth="1"/>
    <col min="8200" max="8200" width="9.140625" style="152"/>
    <col min="8201" max="8201" width="12.5703125" style="152" customWidth="1"/>
    <col min="8202" max="8202" width="10.85546875" style="152" customWidth="1"/>
    <col min="8203" max="8447" width="9.140625" style="152"/>
    <col min="8448" max="8448" width="4.42578125" style="152" customWidth="1"/>
    <col min="8449" max="8449" width="44.140625" style="152" customWidth="1"/>
    <col min="8450" max="8450" width="23" style="152" customWidth="1"/>
    <col min="8451" max="8451" width="6.7109375" style="152" customWidth="1"/>
    <col min="8452" max="8452" width="9.140625" style="152"/>
    <col min="8453" max="8453" width="10.85546875" style="152" customWidth="1"/>
    <col min="8454" max="8454" width="13.7109375" style="152" customWidth="1"/>
    <col min="8455" max="8455" width="6" style="152" customWidth="1"/>
    <col min="8456" max="8456" width="9.140625" style="152"/>
    <col min="8457" max="8457" width="12.5703125" style="152" customWidth="1"/>
    <col min="8458" max="8458" width="10.85546875" style="152" customWidth="1"/>
    <col min="8459" max="8703" width="9.140625" style="152"/>
    <col min="8704" max="8704" width="4.42578125" style="152" customWidth="1"/>
    <col min="8705" max="8705" width="44.140625" style="152" customWidth="1"/>
    <col min="8706" max="8706" width="23" style="152" customWidth="1"/>
    <col min="8707" max="8707" width="6.7109375" style="152" customWidth="1"/>
    <col min="8708" max="8708" width="9.140625" style="152"/>
    <col min="8709" max="8709" width="10.85546875" style="152" customWidth="1"/>
    <col min="8710" max="8710" width="13.7109375" style="152" customWidth="1"/>
    <col min="8711" max="8711" width="6" style="152" customWidth="1"/>
    <col min="8712" max="8712" width="9.140625" style="152"/>
    <col min="8713" max="8713" width="12.5703125" style="152" customWidth="1"/>
    <col min="8714" max="8714" width="10.85546875" style="152" customWidth="1"/>
    <col min="8715" max="8959" width="9.140625" style="152"/>
    <col min="8960" max="8960" width="4.42578125" style="152" customWidth="1"/>
    <col min="8961" max="8961" width="44.140625" style="152" customWidth="1"/>
    <col min="8962" max="8962" width="23" style="152" customWidth="1"/>
    <col min="8963" max="8963" width="6.7109375" style="152" customWidth="1"/>
    <col min="8964" max="8964" width="9.140625" style="152"/>
    <col min="8965" max="8965" width="10.85546875" style="152" customWidth="1"/>
    <col min="8966" max="8966" width="13.7109375" style="152" customWidth="1"/>
    <col min="8967" max="8967" width="6" style="152" customWidth="1"/>
    <col min="8968" max="8968" width="9.140625" style="152"/>
    <col min="8969" max="8969" width="12.5703125" style="152" customWidth="1"/>
    <col min="8970" max="8970" width="10.85546875" style="152" customWidth="1"/>
    <col min="8971" max="9215" width="9.140625" style="152"/>
    <col min="9216" max="9216" width="4.42578125" style="152" customWidth="1"/>
    <col min="9217" max="9217" width="44.140625" style="152" customWidth="1"/>
    <col min="9218" max="9218" width="23" style="152" customWidth="1"/>
    <col min="9219" max="9219" width="6.7109375" style="152" customWidth="1"/>
    <col min="9220" max="9220" width="9.140625" style="152"/>
    <col min="9221" max="9221" width="10.85546875" style="152" customWidth="1"/>
    <col min="9222" max="9222" width="13.7109375" style="152" customWidth="1"/>
    <col min="9223" max="9223" width="6" style="152" customWidth="1"/>
    <col min="9224" max="9224" width="9.140625" style="152"/>
    <col min="9225" max="9225" width="12.5703125" style="152" customWidth="1"/>
    <col min="9226" max="9226" width="10.85546875" style="152" customWidth="1"/>
    <col min="9227" max="9471" width="9.140625" style="152"/>
    <col min="9472" max="9472" width="4.42578125" style="152" customWidth="1"/>
    <col min="9473" max="9473" width="44.140625" style="152" customWidth="1"/>
    <col min="9474" max="9474" width="23" style="152" customWidth="1"/>
    <col min="9475" max="9475" width="6.7109375" style="152" customWidth="1"/>
    <col min="9476" max="9476" width="9.140625" style="152"/>
    <col min="9477" max="9477" width="10.85546875" style="152" customWidth="1"/>
    <col min="9478" max="9478" width="13.7109375" style="152" customWidth="1"/>
    <col min="9479" max="9479" width="6" style="152" customWidth="1"/>
    <col min="9480" max="9480" width="9.140625" style="152"/>
    <col min="9481" max="9481" width="12.5703125" style="152" customWidth="1"/>
    <col min="9482" max="9482" width="10.85546875" style="152" customWidth="1"/>
    <col min="9483" max="9727" width="9.140625" style="152"/>
    <col min="9728" max="9728" width="4.42578125" style="152" customWidth="1"/>
    <col min="9729" max="9729" width="44.140625" style="152" customWidth="1"/>
    <col min="9730" max="9730" width="23" style="152" customWidth="1"/>
    <col min="9731" max="9731" width="6.7109375" style="152" customWidth="1"/>
    <col min="9732" max="9732" width="9.140625" style="152"/>
    <col min="9733" max="9733" width="10.85546875" style="152" customWidth="1"/>
    <col min="9734" max="9734" width="13.7109375" style="152" customWidth="1"/>
    <col min="9735" max="9735" width="6" style="152" customWidth="1"/>
    <col min="9736" max="9736" width="9.140625" style="152"/>
    <col min="9737" max="9737" width="12.5703125" style="152" customWidth="1"/>
    <col min="9738" max="9738" width="10.85546875" style="152" customWidth="1"/>
    <col min="9739" max="9983" width="9.140625" style="152"/>
    <col min="9984" max="9984" width="4.42578125" style="152" customWidth="1"/>
    <col min="9985" max="9985" width="44.140625" style="152" customWidth="1"/>
    <col min="9986" max="9986" width="23" style="152" customWidth="1"/>
    <col min="9987" max="9987" width="6.7109375" style="152" customWidth="1"/>
    <col min="9988" max="9988" width="9.140625" style="152"/>
    <col min="9989" max="9989" width="10.85546875" style="152" customWidth="1"/>
    <col min="9990" max="9990" width="13.7109375" style="152" customWidth="1"/>
    <col min="9991" max="9991" width="6" style="152" customWidth="1"/>
    <col min="9992" max="9992" width="9.140625" style="152"/>
    <col min="9993" max="9993" width="12.5703125" style="152" customWidth="1"/>
    <col min="9994" max="9994" width="10.85546875" style="152" customWidth="1"/>
    <col min="9995" max="10239" width="9.140625" style="152"/>
    <col min="10240" max="10240" width="4.42578125" style="152" customWidth="1"/>
    <col min="10241" max="10241" width="44.140625" style="152" customWidth="1"/>
    <col min="10242" max="10242" width="23" style="152" customWidth="1"/>
    <col min="10243" max="10243" width="6.7109375" style="152" customWidth="1"/>
    <col min="10244" max="10244" width="9.140625" style="152"/>
    <col min="10245" max="10245" width="10.85546875" style="152" customWidth="1"/>
    <col min="10246" max="10246" width="13.7109375" style="152" customWidth="1"/>
    <col min="10247" max="10247" width="6" style="152" customWidth="1"/>
    <col min="10248" max="10248" width="9.140625" style="152"/>
    <col min="10249" max="10249" width="12.5703125" style="152" customWidth="1"/>
    <col min="10250" max="10250" width="10.85546875" style="152" customWidth="1"/>
    <col min="10251" max="10495" width="9.140625" style="152"/>
    <col min="10496" max="10496" width="4.42578125" style="152" customWidth="1"/>
    <col min="10497" max="10497" width="44.140625" style="152" customWidth="1"/>
    <col min="10498" max="10498" width="23" style="152" customWidth="1"/>
    <col min="10499" max="10499" width="6.7109375" style="152" customWidth="1"/>
    <col min="10500" max="10500" width="9.140625" style="152"/>
    <col min="10501" max="10501" width="10.85546875" style="152" customWidth="1"/>
    <col min="10502" max="10502" width="13.7109375" style="152" customWidth="1"/>
    <col min="10503" max="10503" width="6" style="152" customWidth="1"/>
    <col min="10504" max="10504" width="9.140625" style="152"/>
    <col min="10505" max="10505" width="12.5703125" style="152" customWidth="1"/>
    <col min="10506" max="10506" width="10.85546875" style="152" customWidth="1"/>
    <col min="10507" max="10751" width="9.140625" style="152"/>
    <col min="10752" max="10752" width="4.42578125" style="152" customWidth="1"/>
    <col min="10753" max="10753" width="44.140625" style="152" customWidth="1"/>
    <col min="10754" max="10754" width="23" style="152" customWidth="1"/>
    <col min="10755" max="10755" width="6.7109375" style="152" customWidth="1"/>
    <col min="10756" max="10756" width="9.140625" style="152"/>
    <col min="10757" max="10757" width="10.85546875" style="152" customWidth="1"/>
    <col min="10758" max="10758" width="13.7109375" style="152" customWidth="1"/>
    <col min="10759" max="10759" width="6" style="152" customWidth="1"/>
    <col min="10760" max="10760" width="9.140625" style="152"/>
    <col min="10761" max="10761" width="12.5703125" style="152" customWidth="1"/>
    <col min="10762" max="10762" width="10.85546875" style="152" customWidth="1"/>
    <col min="10763" max="11007" width="9.140625" style="152"/>
    <col min="11008" max="11008" width="4.42578125" style="152" customWidth="1"/>
    <col min="11009" max="11009" width="44.140625" style="152" customWidth="1"/>
    <col min="11010" max="11010" width="23" style="152" customWidth="1"/>
    <col min="11011" max="11011" width="6.7109375" style="152" customWidth="1"/>
    <col min="11012" max="11012" width="9.140625" style="152"/>
    <col min="11013" max="11013" width="10.85546875" style="152" customWidth="1"/>
    <col min="11014" max="11014" width="13.7109375" style="152" customWidth="1"/>
    <col min="11015" max="11015" width="6" style="152" customWidth="1"/>
    <col min="11016" max="11016" width="9.140625" style="152"/>
    <col min="11017" max="11017" width="12.5703125" style="152" customWidth="1"/>
    <col min="11018" max="11018" width="10.85546875" style="152" customWidth="1"/>
    <col min="11019" max="11263" width="9.140625" style="152"/>
    <col min="11264" max="11264" width="4.42578125" style="152" customWidth="1"/>
    <col min="11265" max="11265" width="44.140625" style="152" customWidth="1"/>
    <col min="11266" max="11266" width="23" style="152" customWidth="1"/>
    <col min="11267" max="11267" width="6.7109375" style="152" customWidth="1"/>
    <col min="11268" max="11268" width="9.140625" style="152"/>
    <col min="11269" max="11269" width="10.85546875" style="152" customWidth="1"/>
    <col min="11270" max="11270" width="13.7109375" style="152" customWidth="1"/>
    <col min="11271" max="11271" width="6" style="152" customWidth="1"/>
    <col min="11272" max="11272" width="9.140625" style="152"/>
    <col min="11273" max="11273" width="12.5703125" style="152" customWidth="1"/>
    <col min="11274" max="11274" width="10.85546875" style="152" customWidth="1"/>
    <col min="11275" max="11519" width="9.140625" style="152"/>
    <col min="11520" max="11520" width="4.42578125" style="152" customWidth="1"/>
    <col min="11521" max="11521" width="44.140625" style="152" customWidth="1"/>
    <col min="11522" max="11522" width="23" style="152" customWidth="1"/>
    <col min="11523" max="11523" width="6.7109375" style="152" customWidth="1"/>
    <col min="11524" max="11524" width="9.140625" style="152"/>
    <col min="11525" max="11525" width="10.85546875" style="152" customWidth="1"/>
    <col min="11526" max="11526" width="13.7109375" style="152" customWidth="1"/>
    <col min="11527" max="11527" width="6" style="152" customWidth="1"/>
    <col min="11528" max="11528" width="9.140625" style="152"/>
    <col min="11529" max="11529" width="12.5703125" style="152" customWidth="1"/>
    <col min="11530" max="11530" width="10.85546875" style="152" customWidth="1"/>
    <col min="11531" max="11775" width="9.140625" style="152"/>
    <col min="11776" max="11776" width="4.42578125" style="152" customWidth="1"/>
    <col min="11777" max="11777" width="44.140625" style="152" customWidth="1"/>
    <col min="11778" max="11778" width="23" style="152" customWidth="1"/>
    <col min="11779" max="11779" width="6.7109375" style="152" customWidth="1"/>
    <col min="11780" max="11780" width="9.140625" style="152"/>
    <col min="11781" max="11781" width="10.85546875" style="152" customWidth="1"/>
    <col min="11782" max="11782" width="13.7109375" style="152" customWidth="1"/>
    <col min="11783" max="11783" width="6" style="152" customWidth="1"/>
    <col min="11784" max="11784" width="9.140625" style="152"/>
    <col min="11785" max="11785" width="12.5703125" style="152" customWidth="1"/>
    <col min="11786" max="11786" width="10.85546875" style="152" customWidth="1"/>
    <col min="11787" max="12031" width="9.140625" style="152"/>
    <col min="12032" max="12032" width="4.42578125" style="152" customWidth="1"/>
    <col min="12033" max="12033" width="44.140625" style="152" customWidth="1"/>
    <col min="12034" max="12034" width="23" style="152" customWidth="1"/>
    <col min="12035" max="12035" width="6.7109375" style="152" customWidth="1"/>
    <col min="12036" max="12036" width="9.140625" style="152"/>
    <col min="12037" max="12037" width="10.85546875" style="152" customWidth="1"/>
    <col min="12038" max="12038" width="13.7109375" style="152" customWidth="1"/>
    <col min="12039" max="12039" width="6" style="152" customWidth="1"/>
    <col min="12040" max="12040" width="9.140625" style="152"/>
    <col min="12041" max="12041" width="12.5703125" style="152" customWidth="1"/>
    <col min="12042" max="12042" width="10.85546875" style="152" customWidth="1"/>
    <col min="12043" max="12287" width="9.140625" style="152"/>
    <col min="12288" max="12288" width="4.42578125" style="152" customWidth="1"/>
    <col min="12289" max="12289" width="44.140625" style="152" customWidth="1"/>
    <col min="12290" max="12290" width="23" style="152" customWidth="1"/>
    <col min="12291" max="12291" width="6.7109375" style="152" customWidth="1"/>
    <col min="12292" max="12292" width="9.140625" style="152"/>
    <col min="12293" max="12293" width="10.85546875" style="152" customWidth="1"/>
    <col min="12294" max="12294" width="13.7109375" style="152" customWidth="1"/>
    <col min="12295" max="12295" width="6" style="152" customWidth="1"/>
    <col min="12296" max="12296" width="9.140625" style="152"/>
    <col min="12297" max="12297" width="12.5703125" style="152" customWidth="1"/>
    <col min="12298" max="12298" width="10.85546875" style="152" customWidth="1"/>
    <col min="12299" max="12543" width="9.140625" style="152"/>
    <col min="12544" max="12544" width="4.42578125" style="152" customWidth="1"/>
    <col min="12545" max="12545" width="44.140625" style="152" customWidth="1"/>
    <col min="12546" max="12546" width="23" style="152" customWidth="1"/>
    <col min="12547" max="12547" width="6.7109375" style="152" customWidth="1"/>
    <col min="12548" max="12548" width="9.140625" style="152"/>
    <col min="12549" max="12549" width="10.85546875" style="152" customWidth="1"/>
    <col min="12550" max="12550" width="13.7109375" style="152" customWidth="1"/>
    <col min="12551" max="12551" width="6" style="152" customWidth="1"/>
    <col min="12552" max="12552" width="9.140625" style="152"/>
    <col min="12553" max="12553" width="12.5703125" style="152" customWidth="1"/>
    <col min="12554" max="12554" width="10.85546875" style="152" customWidth="1"/>
    <col min="12555" max="12799" width="9.140625" style="152"/>
    <col min="12800" max="12800" width="4.42578125" style="152" customWidth="1"/>
    <col min="12801" max="12801" width="44.140625" style="152" customWidth="1"/>
    <col min="12802" max="12802" width="23" style="152" customWidth="1"/>
    <col min="12803" max="12803" width="6.7109375" style="152" customWidth="1"/>
    <col min="12804" max="12804" width="9.140625" style="152"/>
    <col min="12805" max="12805" width="10.85546875" style="152" customWidth="1"/>
    <col min="12806" max="12806" width="13.7109375" style="152" customWidth="1"/>
    <col min="12807" max="12807" width="6" style="152" customWidth="1"/>
    <col min="12808" max="12808" width="9.140625" style="152"/>
    <col min="12809" max="12809" width="12.5703125" style="152" customWidth="1"/>
    <col min="12810" max="12810" width="10.85546875" style="152" customWidth="1"/>
    <col min="12811" max="13055" width="9.140625" style="152"/>
    <col min="13056" max="13056" width="4.42578125" style="152" customWidth="1"/>
    <col min="13057" max="13057" width="44.140625" style="152" customWidth="1"/>
    <col min="13058" max="13058" width="23" style="152" customWidth="1"/>
    <col min="13059" max="13059" width="6.7109375" style="152" customWidth="1"/>
    <col min="13060" max="13060" width="9.140625" style="152"/>
    <col min="13061" max="13061" width="10.85546875" style="152" customWidth="1"/>
    <col min="13062" max="13062" width="13.7109375" style="152" customWidth="1"/>
    <col min="13063" max="13063" width="6" style="152" customWidth="1"/>
    <col min="13064" max="13064" width="9.140625" style="152"/>
    <col min="13065" max="13065" width="12.5703125" style="152" customWidth="1"/>
    <col min="13066" max="13066" width="10.85546875" style="152" customWidth="1"/>
    <col min="13067" max="13311" width="9.140625" style="152"/>
    <col min="13312" max="13312" width="4.42578125" style="152" customWidth="1"/>
    <col min="13313" max="13313" width="44.140625" style="152" customWidth="1"/>
    <col min="13314" max="13314" width="23" style="152" customWidth="1"/>
    <col min="13315" max="13315" width="6.7109375" style="152" customWidth="1"/>
    <col min="13316" max="13316" width="9.140625" style="152"/>
    <col min="13317" max="13317" width="10.85546875" style="152" customWidth="1"/>
    <col min="13318" max="13318" width="13.7109375" style="152" customWidth="1"/>
    <col min="13319" max="13319" width="6" style="152" customWidth="1"/>
    <col min="13320" max="13320" width="9.140625" style="152"/>
    <col min="13321" max="13321" width="12.5703125" style="152" customWidth="1"/>
    <col min="13322" max="13322" width="10.85546875" style="152" customWidth="1"/>
    <col min="13323" max="13567" width="9.140625" style="152"/>
    <col min="13568" max="13568" width="4.42578125" style="152" customWidth="1"/>
    <col min="13569" max="13569" width="44.140625" style="152" customWidth="1"/>
    <col min="13570" max="13570" width="23" style="152" customWidth="1"/>
    <col min="13571" max="13571" width="6.7109375" style="152" customWidth="1"/>
    <col min="13572" max="13572" width="9.140625" style="152"/>
    <col min="13573" max="13573" width="10.85546875" style="152" customWidth="1"/>
    <col min="13574" max="13574" width="13.7109375" style="152" customWidth="1"/>
    <col min="13575" max="13575" width="6" style="152" customWidth="1"/>
    <col min="13576" max="13576" width="9.140625" style="152"/>
    <col min="13577" max="13577" width="12.5703125" style="152" customWidth="1"/>
    <col min="13578" max="13578" width="10.85546875" style="152" customWidth="1"/>
    <col min="13579" max="13823" width="9.140625" style="152"/>
    <col min="13824" max="13824" width="4.42578125" style="152" customWidth="1"/>
    <col min="13825" max="13825" width="44.140625" style="152" customWidth="1"/>
    <col min="13826" max="13826" width="23" style="152" customWidth="1"/>
    <col min="13827" max="13827" width="6.7109375" style="152" customWidth="1"/>
    <col min="13828" max="13828" width="9.140625" style="152"/>
    <col min="13829" max="13829" width="10.85546875" style="152" customWidth="1"/>
    <col min="13830" max="13830" width="13.7109375" style="152" customWidth="1"/>
    <col min="13831" max="13831" width="6" style="152" customWidth="1"/>
    <col min="13832" max="13832" width="9.140625" style="152"/>
    <col min="13833" max="13833" width="12.5703125" style="152" customWidth="1"/>
    <col min="13834" max="13834" width="10.85546875" style="152" customWidth="1"/>
    <col min="13835" max="14079" width="9.140625" style="152"/>
    <col min="14080" max="14080" width="4.42578125" style="152" customWidth="1"/>
    <col min="14081" max="14081" width="44.140625" style="152" customWidth="1"/>
    <col min="14082" max="14082" width="23" style="152" customWidth="1"/>
    <col min="14083" max="14083" width="6.7109375" style="152" customWidth="1"/>
    <col min="14084" max="14084" width="9.140625" style="152"/>
    <col min="14085" max="14085" width="10.85546875" style="152" customWidth="1"/>
    <col min="14086" max="14086" width="13.7109375" style="152" customWidth="1"/>
    <col min="14087" max="14087" width="6" style="152" customWidth="1"/>
    <col min="14088" max="14088" width="9.140625" style="152"/>
    <col min="14089" max="14089" width="12.5703125" style="152" customWidth="1"/>
    <col min="14090" max="14090" width="10.85546875" style="152" customWidth="1"/>
    <col min="14091" max="14335" width="9.140625" style="152"/>
    <col min="14336" max="14336" width="4.42578125" style="152" customWidth="1"/>
    <col min="14337" max="14337" width="44.140625" style="152" customWidth="1"/>
    <col min="14338" max="14338" width="23" style="152" customWidth="1"/>
    <col min="14339" max="14339" width="6.7109375" style="152" customWidth="1"/>
    <col min="14340" max="14340" width="9.140625" style="152"/>
    <col min="14341" max="14341" width="10.85546875" style="152" customWidth="1"/>
    <col min="14342" max="14342" width="13.7109375" style="152" customWidth="1"/>
    <col min="14343" max="14343" width="6" style="152" customWidth="1"/>
    <col min="14344" max="14344" width="9.140625" style="152"/>
    <col min="14345" max="14345" width="12.5703125" style="152" customWidth="1"/>
    <col min="14346" max="14346" width="10.85546875" style="152" customWidth="1"/>
    <col min="14347" max="14591" width="9.140625" style="152"/>
    <col min="14592" max="14592" width="4.42578125" style="152" customWidth="1"/>
    <col min="14593" max="14593" width="44.140625" style="152" customWidth="1"/>
    <col min="14594" max="14594" width="23" style="152" customWidth="1"/>
    <col min="14595" max="14595" width="6.7109375" style="152" customWidth="1"/>
    <col min="14596" max="14596" width="9.140625" style="152"/>
    <col min="14597" max="14597" width="10.85546875" style="152" customWidth="1"/>
    <col min="14598" max="14598" width="13.7109375" style="152" customWidth="1"/>
    <col min="14599" max="14599" width="6" style="152" customWidth="1"/>
    <col min="14600" max="14600" width="9.140625" style="152"/>
    <col min="14601" max="14601" width="12.5703125" style="152" customWidth="1"/>
    <col min="14602" max="14602" width="10.85546875" style="152" customWidth="1"/>
    <col min="14603" max="14847" width="9.140625" style="152"/>
    <col min="14848" max="14848" width="4.42578125" style="152" customWidth="1"/>
    <col min="14849" max="14849" width="44.140625" style="152" customWidth="1"/>
    <col min="14850" max="14850" width="23" style="152" customWidth="1"/>
    <col min="14851" max="14851" width="6.7109375" style="152" customWidth="1"/>
    <col min="14852" max="14852" width="9.140625" style="152"/>
    <col min="14853" max="14853" width="10.85546875" style="152" customWidth="1"/>
    <col min="14854" max="14854" width="13.7109375" style="152" customWidth="1"/>
    <col min="14855" max="14855" width="6" style="152" customWidth="1"/>
    <col min="14856" max="14856" width="9.140625" style="152"/>
    <col min="14857" max="14857" width="12.5703125" style="152" customWidth="1"/>
    <col min="14858" max="14858" width="10.85546875" style="152" customWidth="1"/>
    <col min="14859" max="15103" width="9.140625" style="152"/>
    <col min="15104" max="15104" width="4.42578125" style="152" customWidth="1"/>
    <col min="15105" max="15105" width="44.140625" style="152" customWidth="1"/>
    <col min="15106" max="15106" width="23" style="152" customWidth="1"/>
    <col min="15107" max="15107" width="6.7109375" style="152" customWidth="1"/>
    <col min="15108" max="15108" width="9.140625" style="152"/>
    <col min="15109" max="15109" width="10.85546875" style="152" customWidth="1"/>
    <col min="15110" max="15110" width="13.7109375" style="152" customWidth="1"/>
    <col min="15111" max="15111" width="6" style="152" customWidth="1"/>
    <col min="15112" max="15112" width="9.140625" style="152"/>
    <col min="15113" max="15113" width="12.5703125" style="152" customWidth="1"/>
    <col min="15114" max="15114" width="10.85546875" style="152" customWidth="1"/>
    <col min="15115" max="15359" width="9.140625" style="152"/>
    <col min="15360" max="15360" width="4.42578125" style="152" customWidth="1"/>
    <col min="15361" max="15361" width="44.140625" style="152" customWidth="1"/>
    <col min="15362" max="15362" width="23" style="152" customWidth="1"/>
    <col min="15363" max="15363" width="6.7109375" style="152" customWidth="1"/>
    <col min="15364" max="15364" width="9.140625" style="152"/>
    <col min="15365" max="15365" width="10.85546875" style="152" customWidth="1"/>
    <col min="15366" max="15366" width="13.7109375" style="152" customWidth="1"/>
    <col min="15367" max="15367" width="6" style="152" customWidth="1"/>
    <col min="15368" max="15368" width="9.140625" style="152"/>
    <col min="15369" max="15369" width="12.5703125" style="152" customWidth="1"/>
    <col min="15370" max="15370" width="10.85546875" style="152" customWidth="1"/>
    <col min="15371" max="15615" width="9.140625" style="152"/>
    <col min="15616" max="15616" width="4.42578125" style="152" customWidth="1"/>
    <col min="15617" max="15617" width="44.140625" style="152" customWidth="1"/>
    <col min="15618" max="15618" width="23" style="152" customWidth="1"/>
    <col min="15619" max="15619" width="6.7109375" style="152" customWidth="1"/>
    <col min="15620" max="15620" width="9.140625" style="152"/>
    <col min="15621" max="15621" width="10.85546875" style="152" customWidth="1"/>
    <col min="15622" max="15622" width="13.7109375" style="152" customWidth="1"/>
    <col min="15623" max="15623" width="6" style="152" customWidth="1"/>
    <col min="15624" max="15624" width="9.140625" style="152"/>
    <col min="15625" max="15625" width="12.5703125" style="152" customWidth="1"/>
    <col min="15626" max="15626" width="10.85546875" style="152" customWidth="1"/>
    <col min="15627" max="15871" width="9.140625" style="152"/>
    <col min="15872" max="15872" width="4.42578125" style="152" customWidth="1"/>
    <col min="15873" max="15873" width="44.140625" style="152" customWidth="1"/>
    <col min="15874" max="15874" width="23" style="152" customWidth="1"/>
    <col min="15875" max="15875" width="6.7109375" style="152" customWidth="1"/>
    <col min="15876" max="15876" width="9.140625" style="152"/>
    <col min="15877" max="15877" width="10.85546875" style="152" customWidth="1"/>
    <col min="15878" max="15878" width="13.7109375" style="152" customWidth="1"/>
    <col min="15879" max="15879" width="6" style="152" customWidth="1"/>
    <col min="15880" max="15880" width="9.140625" style="152"/>
    <col min="15881" max="15881" width="12.5703125" style="152" customWidth="1"/>
    <col min="15882" max="15882" width="10.85546875" style="152" customWidth="1"/>
    <col min="15883" max="16127" width="9.140625" style="152"/>
    <col min="16128" max="16128" width="4.42578125" style="152" customWidth="1"/>
    <col min="16129" max="16129" width="44.140625" style="152" customWidth="1"/>
    <col min="16130" max="16130" width="23" style="152" customWidth="1"/>
    <col min="16131" max="16131" width="6.7109375" style="152" customWidth="1"/>
    <col min="16132" max="16132" width="9.140625" style="152"/>
    <col min="16133" max="16133" width="10.85546875" style="152" customWidth="1"/>
    <col min="16134" max="16134" width="13.7109375" style="152" customWidth="1"/>
    <col min="16135" max="16135" width="6" style="152" customWidth="1"/>
    <col min="16136" max="16136" width="9.140625" style="152"/>
    <col min="16137" max="16137" width="12.5703125" style="152" customWidth="1"/>
    <col min="16138" max="16138" width="10.85546875" style="152" customWidth="1"/>
    <col min="16139" max="16384" width="9.140625" style="152"/>
  </cols>
  <sheetData>
    <row r="1" spans="1:13" ht="23.45" customHeight="1" x14ac:dyDescent="0.2">
      <c r="A1" s="612" t="s">
        <v>155</v>
      </c>
      <c r="B1" s="612"/>
      <c r="C1" s="612"/>
      <c r="D1" s="148"/>
      <c r="E1" s="148"/>
      <c r="F1" s="148"/>
      <c r="G1" s="148"/>
      <c r="H1" s="148"/>
      <c r="I1" s="148"/>
      <c r="J1" s="441"/>
      <c r="K1" s="149"/>
      <c r="L1" s="150"/>
      <c r="M1" s="151" t="s">
        <v>153</v>
      </c>
    </row>
    <row r="2" spans="1:13" s="156" customFormat="1" ht="35.450000000000003" customHeight="1" x14ac:dyDescent="0.2">
      <c r="A2" s="153" t="s">
        <v>44</v>
      </c>
      <c r="B2" s="153" t="s">
        <v>45</v>
      </c>
      <c r="C2" s="153" t="s">
        <v>46</v>
      </c>
      <c r="D2" s="153" t="s">
        <v>47</v>
      </c>
      <c r="E2" s="153" t="s">
        <v>48</v>
      </c>
      <c r="F2" s="154" t="s">
        <v>49</v>
      </c>
      <c r="G2" s="154" t="s">
        <v>50</v>
      </c>
      <c r="H2" s="155" t="s">
        <v>51</v>
      </c>
      <c r="I2" s="442" t="s">
        <v>9</v>
      </c>
      <c r="J2" s="439" t="s">
        <v>10</v>
      </c>
      <c r="K2" s="109" t="s">
        <v>52</v>
      </c>
      <c r="L2" s="68" t="s">
        <v>12</v>
      </c>
      <c r="M2" s="402" t="s">
        <v>258</v>
      </c>
    </row>
    <row r="3" spans="1:13" s="166" customFormat="1" ht="68.25" customHeight="1" x14ac:dyDescent="0.2">
      <c r="A3" s="248">
        <v>1</v>
      </c>
      <c r="B3" s="249" t="s">
        <v>83</v>
      </c>
      <c r="C3" s="250"/>
      <c r="D3" s="251" t="s">
        <v>18</v>
      </c>
      <c r="E3" s="251">
        <v>15</v>
      </c>
      <c r="F3" s="252"/>
      <c r="G3" s="252">
        <f>F3*E3</f>
        <v>0</v>
      </c>
      <c r="H3" s="253">
        <v>0.08</v>
      </c>
      <c r="I3" s="443">
        <f>G3*1.08</f>
        <v>0</v>
      </c>
      <c r="J3" s="476"/>
      <c r="K3" s="68"/>
      <c r="L3" s="171"/>
      <c r="M3" s="411"/>
    </row>
    <row r="4" spans="1:13" ht="48.75" customHeight="1" x14ac:dyDescent="0.2">
      <c r="A4" s="254">
        <v>2</v>
      </c>
      <c r="B4" s="436" t="s">
        <v>84</v>
      </c>
      <c r="C4" s="255"/>
      <c r="D4" s="256" t="s">
        <v>85</v>
      </c>
      <c r="E4" s="256">
        <v>2</v>
      </c>
      <c r="F4" s="257"/>
      <c r="G4" s="257">
        <f>F4*E4</f>
        <v>0</v>
      </c>
      <c r="H4" s="258">
        <v>0.08</v>
      </c>
      <c r="I4" s="444">
        <f>G4*1.08</f>
        <v>0</v>
      </c>
      <c r="J4" s="476"/>
      <c r="K4" s="68"/>
      <c r="L4" s="68"/>
      <c r="M4" s="174"/>
    </row>
    <row r="5" spans="1:13" ht="17.25" customHeight="1" x14ac:dyDescent="0.2">
      <c r="A5" s="613" t="s">
        <v>15</v>
      </c>
      <c r="B5" s="613"/>
      <c r="C5" s="613"/>
      <c r="D5" s="613"/>
      <c r="E5" s="613"/>
      <c r="F5" s="613"/>
      <c r="G5" s="572">
        <f>SUM(G3:G4)</f>
        <v>0</v>
      </c>
      <c r="H5" s="573"/>
      <c r="I5" s="574">
        <f>SUM(I3:I4)</f>
        <v>0</v>
      </c>
      <c r="J5" s="575"/>
      <c r="K5" s="573"/>
      <c r="L5" s="573"/>
      <c r="M5" s="573"/>
    </row>
    <row r="6" spans="1:13" s="175" customFormat="1" ht="26.25" customHeight="1" x14ac:dyDescent="0.2">
      <c r="A6" s="614"/>
      <c r="B6" s="614"/>
      <c r="C6" s="614"/>
      <c r="D6" s="614"/>
      <c r="E6" s="614"/>
      <c r="F6" s="614"/>
      <c r="G6" s="614"/>
      <c r="H6" s="614"/>
      <c r="I6" s="618" t="s">
        <v>304</v>
      </c>
      <c r="J6" s="618"/>
      <c r="K6" s="576"/>
      <c r="L6" s="576"/>
      <c r="M6" s="577"/>
    </row>
    <row r="7" spans="1:13" x14ac:dyDescent="0.2">
      <c r="A7" s="578"/>
      <c r="B7" s="578"/>
      <c r="C7" s="578"/>
      <c r="D7" s="578"/>
      <c r="E7" s="578"/>
      <c r="F7" s="578"/>
      <c r="G7" s="578"/>
      <c r="H7" s="578"/>
      <c r="I7" s="618"/>
      <c r="J7" s="618"/>
      <c r="K7" s="578"/>
      <c r="L7" s="578"/>
      <c r="M7" s="578"/>
    </row>
    <row r="8" spans="1:13" s="177" customFormat="1" ht="52.15" customHeight="1" x14ac:dyDescent="0.2">
      <c r="A8" s="579"/>
      <c r="B8" s="579"/>
      <c r="C8" s="579"/>
      <c r="D8" s="615"/>
      <c r="E8" s="615"/>
      <c r="F8" s="615"/>
      <c r="G8" s="615"/>
      <c r="H8" s="615"/>
      <c r="I8" s="615"/>
      <c r="J8" s="580"/>
      <c r="K8" s="616"/>
      <c r="L8" s="616"/>
      <c r="M8" s="581"/>
    </row>
    <row r="9" spans="1:13" s="177" customFormat="1" ht="12.75" x14ac:dyDescent="0.2">
      <c r="A9" s="581"/>
      <c r="B9" s="581"/>
      <c r="C9" s="581"/>
      <c r="D9" s="615"/>
      <c r="E9" s="615"/>
      <c r="F9" s="615"/>
      <c r="G9" s="615"/>
      <c r="H9" s="615"/>
      <c r="I9" s="615"/>
      <c r="J9" s="580"/>
      <c r="K9" s="617"/>
      <c r="L9" s="617"/>
      <c r="M9" s="581"/>
    </row>
    <row r="10" spans="1:13" s="178" customFormat="1" ht="20.25" customHeight="1" x14ac:dyDescent="0.2">
      <c r="A10" s="582"/>
      <c r="B10" s="583"/>
      <c r="C10" s="583"/>
      <c r="D10" s="583"/>
      <c r="E10" s="584"/>
      <c r="F10" s="584"/>
      <c r="G10" s="584"/>
      <c r="H10" s="584"/>
      <c r="I10" s="583"/>
      <c r="J10" s="583"/>
      <c r="K10" s="583"/>
      <c r="L10" s="583"/>
      <c r="M10" s="582"/>
    </row>
    <row r="11" spans="1:13" x14ac:dyDescent="0.2"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</row>
    <row r="12" spans="1:13" x14ac:dyDescent="0.2"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</row>
    <row r="27" ht="25.5" customHeight="1" x14ac:dyDescent="0.2"/>
    <row r="43" spans="11:11" ht="32.25" customHeight="1" x14ac:dyDescent="0.2">
      <c r="K43" s="180"/>
    </row>
    <row r="44" spans="11:11" s="181" customFormat="1" ht="58.5" customHeight="1" x14ac:dyDescent="0.2">
      <c r="K44" s="180"/>
    </row>
    <row r="45" spans="11:11" x14ac:dyDescent="0.2">
      <c r="K45" s="180"/>
    </row>
    <row r="46" spans="11:11" x14ac:dyDescent="0.2">
      <c r="K46" s="180"/>
    </row>
    <row r="47" spans="11:11" s="179" customFormat="1" x14ac:dyDescent="0.2">
      <c r="K47" s="180"/>
    </row>
    <row r="48" spans="11:11" x14ac:dyDescent="0.2">
      <c r="K48" s="180"/>
    </row>
    <row r="54" ht="29.25" customHeight="1" x14ac:dyDescent="0.2"/>
    <row r="55" ht="24.75" customHeight="1" x14ac:dyDescent="0.2"/>
    <row r="56" ht="24.75" customHeight="1" x14ac:dyDescent="0.2"/>
    <row r="57" ht="21.75" customHeight="1" x14ac:dyDescent="0.2"/>
    <row r="88" spans="2:2" s="181" customFormat="1" x14ac:dyDescent="0.2">
      <c r="B88" s="182"/>
    </row>
  </sheetData>
  <mergeCells count="7">
    <mergeCell ref="A1:C1"/>
    <mergeCell ref="A5:F5"/>
    <mergeCell ref="A6:H6"/>
    <mergeCell ref="D8:I9"/>
    <mergeCell ref="K8:L8"/>
    <mergeCell ref="K9:L9"/>
    <mergeCell ref="I6:J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1" manualBreakCount="1">
    <brk id="68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"/>
  <sheetViews>
    <sheetView view="pageBreakPreview" zoomScale="90" zoomScaleNormal="100" zoomScaleSheetLayoutView="90" workbookViewId="0">
      <selection activeCell="G6" sqref="G6"/>
    </sheetView>
  </sheetViews>
  <sheetFormatPr defaultRowHeight="12.75" x14ac:dyDescent="0.2"/>
  <cols>
    <col min="1" max="1" width="5.85546875" customWidth="1"/>
    <col min="2" max="2" width="50.7109375" customWidth="1"/>
    <col min="3" max="3" width="20.140625" customWidth="1"/>
    <col min="6" max="6" width="13.42578125" customWidth="1"/>
    <col min="7" max="7" width="13.28515625" customWidth="1"/>
    <col min="8" max="8" width="8.7109375" customWidth="1"/>
    <col min="9" max="9" width="12.42578125" customWidth="1"/>
    <col min="10" max="10" width="18.85546875" customWidth="1"/>
    <col min="11" max="11" width="10.85546875" customWidth="1"/>
    <col min="12" max="12" width="13.42578125" customWidth="1"/>
    <col min="13" max="13" width="19.42578125" customWidth="1"/>
  </cols>
  <sheetData>
    <row r="1" spans="1:13" x14ac:dyDescent="0.2">
      <c r="A1" s="58"/>
      <c r="B1" s="234" t="s">
        <v>194</v>
      </c>
      <c r="C1" s="58"/>
      <c r="D1" s="58"/>
      <c r="E1" s="60"/>
      <c r="F1" s="61"/>
      <c r="G1" s="235"/>
      <c r="H1" s="63"/>
      <c r="I1" s="236"/>
      <c r="J1" s="237"/>
      <c r="M1" s="7" t="s">
        <v>195</v>
      </c>
    </row>
    <row r="2" spans="1:13" ht="25.5" x14ac:dyDescent="0.2">
      <c r="A2" s="238" t="s">
        <v>69</v>
      </c>
      <c r="B2" s="239" t="s">
        <v>2</v>
      </c>
      <c r="C2" s="12" t="s">
        <v>70</v>
      </c>
      <c r="D2" s="240" t="s">
        <v>47</v>
      </c>
      <c r="E2" s="238" t="s">
        <v>23</v>
      </c>
      <c r="F2" s="241" t="s">
        <v>71</v>
      </c>
      <c r="G2" s="241" t="s">
        <v>72</v>
      </c>
      <c r="H2" s="238" t="s">
        <v>73</v>
      </c>
      <c r="I2" s="239" t="s">
        <v>74</v>
      </c>
      <c r="J2" s="466" t="s">
        <v>10</v>
      </c>
      <c r="K2" s="242" t="s">
        <v>11</v>
      </c>
      <c r="L2" s="12" t="s">
        <v>12</v>
      </c>
      <c r="M2" s="402" t="s">
        <v>258</v>
      </c>
    </row>
    <row r="3" spans="1:13" ht="33.75" customHeight="1" x14ac:dyDescent="0.2">
      <c r="A3" s="91">
        <v>1</v>
      </c>
      <c r="B3" s="184" t="s">
        <v>80</v>
      </c>
      <c r="C3" s="21"/>
      <c r="D3" s="243" t="s">
        <v>18</v>
      </c>
      <c r="E3" s="112">
        <v>17</v>
      </c>
      <c r="F3" s="113"/>
      <c r="G3" s="114">
        <f>E3*F3</f>
        <v>0</v>
      </c>
      <c r="H3" s="105">
        <v>0.08</v>
      </c>
      <c r="I3" s="398">
        <f>G3*1.08</f>
        <v>0</v>
      </c>
      <c r="J3" s="467"/>
      <c r="K3" s="81"/>
      <c r="L3" s="21"/>
      <c r="M3" s="403"/>
    </row>
    <row r="4" spans="1:13" ht="87" customHeight="1" x14ac:dyDescent="0.2">
      <c r="A4" s="91">
        <v>2</v>
      </c>
      <c r="B4" s="244" t="s">
        <v>81</v>
      </c>
      <c r="C4" s="21"/>
      <c r="D4" s="243" t="s">
        <v>82</v>
      </c>
      <c r="E4" s="112">
        <v>5</v>
      </c>
      <c r="F4" s="113"/>
      <c r="G4" s="114">
        <f>E4*F4</f>
        <v>0</v>
      </c>
      <c r="H4" s="105">
        <v>0.08</v>
      </c>
      <c r="I4" s="76">
        <f>G4*1.08</f>
        <v>0</v>
      </c>
      <c r="J4" s="467"/>
      <c r="K4" s="81"/>
      <c r="L4" s="21"/>
      <c r="M4" s="403"/>
    </row>
    <row r="5" spans="1:13" x14ac:dyDescent="0.2">
      <c r="A5" s="654" t="s">
        <v>15</v>
      </c>
      <c r="B5" s="654"/>
      <c r="C5" s="654"/>
      <c r="D5" s="654"/>
      <c r="E5" s="654"/>
      <c r="F5" s="654"/>
      <c r="G5" s="245">
        <f>SUM(G3:G4)</f>
        <v>0</v>
      </c>
      <c r="H5" s="246"/>
      <c r="I5" s="247">
        <f>SUM(I3:I4)</f>
        <v>0</v>
      </c>
      <c r="J5" s="278"/>
    </row>
    <row r="6" spans="1:13" ht="43.5" customHeigh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3" x14ac:dyDescent="0.2">
      <c r="A7" s="31"/>
      <c r="B7" s="31"/>
      <c r="C7" s="31"/>
      <c r="D7" s="31"/>
      <c r="E7" s="31"/>
      <c r="F7" s="31"/>
      <c r="G7" s="31"/>
      <c r="H7" s="83"/>
      <c r="I7" s="83"/>
      <c r="J7" s="83"/>
    </row>
    <row r="8" spans="1:13" ht="12.75" customHeight="1" x14ac:dyDescent="0.2">
      <c r="A8" s="31"/>
      <c r="B8" s="31"/>
      <c r="C8" s="31"/>
      <c r="D8" s="31"/>
      <c r="E8" s="31"/>
      <c r="F8" s="31"/>
      <c r="G8" s="611" t="s">
        <v>304</v>
      </c>
      <c r="H8" s="611"/>
      <c r="I8" s="97"/>
      <c r="J8" s="97"/>
    </row>
    <row r="9" spans="1:13" x14ac:dyDescent="0.2">
      <c r="A9" s="31"/>
      <c r="B9" s="31"/>
      <c r="C9" s="31"/>
      <c r="D9" s="31"/>
      <c r="E9" s="31"/>
      <c r="F9" s="31"/>
      <c r="G9" s="611"/>
      <c r="H9" s="611"/>
      <c r="I9" s="123"/>
      <c r="J9" s="123"/>
    </row>
  </sheetData>
  <mergeCells count="2">
    <mergeCell ref="A5:F5"/>
    <mergeCell ref="G8:H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2"/>
  <sheetViews>
    <sheetView view="pageBreakPreview" zoomScale="80" zoomScaleSheetLayoutView="80" workbookViewId="0">
      <selection activeCell="H10" sqref="H10:I10"/>
    </sheetView>
  </sheetViews>
  <sheetFormatPr defaultColWidth="11.570312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" style="83" customWidth="1"/>
    <col min="7" max="7" width="13.85546875" style="83" customWidth="1"/>
    <col min="8" max="8" width="9.28515625" style="83" customWidth="1"/>
    <col min="9" max="9" width="11.7109375" style="83" customWidth="1"/>
    <col min="10" max="10" width="12.5703125" style="83" customWidth="1"/>
    <col min="11" max="11" width="13" style="83" customWidth="1"/>
    <col min="12" max="12" width="16.28515625" style="83" customWidth="1"/>
    <col min="13" max="13" width="19.42578125" style="83" customWidth="1"/>
    <col min="14" max="16384" width="11.5703125" style="83"/>
  </cols>
  <sheetData>
    <row r="1" spans="1:13" s="261" customFormat="1" ht="32.25" customHeight="1" x14ac:dyDescent="0.2">
      <c r="A1" s="259"/>
      <c r="B1" s="260" t="s">
        <v>196</v>
      </c>
      <c r="C1" s="260"/>
      <c r="D1" s="260"/>
      <c r="E1" s="260"/>
      <c r="F1" s="260"/>
      <c r="G1" s="260"/>
      <c r="I1" s="262"/>
      <c r="J1" s="263"/>
      <c r="K1" s="263"/>
      <c r="M1" s="66" t="s">
        <v>68</v>
      </c>
    </row>
    <row r="2" spans="1:13" s="70" customFormat="1" ht="37.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264" t="s">
        <v>23</v>
      </c>
      <c r="F2" s="265" t="s">
        <v>6</v>
      </c>
      <c r="G2" s="266" t="s">
        <v>7</v>
      </c>
      <c r="H2" s="109" t="s">
        <v>8</v>
      </c>
      <c r="I2" s="109" t="s">
        <v>9</v>
      </c>
      <c r="J2" s="439" t="s">
        <v>10</v>
      </c>
      <c r="K2" s="109" t="s">
        <v>11</v>
      </c>
      <c r="L2" s="69" t="s">
        <v>12</v>
      </c>
      <c r="M2" s="402" t="s">
        <v>258</v>
      </c>
    </row>
    <row r="3" spans="1:13" ht="43.9" customHeight="1" x14ac:dyDescent="0.2">
      <c r="A3" s="267">
        <v>1</v>
      </c>
      <c r="B3" s="73" t="s">
        <v>87</v>
      </c>
      <c r="C3" s="82"/>
      <c r="D3" s="74" t="s">
        <v>18</v>
      </c>
      <c r="E3" s="75">
        <v>1</v>
      </c>
      <c r="F3" s="268"/>
      <c r="G3" s="269">
        <f>F3*E3</f>
        <v>0</v>
      </c>
      <c r="H3" s="270">
        <v>0.08</v>
      </c>
      <c r="I3" s="271">
        <f>G3*1.08</f>
        <v>0</v>
      </c>
      <c r="J3" s="465"/>
      <c r="K3" s="272"/>
      <c r="L3" s="82"/>
      <c r="M3" s="406"/>
    </row>
    <row r="4" spans="1:13" ht="43.9" customHeight="1" x14ac:dyDescent="0.2">
      <c r="A4" s="71">
        <v>2</v>
      </c>
      <c r="B4" s="73" t="s">
        <v>88</v>
      </c>
      <c r="C4" s="82"/>
      <c r="D4" s="74" t="s">
        <v>18</v>
      </c>
      <c r="E4" s="75">
        <v>1</v>
      </c>
      <c r="F4" s="268"/>
      <c r="G4" s="269">
        <f t="shared" ref="G4:G6" si="0">F4*E4</f>
        <v>0</v>
      </c>
      <c r="H4" s="270">
        <v>0.08</v>
      </c>
      <c r="I4" s="271">
        <f t="shared" ref="I4:I6" si="1">G4*1.08</f>
        <v>0</v>
      </c>
      <c r="J4" s="465"/>
      <c r="K4" s="82"/>
      <c r="L4" s="82"/>
      <c r="M4" s="406"/>
    </row>
    <row r="5" spans="1:13" ht="43.9" customHeight="1" x14ac:dyDescent="0.2">
      <c r="A5" s="71">
        <v>3</v>
      </c>
      <c r="B5" s="82" t="s">
        <v>89</v>
      </c>
      <c r="C5" s="82"/>
      <c r="D5" s="74" t="s">
        <v>18</v>
      </c>
      <c r="E5" s="75">
        <v>1</v>
      </c>
      <c r="F5" s="268"/>
      <c r="G5" s="269">
        <f t="shared" si="0"/>
        <v>0</v>
      </c>
      <c r="H5" s="270">
        <v>0.08</v>
      </c>
      <c r="I5" s="271">
        <f t="shared" si="1"/>
        <v>0</v>
      </c>
      <c r="J5" s="465"/>
      <c r="K5" s="71"/>
      <c r="L5" s="82"/>
      <c r="M5" s="82"/>
    </row>
    <row r="6" spans="1:13" s="278" customFormat="1" ht="43.9" customHeight="1" x14ac:dyDescent="0.2">
      <c r="A6" s="273">
        <v>4</v>
      </c>
      <c r="B6" s="274" t="s">
        <v>90</v>
      </c>
      <c r="C6" s="274"/>
      <c r="D6" s="275" t="s">
        <v>14</v>
      </c>
      <c r="E6" s="276">
        <v>10</v>
      </c>
      <c r="F6" s="277"/>
      <c r="G6" s="269">
        <f t="shared" si="0"/>
        <v>0</v>
      </c>
      <c r="H6" s="270">
        <v>0.08</v>
      </c>
      <c r="I6" s="271">
        <f t="shared" si="1"/>
        <v>0</v>
      </c>
      <c r="J6" s="273"/>
      <c r="K6" s="273"/>
      <c r="L6" s="274"/>
      <c r="M6" s="274"/>
    </row>
    <row r="7" spans="1:13" ht="23.25" customHeight="1" x14ac:dyDescent="0.2">
      <c r="A7" s="279"/>
      <c r="B7" s="608" t="s">
        <v>15</v>
      </c>
      <c r="C7" s="608"/>
      <c r="D7" s="608"/>
      <c r="E7" s="608"/>
      <c r="F7" s="608"/>
      <c r="G7" s="280">
        <f>SUM(G3:G6)</f>
        <v>0</v>
      </c>
      <c r="H7" s="121"/>
      <c r="I7" s="271">
        <f>SUM(I3:I6)</f>
        <v>0</v>
      </c>
      <c r="J7" s="95"/>
    </row>
    <row r="8" spans="1:13" x14ac:dyDescent="0.2">
      <c r="A8" s="97"/>
      <c r="D8" s="97"/>
      <c r="E8" s="97"/>
      <c r="G8" s="281"/>
      <c r="H8" s="97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3" ht="20.25" customHeight="1" x14ac:dyDescent="0.2">
      <c r="A10" s="31"/>
      <c r="B10" s="31"/>
      <c r="C10" s="31"/>
      <c r="D10" s="31"/>
      <c r="E10" s="31"/>
      <c r="F10" s="31"/>
      <c r="G10" s="31"/>
      <c r="H10" s="611" t="s">
        <v>304</v>
      </c>
      <c r="I10" s="611"/>
      <c r="J10" s="31"/>
      <c r="K10" s="31"/>
    </row>
    <row r="11" spans="1:13" ht="20.2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22" ht="23.45" customHeight="1" x14ac:dyDescent="0.2"/>
  </sheetData>
  <mergeCells count="2">
    <mergeCell ref="B7:F7"/>
    <mergeCell ref="H10:I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="90" zoomScaleSheetLayoutView="90" workbookViewId="0">
      <selection activeCell="G7" sqref="G7"/>
    </sheetView>
  </sheetViews>
  <sheetFormatPr defaultColWidth="8.85546875" defaultRowHeight="11.25" x14ac:dyDescent="0.2"/>
  <cols>
    <col min="1" max="1" width="4.140625" style="83" customWidth="1"/>
    <col min="2" max="2" width="57.14062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2.7109375" style="83" customWidth="1"/>
    <col min="7" max="7" width="13.85546875" style="83" customWidth="1"/>
    <col min="8" max="8" width="9.28515625" style="83" customWidth="1"/>
    <col min="9" max="9" width="13.85546875" style="83" customWidth="1"/>
    <col min="10" max="11" width="9.7109375" style="83" customWidth="1"/>
    <col min="12" max="12" width="11.5703125" style="83" customWidth="1"/>
    <col min="13" max="13" width="19.42578125" style="83" customWidth="1"/>
    <col min="14" max="16384" width="8.85546875" style="83"/>
  </cols>
  <sheetData>
    <row r="1" spans="1:13" s="65" customFormat="1" ht="32.25" customHeight="1" x14ac:dyDescent="0.2">
      <c r="A1" s="58"/>
      <c r="B1" s="2" t="s">
        <v>197</v>
      </c>
      <c r="C1" s="2"/>
      <c r="D1" s="58"/>
      <c r="E1" s="58"/>
      <c r="F1" s="60"/>
      <c r="G1" s="61"/>
      <c r="H1" s="62"/>
      <c r="I1" s="63"/>
      <c r="J1" s="64"/>
      <c r="K1" s="64"/>
      <c r="M1" s="66" t="s">
        <v>198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258</v>
      </c>
    </row>
    <row r="3" spans="1:13" ht="37.5" customHeight="1" x14ac:dyDescent="0.2">
      <c r="A3" s="81">
        <v>1</v>
      </c>
      <c r="B3" s="307" t="s">
        <v>102</v>
      </c>
      <c r="C3" s="81"/>
      <c r="D3" s="81" t="s">
        <v>14</v>
      </c>
      <c r="E3" s="81">
        <v>10</v>
      </c>
      <c r="F3" s="79"/>
      <c r="G3" s="80">
        <f>F3*E3</f>
        <v>0</v>
      </c>
      <c r="H3" s="105">
        <v>0.08</v>
      </c>
      <c r="I3" s="292">
        <f>G3*1.08</f>
        <v>0</v>
      </c>
      <c r="J3" s="440"/>
      <c r="K3" s="81"/>
      <c r="L3" s="82"/>
      <c r="M3" s="406"/>
    </row>
    <row r="4" spans="1:13" ht="27" customHeight="1" x14ac:dyDescent="0.2">
      <c r="A4" s="81">
        <v>2</v>
      </c>
      <c r="B4" s="307" t="s">
        <v>103</v>
      </c>
      <c r="C4" s="81"/>
      <c r="D4" s="81" t="s">
        <v>14</v>
      </c>
      <c r="E4" s="81">
        <v>5</v>
      </c>
      <c r="F4" s="79"/>
      <c r="G4" s="80">
        <f t="shared" ref="G4:G5" si="0">F4*E4</f>
        <v>0</v>
      </c>
      <c r="H4" s="105">
        <v>0.08</v>
      </c>
      <c r="I4" s="292">
        <f t="shared" ref="I4:I5" si="1">G4*1.08</f>
        <v>0</v>
      </c>
      <c r="J4" s="440"/>
      <c r="K4" s="81"/>
      <c r="L4" s="82"/>
      <c r="M4" s="406"/>
    </row>
    <row r="5" spans="1:13" ht="38.25" customHeight="1" x14ac:dyDescent="0.2">
      <c r="A5" s="81">
        <v>3</v>
      </c>
      <c r="B5" s="307" t="s">
        <v>104</v>
      </c>
      <c r="C5" s="81"/>
      <c r="D5" s="81" t="s">
        <v>14</v>
      </c>
      <c r="E5" s="81">
        <v>5</v>
      </c>
      <c r="F5" s="79"/>
      <c r="G5" s="80">
        <f t="shared" si="0"/>
        <v>0</v>
      </c>
      <c r="H5" s="105">
        <v>0.08</v>
      </c>
      <c r="I5" s="292">
        <f t="shared" si="1"/>
        <v>0</v>
      </c>
      <c r="J5" s="440"/>
      <c r="K5" s="81"/>
      <c r="L5" s="82"/>
      <c r="M5" s="82"/>
    </row>
    <row r="6" spans="1:13" ht="25.9" customHeight="1" x14ac:dyDescent="0.2">
      <c r="A6" s="607" t="s">
        <v>15</v>
      </c>
      <c r="B6" s="608"/>
      <c r="C6" s="608"/>
      <c r="D6" s="608"/>
      <c r="E6" s="608"/>
      <c r="F6" s="609"/>
      <c r="G6" s="308">
        <f>SUM(G3:G5)</f>
        <v>0</v>
      </c>
      <c r="H6" s="309"/>
      <c r="I6" s="292">
        <f>SUM(I3:I5)</f>
        <v>0</v>
      </c>
      <c r="J6" s="94"/>
    </row>
    <row r="7" spans="1:13" ht="25.9" customHeight="1" x14ac:dyDescent="0.2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611" t="s">
        <v>304</v>
      </c>
      <c r="I9" s="611"/>
      <c r="J9" s="31"/>
      <c r="K9" s="31"/>
    </row>
    <row r="10" spans="1:13" ht="20.25" customHeight="1" x14ac:dyDescent="0.2">
      <c r="A10" s="31"/>
      <c r="B10" s="31"/>
      <c r="C10" s="31"/>
      <c r="D10" s="31"/>
      <c r="E10" s="31"/>
      <c r="F10" s="31"/>
      <c r="G10" s="31"/>
      <c r="H10" s="611"/>
      <c r="I10" s="611"/>
      <c r="J10" s="31"/>
      <c r="K10" s="31"/>
    </row>
    <row r="11" spans="1:13" ht="20.25" customHeight="1" x14ac:dyDescent="0.2"/>
  </sheetData>
  <mergeCells count="2">
    <mergeCell ref="A6:F6"/>
    <mergeCell ref="H9:I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6"/>
  <sheetViews>
    <sheetView view="pageBreakPreview" zoomScale="90" zoomScaleNormal="100" zoomScaleSheetLayoutView="90" workbookViewId="0">
      <selection activeCell="F3" sqref="F3"/>
    </sheetView>
  </sheetViews>
  <sheetFormatPr defaultRowHeight="12.75" x14ac:dyDescent="0.2"/>
  <cols>
    <col min="2" max="2" width="35.42578125" customWidth="1"/>
    <col min="3" max="3" width="28.7109375" customWidth="1"/>
    <col min="5" max="5" width="12.5703125" customWidth="1"/>
    <col min="6" max="6" width="15.7109375" customWidth="1"/>
    <col min="7" max="7" width="12.7109375" customWidth="1"/>
    <col min="9" max="9" width="13.28515625" customWidth="1"/>
    <col min="10" max="10" width="13.140625" customWidth="1"/>
    <col min="11" max="11" width="14.28515625" customWidth="1"/>
    <col min="12" max="12" width="17.28515625" customWidth="1"/>
    <col min="13" max="13" width="19.42578125" customWidth="1"/>
  </cols>
  <sheetData>
    <row r="1" spans="1:13" x14ac:dyDescent="0.2">
      <c r="A1" s="621" t="s">
        <v>199</v>
      </c>
      <c r="B1" s="621"/>
      <c r="C1" s="621"/>
      <c r="D1" s="2"/>
      <c r="E1" s="2"/>
      <c r="F1" s="60"/>
      <c r="G1" s="61"/>
      <c r="H1" s="62"/>
      <c r="I1" s="63"/>
      <c r="J1" s="64"/>
      <c r="K1" s="64"/>
      <c r="M1" s="7" t="s">
        <v>79</v>
      </c>
    </row>
    <row r="2" spans="1:13" ht="31.5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12" t="s">
        <v>12</v>
      </c>
      <c r="M2" s="402" t="s">
        <v>258</v>
      </c>
    </row>
    <row r="3" spans="1:13" ht="41.25" customHeight="1" x14ac:dyDescent="0.2">
      <c r="A3" s="91">
        <v>1</v>
      </c>
      <c r="B3" s="184" t="s">
        <v>66</v>
      </c>
      <c r="C3" s="111"/>
      <c r="D3" s="81" t="s">
        <v>14</v>
      </c>
      <c r="E3" s="112">
        <v>50</v>
      </c>
      <c r="F3" s="113"/>
      <c r="G3" s="114">
        <f>E3*F3</f>
        <v>0</v>
      </c>
      <c r="H3" s="105">
        <v>0.08</v>
      </c>
      <c r="I3" s="122">
        <f>G3*1.08</f>
        <v>0</v>
      </c>
      <c r="J3" s="440"/>
      <c r="K3" s="81"/>
      <c r="L3" s="21"/>
      <c r="M3" s="403"/>
    </row>
    <row r="4" spans="1:13" ht="20.25" customHeight="1" x14ac:dyDescent="0.2">
      <c r="A4" s="658" t="s">
        <v>67</v>
      </c>
      <c r="B4" s="658"/>
      <c r="C4" s="658"/>
      <c r="D4" s="658"/>
      <c r="E4" s="658"/>
      <c r="F4" s="658"/>
      <c r="G4" s="114">
        <f>SUM(G3)</f>
        <v>0</v>
      </c>
      <c r="H4" s="185">
        <v>0.08</v>
      </c>
      <c r="I4" s="481">
        <f>SUM(I3)</f>
        <v>0</v>
      </c>
      <c r="J4" s="482"/>
      <c r="K4" s="83"/>
    </row>
    <row r="5" spans="1:13" x14ac:dyDescent="0.2">
      <c r="A5" s="659"/>
      <c r="B5" s="659"/>
      <c r="C5" s="659"/>
      <c r="D5" s="659"/>
      <c r="E5" s="659"/>
      <c r="F5" s="659"/>
      <c r="G5" s="95"/>
      <c r="H5" s="95"/>
      <c r="I5" s="95"/>
      <c r="J5" s="464"/>
      <c r="K5" s="95"/>
    </row>
    <row r="6" spans="1:13" ht="20.25" customHeight="1" x14ac:dyDescent="0.2">
      <c r="A6" s="31"/>
      <c r="B6" s="31"/>
      <c r="C6" s="31"/>
      <c r="D6" s="31"/>
      <c r="E6" s="31"/>
      <c r="F6" s="31"/>
      <c r="G6" s="611" t="s">
        <v>304</v>
      </c>
      <c r="H6" s="611"/>
      <c r="I6" s="83"/>
      <c r="J6" s="83"/>
      <c r="K6" s="83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83"/>
      <c r="I7" s="83"/>
      <c r="J7" s="83"/>
      <c r="K7" s="83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83"/>
      <c r="I8" s="83"/>
      <c r="J8" s="83"/>
      <c r="K8" s="83"/>
    </row>
    <row r="9" spans="1:13" ht="20.25" customHeight="1" x14ac:dyDescent="0.2">
      <c r="A9" s="83"/>
      <c r="B9" s="32"/>
      <c r="C9" s="610"/>
      <c r="D9" s="610"/>
      <c r="E9" s="97"/>
      <c r="F9" s="32"/>
      <c r="G9" s="123"/>
      <c r="H9" s="123"/>
      <c r="I9" s="123"/>
      <c r="J9" s="123"/>
      <c r="K9" s="123"/>
    </row>
    <row r="11" spans="1:13" x14ac:dyDescent="0.2">
      <c r="D11" s="660"/>
      <c r="E11" s="660"/>
    </row>
    <row r="28" spans="1:8" x14ac:dyDescent="0.2">
      <c r="A28" s="186"/>
      <c r="B28" s="186"/>
      <c r="C28" s="186"/>
      <c r="D28" s="186"/>
      <c r="E28" s="186"/>
      <c r="F28" s="186"/>
      <c r="G28" s="186"/>
      <c r="H28" s="186"/>
    </row>
    <row r="29" spans="1:8" x14ac:dyDescent="0.2">
      <c r="A29" s="661"/>
      <c r="B29" s="661"/>
      <c r="C29" s="661"/>
      <c r="D29" s="661"/>
      <c r="E29" s="661"/>
      <c r="F29" s="661"/>
      <c r="G29" s="661"/>
      <c r="H29" s="661"/>
    </row>
    <row r="30" spans="1:8" x14ac:dyDescent="0.2">
      <c r="A30" s="187"/>
      <c r="B30" s="187"/>
      <c r="C30" s="188"/>
      <c r="D30" s="188"/>
      <c r="E30" s="188"/>
      <c r="F30" s="188"/>
      <c r="G30" s="188"/>
      <c r="H30" s="188"/>
    </row>
    <row r="31" spans="1:8" x14ac:dyDescent="0.2">
      <c r="A31" s="187"/>
      <c r="B31" s="189"/>
      <c r="C31" s="190"/>
      <c r="D31" s="191"/>
      <c r="E31" s="192"/>
      <c r="F31" s="193"/>
      <c r="G31" s="194"/>
      <c r="H31" s="195"/>
    </row>
    <row r="32" spans="1:8" x14ac:dyDescent="0.2">
      <c r="A32" s="656"/>
      <c r="B32" s="656"/>
      <c r="C32" s="656"/>
      <c r="D32" s="656"/>
      <c r="E32" s="196"/>
      <c r="F32" s="196"/>
      <c r="G32" s="197"/>
      <c r="H32" s="195"/>
    </row>
    <row r="33" spans="1:8" x14ac:dyDescent="0.2">
      <c r="A33" s="198"/>
      <c r="B33" s="199"/>
      <c r="C33" s="199"/>
      <c r="D33" s="200"/>
      <c r="E33" s="201"/>
      <c r="F33" s="201"/>
      <c r="G33" s="202"/>
      <c r="H33" s="195"/>
    </row>
    <row r="34" spans="1:8" x14ac:dyDescent="0.2">
      <c r="A34" s="198"/>
      <c r="B34" s="198"/>
      <c r="C34" s="198"/>
      <c r="D34" s="198"/>
      <c r="E34" s="198"/>
      <c r="F34" s="198"/>
      <c r="G34" s="198"/>
      <c r="H34" s="198"/>
    </row>
    <row r="35" spans="1:8" x14ac:dyDescent="0.2">
      <c r="A35" s="195"/>
      <c r="B35" s="657"/>
      <c r="C35" s="657"/>
      <c r="D35" s="657"/>
      <c r="E35" s="657"/>
      <c r="F35" s="657"/>
      <c r="G35" s="657"/>
      <c r="H35" s="657"/>
    </row>
    <row r="36" spans="1:8" x14ac:dyDescent="0.2">
      <c r="A36" s="195"/>
      <c r="B36" s="657"/>
      <c r="C36" s="657"/>
      <c r="D36" s="657"/>
      <c r="E36" s="657"/>
      <c r="F36" s="657"/>
      <c r="G36" s="657"/>
      <c r="H36" s="657"/>
    </row>
  </sheetData>
  <mergeCells count="10">
    <mergeCell ref="A32:D32"/>
    <mergeCell ref="B35:H35"/>
    <mergeCell ref="B36:H36"/>
    <mergeCell ref="A1:C1"/>
    <mergeCell ref="A4:F4"/>
    <mergeCell ref="A5:F5"/>
    <mergeCell ref="C9:D9"/>
    <mergeCell ref="D11:E11"/>
    <mergeCell ref="A29:H29"/>
    <mergeCell ref="G6:H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3"/>
  <sheetViews>
    <sheetView view="pageBreakPreview" zoomScale="90" zoomScaleSheetLayoutView="90" workbookViewId="0">
      <selection activeCell="H9" sqref="H9"/>
    </sheetView>
  </sheetViews>
  <sheetFormatPr defaultColWidth="9.14062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13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9.140625" style="83"/>
  </cols>
  <sheetData>
    <row r="1" spans="1:13" s="261" customFormat="1" ht="32.25" customHeight="1" x14ac:dyDescent="0.2">
      <c r="A1" s="282"/>
      <c r="B1" s="283" t="s">
        <v>200</v>
      </c>
      <c r="C1" s="283"/>
      <c r="D1" s="282"/>
      <c r="E1" s="282"/>
      <c r="F1" s="284"/>
      <c r="G1" s="285"/>
      <c r="H1" s="286"/>
      <c r="I1" s="287"/>
      <c r="J1" s="64"/>
      <c r="K1" s="64"/>
      <c r="M1" s="66" t="s">
        <v>201</v>
      </c>
    </row>
    <row r="2" spans="1:13" s="70" customFormat="1" ht="37.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264" t="s">
        <v>23</v>
      </c>
      <c r="F2" s="265" t="s">
        <v>6</v>
      </c>
      <c r="G2" s="266" t="s">
        <v>7</v>
      </c>
      <c r="H2" s="109" t="s">
        <v>8</v>
      </c>
      <c r="I2" s="109" t="s">
        <v>9</v>
      </c>
      <c r="J2" s="439" t="s">
        <v>10</v>
      </c>
      <c r="K2" s="109" t="s">
        <v>11</v>
      </c>
      <c r="L2" s="69" t="s">
        <v>12</v>
      </c>
      <c r="M2" s="402" t="s">
        <v>258</v>
      </c>
    </row>
    <row r="3" spans="1:13" ht="30.75" customHeight="1" x14ac:dyDescent="0.2">
      <c r="A3" s="81">
        <v>1</v>
      </c>
      <c r="B3" s="288" t="s">
        <v>99</v>
      </c>
      <c r="C3" s="81"/>
      <c r="D3" s="81" t="s">
        <v>14</v>
      </c>
      <c r="E3" s="302">
        <v>5</v>
      </c>
      <c r="F3" s="303"/>
      <c r="G3" s="304">
        <f>F3*E3</f>
        <v>0</v>
      </c>
      <c r="H3" s="291">
        <v>0.08</v>
      </c>
      <c r="I3" s="292">
        <f>G3*1.08</f>
        <v>0</v>
      </c>
      <c r="J3" s="440"/>
      <c r="K3" s="81"/>
      <c r="L3" s="82"/>
      <c r="M3" s="406"/>
    </row>
    <row r="4" spans="1:13" ht="30.75" customHeight="1" x14ac:dyDescent="0.2">
      <c r="A4" s="91">
        <v>2</v>
      </c>
      <c r="B4" s="293" t="s">
        <v>100</v>
      </c>
      <c r="C4" s="91"/>
      <c r="D4" s="91" t="s">
        <v>14</v>
      </c>
      <c r="E4" s="302">
        <v>5</v>
      </c>
      <c r="F4" s="305"/>
      <c r="G4" s="304">
        <f>F4*E4</f>
        <v>0</v>
      </c>
      <c r="H4" s="291">
        <v>0.08</v>
      </c>
      <c r="I4" s="292">
        <f>G4*1.08</f>
        <v>0</v>
      </c>
      <c r="J4" s="440"/>
      <c r="K4" s="91"/>
      <c r="L4" s="82"/>
      <c r="M4" s="406"/>
    </row>
    <row r="5" spans="1:13" ht="24" customHeight="1" x14ac:dyDescent="0.2">
      <c r="A5" s="641" t="s">
        <v>15</v>
      </c>
      <c r="B5" s="642"/>
      <c r="C5" s="642"/>
      <c r="D5" s="642"/>
      <c r="E5" s="642"/>
      <c r="F5" s="642"/>
      <c r="G5" s="90">
        <f>SUM(G3:G4)</f>
        <v>0</v>
      </c>
      <c r="H5" s="298"/>
      <c r="I5" s="306">
        <f>SUM(I3:I4)</f>
        <v>0</v>
      </c>
      <c r="J5" s="459"/>
      <c r="K5" s="300"/>
    </row>
    <row r="6" spans="1:13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611" t="s">
        <v>304</v>
      </c>
      <c r="I8" s="611"/>
      <c r="J8" s="31"/>
      <c r="K8" s="31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3" ht="20.25" customHeigh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23" ht="23.45" customHeight="1" x14ac:dyDescent="0.2"/>
  </sheetData>
  <mergeCells count="2">
    <mergeCell ref="A5:F5"/>
    <mergeCell ref="H8:I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Normal="100" zoomScaleSheetLayoutView="100" workbookViewId="0">
      <selection activeCell="H7" sqref="H7:I7"/>
    </sheetView>
  </sheetViews>
  <sheetFormatPr defaultRowHeight="12.75" x14ac:dyDescent="0.2"/>
  <cols>
    <col min="1" max="1" width="4.140625" customWidth="1"/>
    <col min="2" max="2" width="26.140625" customWidth="1"/>
    <col min="3" max="3" width="18.28515625" customWidth="1"/>
    <col min="4" max="4" width="5.85546875" customWidth="1"/>
    <col min="6" max="6" width="15.28515625" customWidth="1"/>
    <col min="7" max="7" width="12.140625" customWidth="1"/>
    <col min="8" max="8" width="14.28515625" customWidth="1"/>
    <col min="9" max="9" width="17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202</v>
      </c>
      <c r="C1" s="2"/>
      <c r="D1" s="2"/>
      <c r="E1" s="2"/>
      <c r="F1" s="2"/>
      <c r="G1" s="2"/>
      <c r="H1" s="2"/>
      <c r="I1" s="35"/>
      <c r="J1" s="36"/>
      <c r="K1" s="310"/>
      <c r="L1" s="311"/>
      <c r="M1" s="7" t="s">
        <v>86</v>
      </c>
    </row>
    <row r="2" spans="1:13" ht="22.5" x14ac:dyDescent="0.2">
      <c r="A2" s="42" t="s">
        <v>1</v>
      </c>
      <c r="B2" s="39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258</v>
      </c>
    </row>
    <row r="3" spans="1:13" ht="111" customHeight="1" x14ac:dyDescent="0.2">
      <c r="A3" s="126">
        <v>1</v>
      </c>
      <c r="B3" s="130" t="s">
        <v>106</v>
      </c>
      <c r="C3" s="130"/>
      <c r="D3" s="44" t="s">
        <v>18</v>
      </c>
      <c r="E3" s="127">
        <v>4</v>
      </c>
      <c r="F3" s="128"/>
      <c r="G3" s="47">
        <f>E3*F3</f>
        <v>0</v>
      </c>
      <c r="H3" s="19">
        <v>0.08</v>
      </c>
      <c r="I3" s="48">
        <f>G3*1.08</f>
        <v>0</v>
      </c>
      <c r="J3" s="445"/>
      <c r="K3" s="21"/>
      <c r="L3" s="21"/>
      <c r="M3" s="403"/>
    </row>
    <row r="4" spans="1:13" x14ac:dyDescent="0.2">
      <c r="A4" s="662"/>
      <c r="B4" s="663"/>
      <c r="C4" s="663"/>
      <c r="D4" s="663"/>
      <c r="E4" s="663"/>
      <c r="F4" s="664"/>
      <c r="G4" s="47">
        <f>SUM(G3)</f>
        <v>0</v>
      </c>
      <c r="H4" s="53"/>
      <c r="I4" s="48">
        <f>SUM(I3)</f>
        <v>0</v>
      </c>
      <c r="J4" s="448"/>
      <c r="K4" s="53"/>
      <c r="L4" s="53"/>
    </row>
    <row r="5" spans="1:13" ht="15" x14ac:dyDescent="0.25">
      <c r="A5" s="55"/>
      <c r="B5" s="619"/>
      <c r="C5" s="619"/>
      <c r="D5" s="55"/>
      <c r="E5" s="56"/>
      <c r="F5" s="55"/>
      <c r="G5" s="55"/>
      <c r="H5" s="55"/>
      <c r="I5" s="55"/>
      <c r="J5" s="456"/>
      <c r="K5" s="55"/>
      <c r="L5" s="57"/>
    </row>
    <row r="6" spans="1:1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57"/>
    </row>
    <row r="7" spans="1:13" ht="15" customHeight="1" x14ac:dyDescent="0.25">
      <c r="A7" s="31"/>
      <c r="B7" s="31"/>
      <c r="C7" s="31"/>
      <c r="D7" s="31"/>
      <c r="E7" s="31"/>
      <c r="F7" s="31"/>
      <c r="G7" s="31"/>
      <c r="H7" s="611" t="s">
        <v>304</v>
      </c>
      <c r="I7" s="611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57"/>
      <c r="L9" s="57"/>
    </row>
    <row r="10" spans="1:13" ht="15" x14ac:dyDescent="0.25">
      <c r="L10" s="57"/>
    </row>
  </sheetData>
  <mergeCells count="3">
    <mergeCell ref="A4:F4"/>
    <mergeCell ref="B5:C5"/>
    <mergeCell ref="H7:I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I6" sqref="I6"/>
    </sheetView>
  </sheetViews>
  <sheetFormatPr defaultColWidth="8.8554687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8.85546875" style="83"/>
  </cols>
  <sheetData>
    <row r="1" spans="1:13" s="65" customFormat="1" ht="32.25" customHeight="1" x14ac:dyDescent="0.2">
      <c r="A1" s="58"/>
      <c r="B1" s="325" t="s">
        <v>203</v>
      </c>
      <c r="C1" s="325"/>
      <c r="D1" s="325"/>
      <c r="E1" s="325"/>
      <c r="F1" s="325"/>
      <c r="G1" s="325"/>
      <c r="H1" s="62"/>
      <c r="I1" s="63"/>
      <c r="J1" s="64"/>
      <c r="K1" s="64"/>
      <c r="M1" s="66" t="s">
        <v>204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6</v>
      </c>
      <c r="G2" s="67" t="s">
        <v>7</v>
      </c>
      <c r="H2" s="67" t="s">
        <v>108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258</v>
      </c>
    </row>
    <row r="3" spans="1:13" ht="47.25" customHeight="1" x14ac:dyDescent="0.2">
      <c r="A3" s="91">
        <v>1</v>
      </c>
      <c r="B3" s="73" t="s">
        <v>110</v>
      </c>
      <c r="C3" s="91"/>
      <c r="D3" s="91" t="s">
        <v>18</v>
      </c>
      <c r="E3" s="91">
        <v>10</v>
      </c>
      <c r="F3" s="89"/>
      <c r="G3" s="90">
        <f>F3*E3</f>
        <v>0</v>
      </c>
      <c r="H3" s="298">
        <v>0.08</v>
      </c>
      <c r="I3" s="106">
        <f>G3*1.08</f>
        <v>0</v>
      </c>
      <c r="J3" s="463"/>
      <c r="K3" s="91"/>
      <c r="L3" s="82"/>
      <c r="M3" s="406"/>
    </row>
    <row r="4" spans="1:13" ht="39" customHeight="1" x14ac:dyDescent="0.2">
      <c r="A4" s="91">
        <v>2</v>
      </c>
      <c r="B4" s="73" t="s">
        <v>111</v>
      </c>
      <c r="C4" s="91"/>
      <c r="D4" s="91" t="s">
        <v>18</v>
      </c>
      <c r="E4" s="91">
        <v>35</v>
      </c>
      <c r="F4" s="89"/>
      <c r="G4" s="90">
        <f>F4*E4</f>
        <v>0</v>
      </c>
      <c r="H4" s="298">
        <v>0.08</v>
      </c>
      <c r="I4" s="106">
        <f t="shared" ref="I4" si="0">G4*1.08</f>
        <v>0</v>
      </c>
      <c r="J4" s="463"/>
      <c r="K4" s="91"/>
      <c r="L4" s="82"/>
      <c r="M4" s="406"/>
    </row>
    <row r="5" spans="1:13" ht="30.6" customHeight="1" x14ac:dyDescent="0.2">
      <c r="A5" s="641" t="s">
        <v>15</v>
      </c>
      <c r="B5" s="642"/>
      <c r="C5" s="642"/>
      <c r="D5" s="642"/>
      <c r="E5" s="642"/>
      <c r="F5" s="642"/>
      <c r="G5" s="326">
        <f>SUM(G3:G4)</f>
        <v>0</v>
      </c>
      <c r="H5" s="327"/>
      <c r="I5" s="106">
        <f>SUM(I3:I4)</f>
        <v>0</v>
      </c>
      <c r="J5" s="459"/>
      <c r="K5" s="300"/>
    </row>
    <row r="6" spans="1:13" ht="43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20.25" customHeight="1" x14ac:dyDescent="0.2">
      <c r="A7" s="32"/>
      <c r="B7" s="32"/>
      <c r="C7" s="32"/>
      <c r="D7" s="32"/>
      <c r="E7" s="32"/>
      <c r="F7" s="32"/>
      <c r="G7" s="32"/>
      <c r="H7" s="665" t="s">
        <v>304</v>
      </c>
      <c r="I7" s="665"/>
      <c r="J7" s="32"/>
      <c r="K7" s="31"/>
    </row>
    <row r="8" spans="1:13" ht="20.25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1"/>
    </row>
    <row r="9" spans="1:13" ht="20.2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1"/>
    </row>
    <row r="10" spans="1:13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25" ht="23.45" customHeight="1" x14ac:dyDescent="0.2"/>
  </sheetData>
  <mergeCells count="2">
    <mergeCell ref="A5:F5"/>
    <mergeCell ref="H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I5" sqref="I5"/>
    </sheetView>
  </sheetViews>
  <sheetFormatPr defaultColWidth="13.4257812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32" customWidth="1"/>
    <col min="6" max="6" width="10.7109375" style="32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13.42578125" style="83"/>
  </cols>
  <sheetData>
    <row r="1" spans="1:13" s="65" customFormat="1" ht="32.25" customHeight="1" x14ac:dyDescent="0.2">
      <c r="B1" s="312" t="s">
        <v>205</v>
      </c>
      <c r="C1" s="312"/>
      <c r="D1" s="312"/>
      <c r="E1" s="312"/>
      <c r="F1" s="312"/>
      <c r="G1" s="312"/>
      <c r="H1" s="313"/>
      <c r="I1" s="314"/>
      <c r="J1" s="315"/>
      <c r="K1" s="315"/>
      <c r="M1" s="66" t="s">
        <v>91</v>
      </c>
    </row>
    <row r="2" spans="1:13" s="70" customFormat="1" ht="37.5" customHeight="1" x14ac:dyDescent="0.2">
      <c r="A2" s="67" t="s">
        <v>107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6</v>
      </c>
      <c r="G2" s="316" t="s">
        <v>7</v>
      </c>
      <c r="H2" s="67" t="s">
        <v>108</v>
      </c>
      <c r="I2" s="67" t="s">
        <v>9</v>
      </c>
      <c r="J2" s="457" t="s">
        <v>10</v>
      </c>
      <c r="K2" s="109" t="s">
        <v>11</v>
      </c>
      <c r="L2" s="317" t="s">
        <v>12</v>
      </c>
      <c r="M2" s="402" t="s">
        <v>258</v>
      </c>
    </row>
    <row r="3" spans="1:13" ht="43.9" customHeight="1" x14ac:dyDescent="0.2">
      <c r="A3" s="318">
        <v>1</v>
      </c>
      <c r="B3" s="319" t="s">
        <v>109</v>
      </c>
      <c r="C3" s="319"/>
      <c r="D3" s="318" t="s">
        <v>14</v>
      </c>
      <c r="E3" s="320">
        <v>2</v>
      </c>
      <c r="F3" s="321"/>
      <c r="G3" s="90">
        <f>E3*F3</f>
        <v>0</v>
      </c>
      <c r="H3" s="322">
        <v>0.08</v>
      </c>
      <c r="I3" s="323">
        <f>G3*1.08</f>
        <v>0</v>
      </c>
      <c r="J3" s="462"/>
      <c r="K3" s="323"/>
      <c r="L3" s="82"/>
      <c r="M3" s="406"/>
    </row>
    <row r="4" spans="1:13" ht="24.75" customHeight="1" x14ac:dyDescent="0.2">
      <c r="A4" s="666" t="s">
        <v>15</v>
      </c>
      <c r="B4" s="666"/>
      <c r="C4" s="666"/>
      <c r="D4" s="666"/>
      <c r="E4" s="667"/>
      <c r="F4" s="667"/>
      <c r="G4" s="90">
        <f>SUM(G3)</f>
        <v>0</v>
      </c>
      <c r="H4" s="324"/>
      <c r="I4" s="323">
        <f>SUM(I3)</f>
        <v>0</v>
      </c>
      <c r="J4" s="483"/>
      <c r="K4" s="82"/>
      <c r="L4" s="82"/>
      <c r="M4" s="82"/>
    </row>
    <row r="5" spans="1:13" x14ac:dyDescent="0.2">
      <c r="J5" s="278"/>
    </row>
    <row r="6" spans="1:13" ht="20.2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611" t="s">
        <v>304</v>
      </c>
      <c r="I7" s="611"/>
      <c r="J7" s="31"/>
      <c r="K7" s="3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/>
    <row r="25" ht="23.45" customHeight="1" x14ac:dyDescent="0.2"/>
  </sheetData>
  <sheetProtection selectLockedCells="1" selectUnlockedCells="1"/>
  <mergeCells count="2">
    <mergeCell ref="A4:F4"/>
    <mergeCell ref="H7:I7"/>
  </mergeCells>
  <pageMargins left="0.70866141732283472" right="0.70866141732283472" top="0.74803149606299213" bottom="0.74803149606299213" header="0.31496062992125984" footer="0.31496062992125984"/>
  <pageSetup paperSize="9" scale="67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G7" sqref="G7"/>
    </sheetView>
  </sheetViews>
  <sheetFormatPr defaultColWidth="9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32" customWidth="1"/>
    <col min="6" max="6" width="10.7109375" style="32" customWidth="1"/>
    <col min="7" max="7" width="13.85546875" style="83" customWidth="1"/>
    <col min="8" max="8" width="7.5703125" style="83" customWidth="1"/>
    <col min="9" max="10" width="13.8554687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9" style="83"/>
  </cols>
  <sheetData>
    <row r="1" spans="1:13" s="65" customFormat="1" ht="32.25" customHeight="1" x14ac:dyDescent="0.2">
      <c r="B1" s="312" t="s">
        <v>206</v>
      </c>
      <c r="C1" s="312"/>
      <c r="D1" s="312"/>
      <c r="E1" s="312"/>
      <c r="F1" s="312"/>
      <c r="G1" s="312"/>
      <c r="I1" s="83"/>
      <c r="J1" s="263"/>
      <c r="K1" s="263"/>
      <c r="M1" s="66" t="s">
        <v>207</v>
      </c>
    </row>
    <row r="2" spans="1:13" s="329" customFormat="1" ht="47.2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67" t="s">
        <v>23</v>
      </c>
      <c r="F2" s="68" t="s">
        <v>6</v>
      </c>
      <c r="G2" s="109" t="s">
        <v>7</v>
      </c>
      <c r="H2" s="109" t="s">
        <v>108</v>
      </c>
      <c r="I2" s="328" t="s">
        <v>9</v>
      </c>
      <c r="J2" s="457" t="s">
        <v>10</v>
      </c>
      <c r="K2" s="109" t="s">
        <v>11</v>
      </c>
      <c r="L2" s="317" t="s">
        <v>12</v>
      </c>
      <c r="M2" s="402" t="s">
        <v>258</v>
      </c>
    </row>
    <row r="3" spans="1:13" ht="34.5" customHeight="1" x14ac:dyDescent="0.2">
      <c r="A3" s="330">
        <v>1</v>
      </c>
      <c r="B3" s="331" t="s">
        <v>112</v>
      </c>
      <c r="C3" s="331"/>
      <c r="D3" s="332" t="s">
        <v>85</v>
      </c>
      <c r="E3" s="333">
        <v>1</v>
      </c>
      <c r="F3" s="334"/>
      <c r="G3" s="335">
        <f>F3*E3</f>
        <v>0</v>
      </c>
      <c r="H3" s="336">
        <v>0.08</v>
      </c>
      <c r="I3" s="337">
        <f>G3*1.08</f>
        <v>0</v>
      </c>
      <c r="J3" s="461"/>
      <c r="K3" s="82"/>
      <c r="L3" s="82"/>
      <c r="M3" s="406"/>
    </row>
    <row r="4" spans="1:13" ht="34.5" customHeight="1" x14ac:dyDescent="0.2">
      <c r="A4" s="338">
        <v>2</v>
      </c>
      <c r="B4" s="339" t="s">
        <v>113</v>
      </c>
      <c r="C4" s="339"/>
      <c r="D4" s="340" t="s">
        <v>85</v>
      </c>
      <c r="E4" s="333">
        <v>1</v>
      </c>
      <c r="F4" s="341"/>
      <c r="G4" s="335">
        <f t="shared" ref="G4:G5" si="0">F4*E4</f>
        <v>0</v>
      </c>
      <c r="H4" s="336">
        <v>0.08</v>
      </c>
      <c r="I4" s="337">
        <f t="shared" ref="I4:I5" si="1">G4*1.08</f>
        <v>0</v>
      </c>
      <c r="J4" s="461"/>
      <c r="K4" s="82"/>
      <c r="L4" s="82"/>
      <c r="M4" s="406"/>
    </row>
    <row r="5" spans="1:13" ht="47.25" customHeight="1" x14ac:dyDescent="0.2">
      <c r="A5" s="338">
        <v>3</v>
      </c>
      <c r="B5" s="339" t="s">
        <v>114</v>
      </c>
      <c r="C5" s="339"/>
      <c r="D5" s="340" t="s">
        <v>85</v>
      </c>
      <c r="E5" s="333">
        <v>1</v>
      </c>
      <c r="F5" s="341"/>
      <c r="G5" s="335">
        <f t="shared" si="0"/>
        <v>0</v>
      </c>
      <c r="H5" s="336">
        <v>0.08</v>
      </c>
      <c r="I5" s="337">
        <f t="shared" si="1"/>
        <v>0</v>
      </c>
      <c r="J5" s="461"/>
      <c r="K5" s="82"/>
      <c r="L5" s="82"/>
      <c r="M5" s="82"/>
    </row>
    <row r="6" spans="1:13" s="345" customFormat="1" ht="27.6" customHeight="1" x14ac:dyDescent="0.2">
      <c r="A6" s="668" t="s">
        <v>115</v>
      </c>
      <c r="B6" s="668"/>
      <c r="C6" s="668"/>
      <c r="D6" s="668"/>
      <c r="E6" s="668"/>
      <c r="F6" s="668"/>
      <c r="G6" s="90">
        <f>SUM(G3:G5)</f>
        <v>0</v>
      </c>
      <c r="H6" s="342"/>
      <c r="I6" s="337">
        <f>SUM(I3:I5)</f>
        <v>0</v>
      </c>
      <c r="J6" s="343"/>
      <c r="K6" s="344"/>
      <c r="L6" s="344"/>
      <c r="M6" s="344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611" t="s">
        <v>304</v>
      </c>
      <c r="I9" s="611"/>
      <c r="J9" s="31"/>
      <c r="K9" s="31"/>
    </row>
    <row r="10" spans="1:13" ht="20.25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3" ht="20.25" customHeight="1" x14ac:dyDescent="0.2"/>
    <row r="25" ht="23.45" customHeight="1" x14ac:dyDescent="0.2"/>
  </sheetData>
  <sheetProtection selectLockedCells="1" selectUnlockedCells="1"/>
  <mergeCells count="2">
    <mergeCell ref="A6:F6"/>
    <mergeCell ref="H9:I9"/>
  </mergeCells>
  <pageMargins left="0.70866141732283472" right="0.70866141732283472" top="0.74803149606299213" bottom="0.74803149606299213" header="0.31496062992125984" footer="0.31496062992125984"/>
  <pageSetup paperSize="9" scale="6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H7" sqref="H7:I7"/>
    </sheetView>
  </sheetViews>
  <sheetFormatPr defaultColWidth="8.8554687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8.85546875" style="83"/>
  </cols>
  <sheetData>
    <row r="1" spans="1:13" s="65" customFormat="1" ht="32.25" customHeight="1" x14ac:dyDescent="0.2">
      <c r="A1" s="58"/>
      <c r="B1" s="325" t="s">
        <v>208</v>
      </c>
      <c r="C1" s="325"/>
      <c r="D1" s="325"/>
      <c r="E1" s="325"/>
      <c r="F1" s="325"/>
      <c r="G1" s="325"/>
      <c r="H1" s="62"/>
      <c r="I1" s="63"/>
      <c r="J1" s="64"/>
      <c r="K1" s="64"/>
      <c r="M1" s="66" t="s">
        <v>209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6</v>
      </c>
      <c r="G2" s="67" t="s">
        <v>7</v>
      </c>
      <c r="H2" s="67" t="s">
        <v>108</v>
      </c>
      <c r="I2" s="67" t="s">
        <v>9</v>
      </c>
      <c r="J2" s="457" t="s">
        <v>10</v>
      </c>
      <c r="K2" s="109" t="s">
        <v>11</v>
      </c>
      <c r="L2" s="317" t="s">
        <v>12</v>
      </c>
      <c r="M2" s="402" t="s">
        <v>258</v>
      </c>
    </row>
    <row r="3" spans="1:13" ht="60.75" customHeight="1" x14ac:dyDescent="0.2">
      <c r="A3" s="346">
        <v>1</v>
      </c>
      <c r="B3" s="347" t="s">
        <v>116</v>
      </c>
      <c r="C3" s="348"/>
      <c r="D3" s="349" t="s">
        <v>14</v>
      </c>
      <c r="E3" s="350">
        <v>5</v>
      </c>
      <c r="F3" s="351"/>
      <c r="G3" s="352">
        <f>F3*E3</f>
        <v>0</v>
      </c>
      <c r="H3" s="353">
        <v>0.08</v>
      </c>
      <c r="I3" s="354">
        <f>G3*1.08</f>
        <v>0</v>
      </c>
      <c r="J3" s="458"/>
      <c r="K3" s="355"/>
      <c r="L3" s="82"/>
      <c r="M3" s="406"/>
    </row>
    <row r="4" spans="1:13" ht="24.75" customHeight="1" x14ac:dyDescent="0.2">
      <c r="A4" s="641" t="s">
        <v>15</v>
      </c>
      <c r="B4" s="642"/>
      <c r="C4" s="642"/>
      <c r="D4" s="642"/>
      <c r="E4" s="642"/>
      <c r="F4" s="642"/>
      <c r="G4" s="326">
        <f>SUM(G3)</f>
        <v>0</v>
      </c>
      <c r="H4" s="327"/>
      <c r="I4" s="356">
        <f>SUM(I3)</f>
        <v>0</v>
      </c>
      <c r="J4" s="459"/>
      <c r="K4" s="300"/>
    </row>
    <row r="5" spans="1:13" x14ac:dyDescent="0.2">
      <c r="A5" s="32"/>
      <c r="B5" s="32"/>
      <c r="C5" s="32"/>
      <c r="D5" s="32"/>
      <c r="E5" s="32"/>
      <c r="F5" s="32"/>
      <c r="G5" s="32"/>
      <c r="H5" s="32"/>
      <c r="I5" s="32"/>
      <c r="J5" s="460"/>
      <c r="K5" s="32"/>
    </row>
    <row r="6" spans="1:13" ht="20.2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611" t="s">
        <v>304</v>
      </c>
      <c r="I7" s="611"/>
      <c r="J7" s="31"/>
      <c r="K7" s="3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25" ht="23.45" customHeight="1" x14ac:dyDescent="0.2"/>
  </sheetData>
  <mergeCells count="2">
    <mergeCell ref="A4:F4"/>
    <mergeCell ref="H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Normal="100" zoomScaleSheetLayoutView="100" workbookViewId="0">
      <selection activeCell="E3" sqref="E3"/>
    </sheetView>
  </sheetViews>
  <sheetFormatPr defaultRowHeight="12.75" x14ac:dyDescent="0.2"/>
  <cols>
    <col min="1" max="1" width="3.5703125" customWidth="1"/>
    <col min="2" max="2" width="44.28515625" customWidth="1"/>
    <col min="3" max="3" width="25.42578125" customWidth="1"/>
    <col min="4" max="4" width="4.42578125" customWidth="1"/>
    <col min="6" max="6" width="11.85546875" customWidth="1"/>
    <col min="7" max="7" width="12.140625" customWidth="1"/>
    <col min="8" max="8" width="7.5703125" customWidth="1"/>
    <col min="9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156</v>
      </c>
      <c r="C1" s="2"/>
      <c r="D1" s="2"/>
      <c r="E1" s="2"/>
      <c r="F1" s="2"/>
      <c r="G1" s="2"/>
      <c r="H1" s="2"/>
      <c r="I1" s="35"/>
      <c r="J1" s="36"/>
      <c r="K1" s="124"/>
      <c r="L1" s="125"/>
      <c r="M1" s="7" t="s">
        <v>154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258</v>
      </c>
    </row>
    <row r="3" spans="1:13" ht="155.25" customHeight="1" x14ac:dyDescent="0.2">
      <c r="A3" s="126">
        <v>1</v>
      </c>
      <c r="B3" s="343" t="s">
        <v>34</v>
      </c>
      <c r="C3" s="14"/>
      <c r="D3" s="44" t="s">
        <v>18</v>
      </c>
      <c r="E3" s="127">
        <v>8</v>
      </c>
      <c r="F3" s="128"/>
      <c r="G3" s="47">
        <f>E3*F3</f>
        <v>0</v>
      </c>
      <c r="H3" s="19">
        <v>0.08</v>
      </c>
      <c r="I3" s="48">
        <f>G3*1.08</f>
        <v>0</v>
      </c>
      <c r="J3" s="455"/>
      <c r="K3" s="39"/>
      <c r="L3" s="21"/>
      <c r="M3" s="403"/>
    </row>
    <row r="4" spans="1:13" x14ac:dyDescent="0.2">
      <c r="A4" s="50"/>
      <c r="B4" s="51"/>
      <c r="C4" s="51"/>
      <c r="D4" s="51"/>
      <c r="E4" s="51"/>
      <c r="F4" s="52" t="s">
        <v>15</v>
      </c>
      <c r="G4" s="25">
        <f>SUM(G3)</f>
        <v>0</v>
      </c>
      <c r="H4" s="53"/>
      <c r="I4" s="54">
        <f>SUM(I3)</f>
        <v>0</v>
      </c>
      <c r="J4" s="448"/>
      <c r="K4" s="53"/>
      <c r="L4" s="53"/>
    </row>
    <row r="5" spans="1:13" ht="15" x14ac:dyDescent="0.25">
      <c r="A5" s="55"/>
      <c r="B5" s="619"/>
      <c r="C5" s="619"/>
      <c r="D5" s="55"/>
      <c r="E5" s="56"/>
      <c r="F5" s="55"/>
      <c r="G5" s="55"/>
      <c r="H5" s="55"/>
      <c r="I5" s="55"/>
      <c r="J5" s="456"/>
      <c r="K5" s="55"/>
      <c r="L5" s="57"/>
    </row>
    <row r="6" spans="1:13" ht="12.75" customHeight="1" x14ac:dyDescent="0.2">
      <c r="G6" s="620" t="s">
        <v>304</v>
      </c>
      <c r="H6" s="620"/>
    </row>
    <row r="7" spans="1:1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57"/>
      <c r="L9" s="57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57"/>
      <c r="L10" s="57"/>
    </row>
  </sheetData>
  <mergeCells count="2">
    <mergeCell ref="B5:C5"/>
    <mergeCell ref="G6:H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90" zoomScaleNormal="100" zoomScaleSheetLayoutView="90" workbookViewId="0">
      <selection activeCell="H7" sqref="H7:I7"/>
    </sheetView>
  </sheetViews>
  <sheetFormatPr defaultRowHeight="12.75" x14ac:dyDescent="0.2"/>
  <cols>
    <col min="2" max="2" width="36.85546875" customWidth="1"/>
    <col min="3" max="3" width="26.140625" customWidth="1"/>
    <col min="4" max="4" width="8.42578125" customWidth="1"/>
    <col min="6" max="6" width="13.85546875" customWidth="1"/>
    <col min="7" max="7" width="12.140625" customWidth="1"/>
    <col min="8" max="8" width="9.5703125" customWidth="1"/>
    <col min="9" max="9" width="12.5703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99" t="s">
        <v>210</v>
      </c>
      <c r="C1" s="99"/>
      <c r="D1" s="99"/>
      <c r="E1" s="99"/>
      <c r="F1" s="99"/>
      <c r="G1" s="99"/>
      <c r="H1" s="99"/>
      <c r="I1" s="35"/>
      <c r="J1" s="36"/>
      <c r="K1" s="124"/>
      <c r="L1" s="125"/>
      <c r="M1" s="7" t="s">
        <v>211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258</v>
      </c>
    </row>
    <row r="3" spans="1:13" ht="117.75" customHeight="1" x14ac:dyDescent="0.2">
      <c r="A3" s="126">
        <v>1</v>
      </c>
      <c r="B3" s="14" t="s">
        <v>117</v>
      </c>
      <c r="C3" s="14"/>
      <c r="D3" s="44" t="s">
        <v>14</v>
      </c>
      <c r="E3" s="127">
        <v>5</v>
      </c>
      <c r="F3" s="128"/>
      <c r="G3" s="47">
        <f>E3*F3</f>
        <v>0</v>
      </c>
      <c r="H3" s="19">
        <v>0.08</v>
      </c>
      <c r="I3" s="48">
        <f>G3*1.08</f>
        <v>0</v>
      </c>
      <c r="J3" s="455"/>
      <c r="K3" s="39"/>
      <c r="L3" s="21"/>
      <c r="M3" s="403"/>
    </row>
    <row r="4" spans="1:13" x14ac:dyDescent="0.2">
      <c r="A4" s="50"/>
      <c r="B4" s="51"/>
      <c r="C4" s="51"/>
      <c r="D4" s="51"/>
      <c r="E4" s="51"/>
      <c r="F4" s="51"/>
      <c r="G4" s="47">
        <f>SUM(G3)</f>
        <v>0</v>
      </c>
      <c r="H4" s="53"/>
      <c r="I4" s="48">
        <f>SUM(I3)</f>
        <v>0</v>
      </c>
      <c r="J4" s="448"/>
      <c r="K4" s="53"/>
      <c r="L4" s="53"/>
    </row>
    <row r="5" spans="1:13" ht="15" x14ac:dyDescent="0.25">
      <c r="A5" s="55"/>
      <c r="B5" s="619"/>
      <c r="C5" s="619"/>
      <c r="D5" s="55"/>
      <c r="E5" s="56"/>
      <c r="F5" s="55"/>
      <c r="G5" s="55"/>
      <c r="H5" s="55"/>
      <c r="I5" s="55"/>
      <c r="J5" s="456"/>
      <c r="K5" s="55"/>
      <c r="L5" s="57"/>
    </row>
    <row r="7" spans="1:13" ht="15" x14ac:dyDescent="0.25">
      <c r="A7" s="31"/>
      <c r="B7" s="31"/>
      <c r="C7" s="31"/>
      <c r="D7" s="31"/>
      <c r="E7" s="31"/>
      <c r="F7" s="31"/>
      <c r="G7" s="31"/>
      <c r="H7" s="611" t="s">
        <v>304</v>
      </c>
      <c r="I7" s="611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57"/>
      <c r="L9" s="57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57"/>
      <c r="L10" s="57"/>
    </row>
  </sheetData>
  <mergeCells count="2">
    <mergeCell ref="B5:C5"/>
    <mergeCell ref="H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G6" sqref="G6"/>
    </sheetView>
  </sheetViews>
  <sheetFormatPr defaultColWidth="9.140625" defaultRowHeight="12.75" x14ac:dyDescent="0.2"/>
  <cols>
    <col min="1" max="1" width="4.28515625" style="374" customWidth="1"/>
    <col min="2" max="2" width="21.28515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212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101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37.5" customHeight="1" x14ac:dyDescent="0.2">
      <c r="A3" s="45">
        <v>1</v>
      </c>
      <c r="B3" s="366" t="s">
        <v>119</v>
      </c>
      <c r="C3" s="367"/>
      <c r="D3" s="45" t="s">
        <v>18</v>
      </c>
      <c r="E3" s="368">
        <v>15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="80" zoomScaleNormal="106" zoomScaleSheetLayoutView="80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635" t="s">
        <v>213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105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39.75" customHeight="1" x14ac:dyDescent="0.2">
      <c r="A3" s="45">
        <v>1</v>
      </c>
      <c r="B3" s="386" t="s">
        <v>142</v>
      </c>
      <c r="C3" s="368"/>
      <c r="D3" s="45" t="s">
        <v>18</v>
      </c>
      <c r="E3" s="368">
        <v>2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45.75" customHeight="1" x14ac:dyDescent="0.2">
      <c r="A4" s="45">
        <v>2</v>
      </c>
      <c r="B4" s="386" t="s">
        <v>141</v>
      </c>
      <c r="C4" s="368"/>
      <c r="D4" s="45" t="s">
        <v>18</v>
      </c>
      <c r="E4" s="368">
        <v>8</v>
      </c>
      <c r="F4" s="369"/>
      <c r="G4" s="369">
        <f>F4*E4</f>
        <v>0</v>
      </c>
      <c r="H4" s="370">
        <v>0.08</v>
      </c>
      <c r="I4" s="396">
        <f t="shared" ref="I4:I5" si="0">G4*1.08</f>
        <v>0</v>
      </c>
      <c r="J4" s="454"/>
      <c r="K4" s="372"/>
      <c r="L4" s="373"/>
      <c r="M4" s="405"/>
    </row>
    <row r="5" spans="1:13" ht="29.25" customHeight="1" x14ac:dyDescent="0.2">
      <c r="A5" s="45">
        <v>3</v>
      </c>
      <c r="B5" s="386" t="s">
        <v>140</v>
      </c>
      <c r="C5" s="368"/>
      <c r="D5" s="45" t="s">
        <v>14</v>
      </c>
      <c r="E5" s="368">
        <v>15</v>
      </c>
      <c r="F5" s="369"/>
      <c r="G5" s="369">
        <f t="shared" ref="G5" si="1">F5*E5</f>
        <v>0</v>
      </c>
      <c r="H5" s="370">
        <v>0.08</v>
      </c>
      <c r="I5" s="396">
        <f t="shared" si="0"/>
        <v>0</v>
      </c>
      <c r="J5" s="454"/>
      <c r="K5" s="372"/>
      <c r="L5" s="373"/>
      <c r="M5" s="373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SUM(G3:G5)</f>
        <v>0</v>
      </c>
      <c r="H6" s="379" t="s">
        <v>134</v>
      </c>
      <c r="I6" s="378">
        <f>SUM(I3:I5)</f>
        <v>0</v>
      </c>
      <c r="J6" s="380"/>
      <c r="K6" s="381"/>
      <c r="L6" s="382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43" t="s">
        <v>304</v>
      </c>
      <c r="I8" s="644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2">
    <mergeCell ref="A1:C1"/>
    <mergeCell ref="H8:I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I5" sqref="I5"/>
    </sheetView>
  </sheetViews>
  <sheetFormatPr defaultColWidth="9.140625" defaultRowHeight="12.75" x14ac:dyDescent="0.2"/>
  <cols>
    <col min="1" max="1" width="4.28515625" style="374" customWidth="1"/>
    <col min="2" max="2" width="30.42578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214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215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108" customHeight="1" x14ac:dyDescent="0.2">
      <c r="A3" s="45">
        <v>1</v>
      </c>
      <c r="B3" s="366" t="s">
        <v>233</v>
      </c>
      <c r="C3" s="367"/>
      <c r="D3" s="45" t="s">
        <v>18</v>
      </c>
      <c r="E3" s="368">
        <v>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28.8554687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216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219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39.75" customHeight="1" x14ac:dyDescent="0.2">
      <c r="A3" s="45">
        <v>1</v>
      </c>
      <c r="B3" s="366" t="s">
        <v>217</v>
      </c>
      <c r="C3" s="367"/>
      <c r="D3" s="45" t="s">
        <v>14</v>
      </c>
      <c r="E3" s="368">
        <v>1200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42.75" customHeight="1" x14ac:dyDescent="0.2">
      <c r="A4" s="45">
        <v>2</v>
      </c>
      <c r="B4" s="386" t="s">
        <v>218</v>
      </c>
      <c r="C4" s="367"/>
      <c r="D4" s="45" t="s">
        <v>14</v>
      </c>
      <c r="E4" s="368">
        <v>1000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596"/>
      <c r="H7" s="643" t="s">
        <v>304</v>
      </c>
      <c r="I7" s="644"/>
    </row>
    <row r="8" spans="1:13" s="177" customFormat="1" x14ac:dyDescent="0.2">
      <c r="D8" s="176"/>
      <c r="E8" s="176"/>
      <c r="F8" s="176"/>
      <c r="G8" s="596"/>
      <c r="H8" s="597"/>
      <c r="I8" s="597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222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220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69.75" customHeight="1" x14ac:dyDescent="0.2">
      <c r="A3" s="45">
        <v>1</v>
      </c>
      <c r="B3" s="366" t="s">
        <v>221</v>
      </c>
      <c r="C3" s="367"/>
      <c r="D3" s="45" t="s">
        <v>128</v>
      </c>
      <c r="E3" s="368">
        <v>700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228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227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69.75" customHeight="1" x14ac:dyDescent="0.2">
      <c r="A3" s="45">
        <v>1</v>
      </c>
      <c r="B3" s="366" t="s">
        <v>235</v>
      </c>
      <c r="C3" s="367"/>
      <c r="D3" s="45" t="s">
        <v>229</v>
      </c>
      <c r="E3" s="368">
        <v>4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106" zoomScaleNormal="106" zoomScaleSheetLayoutView="106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635" t="s">
        <v>231</v>
      </c>
      <c r="B1" s="636"/>
      <c r="C1" s="636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232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258</v>
      </c>
    </row>
    <row r="3" spans="1:13" ht="224.25" customHeight="1" x14ac:dyDescent="0.2">
      <c r="A3" s="45">
        <v>1</v>
      </c>
      <c r="B3" s="366" t="s">
        <v>234</v>
      </c>
      <c r="C3" s="367"/>
      <c r="D3" s="45" t="s">
        <v>14</v>
      </c>
      <c r="E3" s="368">
        <v>600</v>
      </c>
      <c r="F3" s="369"/>
      <c r="G3" s="369">
        <f>F3*E3</f>
        <v>0</v>
      </c>
      <c r="H3" s="370">
        <v>0.08</v>
      </c>
      <c r="I3" s="396">
        <f>G3*1.08</f>
        <v>0</v>
      </c>
      <c r="J3" s="452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="106" zoomScaleNormal="106" zoomScaleSheetLayoutView="106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0.85546875" style="374" customWidth="1"/>
    <col min="11" max="11" width="11.5703125" style="374" customWidth="1"/>
    <col min="12" max="12" width="19.42578125" style="374" customWidth="1"/>
    <col min="13" max="13" width="14" style="374" customWidth="1"/>
    <col min="14" max="16384" width="9.140625" style="374"/>
  </cols>
  <sheetData>
    <row r="1" spans="1:13" s="361" customFormat="1" ht="23.45" customHeight="1" x14ac:dyDescent="0.2">
      <c r="A1" s="635" t="s">
        <v>243</v>
      </c>
      <c r="B1" s="636"/>
      <c r="C1" s="636"/>
      <c r="D1" s="416"/>
      <c r="E1" s="416"/>
      <c r="F1" s="416"/>
      <c r="G1" s="416"/>
      <c r="H1" s="416"/>
      <c r="I1" s="416"/>
      <c r="J1" s="358"/>
      <c r="K1" s="359"/>
      <c r="L1" s="360" t="s">
        <v>241</v>
      </c>
      <c r="M1" s="414"/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64" t="s">
        <v>11</v>
      </c>
      <c r="L2" s="404" t="s">
        <v>12</v>
      </c>
      <c r="M2" s="69" t="s">
        <v>258</v>
      </c>
    </row>
    <row r="3" spans="1:13" ht="71.25" customHeight="1" x14ac:dyDescent="0.2">
      <c r="A3" s="646">
        <v>1</v>
      </c>
      <c r="B3" s="366" t="s">
        <v>244</v>
      </c>
      <c r="C3" s="387"/>
      <c r="D3" s="388"/>
      <c r="E3" s="389"/>
      <c r="F3" s="390"/>
      <c r="G3" s="390"/>
      <c r="H3" s="391"/>
      <c r="I3" s="420"/>
      <c r="J3" s="449"/>
      <c r="K3" s="394"/>
      <c r="L3" s="394"/>
      <c r="M3" s="484"/>
    </row>
    <row r="4" spans="1:13" ht="26.25" customHeight="1" x14ac:dyDescent="0.2">
      <c r="A4" s="647"/>
      <c r="B4" s="386" t="s">
        <v>248</v>
      </c>
      <c r="C4" s="367"/>
      <c r="D4" s="417" t="s">
        <v>14</v>
      </c>
      <c r="E4" s="368">
        <v>50</v>
      </c>
      <c r="F4" s="369"/>
      <c r="G4" s="369">
        <f>F4*E4</f>
        <v>0</v>
      </c>
      <c r="H4" s="370">
        <v>0.08</v>
      </c>
      <c r="I4" s="396">
        <f>G4*1.08</f>
        <v>0</v>
      </c>
      <c r="J4" s="450"/>
      <c r="K4" s="373"/>
      <c r="L4" s="373"/>
      <c r="M4" s="415"/>
    </row>
    <row r="5" spans="1:13" ht="21" customHeight="1" x14ac:dyDescent="0.2">
      <c r="A5" s="648"/>
      <c r="B5" s="386" t="s">
        <v>249</v>
      </c>
      <c r="C5" s="367"/>
      <c r="D5" s="417" t="s">
        <v>14</v>
      </c>
      <c r="E5" s="368">
        <v>50</v>
      </c>
      <c r="F5" s="369"/>
      <c r="G5" s="369">
        <f>F5*E5</f>
        <v>0</v>
      </c>
      <c r="H5" s="370">
        <v>0.08</v>
      </c>
      <c r="I5" s="396">
        <f t="shared" ref="I5" si="0">G5*1.08</f>
        <v>0</v>
      </c>
      <c r="J5" s="450"/>
      <c r="K5" s="373"/>
      <c r="L5" s="373"/>
      <c r="M5" s="415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/>
      <c r="I6" s="396">
        <f>SUM(I4:I5)</f>
        <v>0</v>
      </c>
      <c r="J6" s="381"/>
      <c r="K6" s="382"/>
      <c r="L6" s="405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43" t="s">
        <v>304</v>
      </c>
      <c r="I8" s="644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106" zoomScaleNormal="106" zoomScaleSheetLayoutView="106" workbookViewId="0">
      <selection activeCell="B3" sqref="B3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0.85546875" style="374" customWidth="1"/>
    <col min="11" max="11" width="11.5703125" style="374" customWidth="1"/>
    <col min="12" max="12" width="19.42578125" style="374" customWidth="1"/>
    <col min="13" max="13" width="14" style="374" customWidth="1"/>
    <col min="14" max="16384" width="9.140625" style="374"/>
  </cols>
  <sheetData>
    <row r="1" spans="1:13" s="361" customFormat="1" ht="23.45" customHeight="1" x14ac:dyDescent="0.2">
      <c r="A1" s="635" t="s">
        <v>247</v>
      </c>
      <c r="B1" s="636"/>
      <c r="C1" s="636"/>
      <c r="D1" s="416"/>
      <c r="E1" s="416"/>
      <c r="F1" s="416"/>
      <c r="G1" s="416"/>
      <c r="H1" s="416"/>
      <c r="I1" s="416"/>
      <c r="J1" s="358"/>
      <c r="K1" s="359"/>
      <c r="L1" s="360" t="s">
        <v>242</v>
      </c>
      <c r="M1" s="414"/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64" t="s">
        <v>11</v>
      </c>
      <c r="L2" s="404" t="s">
        <v>12</v>
      </c>
      <c r="M2" s="69" t="s">
        <v>258</v>
      </c>
    </row>
    <row r="3" spans="1:13" ht="81" customHeight="1" x14ac:dyDescent="0.2">
      <c r="A3" s="417">
        <v>1</v>
      </c>
      <c r="B3" s="366" t="s">
        <v>257</v>
      </c>
      <c r="C3" s="367"/>
      <c r="D3" s="417" t="s">
        <v>14</v>
      </c>
      <c r="E3" s="368">
        <v>300</v>
      </c>
      <c r="F3" s="369"/>
      <c r="G3" s="369">
        <f>F3*E3</f>
        <v>0</v>
      </c>
      <c r="H3" s="370">
        <v>0.08</v>
      </c>
      <c r="I3" s="396">
        <f>G3*1.08</f>
        <v>0</v>
      </c>
      <c r="J3" s="450"/>
      <c r="K3" s="373"/>
      <c r="L3" s="405"/>
      <c r="M3" s="41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1"/>
      <c r="K4" s="382"/>
      <c r="L4" s="405"/>
      <c r="M4" s="373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596"/>
      <c r="H6" s="643" t="s">
        <v>304</v>
      </c>
      <c r="I6" s="644"/>
    </row>
    <row r="7" spans="1:13" s="177" customFormat="1" x14ac:dyDescent="0.2">
      <c r="D7" s="176"/>
      <c r="E7" s="176"/>
      <c r="F7" s="176"/>
      <c r="G7" s="596"/>
      <c r="H7" s="597"/>
      <c r="I7" s="597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2"/>
  <sheetViews>
    <sheetView view="pageBreakPreview" zoomScale="90" zoomScaleNormal="100" zoomScaleSheetLayoutView="90" workbookViewId="0">
      <selection activeCell="F3" sqref="F3"/>
    </sheetView>
  </sheetViews>
  <sheetFormatPr defaultRowHeight="12.75" x14ac:dyDescent="0.2"/>
  <cols>
    <col min="2" max="2" width="50.5703125" customWidth="1"/>
    <col min="3" max="3" width="23.5703125" customWidth="1"/>
    <col min="4" max="4" width="7" customWidth="1"/>
    <col min="6" max="6" width="10" customWidth="1"/>
    <col min="7" max="7" width="12.140625" customWidth="1"/>
    <col min="8" max="8" width="9.28515625" customWidth="1"/>
    <col min="9" max="9" width="16.5703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621" t="s">
        <v>157</v>
      </c>
      <c r="C1" s="621"/>
      <c r="D1" s="2"/>
      <c r="E1" s="2"/>
      <c r="F1" s="2"/>
      <c r="G1" s="2"/>
      <c r="H1" s="2"/>
      <c r="I1" s="35"/>
      <c r="J1" s="36"/>
      <c r="K1" s="124"/>
      <c r="L1" s="125"/>
      <c r="M1" s="7" t="s">
        <v>158</v>
      </c>
    </row>
    <row r="2" spans="1:13" ht="33.75" x14ac:dyDescent="0.2">
      <c r="A2" s="42" t="s">
        <v>1</v>
      </c>
      <c r="B2" s="39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258</v>
      </c>
    </row>
    <row r="3" spans="1:13" ht="82.5" customHeight="1" x14ac:dyDescent="0.2">
      <c r="A3" s="129">
        <v>1</v>
      </c>
      <c r="B3" s="130" t="s">
        <v>36</v>
      </c>
      <c r="C3" s="130"/>
      <c r="D3" s="131" t="s">
        <v>18</v>
      </c>
      <c r="E3" s="132">
        <v>50</v>
      </c>
      <c r="F3" s="133"/>
      <c r="G3" s="134">
        <f>E3*F3</f>
        <v>0</v>
      </c>
      <c r="H3" s="135">
        <v>0.08</v>
      </c>
      <c r="I3" s="136">
        <f>G3*1.08</f>
        <v>0</v>
      </c>
      <c r="J3" s="448"/>
      <c r="K3" s="137"/>
      <c r="L3" s="21"/>
      <c r="M3" s="403"/>
    </row>
    <row r="4" spans="1:13" ht="129.75" customHeight="1" x14ac:dyDescent="0.2">
      <c r="A4" s="138">
        <v>2</v>
      </c>
      <c r="B4" s="130" t="s">
        <v>37</v>
      </c>
      <c r="C4" s="130"/>
      <c r="D4" s="44" t="s">
        <v>18</v>
      </c>
      <c r="E4" s="44">
        <v>12</v>
      </c>
      <c r="F4" s="139"/>
      <c r="G4" s="47">
        <f t="shared" ref="G4" si="0">E4*F4</f>
        <v>0</v>
      </c>
      <c r="H4" s="19">
        <v>0.08</v>
      </c>
      <c r="I4" s="48">
        <f t="shared" ref="I4" si="1">G4*1.08</f>
        <v>0</v>
      </c>
      <c r="J4" s="480"/>
      <c r="K4" s="39"/>
      <c r="L4" s="49"/>
      <c r="M4" s="403"/>
    </row>
    <row r="5" spans="1:13" x14ac:dyDescent="0.2">
      <c r="A5" s="622" t="s">
        <v>15</v>
      </c>
      <c r="B5" s="623"/>
      <c r="C5" s="623"/>
      <c r="D5" s="623"/>
      <c r="E5" s="623"/>
      <c r="F5" s="624"/>
      <c r="G5" s="25">
        <f>SUM(G3:G4)</f>
        <v>0</v>
      </c>
      <c r="H5" s="53"/>
      <c r="I5" s="54">
        <f>SUM(I3:I4)</f>
        <v>0</v>
      </c>
      <c r="J5" s="448"/>
      <c r="K5" s="53"/>
      <c r="L5" s="53"/>
    </row>
    <row r="6" spans="1:13" ht="15" x14ac:dyDescent="0.25">
      <c r="A6" s="55"/>
      <c r="B6" s="619"/>
      <c r="C6" s="619"/>
      <c r="D6" s="55"/>
      <c r="E6" s="56"/>
      <c r="F6" s="55"/>
      <c r="G6" s="55"/>
      <c r="H6" s="55"/>
      <c r="I6" s="55"/>
      <c r="J6" s="55"/>
      <c r="K6" s="55"/>
      <c r="L6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57"/>
      <c r="L9" s="57"/>
    </row>
    <row r="10" spans="1:1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57"/>
      <c r="L10" s="57"/>
    </row>
    <row r="11" spans="1:13" ht="15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57"/>
      <c r="L11" s="57"/>
    </row>
    <row r="22" ht="11.25" customHeight="1" x14ac:dyDescent="0.2"/>
  </sheetData>
  <mergeCells count="3">
    <mergeCell ref="B1:C1"/>
    <mergeCell ref="A5:F5"/>
    <mergeCell ref="B6:C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="106" zoomScaleNormal="106" zoomScaleSheetLayoutView="106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0.85546875" style="374" customWidth="1"/>
    <col min="11" max="11" width="11.5703125" style="374" customWidth="1"/>
    <col min="12" max="12" width="19.42578125" style="374" customWidth="1"/>
    <col min="13" max="13" width="14" style="374" customWidth="1"/>
    <col min="14" max="16384" width="9.140625" style="374"/>
  </cols>
  <sheetData>
    <row r="1" spans="1:13" s="361" customFormat="1" ht="23.45" customHeight="1" x14ac:dyDescent="0.2">
      <c r="A1" s="635" t="s">
        <v>246</v>
      </c>
      <c r="B1" s="636"/>
      <c r="C1" s="636"/>
      <c r="D1" s="416"/>
      <c r="E1" s="416"/>
      <c r="F1" s="416"/>
      <c r="G1" s="416"/>
      <c r="H1" s="416"/>
      <c r="I1" s="416"/>
      <c r="J1" s="358"/>
      <c r="K1" s="359"/>
      <c r="L1" s="360" t="s">
        <v>245</v>
      </c>
      <c r="M1" s="414"/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64" t="s">
        <v>11</v>
      </c>
      <c r="L2" s="404" t="s">
        <v>12</v>
      </c>
      <c r="M2" s="69" t="s">
        <v>258</v>
      </c>
    </row>
    <row r="3" spans="1:13" ht="132.75" customHeight="1" x14ac:dyDescent="0.2">
      <c r="A3" s="646">
        <v>1</v>
      </c>
      <c r="B3" s="386" t="s">
        <v>254</v>
      </c>
      <c r="C3" s="387"/>
      <c r="D3" s="388"/>
      <c r="E3" s="389"/>
      <c r="F3" s="390"/>
      <c r="G3" s="390"/>
      <c r="H3" s="391"/>
      <c r="I3" s="420"/>
      <c r="J3" s="449"/>
      <c r="K3" s="394"/>
      <c r="L3" s="394"/>
      <c r="M3" s="484"/>
    </row>
    <row r="4" spans="1:13" ht="45.75" customHeight="1" x14ac:dyDescent="0.2">
      <c r="A4" s="647"/>
      <c r="B4" s="386" t="s">
        <v>255</v>
      </c>
      <c r="C4" s="367"/>
      <c r="D4" s="417" t="s">
        <v>18</v>
      </c>
      <c r="E4" s="368">
        <v>10</v>
      </c>
      <c r="F4" s="369"/>
      <c r="G4" s="369">
        <f t="shared" ref="G4:G5" si="0">F4*E4</f>
        <v>0</v>
      </c>
      <c r="H4" s="370">
        <v>0.08</v>
      </c>
      <c r="I4" s="396">
        <f t="shared" ref="I4:I5" si="1">G4*1.08</f>
        <v>0</v>
      </c>
      <c r="J4" s="450"/>
      <c r="K4" s="373"/>
      <c r="L4" s="373"/>
      <c r="M4" s="415"/>
    </row>
    <row r="5" spans="1:13" ht="40.5" customHeight="1" x14ac:dyDescent="0.2">
      <c r="A5" s="648"/>
      <c r="B5" s="386" t="s">
        <v>256</v>
      </c>
      <c r="C5" s="367"/>
      <c r="D5" s="417" t="s">
        <v>18</v>
      </c>
      <c r="E5" s="368">
        <v>10</v>
      </c>
      <c r="F5" s="369"/>
      <c r="G5" s="369">
        <f t="shared" si="0"/>
        <v>0</v>
      </c>
      <c r="H5" s="370">
        <v>0.08</v>
      </c>
      <c r="I5" s="396">
        <f t="shared" si="1"/>
        <v>0</v>
      </c>
      <c r="J5" s="450"/>
      <c r="K5" s="373"/>
      <c r="L5" s="373"/>
      <c r="M5" s="415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/>
      <c r="I6" s="378">
        <f>SUM(I4:I5)</f>
        <v>0</v>
      </c>
      <c r="J6" s="381"/>
      <c r="K6" s="382"/>
      <c r="L6" s="405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596"/>
      <c r="H8" s="643" t="s">
        <v>304</v>
      </c>
      <c r="I8" s="644"/>
    </row>
    <row r="9" spans="1:13" s="177" customFormat="1" x14ac:dyDescent="0.2">
      <c r="D9" s="176"/>
      <c r="E9" s="176"/>
      <c r="F9" s="176"/>
      <c r="G9" s="596"/>
      <c r="H9" s="597"/>
      <c r="I9" s="597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topLeftCell="A7" zoomScaleSheetLayoutView="100" workbookViewId="0">
      <selection activeCell="B14" sqref="B14"/>
    </sheetView>
  </sheetViews>
  <sheetFormatPr defaultColWidth="22" defaultRowHeight="11.25" x14ac:dyDescent="0.15"/>
  <cols>
    <col min="1" max="1" width="5.140625" style="544" customWidth="1"/>
    <col min="2" max="2" width="55.140625" style="544" customWidth="1"/>
    <col min="3" max="3" width="29.28515625" style="544" customWidth="1"/>
    <col min="4" max="4" width="6" style="544" customWidth="1"/>
    <col min="5" max="5" width="10.7109375" style="544" customWidth="1"/>
    <col min="6" max="6" width="10.28515625" style="545" customWidth="1"/>
    <col min="7" max="7" width="17.28515625" style="544" customWidth="1"/>
    <col min="8" max="8" width="8" style="544" customWidth="1"/>
    <col min="9" max="9" width="15" style="544" customWidth="1"/>
    <col min="10" max="10" width="10.28515625" style="544" customWidth="1"/>
    <col min="11" max="11" width="12.5703125" style="544" customWidth="1"/>
    <col min="12" max="12" width="11.5703125" style="544" customWidth="1"/>
    <col min="13" max="13" width="19.42578125" style="544" customWidth="1"/>
    <col min="14" max="16384" width="22" style="544"/>
  </cols>
  <sheetData>
    <row r="1" spans="1:13" s="300" customFormat="1" ht="30" customHeight="1" x14ac:dyDescent="0.2">
      <c r="A1" s="486"/>
      <c r="B1" s="282" t="s">
        <v>289</v>
      </c>
      <c r="C1" s="282"/>
      <c r="D1" s="282"/>
      <c r="E1" s="282"/>
      <c r="F1" s="63"/>
      <c r="G1" s="63"/>
      <c r="H1" s="487"/>
      <c r="I1" s="63"/>
      <c r="J1" s="488"/>
      <c r="K1" s="488"/>
      <c r="M1" s="489" t="s">
        <v>290</v>
      </c>
    </row>
    <row r="2" spans="1:13" s="300" customFormat="1" ht="31.5" x14ac:dyDescent="0.2">
      <c r="A2" s="67" t="s">
        <v>1</v>
      </c>
      <c r="B2" s="67" t="s">
        <v>2</v>
      </c>
      <c r="C2" s="67" t="s">
        <v>22</v>
      </c>
      <c r="D2" s="67" t="s">
        <v>4</v>
      </c>
      <c r="E2" s="490" t="s">
        <v>23</v>
      </c>
      <c r="F2" s="491" t="s">
        <v>24</v>
      </c>
      <c r="G2" s="67" t="s">
        <v>7</v>
      </c>
      <c r="H2" s="67" t="s">
        <v>8</v>
      </c>
      <c r="I2" s="67" t="s">
        <v>9</v>
      </c>
      <c r="J2" s="67" t="s">
        <v>10</v>
      </c>
      <c r="K2" s="492" t="s">
        <v>11</v>
      </c>
      <c r="L2" s="485" t="s">
        <v>12</v>
      </c>
      <c r="M2" s="485" t="s">
        <v>258</v>
      </c>
    </row>
    <row r="3" spans="1:13" s="300" customFormat="1" ht="25.15" customHeight="1" x14ac:dyDescent="0.2">
      <c r="A3" s="493">
        <v>1</v>
      </c>
      <c r="B3" s="494" t="s">
        <v>263</v>
      </c>
      <c r="C3" s="494"/>
      <c r="D3" s="495" t="s">
        <v>14</v>
      </c>
      <c r="E3" s="496">
        <v>500</v>
      </c>
      <c r="F3" s="497"/>
      <c r="G3" s="498">
        <f t="shared" ref="G3:G30" si="0">F3*E3</f>
        <v>0</v>
      </c>
      <c r="H3" s="499">
        <v>0.08</v>
      </c>
      <c r="I3" s="498">
        <f t="shared" ref="I3:I30" si="1">G3*1.08</f>
        <v>0</v>
      </c>
      <c r="J3" s="495"/>
      <c r="K3" s="500"/>
      <c r="L3" s="355"/>
      <c r="M3" s="355"/>
    </row>
    <row r="4" spans="1:13" s="300" customFormat="1" ht="25.15" customHeight="1" x14ac:dyDescent="0.2">
      <c r="A4" s="501">
        <v>2</v>
      </c>
      <c r="B4" s="494" t="s">
        <v>264</v>
      </c>
      <c r="C4" s="494"/>
      <c r="D4" s="495" t="s">
        <v>14</v>
      </c>
      <c r="E4" s="496">
        <v>300</v>
      </c>
      <c r="F4" s="502"/>
      <c r="G4" s="498">
        <f t="shared" si="0"/>
        <v>0</v>
      </c>
      <c r="H4" s="499">
        <v>0.08</v>
      </c>
      <c r="I4" s="498">
        <f t="shared" si="1"/>
        <v>0</v>
      </c>
      <c r="J4" s="495"/>
      <c r="K4" s="500"/>
      <c r="L4" s="355"/>
      <c r="M4" s="355"/>
    </row>
    <row r="5" spans="1:13" s="300" customFormat="1" ht="25.15" customHeight="1" x14ac:dyDescent="0.2">
      <c r="A5" s="493">
        <v>3</v>
      </c>
      <c r="B5" s="494" t="s">
        <v>265</v>
      </c>
      <c r="C5" s="494"/>
      <c r="D5" s="495" t="s">
        <v>14</v>
      </c>
      <c r="E5" s="496">
        <v>5000</v>
      </c>
      <c r="F5" s="502"/>
      <c r="G5" s="498">
        <f t="shared" si="0"/>
        <v>0</v>
      </c>
      <c r="H5" s="499">
        <v>0.08</v>
      </c>
      <c r="I5" s="498">
        <f t="shared" si="1"/>
        <v>0</v>
      </c>
      <c r="J5" s="495"/>
      <c r="K5" s="500"/>
      <c r="L5" s="355"/>
      <c r="M5" s="355"/>
    </row>
    <row r="6" spans="1:13" s="554" customFormat="1" ht="25.15" customHeight="1" x14ac:dyDescent="0.2">
      <c r="A6" s="546">
        <v>4</v>
      </c>
      <c r="B6" s="508" t="s">
        <v>266</v>
      </c>
      <c r="C6" s="508"/>
      <c r="D6" s="547" t="s">
        <v>18</v>
      </c>
      <c r="E6" s="548">
        <v>100</v>
      </c>
      <c r="F6" s="549"/>
      <c r="G6" s="550">
        <f t="shared" si="0"/>
        <v>0</v>
      </c>
      <c r="H6" s="551">
        <v>0.08</v>
      </c>
      <c r="I6" s="550">
        <f t="shared" si="1"/>
        <v>0</v>
      </c>
      <c r="J6" s="547"/>
      <c r="K6" s="552"/>
      <c r="L6" s="553"/>
      <c r="M6" s="553"/>
    </row>
    <row r="7" spans="1:13" s="300" customFormat="1" ht="25.15" customHeight="1" x14ac:dyDescent="0.2">
      <c r="A7" s="493">
        <v>5</v>
      </c>
      <c r="B7" s="494" t="s">
        <v>267</v>
      </c>
      <c r="C7" s="494"/>
      <c r="D7" s="495" t="s">
        <v>14</v>
      </c>
      <c r="E7" s="496">
        <v>5000</v>
      </c>
      <c r="F7" s="502"/>
      <c r="G7" s="498">
        <f t="shared" si="0"/>
        <v>0</v>
      </c>
      <c r="H7" s="499">
        <v>0.08</v>
      </c>
      <c r="I7" s="498">
        <f t="shared" si="1"/>
        <v>0</v>
      </c>
      <c r="J7" s="495"/>
      <c r="K7" s="500"/>
      <c r="L7" s="355"/>
      <c r="M7" s="355"/>
    </row>
    <row r="8" spans="1:13" s="300" customFormat="1" ht="25.15" customHeight="1" x14ac:dyDescent="0.2">
      <c r="A8" s="501">
        <v>6</v>
      </c>
      <c r="B8" s="494" t="s">
        <v>268</v>
      </c>
      <c r="C8" s="494"/>
      <c r="D8" s="495" t="s">
        <v>18</v>
      </c>
      <c r="E8" s="496">
        <v>1</v>
      </c>
      <c r="F8" s="502"/>
      <c r="G8" s="498">
        <f t="shared" si="0"/>
        <v>0</v>
      </c>
      <c r="H8" s="499">
        <v>0.08</v>
      </c>
      <c r="I8" s="498">
        <f t="shared" si="1"/>
        <v>0</v>
      </c>
      <c r="J8" s="495"/>
      <c r="K8" s="500"/>
      <c r="L8" s="355"/>
      <c r="M8" s="355"/>
    </row>
    <row r="9" spans="1:13" s="300" customFormat="1" ht="25.15" customHeight="1" x14ac:dyDescent="0.2">
      <c r="A9" s="493">
        <v>7</v>
      </c>
      <c r="B9" s="503" t="s">
        <v>269</v>
      </c>
      <c r="C9" s="494"/>
      <c r="D9" s="504" t="s">
        <v>14</v>
      </c>
      <c r="E9" s="505">
        <v>27000</v>
      </c>
      <c r="F9" s="506"/>
      <c r="G9" s="498">
        <f t="shared" si="0"/>
        <v>0</v>
      </c>
      <c r="H9" s="499">
        <v>0.08</v>
      </c>
      <c r="I9" s="498">
        <f t="shared" si="1"/>
        <v>0</v>
      </c>
      <c r="J9" s="495"/>
      <c r="K9" s="500"/>
      <c r="L9" s="355"/>
      <c r="M9" s="355"/>
    </row>
    <row r="10" spans="1:13" s="300" customFormat="1" ht="25.15" customHeight="1" x14ac:dyDescent="0.2">
      <c r="A10" s="493">
        <v>8</v>
      </c>
      <c r="B10" s="507" t="s">
        <v>270</v>
      </c>
      <c r="C10" s="508"/>
      <c r="D10" s="504" t="s">
        <v>14</v>
      </c>
      <c r="E10" s="505">
        <v>3000</v>
      </c>
      <c r="F10" s="509"/>
      <c r="G10" s="498">
        <f t="shared" si="0"/>
        <v>0</v>
      </c>
      <c r="H10" s="499">
        <v>0.08</v>
      </c>
      <c r="I10" s="498">
        <f t="shared" si="1"/>
        <v>0</v>
      </c>
      <c r="J10" s="495"/>
      <c r="K10" s="500"/>
      <c r="L10" s="355"/>
      <c r="M10" s="355"/>
    </row>
    <row r="11" spans="1:13" s="300" customFormat="1" ht="25.15" customHeight="1" x14ac:dyDescent="0.2">
      <c r="A11" s="493">
        <v>9</v>
      </c>
      <c r="B11" s="510" t="s">
        <v>271</v>
      </c>
      <c r="C11" s="494"/>
      <c r="D11" s="504" t="s">
        <v>14</v>
      </c>
      <c r="E11" s="505">
        <v>2000</v>
      </c>
      <c r="F11" s="509"/>
      <c r="G11" s="498">
        <f t="shared" si="0"/>
        <v>0</v>
      </c>
      <c r="H11" s="499">
        <v>0.08</v>
      </c>
      <c r="I11" s="498">
        <f t="shared" si="1"/>
        <v>0</v>
      </c>
      <c r="J11" s="495"/>
      <c r="K11" s="500"/>
      <c r="L11" s="355"/>
      <c r="M11" s="355"/>
    </row>
    <row r="12" spans="1:13" s="300" customFormat="1" ht="25.15" customHeight="1" x14ac:dyDescent="0.2">
      <c r="A12" s="501">
        <v>10</v>
      </c>
      <c r="B12" s="510" t="s">
        <v>305</v>
      </c>
      <c r="C12" s="494"/>
      <c r="D12" s="504" t="s">
        <v>18</v>
      </c>
      <c r="E12" s="505">
        <v>50</v>
      </c>
      <c r="F12" s="509"/>
      <c r="G12" s="498">
        <f t="shared" si="0"/>
        <v>0</v>
      </c>
      <c r="H12" s="499">
        <v>0.08</v>
      </c>
      <c r="I12" s="498">
        <f t="shared" si="1"/>
        <v>0</v>
      </c>
      <c r="J12" s="495"/>
      <c r="K12" s="500"/>
      <c r="L12" s="355"/>
      <c r="M12" s="355"/>
    </row>
    <row r="13" spans="1:13" s="300" customFormat="1" ht="25.15" customHeight="1" x14ac:dyDescent="0.2">
      <c r="A13" s="493">
        <v>11</v>
      </c>
      <c r="B13" s="510" t="s">
        <v>272</v>
      </c>
      <c r="C13" s="494"/>
      <c r="D13" s="504" t="s">
        <v>14</v>
      </c>
      <c r="E13" s="505">
        <v>60000</v>
      </c>
      <c r="F13" s="509"/>
      <c r="G13" s="498">
        <f t="shared" si="0"/>
        <v>0</v>
      </c>
      <c r="H13" s="499">
        <v>0.08</v>
      </c>
      <c r="I13" s="498">
        <f t="shared" si="1"/>
        <v>0</v>
      </c>
      <c r="J13" s="495"/>
      <c r="K13" s="500"/>
      <c r="L13" s="355"/>
      <c r="M13" s="355"/>
    </row>
    <row r="14" spans="1:13" s="554" customFormat="1" ht="25.15" customHeight="1" x14ac:dyDescent="0.2">
      <c r="A14" s="546">
        <v>12</v>
      </c>
      <c r="B14" s="555" t="s">
        <v>306</v>
      </c>
      <c r="C14" s="508"/>
      <c r="D14" s="556" t="s">
        <v>18</v>
      </c>
      <c r="E14" s="557">
        <v>40</v>
      </c>
      <c r="F14" s="558"/>
      <c r="G14" s="550">
        <f t="shared" si="0"/>
        <v>0</v>
      </c>
      <c r="H14" s="551">
        <v>0.08</v>
      </c>
      <c r="I14" s="550">
        <f t="shared" si="1"/>
        <v>0</v>
      </c>
      <c r="J14" s="547"/>
      <c r="K14" s="552"/>
      <c r="L14" s="553"/>
      <c r="M14" s="553"/>
    </row>
    <row r="15" spans="1:13" s="300" customFormat="1" ht="25.15" customHeight="1" x14ac:dyDescent="0.2">
      <c r="A15" s="493">
        <v>13</v>
      </c>
      <c r="B15" s="510" t="s">
        <v>273</v>
      </c>
      <c r="C15" s="494"/>
      <c r="D15" s="511" t="s">
        <v>14</v>
      </c>
      <c r="E15" s="505">
        <v>500</v>
      </c>
      <c r="F15" s="512"/>
      <c r="G15" s="498">
        <f t="shared" si="0"/>
        <v>0</v>
      </c>
      <c r="H15" s="499">
        <v>0.08</v>
      </c>
      <c r="I15" s="498">
        <f t="shared" si="1"/>
        <v>0</v>
      </c>
      <c r="J15" s="495"/>
      <c r="K15" s="500"/>
      <c r="L15" s="355"/>
      <c r="M15" s="355"/>
    </row>
    <row r="16" spans="1:13" s="300" customFormat="1" ht="25.15" customHeight="1" x14ac:dyDescent="0.2">
      <c r="A16" s="501">
        <v>14</v>
      </c>
      <c r="B16" s="510" t="s">
        <v>274</v>
      </c>
      <c r="C16" s="494"/>
      <c r="D16" s="511" t="s">
        <v>14</v>
      </c>
      <c r="E16" s="505">
        <v>4000</v>
      </c>
      <c r="F16" s="512"/>
      <c r="G16" s="498">
        <f t="shared" si="0"/>
        <v>0</v>
      </c>
      <c r="H16" s="499">
        <v>0.08</v>
      </c>
      <c r="I16" s="498">
        <f t="shared" si="1"/>
        <v>0</v>
      </c>
      <c r="J16" s="495"/>
      <c r="K16" s="500"/>
      <c r="L16" s="355"/>
      <c r="M16" s="355"/>
    </row>
    <row r="17" spans="1:13" s="300" customFormat="1" ht="25.15" customHeight="1" x14ac:dyDescent="0.2">
      <c r="A17" s="493">
        <v>15</v>
      </c>
      <c r="B17" s="510" t="s">
        <v>275</v>
      </c>
      <c r="C17" s="513"/>
      <c r="D17" s="511" t="s">
        <v>14</v>
      </c>
      <c r="E17" s="505">
        <v>5000</v>
      </c>
      <c r="F17" s="512"/>
      <c r="G17" s="498">
        <f t="shared" si="0"/>
        <v>0</v>
      </c>
      <c r="H17" s="499">
        <v>0.08</v>
      </c>
      <c r="I17" s="498">
        <f t="shared" si="1"/>
        <v>0</v>
      </c>
      <c r="J17" s="495"/>
      <c r="K17" s="500"/>
      <c r="L17" s="355"/>
      <c r="M17" s="355"/>
    </row>
    <row r="18" spans="1:13" s="300" customFormat="1" ht="25.15" customHeight="1" x14ac:dyDescent="0.2">
      <c r="A18" s="493">
        <v>16</v>
      </c>
      <c r="B18" s="510" t="s">
        <v>276</v>
      </c>
      <c r="C18" s="513"/>
      <c r="D18" s="511" t="s">
        <v>14</v>
      </c>
      <c r="E18" s="505">
        <v>10000</v>
      </c>
      <c r="F18" s="514"/>
      <c r="G18" s="498">
        <f t="shared" si="0"/>
        <v>0</v>
      </c>
      <c r="H18" s="499">
        <v>0.08</v>
      </c>
      <c r="I18" s="498">
        <f t="shared" si="1"/>
        <v>0</v>
      </c>
      <c r="J18" s="495"/>
      <c r="K18" s="500"/>
      <c r="L18" s="355"/>
      <c r="M18" s="355"/>
    </row>
    <row r="19" spans="1:13" s="300" customFormat="1" ht="25.15" customHeight="1" x14ac:dyDescent="0.2">
      <c r="A19" s="493">
        <v>17</v>
      </c>
      <c r="B19" s="510" t="s">
        <v>277</v>
      </c>
      <c r="C19" s="513"/>
      <c r="D19" s="511" t="s">
        <v>14</v>
      </c>
      <c r="E19" s="505">
        <v>6500</v>
      </c>
      <c r="F19" s="514"/>
      <c r="G19" s="498">
        <f t="shared" si="0"/>
        <v>0</v>
      </c>
      <c r="H19" s="499">
        <v>0.08</v>
      </c>
      <c r="I19" s="498">
        <f t="shared" si="1"/>
        <v>0</v>
      </c>
      <c r="J19" s="495"/>
      <c r="K19" s="500"/>
      <c r="L19" s="355"/>
      <c r="M19" s="355"/>
    </row>
    <row r="20" spans="1:13" s="300" customFormat="1" ht="25.15" customHeight="1" x14ac:dyDescent="0.2">
      <c r="A20" s="501">
        <v>18</v>
      </c>
      <c r="B20" s="515" t="s">
        <v>278</v>
      </c>
      <c r="C20" s="513"/>
      <c r="D20" s="511" t="s">
        <v>14</v>
      </c>
      <c r="E20" s="505">
        <v>5000</v>
      </c>
      <c r="F20" s="514"/>
      <c r="G20" s="498">
        <f t="shared" si="0"/>
        <v>0</v>
      </c>
      <c r="H20" s="499">
        <v>0.08</v>
      </c>
      <c r="I20" s="498">
        <f t="shared" si="1"/>
        <v>0</v>
      </c>
      <c r="J20" s="495"/>
      <c r="K20" s="500"/>
      <c r="L20" s="355"/>
      <c r="M20" s="355"/>
    </row>
    <row r="21" spans="1:13" s="300" customFormat="1" ht="25.15" customHeight="1" x14ac:dyDescent="0.2">
      <c r="A21" s="493">
        <v>19</v>
      </c>
      <c r="B21" s="516" t="s">
        <v>279</v>
      </c>
      <c r="C21" s="517"/>
      <c r="D21" s="511" t="s">
        <v>14</v>
      </c>
      <c r="E21" s="505">
        <v>28000</v>
      </c>
      <c r="F21" s="514"/>
      <c r="G21" s="498">
        <f t="shared" si="0"/>
        <v>0</v>
      </c>
      <c r="H21" s="499">
        <v>0.08</v>
      </c>
      <c r="I21" s="498">
        <f t="shared" si="1"/>
        <v>0</v>
      </c>
      <c r="J21" s="495"/>
      <c r="K21" s="500"/>
      <c r="L21" s="355"/>
      <c r="M21" s="355"/>
    </row>
    <row r="22" spans="1:13" s="300" customFormat="1" ht="25.15" customHeight="1" x14ac:dyDescent="0.2">
      <c r="A22" s="493">
        <v>20</v>
      </c>
      <c r="B22" s="518" t="s">
        <v>280</v>
      </c>
      <c r="C22" s="513"/>
      <c r="D22" s="511" t="s">
        <v>14</v>
      </c>
      <c r="E22" s="505">
        <v>3000</v>
      </c>
      <c r="F22" s="514"/>
      <c r="G22" s="498">
        <f t="shared" si="0"/>
        <v>0</v>
      </c>
      <c r="H22" s="499">
        <v>0.08</v>
      </c>
      <c r="I22" s="498">
        <f t="shared" si="1"/>
        <v>0</v>
      </c>
      <c r="J22" s="495"/>
      <c r="K22" s="500"/>
      <c r="L22" s="355"/>
      <c r="M22" s="355"/>
    </row>
    <row r="23" spans="1:13" s="300" customFormat="1" ht="25.15" customHeight="1" x14ac:dyDescent="0.2">
      <c r="A23" s="493">
        <v>21</v>
      </c>
      <c r="B23" s="510" t="s">
        <v>281</v>
      </c>
      <c r="C23" s="513"/>
      <c r="D23" s="511" t="s">
        <v>14</v>
      </c>
      <c r="E23" s="505">
        <v>20000</v>
      </c>
      <c r="F23" s="514"/>
      <c r="G23" s="498">
        <f t="shared" si="0"/>
        <v>0</v>
      </c>
      <c r="H23" s="499">
        <v>0.08</v>
      </c>
      <c r="I23" s="498">
        <f t="shared" si="1"/>
        <v>0</v>
      </c>
      <c r="J23" s="495"/>
      <c r="K23" s="500"/>
      <c r="L23" s="355"/>
      <c r="M23" s="355"/>
    </row>
    <row r="24" spans="1:13" s="300" customFormat="1" ht="25.15" customHeight="1" x14ac:dyDescent="0.2">
      <c r="A24" s="501">
        <v>22</v>
      </c>
      <c r="B24" s="510" t="s">
        <v>282</v>
      </c>
      <c r="C24" s="513"/>
      <c r="D24" s="511" t="s">
        <v>14</v>
      </c>
      <c r="E24" s="505">
        <v>200</v>
      </c>
      <c r="F24" s="514"/>
      <c r="G24" s="498">
        <f t="shared" si="0"/>
        <v>0</v>
      </c>
      <c r="H24" s="499">
        <v>0.08</v>
      </c>
      <c r="I24" s="498">
        <f t="shared" si="1"/>
        <v>0</v>
      </c>
      <c r="J24" s="495"/>
      <c r="K24" s="500"/>
      <c r="L24" s="355"/>
      <c r="M24" s="355"/>
    </row>
    <row r="25" spans="1:13" s="32" customFormat="1" ht="56.25" customHeight="1" x14ac:dyDescent="0.2">
      <c r="A25" s="493">
        <v>23</v>
      </c>
      <c r="B25" s="519" t="s">
        <v>283</v>
      </c>
      <c r="C25" s="520"/>
      <c r="D25" s="511" t="s">
        <v>18</v>
      </c>
      <c r="E25" s="505">
        <v>100</v>
      </c>
      <c r="F25" s="521"/>
      <c r="G25" s="498">
        <f t="shared" si="0"/>
        <v>0</v>
      </c>
      <c r="H25" s="499">
        <v>0.08</v>
      </c>
      <c r="I25" s="498">
        <f t="shared" si="1"/>
        <v>0</v>
      </c>
      <c r="J25" s="522"/>
      <c r="K25" s="523"/>
      <c r="L25" s="524"/>
      <c r="M25" s="524"/>
    </row>
    <row r="26" spans="1:13" s="32" customFormat="1" ht="26.45" customHeight="1" x14ac:dyDescent="0.2">
      <c r="A26" s="493">
        <v>24</v>
      </c>
      <c r="B26" s="519" t="s">
        <v>284</v>
      </c>
      <c r="C26" s="520"/>
      <c r="D26" s="511" t="s">
        <v>18</v>
      </c>
      <c r="E26" s="505">
        <v>100</v>
      </c>
      <c r="F26" s="514"/>
      <c r="G26" s="498">
        <f t="shared" si="0"/>
        <v>0</v>
      </c>
      <c r="H26" s="499">
        <v>0.08</v>
      </c>
      <c r="I26" s="498">
        <f t="shared" si="1"/>
        <v>0</v>
      </c>
      <c r="J26" s="522"/>
      <c r="K26" s="523"/>
      <c r="L26" s="524"/>
      <c r="M26" s="524"/>
    </row>
    <row r="27" spans="1:13" s="32" customFormat="1" ht="26.45" customHeight="1" x14ac:dyDescent="0.2">
      <c r="A27" s="493">
        <v>25</v>
      </c>
      <c r="B27" s="525" t="s">
        <v>285</v>
      </c>
      <c r="C27" s="526"/>
      <c r="D27" s="527" t="s">
        <v>85</v>
      </c>
      <c r="E27" s="528">
        <v>200</v>
      </c>
      <c r="F27" s="521"/>
      <c r="G27" s="529">
        <f t="shared" si="0"/>
        <v>0</v>
      </c>
      <c r="H27" s="530">
        <v>0.08</v>
      </c>
      <c r="I27" s="529">
        <f t="shared" si="1"/>
        <v>0</v>
      </c>
      <c r="J27" s="531"/>
      <c r="K27" s="532"/>
      <c r="L27" s="524"/>
      <c r="M27" s="524"/>
    </row>
    <row r="28" spans="1:13" s="32" customFormat="1" ht="26.45" customHeight="1" x14ac:dyDescent="0.2">
      <c r="A28" s="501">
        <v>26</v>
      </c>
      <c r="B28" s="516" t="s">
        <v>286</v>
      </c>
      <c r="C28" s="533"/>
      <c r="D28" s="534" t="s">
        <v>85</v>
      </c>
      <c r="E28" s="535">
        <v>5</v>
      </c>
      <c r="F28" s="536"/>
      <c r="G28" s="537">
        <f t="shared" si="0"/>
        <v>0</v>
      </c>
      <c r="H28" s="298">
        <v>0.08</v>
      </c>
      <c r="I28" s="537">
        <f t="shared" si="1"/>
        <v>0</v>
      </c>
      <c r="J28" s="524"/>
      <c r="K28" s="538"/>
      <c r="L28" s="524"/>
      <c r="M28" s="524"/>
    </row>
    <row r="29" spans="1:13" s="32" customFormat="1" ht="26.45" customHeight="1" x14ac:dyDescent="0.2">
      <c r="A29" s="493">
        <v>27</v>
      </c>
      <c r="B29" s="516" t="s">
        <v>287</v>
      </c>
      <c r="C29" s="533"/>
      <c r="D29" s="534" t="s">
        <v>14</v>
      </c>
      <c r="E29" s="535">
        <v>500</v>
      </c>
      <c r="F29" s="536"/>
      <c r="G29" s="537">
        <f t="shared" si="0"/>
        <v>0</v>
      </c>
      <c r="H29" s="298">
        <v>0.08</v>
      </c>
      <c r="I29" s="537">
        <f t="shared" si="1"/>
        <v>0</v>
      </c>
      <c r="J29" s="524"/>
      <c r="K29" s="538"/>
      <c r="L29" s="524"/>
      <c r="M29" s="524"/>
    </row>
    <row r="30" spans="1:13" s="32" customFormat="1" ht="26.45" customHeight="1" x14ac:dyDescent="0.2">
      <c r="A30" s="493">
        <v>28</v>
      </c>
      <c r="B30" s="516" t="s">
        <v>288</v>
      </c>
      <c r="C30" s="533"/>
      <c r="D30" s="534" t="s">
        <v>14</v>
      </c>
      <c r="E30" s="535">
        <v>50000</v>
      </c>
      <c r="F30" s="536"/>
      <c r="G30" s="537">
        <f t="shared" si="0"/>
        <v>0</v>
      </c>
      <c r="H30" s="298">
        <v>0.08</v>
      </c>
      <c r="I30" s="537">
        <f t="shared" si="1"/>
        <v>0</v>
      </c>
      <c r="J30" s="524"/>
      <c r="K30" s="538"/>
      <c r="L30" s="524"/>
      <c r="M30" s="524"/>
    </row>
    <row r="31" spans="1:13" s="32" customFormat="1" ht="26.45" customHeight="1" x14ac:dyDescent="0.2">
      <c r="A31" s="669" t="s">
        <v>15</v>
      </c>
      <c r="B31" s="669"/>
      <c r="C31" s="669"/>
      <c r="D31" s="669"/>
      <c r="E31" s="669"/>
      <c r="F31" s="669"/>
      <c r="G31" s="539">
        <f>SUM(G3:G30)</f>
        <v>0</v>
      </c>
      <c r="H31" s="540"/>
      <c r="I31" s="539">
        <f>SUM(I3:I30)</f>
        <v>0</v>
      </c>
      <c r="J31" s="541"/>
      <c r="K31" s="542"/>
    </row>
    <row r="32" spans="1:13" s="32" customFormat="1" ht="26.45" customHeight="1" x14ac:dyDescent="0.2">
      <c r="A32" s="543"/>
      <c r="B32" s="543"/>
      <c r="C32" s="543"/>
      <c r="D32" s="543"/>
      <c r="E32" s="543"/>
      <c r="F32" s="543"/>
      <c r="G32" s="543"/>
      <c r="H32" s="543"/>
      <c r="I32" s="543"/>
      <c r="J32" s="543"/>
      <c r="K32" s="543"/>
    </row>
    <row r="33" spans="1:11" s="32" customFormat="1" ht="26.45" customHeight="1" x14ac:dyDescent="0.2">
      <c r="A33" s="543"/>
      <c r="B33" s="543"/>
      <c r="C33" s="543"/>
      <c r="D33" s="543"/>
      <c r="E33" s="543"/>
      <c r="F33" s="543"/>
      <c r="G33" s="670" t="s">
        <v>304</v>
      </c>
      <c r="H33" s="670"/>
      <c r="I33" s="543"/>
      <c r="J33" s="543"/>
      <c r="K33" s="543"/>
    </row>
    <row r="34" spans="1:11" s="300" customFormat="1" ht="21.75" customHeight="1" x14ac:dyDescent="0.2">
      <c r="A34" s="543"/>
      <c r="B34" s="543"/>
      <c r="C34" s="543"/>
      <c r="D34" s="543"/>
      <c r="E34" s="543"/>
      <c r="F34" s="543"/>
      <c r="G34" s="543"/>
      <c r="H34" s="543"/>
      <c r="I34" s="543"/>
      <c r="J34" s="543"/>
      <c r="K34" s="543"/>
    </row>
    <row r="35" spans="1:11" s="83" customFormat="1" ht="43.5" customHeight="1" x14ac:dyDescent="0.15">
      <c r="A35" s="544"/>
      <c r="B35" s="544"/>
      <c r="C35" s="544"/>
      <c r="D35" s="544"/>
      <c r="E35" s="544"/>
      <c r="F35" s="545"/>
      <c r="G35" s="544"/>
      <c r="H35" s="544"/>
      <c r="I35" s="544"/>
      <c r="J35" s="544"/>
      <c r="K35" s="544"/>
    </row>
    <row r="36" spans="1:11" s="83" customFormat="1" ht="20.25" customHeight="1" x14ac:dyDescent="0.15">
      <c r="A36" s="544"/>
      <c r="B36" s="544"/>
      <c r="C36" s="544"/>
      <c r="D36" s="544"/>
      <c r="E36" s="544"/>
      <c r="F36" s="545"/>
      <c r="G36" s="544"/>
      <c r="H36" s="544"/>
      <c r="I36" s="544"/>
      <c r="J36" s="544"/>
      <c r="K36" s="544"/>
    </row>
    <row r="37" spans="1:11" s="83" customFormat="1" ht="20.25" customHeight="1" x14ac:dyDescent="0.15">
      <c r="A37" s="544"/>
      <c r="B37" s="544"/>
      <c r="C37" s="544"/>
      <c r="D37" s="544"/>
      <c r="E37" s="544"/>
      <c r="F37" s="545"/>
      <c r="G37" s="544"/>
      <c r="H37" s="544"/>
      <c r="I37" s="544"/>
      <c r="J37" s="544"/>
      <c r="K37" s="544"/>
    </row>
  </sheetData>
  <mergeCells count="2">
    <mergeCell ref="A31:F31"/>
    <mergeCell ref="G33:H3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17" max="12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SheetLayoutView="100" workbookViewId="0">
      <selection activeCell="G16" sqref="G16:H16"/>
    </sheetView>
  </sheetViews>
  <sheetFormatPr defaultColWidth="22" defaultRowHeight="11.25" x14ac:dyDescent="0.15"/>
  <cols>
    <col min="1" max="1" width="5.140625" style="544" customWidth="1"/>
    <col min="2" max="2" width="55.140625" style="544" customWidth="1"/>
    <col min="3" max="3" width="29.28515625" style="544" customWidth="1"/>
    <col min="4" max="4" width="6" style="544" customWidth="1"/>
    <col min="5" max="5" width="10.7109375" style="544" customWidth="1"/>
    <col min="6" max="6" width="10.28515625" style="545" customWidth="1"/>
    <col min="7" max="7" width="17.28515625" style="544" customWidth="1"/>
    <col min="8" max="8" width="8" style="544" customWidth="1"/>
    <col min="9" max="9" width="15" style="544" customWidth="1"/>
    <col min="10" max="10" width="10.28515625" style="544" customWidth="1"/>
    <col min="11" max="11" width="12.5703125" style="544" customWidth="1"/>
    <col min="12" max="12" width="11.5703125" style="544" customWidth="1"/>
    <col min="13" max="13" width="19.42578125" style="544" customWidth="1"/>
    <col min="14" max="16384" width="22" style="544"/>
  </cols>
  <sheetData>
    <row r="1" spans="1:13" s="300" customFormat="1" ht="30" customHeight="1" x14ac:dyDescent="0.2">
      <c r="A1" s="486"/>
      <c r="B1" s="282" t="s">
        <v>292</v>
      </c>
      <c r="C1" s="282"/>
      <c r="D1" s="282"/>
      <c r="E1" s="282"/>
      <c r="F1" s="63"/>
      <c r="G1" s="63"/>
      <c r="H1" s="487"/>
      <c r="I1" s="63"/>
      <c r="J1" s="488"/>
      <c r="K1" s="488"/>
      <c r="M1" s="489" t="s">
        <v>291</v>
      </c>
    </row>
    <row r="2" spans="1:13" s="300" customFormat="1" ht="31.5" x14ac:dyDescent="0.2">
      <c r="A2" s="67" t="s">
        <v>1</v>
      </c>
      <c r="B2" s="67" t="s">
        <v>2</v>
      </c>
      <c r="C2" s="67" t="s">
        <v>22</v>
      </c>
      <c r="D2" s="67" t="s">
        <v>4</v>
      </c>
      <c r="E2" s="490" t="s">
        <v>23</v>
      </c>
      <c r="F2" s="491" t="s">
        <v>24</v>
      </c>
      <c r="G2" s="67" t="s">
        <v>7</v>
      </c>
      <c r="H2" s="67" t="s">
        <v>8</v>
      </c>
      <c r="I2" s="67" t="s">
        <v>9</v>
      </c>
      <c r="J2" s="67" t="s">
        <v>10</v>
      </c>
      <c r="K2" s="492" t="s">
        <v>11</v>
      </c>
      <c r="L2" s="485" t="s">
        <v>12</v>
      </c>
      <c r="M2" s="485" t="s">
        <v>258</v>
      </c>
    </row>
    <row r="3" spans="1:13" s="300" customFormat="1" ht="51.75" customHeight="1" x14ac:dyDescent="0.2">
      <c r="A3" s="671">
        <v>1</v>
      </c>
      <c r="B3" s="343" t="s">
        <v>293</v>
      </c>
      <c r="C3" s="565"/>
      <c r="D3" s="566"/>
      <c r="E3" s="567"/>
      <c r="F3" s="568"/>
      <c r="G3" s="569"/>
      <c r="H3" s="570"/>
      <c r="I3" s="569"/>
      <c r="J3" s="566"/>
      <c r="K3" s="571"/>
      <c r="L3" s="571"/>
      <c r="M3" s="571"/>
    </row>
    <row r="4" spans="1:13" s="300" customFormat="1" ht="33.75" customHeight="1" x14ac:dyDescent="0.2">
      <c r="A4" s="672"/>
      <c r="B4" s="343" t="s">
        <v>294</v>
      </c>
      <c r="C4" s="343"/>
      <c r="D4" s="485" t="s">
        <v>18</v>
      </c>
      <c r="E4" s="559">
        <v>30</v>
      </c>
      <c r="F4" s="560"/>
      <c r="G4" s="537">
        <f t="shared" ref="G4:G13" si="0">F4*E4</f>
        <v>0</v>
      </c>
      <c r="H4" s="298">
        <v>0.08</v>
      </c>
      <c r="I4" s="537">
        <f t="shared" ref="I4:I13" si="1">G4*1.08</f>
        <v>0</v>
      </c>
      <c r="J4" s="485"/>
      <c r="K4" s="355"/>
      <c r="L4" s="355"/>
      <c r="M4" s="355"/>
    </row>
    <row r="5" spans="1:13" s="300" customFormat="1" ht="32.25" customHeight="1" x14ac:dyDescent="0.2">
      <c r="A5" s="672"/>
      <c r="B5" s="343" t="s">
        <v>295</v>
      </c>
      <c r="C5" s="343"/>
      <c r="D5" s="485" t="s">
        <v>18</v>
      </c>
      <c r="E5" s="559">
        <v>15</v>
      </c>
      <c r="F5" s="560"/>
      <c r="G5" s="537">
        <f t="shared" si="0"/>
        <v>0</v>
      </c>
      <c r="H5" s="298">
        <v>0.08</v>
      </c>
      <c r="I5" s="537">
        <f t="shared" si="1"/>
        <v>0</v>
      </c>
      <c r="J5" s="485"/>
      <c r="K5" s="355"/>
      <c r="L5" s="355"/>
      <c r="M5" s="355"/>
    </row>
    <row r="6" spans="1:13" s="300" customFormat="1" ht="31.5" customHeight="1" x14ac:dyDescent="0.2">
      <c r="A6" s="672"/>
      <c r="B6" s="343" t="s">
        <v>296</v>
      </c>
      <c r="C6" s="343"/>
      <c r="D6" s="485" t="s">
        <v>18</v>
      </c>
      <c r="E6" s="559">
        <v>15</v>
      </c>
      <c r="F6" s="560"/>
      <c r="G6" s="537">
        <f t="shared" si="0"/>
        <v>0</v>
      </c>
      <c r="H6" s="298">
        <v>0.08</v>
      </c>
      <c r="I6" s="537">
        <f t="shared" si="1"/>
        <v>0</v>
      </c>
      <c r="J6" s="485"/>
      <c r="K6" s="355"/>
      <c r="L6" s="355"/>
      <c r="M6" s="355"/>
    </row>
    <row r="7" spans="1:13" s="300" customFormat="1" ht="28.5" customHeight="1" x14ac:dyDescent="0.2">
      <c r="A7" s="672"/>
      <c r="B7" s="343" t="s">
        <v>297</v>
      </c>
      <c r="C7" s="343"/>
      <c r="D7" s="485" t="s">
        <v>18</v>
      </c>
      <c r="E7" s="559">
        <v>15</v>
      </c>
      <c r="F7" s="560"/>
      <c r="G7" s="537">
        <f t="shared" si="0"/>
        <v>0</v>
      </c>
      <c r="H7" s="298">
        <v>0.08</v>
      </c>
      <c r="I7" s="537">
        <f t="shared" si="1"/>
        <v>0</v>
      </c>
      <c r="J7" s="485"/>
      <c r="K7" s="355"/>
      <c r="L7" s="355"/>
      <c r="M7" s="355"/>
    </row>
    <row r="8" spans="1:13" s="300" customFormat="1" ht="36" customHeight="1" x14ac:dyDescent="0.2">
      <c r="A8" s="672"/>
      <c r="B8" s="343" t="s">
        <v>298</v>
      </c>
      <c r="C8" s="343"/>
      <c r="D8" s="485" t="s">
        <v>18</v>
      </c>
      <c r="E8" s="559">
        <v>15</v>
      </c>
      <c r="F8" s="560"/>
      <c r="G8" s="537">
        <f t="shared" si="0"/>
        <v>0</v>
      </c>
      <c r="H8" s="298">
        <v>0.08</v>
      </c>
      <c r="I8" s="537">
        <f t="shared" si="1"/>
        <v>0</v>
      </c>
      <c r="J8" s="485"/>
      <c r="K8" s="355"/>
      <c r="L8" s="355"/>
      <c r="M8" s="355"/>
    </row>
    <row r="9" spans="1:13" s="300" customFormat="1" ht="30.75" customHeight="1" x14ac:dyDescent="0.2">
      <c r="A9" s="672"/>
      <c r="B9" s="343" t="s">
        <v>299</v>
      </c>
      <c r="C9" s="343"/>
      <c r="D9" s="485" t="s">
        <v>18</v>
      </c>
      <c r="E9" s="559">
        <v>15</v>
      </c>
      <c r="F9" s="560"/>
      <c r="G9" s="537">
        <f t="shared" si="0"/>
        <v>0</v>
      </c>
      <c r="H9" s="298">
        <v>0.08</v>
      </c>
      <c r="I9" s="537">
        <f t="shared" si="1"/>
        <v>0</v>
      </c>
      <c r="J9" s="485"/>
      <c r="K9" s="355"/>
      <c r="L9" s="355"/>
      <c r="M9" s="355"/>
    </row>
    <row r="10" spans="1:13" s="300" customFormat="1" ht="33.75" customHeight="1" x14ac:dyDescent="0.2">
      <c r="A10" s="672"/>
      <c r="B10" s="343" t="s">
        <v>300</v>
      </c>
      <c r="C10" s="343"/>
      <c r="D10" s="485" t="s">
        <v>18</v>
      </c>
      <c r="E10" s="559">
        <v>25</v>
      </c>
      <c r="F10" s="560"/>
      <c r="G10" s="537">
        <f t="shared" si="0"/>
        <v>0</v>
      </c>
      <c r="H10" s="298">
        <v>0.08</v>
      </c>
      <c r="I10" s="537">
        <f t="shared" si="1"/>
        <v>0</v>
      </c>
      <c r="J10" s="485"/>
      <c r="K10" s="355"/>
      <c r="L10" s="355"/>
      <c r="M10" s="355"/>
    </row>
    <row r="11" spans="1:13" s="300" customFormat="1" ht="27" customHeight="1" x14ac:dyDescent="0.2">
      <c r="A11" s="672"/>
      <c r="B11" s="343" t="s">
        <v>301</v>
      </c>
      <c r="C11" s="343"/>
      <c r="D11" s="485" t="s">
        <v>18</v>
      </c>
      <c r="E11" s="559">
        <v>30</v>
      </c>
      <c r="F11" s="560"/>
      <c r="G11" s="537">
        <f t="shared" si="0"/>
        <v>0</v>
      </c>
      <c r="H11" s="298">
        <v>0.08</v>
      </c>
      <c r="I11" s="537">
        <f t="shared" si="1"/>
        <v>0</v>
      </c>
      <c r="J11" s="485"/>
      <c r="K11" s="355"/>
      <c r="L11" s="355"/>
      <c r="M11" s="355"/>
    </row>
    <row r="12" spans="1:13" s="300" customFormat="1" ht="33.75" customHeight="1" x14ac:dyDescent="0.2">
      <c r="A12" s="672"/>
      <c r="B12" s="561" t="s">
        <v>302</v>
      </c>
      <c r="C12" s="561"/>
      <c r="D12" s="562" t="s">
        <v>18</v>
      </c>
      <c r="E12" s="563">
        <v>5</v>
      </c>
      <c r="F12" s="564"/>
      <c r="G12" s="537">
        <f t="shared" si="0"/>
        <v>0</v>
      </c>
      <c r="H12" s="298">
        <v>0.08</v>
      </c>
      <c r="I12" s="537">
        <f t="shared" si="1"/>
        <v>0</v>
      </c>
      <c r="J12" s="485"/>
      <c r="K12" s="355"/>
      <c r="L12" s="355"/>
      <c r="M12" s="355"/>
    </row>
    <row r="13" spans="1:13" s="300" customFormat="1" ht="35.25" customHeight="1" x14ac:dyDescent="0.2">
      <c r="A13" s="673"/>
      <c r="B13" s="561" t="s">
        <v>303</v>
      </c>
      <c r="C13" s="561"/>
      <c r="D13" s="562" t="s">
        <v>14</v>
      </c>
      <c r="E13" s="563">
        <v>175</v>
      </c>
      <c r="F13" s="564"/>
      <c r="G13" s="537">
        <f t="shared" si="0"/>
        <v>0</v>
      </c>
      <c r="H13" s="298">
        <v>0.08</v>
      </c>
      <c r="I13" s="537">
        <f t="shared" si="1"/>
        <v>0</v>
      </c>
      <c r="J13" s="485"/>
      <c r="K13" s="355"/>
      <c r="L13" s="355"/>
      <c r="M13" s="355"/>
    </row>
    <row r="14" spans="1:13" s="32" customFormat="1" ht="26.45" customHeight="1" x14ac:dyDescent="0.2">
      <c r="A14" s="669" t="s">
        <v>15</v>
      </c>
      <c r="B14" s="669"/>
      <c r="C14" s="669"/>
      <c r="D14" s="669"/>
      <c r="E14" s="669"/>
      <c r="F14" s="669"/>
      <c r="G14" s="539">
        <f>SUM(G4:G13)</f>
        <v>0</v>
      </c>
      <c r="H14" s="540"/>
      <c r="I14" s="539">
        <f>SUM(I4:I13)</f>
        <v>0</v>
      </c>
      <c r="J14" s="541"/>
      <c r="K14" s="542"/>
    </row>
    <row r="15" spans="1:13" s="32" customFormat="1" ht="26.45" customHeight="1" x14ac:dyDescent="0.2">
      <c r="A15" s="543"/>
      <c r="B15" s="543"/>
      <c r="C15" s="543"/>
      <c r="D15" s="543"/>
      <c r="E15" s="543"/>
      <c r="F15" s="543"/>
      <c r="G15" s="543"/>
      <c r="H15" s="543"/>
      <c r="I15" s="543"/>
      <c r="J15" s="543"/>
      <c r="K15" s="543"/>
    </row>
    <row r="16" spans="1:13" s="32" customFormat="1" ht="26.45" customHeight="1" x14ac:dyDescent="0.2">
      <c r="A16" s="543"/>
      <c r="B16" s="543"/>
      <c r="C16" s="543"/>
      <c r="D16" s="543"/>
      <c r="E16" s="543"/>
      <c r="F16" s="543"/>
      <c r="G16" s="670" t="s">
        <v>304</v>
      </c>
      <c r="H16" s="670"/>
      <c r="I16" s="543"/>
      <c r="J16" s="543"/>
      <c r="K16" s="543"/>
    </row>
    <row r="17" spans="1:11" s="300" customFormat="1" ht="21.75" customHeight="1" x14ac:dyDescent="0.2">
      <c r="A17" s="543"/>
      <c r="B17" s="543"/>
      <c r="C17" s="543"/>
      <c r="D17" s="543"/>
      <c r="E17" s="543"/>
      <c r="F17" s="543"/>
      <c r="G17" s="543"/>
      <c r="H17" s="543"/>
      <c r="I17" s="543"/>
      <c r="J17" s="543"/>
      <c r="K17" s="543"/>
    </row>
    <row r="18" spans="1:11" s="83" customFormat="1" ht="43.5" customHeight="1" x14ac:dyDescent="0.15">
      <c r="A18" s="544"/>
      <c r="B18" s="544"/>
      <c r="C18" s="544"/>
      <c r="D18" s="544"/>
      <c r="E18" s="544"/>
      <c r="F18" s="545"/>
      <c r="G18" s="544"/>
      <c r="H18" s="544"/>
      <c r="I18" s="544"/>
      <c r="J18" s="544"/>
      <c r="K18" s="544"/>
    </row>
    <row r="19" spans="1:11" s="83" customFormat="1" ht="20.25" customHeight="1" x14ac:dyDescent="0.15">
      <c r="A19" s="544"/>
      <c r="B19" s="544"/>
      <c r="C19" s="544"/>
      <c r="D19" s="544"/>
      <c r="E19" s="544"/>
      <c r="F19" s="545"/>
      <c r="G19" s="544"/>
      <c r="H19" s="544"/>
      <c r="I19" s="544"/>
      <c r="J19" s="544"/>
      <c r="K19" s="544"/>
    </row>
    <row r="20" spans="1:11" s="83" customFormat="1" ht="20.25" customHeight="1" x14ac:dyDescent="0.15">
      <c r="A20" s="544"/>
      <c r="B20" s="544"/>
      <c r="C20" s="544"/>
      <c r="D20" s="544"/>
      <c r="E20" s="544"/>
      <c r="F20" s="545"/>
      <c r="G20" s="544"/>
      <c r="H20" s="544"/>
      <c r="I20" s="544"/>
      <c r="J20" s="544"/>
      <c r="K20" s="544"/>
    </row>
  </sheetData>
  <mergeCells count="3">
    <mergeCell ref="A14:F14"/>
    <mergeCell ref="A3:A13"/>
    <mergeCell ref="G16:H1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90" zoomScaleNormal="100" zoomScaleSheetLayoutView="90" workbookViewId="0">
      <selection activeCell="I7" sqref="I7:J8"/>
    </sheetView>
  </sheetViews>
  <sheetFormatPr defaultRowHeight="12.75" x14ac:dyDescent="0.2"/>
  <cols>
    <col min="2" max="2" width="50.42578125" customWidth="1"/>
    <col min="3" max="3" width="21.140625" customWidth="1"/>
    <col min="4" max="4" width="6.28515625" customWidth="1"/>
    <col min="6" max="6" width="12.28515625" customWidth="1"/>
    <col min="7" max="7" width="12.140625" customWidth="1"/>
    <col min="8" max="8" width="8.5703125" customWidth="1"/>
    <col min="9" max="9" width="14.8554687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1"/>
      <c r="B1" s="2" t="s">
        <v>159</v>
      </c>
      <c r="C1" s="2"/>
      <c r="D1" s="2"/>
      <c r="E1" s="2"/>
      <c r="F1" s="2"/>
      <c r="G1" s="2"/>
      <c r="H1" s="2"/>
      <c r="I1" s="3"/>
      <c r="J1" s="4"/>
      <c r="K1" s="5"/>
      <c r="L1" s="6"/>
      <c r="M1" s="7" t="s">
        <v>160</v>
      </c>
    </row>
    <row r="2" spans="1:13" ht="33.75" x14ac:dyDescent="0.2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11" t="s">
        <v>9</v>
      </c>
      <c r="J2" s="478" t="s">
        <v>10</v>
      </c>
      <c r="K2" s="8" t="s">
        <v>11</v>
      </c>
      <c r="L2" s="8" t="s">
        <v>12</v>
      </c>
      <c r="M2" s="402" t="s">
        <v>258</v>
      </c>
    </row>
    <row r="3" spans="1:13" ht="238.5" customHeight="1" x14ac:dyDescent="0.2">
      <c r="A3" s="13">
        <v>1</v>
      </c>
      <c r="B3" s="14" t="s">
        <v>13</v>
      </c>
      <c r="C3" s="14"/>
      <c r="D3" s="15" t="s">
        <v>14</v>
      </c>
      <c r="E3" s="16">
        <v>12</v>
      </c>
      <c r="F3" s="17"/>
      <c r="G3" s="18">
        <f>E3*F3</f>
        <v>0</v>
      </c>
      <c r="H3" s="19">
        <v>0.08</v>
      </c>
      <c r="I3" s="20">
        <f>G3*1.08</f>
        <v>0</v>
      </c>
      <c r="J3" s="455"/>
      <c r="K3" s="8"/>
      <c r="L3" s="21"/>
      <c r="M3" s="403"/>
    </row>
    <row r="4" spans="1:13" x14ac:dyDescent="0.2">
      <c r="A4" s="22"/>
      <c r="B4" s="23"/>
      <c r="C4" s="23"/>
      <c r="D4" s="23"/>
      <c r="E4" s="23" t="s">
        <v>134</v>
      </c>
      <c r="F4" s="24" t="s">
        <v>15</v>
      </c>
      <c r="G4" s="25">
        <f>SUM(G3)</f>
        <v>0</v>
      </c>
      <c r="H4" s="26"/>
      <c r="I4" s="27">
        <f>SUM(I3)</f>
        <v>0</v>
      </c>
      <c r="J4" s="448"/>
      <c r="K4" s="26"/>
      <c r="L4" s="26"/>
    </row>
    <row r="5" spans="1:13" ht="15" x14ac:dyDescent="0.25">
      <c r="A5" s="28"/>
      <c r="B5" s="625"/>
      <c r="C5" s="625"/>
      <c r="D5" s="28"/>
      <c r="E5" s="29"/>
      <c r="F5" s="28"/>
      <c r="G5" s="28"/>
      <c r="H5" s="28"/>
      <c r="I5" s="28"/>
      <c r="J5" s="479"/>
      <c r="K5" s="28"/>
      <c r="L5" s="30"/>
    </row>
    <row r="7" spans="1:13" ht="15" x14ac:dyDescent="0.25">
      <c r="A7" s="31"/>
      <c r="B7" s="31"/>
      <c r="C7" s="31"/>
      <c r="D7" s="31"/>
      <c r="E7" s="31"/>
      <c r="F7" s="31"/>
      <c r="G7" s="31"/>
      <c r="H7" s="31"/>
      <c r="I7" s="611" t="s">
        <v>304</v>
      </c>
      <c r="J7" s="611"/>
      <c r="K7" s="30"/>
      <c r="L7" s="30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611"/>
      <c r="J8" s="611"/>
      <c r="K8" s="30"/>
      <c r="L8" s="30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0"/>
      <c r="L9" s="30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0"/>
      <c r="L10" s="30"/>
    </row>
  </sheetData>
  <mergeCells count="2">
    <mergeCell ref="B5:C5"/>
    <mergeCell ref="I7:J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6"/>
  <sheetViews>
    <sheetView view="pageBreakPreview" zoomScaleSheetLayoutView="100" workbookViewId="0">
      <selection activeCell="F7" sqref="F7"/>
    </sheetView>
  </sheetViews>
  <sheetFormatPr defaultRowHeight="12.75" x14ac:dyDescent="0.2"/>
  <cols>
    <col min="1" max="1" width="4.140625" style="602" customWidth="1"/>
    <col min="2" max="2" width="60.7109375" style="602" customWidth="1"/>
    <col min="3" max="3" width="33.7109375" style="602" customWidth="1"/>
    <col min="4" max="4" width="5.28515625" style="602" customWidth="1"/>
    <col min="5" max="5" width="10.5703125" style="602" customWidth="1"/>
    <col min="6" max="6" width="12.140625" style="602" customWidth="1"/>
    <col min="7" max="7" width="13.85546875" style="602" customWidth="1"/>
    <col min="8" max="8" width="9.28515625" style="602" customWidth="1"/>
    <col min="9" max="9" width="14" style="602" customWidth="1"/>
    <col min="10" max="10" width="12" style="602" customWidth="1"/>
    <col min="11" max="11" width="11.5703125" style="602" customWidth="1"/>
    <col min="12" max="12" width="19.42578125" style="602" customWidth="1"/>
    <col min="13" max="16384" width="9.140625" style="602"/>
  </cols>
  <sheetData>
    <row r="1" spans="1:12" s="65" customFormat="1" ht="32.25" customHeight="1" x14ac:dyDescent="0.2">
      <c r="A1" s="58"/>
      <c r="B1" s="598" t="s">
        <v>308</v>
      </c>
      <c r="C1" s="598"/>
      <c r="D1" s="58"/>
      <c r="E1" s="58"/>
      <c r="F1" s="60"/>
      <c r="G1" s="61"/>
      <c r="H1" s="62"/>
      <c r="I1" s="63"/>
      <c r="J1" s="64"/>
      <c r="L1" s="66" t="s">
        <v>161</v>
      </c>
    </row>
    <row r="2" spans="1:12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437" t="s">
        <v>9</v>
      </c>
      <c r="J2" s="437" t="s">
        <v>10</v>
      </c>
      <c r="K2" s="69" t="s">
        <v>12</v>
      </c>
      <c r="L2" s="402" t="s">
        <v>258</v>
      </c>
    </row>
    <row r="3" spans="1:12" ht="100.5" customHeight="1" x14ac:dyDescent="0.2">
      <c r="A3" s="626">
        <v>1</v>
      </c>
      <c r="B3" s="101" t="s">
        <v>39</v>
      </c>
      <c r="C3" s="140"/>
      <c r="D3" s="141"/>
      <c r="E3" s="142"/>
      <c r="F3" s="143"/>
      <c r="G3" s="144"/>
      <c r="H3" s="145"/>
      <c r="I3" s="146"/>
      <c r="J3" s="477"/>
      <c r="K3" s="147"/>
      <c r="L3" s="412"/>
    </row>
    <row r="4" spans="1:12" ht="25.5" customHeight="1" x14ac:dyDescent="0.2">
      <c r="A4" s="627"/>
      <c r="B4" s="101" t="s">
        <v>40</v>
      </c>
      <c r="C4" s="102"/>
      <c r="D4" s="103" t="s">
        <v>14</v>
      </c>
      <c r="E4" s="599">
        <v>30</v>
      </c>
      <c r="F4" s="104"/>
      <c r="G4" s="90">
        <f>E4*F4</f>
        <v>0</v>
      </c>
      <c r="H4" s="105">
        <v>0.08</v>
      </c>
      <c r="I4" s="106">
        <f>G4*1.08</f>
        <v>0</v>
      </c>
      <c r="J4" s="455"/>
      <c r="K4" s="21"/>
      <c r="L4" s="403"/>
    </row>
    <row r="5" spans="1:12" ht="25.5" customHeight="1" x14ac:dyDescent="0.2">
      <c r="A5" s="627"/>
      <c r="B5" s="101" t="s">
        <v>41</v>
      </c>
      <c r="C5" s="102"/>
      <c r="D5" s="103" t="s">
        <v>14</v>
      </c>
      <c r="E5" s="599">
        <v>30</v>
      </c>
      <c r="F5" s="104"/>
      <c r="G5" s="90">
        <f>E5*F5</f>
        <v>0</v>
      </c>
      <c r="H5" s="105">
        <v>0.08</v>
      </c>
      <c r="I5" s="106">
        <f>G5*1.08</f>
        <v>0</v>
      </c>
      <c r="J5" s="455"/>
      <c r="K5" s="21"/>
      <c r="L5" s="21"/>
    </row>
    <row r="6" spans="1:12" ht="25.5" customHeight="1" x14ac:dyDescent="0.2">
      <c r="A6" s="628"/>
      <c r="B6" s="101" t="s">
        <v>42</v>
      </c>
      <c r="C6" s="102"/>
      <c r="D6" s="103" t="s">
        <v>14</v>
      </c>
      <c r="E6" s="599">
        <v>30</v>
      </c>
      <c r="F6" s="104"/>
      <c r="G6" s="90">
        <f>E6*F6</f>
        <v>0</v>
      </c>
      <c r="H6" s="105">
        <v>0.08</v>
      </c>
      <c r="I6" s="106">
        <f>G6*1.08</f>
        <v>0</v>
      </c>
      <c r="J6" s="21"/>
      <c r="K6" s="21"/>
      <c r="L6" s="21"/>
    </row>
    <row r="7" spans="1:12" ht="22.5" customHeight="1" x14ac:dyDescent="0.2">
      <c r="A7" s="629">
        <v>2</v>
      </c>
      <c r="B7" s="101" t="s">
        <v>43</v>
      </c>
      <c r="C7" s="140"/>
      <c r="D7" s="141"/>
      <c r="E7" s="142"/>
      <c r="F7" s="143"/>
      <c r="G7" s="144"/>
      <c r="H7" s="145"/>
      <c r="I7" s="146"/>
      <c r="J7" s="147"/>
      <c r="K7" s="147"/>
      <c r="L7" s="147"/>
    </row>
    <row r="8" spans="1:12" ht="22.5" customHeight="1" x14ac:dyDescent="0.2">
      <c r="A8" s="629"/>
      <c r="B8" s="101" t="s">
        <v>40</v>
      </c>
      <c r="C8" s="102"/>
      <c r="D8" s="103" t="s">
        <v>14</v>
      </c>
      <c r="E8" s="599">
        <v>10</v>
      </c>
      <c r="F8" s="104"/>
      <c r="G8" s="90">
        <f>F8*E8</f>
        <v>0</v>
      </c>
      <c r="H8" s="105">
        <v>0.08</v>
      </c>
      <c r="I8" s="106">
        <f>G8*1.08</f>
        <v>0</v>
      </c>
      <c r="J8" s="21"/>
      <c r="K8" s="21"/>
      <c r="L8" s="21"/>
    </row>
    <row r="9" spans="1:12" ht="22.5" customHeight="1" x14ac:dyDescent="0.2">
      <c r="A9" s="629"/>
      <c r="B9" s="101" t="s">
        <v>41</v>
      </c>
      <c r="C9" s="102"/>
      <c r="D9" s="103" t="s">
        <v>14</v>
      </c>
      <c r="E9" s="599">
        <v>10</v>
      </c>
      <c r="F9" s="104"/>
      <c r="G9" s="90">
        <f>F9*E9</f>
        <v>0</v>
      </c>
      <c r="H9" s="105">
        <v>0.08</v>
      </c>
      <c r="I9" s="106">
        <f>G9*1.08</f>
        <v>0</v>
      </c>
      <c r="J9" s="21"/>
      <c r="K9" s="21"/>
      <c r="L9" s="21"/>
    </row>
    <row r="10" spans="1:12" ht="22.5" customHeight="1" x14ac:dyDescent="0.2">
      <c r="A10" s="629"/>
      <c r="B10" s="101" t="s">
        <v>42</v>
      </c>
      <c r="C10" s="102"/>
      <c r="D10" s="103" t="s">
        <v>14</v>
      </c>
      <c r="E10" s="599">
        <v>10</v>
      </c>
      <c r="F10" s="104"/>
      <c r="G10" s="90">
        <f>F10*E10</f>
        <v>0</v>
      </c>
      <c r="H10" s="105">
        <v>0.08</v>
      </c>
      <c r="I10" s="106">
        <f>G10*1.08</f>
        <v>0</v>
      </c>
      <c r="J10" s="21"/>
      <c r="K10" s="21"/>
      <c r="L10" s="21"/>
    </row>
    <row r="11" spans="1:12" ht="84" customHeight="1" x14ac:dyDescent="0.2">
      <c r="A11" s="599">
        <v>3</v>
      </c>
      <c r="B11" s="101" t="s">
        <v>307</v>
      </c>
      <c r="C11" s="102"/>
      <c r="D11" s="103" t="s">
        <v>14</v>
      </c>
      <c r="E11" s="599">
        <v>10</v>
      </c>
      <c r="F11" s="104"/>
      <c r="G11" s="90">
        <f>F11*E11</f>
        <v>0</v>
      </c>
      <c r="H11" s="674">
        <v>0.08</v>
      </c>
      <c r="I11" s="106">
        <f>G11*1.08</f>
        <v>0</v>
      </c>
      <c r="J11" s="21"/>
      <c r="K11" s="21"/>
      <c r="L11" s="21"/>
    </row>
    <row r="12" spans="1:12" ht="21" customHeight="1" x14ac:dyDescent="0.2">
      <c r="A12" s="603" t="s">
        <v>15</v>
      </c>
      <c r="B12" s="604"/>
      <c r="C12" s="604"/>
      <c r="D12" s="604"/>
      <c r="E12" s="604"/>
      <c r="F12" s="605"/>
      <c r="G12" s="107">
        <f>SUM(G4:G11)</f>
        <v>0</v>
      </c>
      <c r="H12" s="108"/>
      <c r="I12" s="106">
        <f>G12*1.08</f>
        <v>0</v>
      </c>
      <c r="J12" s="21"/>
      <c r="K12" s="21"/>
      <c r="L12" s="21"/>
    </row>
    <row r="13" spans="1:12" x14ac:dyDescent="0.2">
      <c r="A13" s="95"/>
      <c r="B13" s="95"/>
      <c r="C13" s="95"/>
      <c r="D13" s="95"/>
      <c r="E13" s="95"/>
      <c r="F13" s="95"/>
      <c r="G13" s="95"/>
      <c r="H13" s="95"/>
    </row>
    <row r="14" spans="1:12" ht="20.25" customHeight="1" x14ac:dyDescent="0.2">
      <c r="A14" s="31"/>
      <c r="B14" s="31"/>
      <c r="C14" s="31"/>
      <c r="D14" s="31"/>
      <c r="E14" s="31"/>
      <c r="F14" s="31"/>
      <c r="G14" s="31"/>
      <c r="H14" s="31"/>
    </row>
    <row r="15" spans="1:12" ht="20.25" customHeight="1" x14ac:dyDescent="0.2">
      <c r="A15" s="31"/>
      <c r="B15" s="31"/>
      <c r="C15" s="31"/>
      <c r="D15" s="31"/>
      <c r="E15" s="31"/>
      <c r="F15" s="31"/>
      <c r="G15" s="31"/>
      <c r="H15" s="31"/>
    </row>
    <row r="16" spans="1:12" ht="20.25" customHeight="1" x14ac:dyDescent="0.2">
      <c r="A16" s="31"/>
      <c r="B16" s="31"/>
      <c r="C16" s="31"/>
      <c r="D16" s="31"/>
      <c r="E16" s="31"/>
      <c r="F16" s="31"/>
      <c r="G16" s="31" t="s">
        <v>304</v>
      </c>
      <c r="H16" s="31"/>
    </row>
  </sheetData>
  <mergeCells count="3">
    <mergeCell ref="A3:A6"/>
    <mergeCell ref="A7:A10"/>
    <mergeCell ref="A12:F1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95"/>
  <sheetViews>
    <sheetView zoomScaleNormal="100" zoomScaleSheetLayoutView="90" workbookViewId="0">
      <selection activeCell="A13" sqref="A13:H13"/>
    </sheetView>
  </sheetViews>
  <sheetFormatPr defaultRowHeight="12" x14ac:dyDescent="0.2"/>
  <cols>
    <col min="1" max="1" width="4.28515625" style="152" customWidth="1"/>
    <col min="2" max="2" width="64.7109375" style="152" customWidth="1"/>
    <col min="3" max="3" width="26.5703125" style="152" customWidth="1"/>
    <col min="4" max="4" width="4.28515625" style="152" customWidth="1"/>
    <col min="5" max="5" width="6.7109375" style="152" customWidth="1"/>
    <col min="6" max="6" width="9.7109375" style="152" customWidth="1"/>
    <col min="7" max="7" width="11" style="152" customWidth="1"/>
    <col min="8" max="8" width="9" style="152" customWidth="1"/>
    <col min="9" max="10" width="11.7109375" style="152" customWidth="1"/>
    <col min="11" max="12" width="11.5703125" style="152" customWidth="1"/>
    <col min="13" max="13" width="19.42578125" style="152" customWidth="1"/>
    <col min="14" max="255" width="9.140625" style="152"/>
    <col min="256" max="256" width="4.42578125" style="152" customWidth="1"/>
    <col min="257" max="257" width="44.140625" style="152" customWidth="1"/>
    <col min="258" max="258" width="23" style="152" customWidth="1"/>
    <col min="259" max="259" width="6.7109375" style="152" customWidth="1"/>
    <col min="260" max="260" width="9.140625" style="152"/>
    <col min="261" max="261" width="10.85546875" style="152" customWidth="1"/>
    <col min="262" max="262" width="13.7109375" style="152" customWidth="1"/>
    <col min="263" max="263" width="6" style="152" customWidth="1"/>
    <col min="264" max="264" width="9.140625" style="152"/>
    <col min="265" max="265" width="12.5703125" style="152" customWidth="1"/>
    <col min="266" max="266" width="10.85546875" style="152" customWidth="1"/>
    <col min="267" max="511" width="9.140625" style="152"/>
    <col min="512" max="512" width="4.42578125" style="152" customWidth="1"/>
    <col min="513" max="513" width="44.140625" style="152" customWidth="1"/>
    <col min="514" max="514" width="23" style="152" customWidth="1"/>
    <col min="515" max="515" width="6.7109375" style="152" customWidth="1"/>
    <col min="516" max="516" width="9.140625" style="152"/>
    <col min="517" max="517" width="10.85546875" style="152" customWidth="1"/>
    <col min="518" max="518" width="13.7109375" style="152" customWidth="1"/>
    <col min="519" max="519" width="6" style="152" customWidth="1"/>
    <col min="520" max="520" width="9.140625" style="152"/>
    <col min="521" max="521" width="12.5703125" style="152" customWidth="1"/>
    <col min="522" max="522" width="10.85546875" style="152" customWidth="1"/>
    <col min="523" max="767" width="9.140625" style="152"/>
    <col min="768" max="768" width="4.42578125" style="152" customWidth="1"/>
    <col min="769" max="769" width="44.140625" style="152" customWidth="1"/>
    <col min="770" max="770" width="23" style="152" customWidth="1"/>
    <col min="771" max="771" width="6.7109375" style="152" customWidth="1"/>
    <col min="772" max="772" width="9.140625" style="152"/>
    <col min="773" max="773" width="10.85546875" style="152" customWidth="1"/>
    <col min="774" max="774" width="13.7109375" style="152" customWidth="1"/>
    <col min="775" max="775" width="6" style="152" customWidth="1"/>
    <col min="776" max="776" width="9.140625" style="152"/>
    <col min="777" max="777" width="12.5703125" style="152" customWidth="1"/>
    <col min="778" max="778" width="10.85546875" style="152" customWidth="1"/>
    <col min="779" max="1023" width="9.140625" style="152"/>
    <col min="1024" max="1024" width="4.42578125" style="152" customWidth="1"/>
    <col min="1025" max="1025" width="44.140625" style="152" customWidth="1"/>
    <col min="1026" max="1026" width="23" style="152" customWidth="1"/>
    <col min="1027" max="1027" width="6.7109375" style="152" customWidth="1"/>
    <col min="1028" max="1028" width="9.140625" style="152"/>
    <col min="1029" max="1029" width="10.85546875" style="152" customWidth="1"/>
    <col min="1030" max="1030" width="13.7109375" style="152" customWidth="1"/>
    <col min="1031" max="1031" width="6" style="152" customWidth="1"/>
    <col min="1032" max="1032" width="9.140625" style="152"/>
    <col min="1033" max="1033" width="12.5703125" style="152" customWidth="1"/>
    <col min="1034" max="1034" width="10.85546875" style="152" customWidth="1"/>
    <col min="1035" max="1279" width="9.140625" style="152"/>
    <col min="1280" max="1280" width="4.42578125" style="152" customWidth="1"/>
    <col min="1281" max="1281" width="44.140625" style="152" customWidth="1"/>
    <col min="1282" max="1282" width="23" style="152" customWidth="1"/>
    <col min="1283" max="1283" width="6.7109375" style="152" customWidth="1"/>
    <col min="1284" max="1284" width="9.140625" style="152"/>
    <col min="1285" max="1285" width="10.85546875" style="152" customWidth="1"/>
    <col min="1286" max="1286" width="13.7109375" style="152" customWidth="1"/>
    <col min="1287" max="1287" width="6" style="152" customWidth="1"/>
    <col min="1288" max="1288" width="9.140625" style="152"/>
    <col min="1289" max="1289" width="12.5703125" style="152" customWidth="1"/>
    <col min="1290" max="1290" width="10.85546875" style="152" customWidth="1"/>
    <col min="1291" max="1535" width="9.140625" style="152"/>
    <col min="1536" max="1536" width="4.42578125" style="152" customWidth="1"/>
    <col min="1537" max="1537" width="44.140625" style="152" customWidth="1"/>
    <col min="1538" max="1538" width="23" style="152" customWidth="1"/>
    <col min="1539" max="1539" width="6.7109375" style="152" customWidth="1"/>
    <col min="1540" max="1540" width="9.140625" style="152"/>
    <col min="1541" max="1541" width="10.85546875" style="152" customWidth="1"/>
    <col min="1542" max="1542" width="13.7109375" style="152" customWidth="1"/>
    <col min="1543" max="1543" width="6" style="152" customWidth="1"/>
    <col min="1544" max="1544" width="9.140625" style="152"/>
    <col min="1545" max="1545" width="12.5703125" style="152" customWidth="1"/>
    <col min="1546" max="1546" width="10.85546875" style="152" customWidth="1"/>
    <col min="1547" max="1791" width="9.140625" style="152"/>
    <col min="1792" max="1792" width="4.42578125" style="152" customWidth="1"/>
    <col min="1793" max="1793" width="44.140625" style="152" customWidth="1"/>
    <col min="1794" max="1794" width="23" style="152" customWidth="1"/>
    <col min="1795" max="1795" width="6.7109375" style="152" customWidth="1"/>
    <col min="1796" max="1796" width="9.140625" style="152"/>
    <col min="1797" max="1797" width="10.85546875" style="152" customWidth="1"/>
    <col min="1798" max="1798" width="13.7109375" style="152" customWidth="1"/>
    <col min="1799" max="1799" width="6" style="152" customWidth="1"/>
    <col min="1800" max="1800" width="9.140625" style="152"/>
    <col min="1801" max="1801" width="12.5703125" style="152" customWidth="1"/>
    <col min="1802" max="1802" width="10.85546875" style="152" customWidth="1"/>
    <col min="1803" max="2047" width="9.140625" style="152"/>
    <col min="2048" max="2048" width="4.42578125" style="152" customWidth="1"/>
    <col min="2049" max="2049" width="44.140625" style="152" customWidth="1"/>
    <col min="2050" max="2050" width="23" style="152" customWidth="1"/>
    <col min="2051" max="2051" width="6.7109375" style="152" customWidth="1"/>
    <col min="2052" max="2052" width="9.140625" style="152"/>
    <col min="2053" max="2053" width="10.85546875" style="152" customWidth="1"/>
    <col min="2054" max="2054" width="13.7109375" style="152" customWidth="1"/>
    <col min="2055" max="2055" width="6" style="152" customWidth="1"/>
    <col min="2056" max="2056" width="9.140625" style="152"/>
    <col min="2057" max="2057" width="12.5703125" style="152" customWidth="1"/>
    <col min="2058" max="2058" width="10.85546875" style="152" customWidth="1"/>
    <col min="2059" max="2303" width="9.140625" style="152"/>
    <col min="2304" max="2304" width="4.42578125" style="152" customWidth="1"/>
    <col min="2305" max="2305" width="44.140625" style="152" customWidth="1"/>
    <col min="2306" max="2306" width="23" style="152" customWidth="1"/>
    <col min="2307" max="2307" width="6.7109375" style="152" customWidth="1"/>
    <col min="2308" max="2308" width="9.140625" style="152"/>
    <col min="2309" max="2309" width="10.85546875" style="152" customWidth="1"/>
    <col min="2310" max="2310" width="13.7109375" style="152" customWidth="1"/>
    <col min="2311" max="2311" width="6" style="152" customWidth="1"/>
    <col min="2312" max="2312" width="9.140625" style="152"/>
    <col min="2313" max="2313" width="12.5703125" style="152" customWidth="1"/>
    <col min="2314" max="2314" width="10.85546875" style="152" customWidth="1"/>
    <col min="2315" max="2559" width="9.140625" style="152"/>
    <col min="2560" max="2560" width="4.42578125" style="152" customWidth="1"/>
    <col min="2561" max="2561" width="44.140625" style="152" customWidth="1"/>
    <col min="2562" max="2562" width="23" style="152" customWidth="1"/>
    <col min="2563" max="2563" width="6.7109375" style="152" customWidth="1"/>
    <col min="2564" max="2564" width="9.140625" style="152"/>
    <col min="2565" max="2565" width="10.85546875" style="152" customWidth="1"/>
    <col min="2566" max="2566" width="13.7109375" style="152" customWidth="1"/>
    <col min="2567" max="2567" width="6" style="152" customWidth="1"/>
    <col min="2568" max="2568" width="9.140625" style="152"/>
    <col min="2569" max="2569" width="12.5703125" style="152" customWidth="1"/>
    <col min="2570" max="2570" width="10.85546875" style="152" customWidth="1"/>
    <col min="2571" max="2815" width="9.140625" style="152"/>
    <col min="2816" max="2816" width="4.42578125" style="152" customWidth="1"/>
    <col min="2817" max="2817" width="44.140625" style="152" customWidth="1"/>
    <col min="2818" max="2818" width="23" style="152" customWidth="1"/>
    <col min="2819" max="2819" width="6.7109375" style="152" customWidth="1"/>
    <col min="2820" max="2820" width="9.140625" style="152"/>
    <col min="2821" max="2821" width="10.85546875" style="152" customWidth="1"/>
    <col min="2822" max="2822" width="13.7109375" style="152" customWidth="1"/>
    <col min="2823" max="2823" width="6" style="152" customWidth="1"/>
    <col min="2824" max="2824" width="9.140625" style="152"/>
    <col min="2825" max="2825" width="12.5703125" style="152" customWidth="1"/>
    <col min="2826" max="2826" width="10.85546875" style="152" customWidth="1"/>
    <col min="2827" max="3071" width="9.140625" style="152"/>
    <col min="3072" max="3072" width="4.42578125" style="152" customWidth="1"/>
    <col min="3073" max="3073" width="44.140625" style="152" customWidth="1"/>
    <col min="3074" max="3074" width="23" style="152" customWidth="1"/>
    <col min="3075" max="3075" width="6.7109375" style="152" customWidth="1"/>
    <col min="3076" max="3076" width="9.140625" style="152"/>
    <col min="3077" max="3077" width="10.85546875" style="152" customWidth="1"/>
    <col min="3078" max="3078" width="13.7109375" style="152" customWidth="1"/>
    <col min="3079" max="3079" width="6" style="152" customWidth="1"/>
    <col min="3080" max="3080" width="9.140625" style="152"/>
    <col min="3081" max="3081" width="12.5703125" style="152" customWidth="1"/>
    <col min="3082" max="3082" width="10.85546875" style="152" customWidth="1"/>
    <col min="3083" max="3327" width="9.140625" style="152"/>
    <col min="3328" max="3328" width="4.42578125" style="152" customWidth="1"/>
    <col min="3329" max="3329" width="44.140625" style="152" customWidth="1"/>
    <col min="3330" max="3330" width="23" style="152" customWidth="1"/>
    <col min="3331" max="3331" width="6.7109375" style="152" customWidth="1"/>
    <col min="3332" max="3332" width="9.140625" style="152"/>
    <col min="3333" max="3333" width="10.85546875" style="152" customWidth="1"/>
    <col min="3334" max="3334" width="13.7109375" style="152" customWidth="1"/>
    <col min="3335" max="3335" width="6" style="152" customWidth="1"/>
    <col min="3336" max="3336" width="9.140625" style="152"/>
    <col min="3337" max="3337" width="12.5703125" style="152" customWidth="1"/>
    <col min="3338" max="3338" width="10.85546875" style="152" customWidth="1"/>
    <col min="3339" max="3583" width="9.140625" style="152"/>
    <col min="3584" max="3584" width="4.42578125" style="152" customWidth="1"/>
    <col min="3585" max="3585" width="44.140625" style="152" customWidth="1"/>
    <col min="3586" max="3586" width="23" style="152" customWidth="1"/>
    <col min="3587" max="3587" width="6.7109375" style="152" customWidth="1"/>
    <col min="3588" max="3588" width="9.140625" style="152"/>
    <col min="3589" max="3589" width="10.85546875" style="152" customWidth="1"/>
    <col min="3590" max="3590" width="13.7109375" style="152" customWidth="1"/>
    <col min="3591" max="3591" width="6" style="152" customWidth="1"/>
    <col min="3592" max="3592" width="9.140625" style="152"/>
    <col min="3593" max="3593" width="12.5703125" style="152" customWidth="1"/>
    <col min="3594" max="3594" width="10.85546875" style="152" customWidth="1"/>
    <col min="3595" max="3839" width="9.140625" style="152"/>
    <col min="3840" max="3840" width="4.42578125" style="152" customWidth="1"/>
    <col min="3841" max="3841" width="44.140625" style="152" customWidth="1"/>
    <col min="3842" max="3842" width="23" style="152" customWidth="1"/>
    <col min="3843" max="3843" width="6.7109375" style="152" customWidth="1"/>
    <col min="3844" max="3844" width="9.140625" style="152"/>
    <col min="3845" max="3845" width="10.85546875" style="152" customWidth="1"/>
    <col min="3846" max="3846" width="13.7109375" style="152" customWidth="1"/>
    <col min="3847" max="3847" width="6" style="152" customWidth="1"/>
    <col min="3848" max="3848" width="9.140625" style="152"/>
    <col min="3849" max="3849" width="12.5703125" style="152" customWidth="1"/>
    <col min="3850" max="3850" width="10.85546875" style="152" customWidth="1"/>
    <col min="3851" max="4095" width="9.140625" style="152"/>
    <col min="4096" max="4096" width="4.42578125" style="152" customWidth="1"/>
    <col min="4097" max="4097" width="44.140625" style="152" customWidth="1"/>
    <col min="4098" max="4098" width="23" style="152" customWidth="1"/>
    <col min="4099" max="4099" width="6.7109375" style="152" customWidth="1"/>
    <col min="4100" max="4100" width="9.140625" style="152"/>
    <col min="4101" max="4101" width="10.85546875" style="152" customWidth="1"/>
    <col min="4102" max="4102" width="13.7109375" style="152" customWidth="1"/>
    <col min="4103" max="4103" width="6" style="152" customWidth="1"/>
    <col min="4104" max="4104" width="9.140625" style="152"/>
    <col min="4105" max="4105" width="12.5703125" style="152" customWidth="1"/>
    <col min="4106" max="4106" width="10.85546875" style="152" customWidth="1"/>
    <col min="4107" max="4351" width="9.140625" style="152"/>
    <col min="4352" max="4352" width="4.42578125" style="152" customWidth="1"/>
    <col min="4353" max="4353" width="44.140625" style="152" customWidth="1"/>
    <col min="4354" max="4354" width="23" style="152" customWidth="1"/>
    <col min="4355" max="4355" width="6.7109375" style="152" customWidth="1"/>
    <col min="4356" max="4356" width="9.140625" style="152"/>
    <col min="4357" max="4357" width="10.85546875" style="152" customWidth="1"/>
    <col min="4358" max="4358" width="13.7109375" style="152" customWidth="1"/>
    <col min="4359" max="4359" width="6" style="152" customWidth="1"/>
    <col min="4360" max="4360" width="9.140625" style="152"/>
    <col min="4361" max="4361" width="12.5703125" style="152" customWidth="1"/>
    <col min="4362" max="4362" width="10.85546875" style="152" customWidth="1"/>
    <col min="4363" max="4607" width="9.140625" style="152"/>
    <col min="4608" max="4608" width="4.42578125" style="152" customWidth="1"/>
    <col min="4609" max="4609" width="44.140625" style="152" customWidth="1"/>
    <col min="4610" max="4610" width="23" style="152" customWidth="1"/>
    <col min="4611" max="4611" width="6.7109375" style="152" customWidth="1"/>
    <col min="4612" max="4612" width="9.140625" style="152"/>
    <col min="4613" max="4613" width="10.85546875" style="152" customWidth="1"/>
    <col min="4614" max="4614" width="13.7109375" style="152" customWidth="1"/>
    <col min="4615" max="4615" width="6" style="152" customWidth="1"/>
    <col min="4616" max="4616" width="9.140625" style="152"/>
    <col min="4617" max="4617" width="12.5703125" style="152" customWidth="1"/>
    <col min="4618" max="4618" width="10.85546875" style="152" customWidth="1"/>
    <col min="4619" max="4863" width="9.140625" style="152"/>
    <col min="4864" max="4864" width="4.42578125" style="152" customWidth="1"/>
    <col min="4865" max="4865" width="44.140625" style="152" customWidth="1"/>
    <col min="4866" max="4866" width="23" style="152" customWidth="1"/>
    <col min="4867" max="4867" width="6.7109375" style="152" customWidth="1"/>
    <col min="4868" max="4868" width="9.140625" style="152"/>
    <col min="4869" max="4869" width="10.85546875" style="152" customWidth="1"/>
    <col min="4870" max="4870" width="13.7109375" style="152" customWidth="1"/>
    <col min="4871" max="4871" width="6" style="152" customWidth="1"/>
    <col min="4872" max="4872" width="9.140625" style="152"/>
    <col min="4873" max="4873" width="12.5703125" style="152" customWidth="1"/>
    <col min="4874" max="4874" width="10.85546875" style="152" customWidth="1"/>
    <col min="4875" max="5119" width="9.140625" style="152"/>
    <col min="5120" max="5120" width="4.42578125" style="152" customWidth="1"/>
    <col min="5121" max="5121" width="44.140625" style="152" customWidth="1"/>
    <col min="5122" max="5122" width="23" style="152" customWidth="1"/>
    <col min="5123" max="5123" width="6.7109375" style="152" customWidth="1"/>
    <col min="5124" max="5124" width="9.140625" style="152"/>
    <col min="5125" max="5125" width="10.85546875" style="152" customWidth="1"/>
    <col min="5126" max="5126" width="13.7109375" style="152" customWidth="1"/>
    <col min="5127" max="5127" width="6" style="152" customWidth="1"/>
    <col min="5128" max="5128" width="9.140625" style="152"/>
    <col min="5129" max="5129" width="12.5703125" style="152" customWidth="1"/>
    <col min="5130" max="5130" width="10.85546875" style="152" customWidth="1"/>
    <col min="5131" max="5375" width="9.140625" style="152"/>
    <col min="5376" max="5376" width="4.42578125" style="152" customWidth="1"/>
    <col min="5377" max="5377" width="44.140625" style="152" customWidth="1"/>
    <col min="5378" max="5378" width="23" style="152" customWidth="1"/>
    <col min="5379" max="5379" width="6.7109375" style="152" customWidth="1"/>
    <col min="5380" max="5380" width="9.140625" style="152"/>
    <col min="5381" max="5381" width="10.85546875" style="152" customWidth="1"/>
    <col min="5382" max="5382" width="13.7109375" style="152" customWidth="1"/>
    <col min="5383" max="5383" width="6" style="152" customWidth="1"/>
    <col min="5384" max="5384" width="9.140625" style="152"/>
    <col min="5385" max="5385" width="12.5703125" style="152" customWidth="1"/>
    <col min="5386" max="5386" width="10.85546875" style="152" customWidth="1"/>
    <col min="5387" max="5631" width="9.140625" style="152"/>
    <col min="5632" max="5632" width="4.42578125" style="152" customWidth="1"/>
    <col min="5633" max="5633" width="44.140625" style="152" customWidth="1"/>
    <col min="5634" max="5634" width="23" style="152" customWidth="1"/>
    <col min="5635" max="5635" width="6.7109375" style="152" customWidth="1"/>
    <col min="5636" max="5636" width="9.140625" style="152"/>
    <col min="5637" max="5637" width="10.85546875" style="152" customWidth="1"/>
    <col min="5638" max="5638" width="13.7109375" style="152" customWidth="1"/>
    <col min="5639" max="5639" width="6" style="152" customWidth="1"/>
    <col min="5640" max="5640" width="9.140625" style="152"/>
    <col min="5641" max="5641" width="12.5703125" style="152" customWidth="1"/>
    <col min="5642" max="5642" width="10.85546875" style="152" customWidth="1"/>
    <col min="5643" max="5887" width="9.140625" style="152"/>
    <col min="5888" max="5888" width="4.42578125" style="152" customWidth="1"/>
    <col min="5889" max="5889" width="44.140625" style="152" customWidth="1"/>
    <col min="5890" max="5890" width="23" style="152" customWidth="1"/>
    <col min="5891" max="5891" width="6.7109375" style="152" customWidth="1"/>
    <col min="5892" max="5892" width="9.140625" style="152"/>
    <col min="5893" max="5893" width="10.85546875" style="152" customWidth="1"/>
    <col min="5894" max="5894" width="13.7109375" style="152" customWidth="1"/>
    <col min="5895" max="5895" width="6" style="152" customWidth="1"/>
    <col min="5896" max="5896" width="9.140625" style="152"/>
    <col min="5897" max="5897" width="12.5703125" style="152" customWidth="1"/>
    <col min="5898" max="5898" width="10.85546875" style="152" customWidth="1"/>
    <col min="5899" max="6143" width="9.140625" style="152"/>
    <col min="6144" max="6144" width="4.42578125" style="152" customWidth="1"/>
    <col min="6145" max="6145" width="44.140625" style="152" customWidth="1"/>
    <col min="6146" max="6146" width="23" style="152" customWidth="1"/>
    <col min="6147" max="6147" width="6.7109375" style="152" customWidth="1"/>
    <col min="6148" max="6148" width="9.140625" style="152"/>
    <col min="6149" max="6149" width="10.85546875" style="152" customWidth="1"/>
    <col min="6150" max="6150" width="13.7109375" style="152" customWidth="1"/>
    <col min="6151" max="6151" width="6" style="152" customWidth="1"/>
    <col min="6152" max="6152" width="9.140625" style="152"/>
    <col min="6153" max="6153" width="12.5703125" style="152" customWidth="1"/>
    <col min="6154" max="6154" width="10.85546875" style="152" customWidth="1"/>
    <col min="6155" max="6399" width="9.140625" style="152"/>
    <col min="6400" max="6400" width="4.42578125" style="152" customWidth="1"/>
    <col min="6401" max="6401" width="44.140625" style="152" customWidth="1"/>
    <col min="6402" max="6402" width="23" style="152" customWidth="1"/>
    <col min="6403" max="6403" width="6.7109375" style="152" customWidth="1"/>
    <col min="6404" max="6404" width="9.140625" style="152"/>
    <col min="6405" max="6405" width="10.85546875" style="152" customWidth="1"/>
    <col min="6406" max="6406" width="13.7109375" style="152" customWidth="1"/>
    <col min="6407" max="6407" width="6" style="152" customWidth="1"/>
    <col min="6408" max="6408" width="9.140625" style="152"/>
    <col min="6409" max="6409" width="12.5703125" style="152" customWidth="1"/>
    <col min="6410" max="6410" width="10.85546875" style="152" customWidth="1"/>
    <col min="6411" max="6655" width="9.140625" style="152"/>
    <col min="6656" max="6656" width="4.42578125" style="152" customWidth="1"/>
    <col min="6657" max="6657" width="44.140625" style="152" customWidth="1"/>
    <col min="6658" max="6658" width="23" style="152" customWidth="1"/>
    <col min="6659" max="6659" width="6.7109375" style="152" customWidth="1"/>
    <col min="6660" max="6660" width="9.140625" style="152"/>
    <col min="6661" max="6661" width="10.85546875" style="152" customWidth="1"/>
    <col min="6662" max="6662" width="13.7109375" style="152" customWidth="1"/>
    <col min="6663" max="6663" width="6" style="152" customWidth="1"/>
    <col min="6664" max="6664" width="9.140625" style="152"/>
    <col min="6665" max="6665" width="12.5703125" style="152" customWidth="1"/>
    <col min="6666" max="6666" width="10.85546875" style="152" customWidth="1"/>
    <col min="6667" max="6911" width="9.140625" style="152"/>
    <col min="6912" max="6912" width="4.42578125" style="152" customWidth="1"/>
    <col min="6913" max="6913" width="44.140625" style="152" customWidth="1"/>
    <col min="6914" max="6914" width="23" style="152" customWidth="1"/>
    <col min="6915" max="6915" width="6.7109375" style="152" customWidth="1"/>
    <col min="6916" max="6916" width="9.140625" style="152"/>
    <col min="6917" max="6917" width="10.85546875" style="152" customWidth="1"/>
    <col min="6918" max="6918" width="13.7109375" style="152" customWidth="1"/>
    <col min="6919" max="6919" width="6" style="152" customWidth="1"/>
    <col min="6920" max="6920" width="9.140625" style="152"/>
    <col min="6921" max="6921" width="12.5703125" style="152" customWidth="1"/>
    <col min="6922" max="6922" width="10.85546875" style="152" customWidth="1"/>
    <col min="6923" max="7167" width="9.140625" style="152"/>
    <col min="7168" max="7168" width="4.42578125" style="152" customWidth="1"/>
    <col min="7169" max="7169" width="44.140625" style="152" customWidth="1"/>
    <col min="7170" max="7170" width="23" style="152" customWidth="1"/>
    <col min="7171" max="7171" width="6.7109375" style="152" customWidth="1"/>
    <col min="7172" max="7172" width="9.140625" style="152"/>
    <col min="7173" max="7173" width="10.85546875" style="152" customWidth="1"/>
    <col min="7174" max="7174" width="13.7109375" style="152" customWidth="1"/>
    <col min="7175" max="7175" width="6" style="152" customWidth="1"/>
    <col min="7176" max="7176" width="9.140625" style="152"/>
    <col min="7177" max="7177" width="12.5703125" style="152" customWidth="1"/>
    <col min="7178" max="7178" width="10.85546875" style="152" customWidth="1"/>
    <col min="7179" max="7423" width="9.140625" style="152"/>
    <col min="7424" max="7424" width="4.42578125" style="152" customWidth="1"/>
    <col min="7425" max="7425" width="44.140625" style="152" customWidth="1"/>
    <col min="7426" max="7426" width="23" style="152" customWidth="1"/>
    <col min="7427" max="7427" width="6.7109375" style="152" customWidth="1"/>
    <col min="7428" max="7428" width="9.140625" style="152"/>
    <col min="7429" max="7429" width="10.85546875" style="152" customWidth="1"/>
    <col min="7430" max="7430" width="13.7109375" style="152" customWidth="1"/>
    <col min="7431" max="7431" width="6" style="152" customWidth="1"/>
    <col min="7432" max="7432" width="9.140625" style="152"/>
    <col min="7433" max="7433" width="12.5703125" style="152" customWidth="1"/>
    <col min="7434" max="7434" width="10.85546875" style="152" customWidth="1"/>
    <col min="7435" max="7679" width="9.140625" style="152"/>
    <col min="7680" max="7680" width="4.42578125" style="152" customWidth="1"/>
    <col min="7681" max="7681" width="44.140625" style="152" customWidth="1"/>
    <col min="7682" max="7682" width="23" style="152" customWidth="1"/>
    <col min="7683" max="7683" width="6.7109375" style="152" customWidth="1"/>
    <col min="7684" max="7684" width="9.140625" style="152"/>
    <col min="7685" max="7685" width="10.85546875" style="152" customWidth="1"/>
    <col min="7686" max="7686" width="13.7109375" style="152" customWidth="1"/>
    <col min="7687" max="7687" width="6" style="152" customWidth="1"/>
    <col min="7688" max="7688" width="9.140625" style="152"/>
    <col min="7689" max="7689" width="12.5703125" style="152" customWidth="1"/>
    <col min="7690" max="7690" width="10.85546875" style="152" customWidth="1"/>
    <col min="7691" max="7935" width="9.140625" style="152"/>
    <col min="7936" max="7936" width="4.42578125" style="152" customWidth="1"/>
    <col min="7937" max="7937" width="44.140625" style="152" customWidth="1"/>
    <col min="7938" max="7938" width="23" style="152" customWidth="1"/>
    <col min="7939" max="7939" width="6.7109375" style="152" customWidth="1"/>
    <col min="7940" max="7940" width="9.140625" style="152"/>
    <col min="7941" max="7941" width="10.85546875" style="152" customWidth="1"/>
    <col min="7942" max="7942" width="13.7109375" style="152" customWidth="1"/>
    <col min="7943" max="7943" width="6" style="152" customWidth="1"/>
    <col min="7944" max="7944" width="9.140625" style="152"/>
    <col min="7945" max="7945" width="12.5703125" style="152" customWidth="1"/>
    <col min="7946" max="7946" width="10.85546875" style="152" customWidth="1"/>
    <col min="7947" max="8191" width="9.140625" style="152"/>
    <col min="8192" max="8192" width="4.42578125" style="152" customWidth="1"/>
    <col min="8193" max="8193" width="44.140625" style="152" customWidth="1"/>
    <col min="8194" max="8194" width="23" style="152" customWidth="1"/>
    <col min="8195" max="8195" width="6.7109375" style="152" customWidth="1"/>
    <col min="8196" max="8196" width="9.140625" style="152"/>
    <col min="8197" max="8197" width="10.85546875" style="152" customWidth="1"/>
    <col min="8198" max="8198" width="13.7109375" style="152" customWidth="1"/>
    <col min="8199" max="8199" width="6" style="152" customWidth="1"/>
    <col min="8200" max="8200" width="9.140625" style="152"/>
    <col min="8201" max="8201" width="12.5703125" style="152" customWidth="1"/>
    <col min="8202" max="8202" width="10.85546875" style="152" customWidth="1"/>
    <col min="8203" max="8447" width="9.140625" style="152"/>
    <col min="8448" max="8448" width="4.42578125" style="152" customWidth="1"/>
    <col min="8449" max="8449" width="44.140625" style="152" customWidth="1"/>
    <col min="8450" max="8450" width="23" style="152" customWidth="1"/>
    <col min="8451" max="8451" width="6.7109375" style="152" customWidth="1"/>
    <col min="8452" max="8452" width="9.140625" style="152"/>
    <col min="8453" max="8453" width="10.85546875" style="152" customWidth="1"/>
    <col min="8454" max="8454" width="13.7109375" style="152" customWidth="1"/>
    <col min="8455" max="8455" width="6" style="152" customWidth="1"/>
    <col min="8456" max="8456" width="9.140625" style="152"/>
    <col min="8457" max="8457" width="12.5703125" style="152" customWidth="1"/>
    <col min="8458" max="8458" width="10.85546875" style="152" customWidth="1"/>
    <col min="8459" max="8703" width="9.140625" style="152"/>
    <col min="8704" max="8704" width="4.42578125" style="152" customWidth="1"/>
    <col min="8705" max="8705" width="44.140625" style="152" customWidth="1"/>
    <col min="8706" max="8706" width="23" style="152" customWidth="1"/>
    <col min="8707" max="8707" width="6.7109375" style="152" customWidth="1"/>
    <col min="8708" max="8708" width="9.140625" style="152"/>
    <col min="8709" max="8709" width="10.85546875" style="152" customWidth="1"/>
    <col min="8710" max="8710" width="13.7109375" style="152" customWidth="1"/>
    <col min="8711" max="8711" width="6" style="152" customWidth="1"/>
    <col min="8712" max="8712" width="9.140625" style="152"/>
    <col min="8713" max="8713" width="12.5703125" style="152" customWidth="1"/>
    <col min="8714" max="8714" width="10.85546875" style="152" customWidth="1"/>
    <col min="8715" max="8959" width="9.140625" style="152"/>
    <col min="8960" max="8960" width="4.42578125" style="152" customWidth="1"/>
    <col min="8961" max="8961" width="44.140625" style="152" customWidth="1"/>
    <col min="8962" max="8962" width="23" style="152" customWidth="1"/>
    <col min="8963" max="8963" width="6.7109375" style="152" customWidth="1"/>
    <col min="8964" max="8964" width="9.140625" style="152"/>
    <col min="8965" max="8965" width="10.85546875" style="152" customWidth="1"/>
    <col min="8966" max="8966" width="13.7109375" style="152" customWidth="1"/>
    <col min="8967" max="8967" width="6" style="152" customWidth="1"/>
    <col min="8968" max="8968" width="9.140625" style="152"/>
    <col min="8969" max="8969" width="12.5703125" style="152" customWidth="1"/>
    <col min="8970" max="8970" width="10.85546875" style="152" customWidth="1"/>
    <col min="8971" max="9215" width="9.140625" style="152"/>
    <col min="9216" max="9216" width="4.42578125" style="152" customWidth="1"/>
    <col min="9217" max="9217" width="44.140625" style="152" customWidth="1"/>
    <col min="9218" max="9218" width="23" style="152" customWidth="1"/>
    <col min="9219" max="9219" width="6.7109375" style="152" customWidth="1"/>
    <col min="9220" max="9220" width="9.140625" style="152"/>
    <col min="9221" max="9221" width="10.85546875" style="152" customWidth="1"/>
    <col min="9222" max="9222" width="13.7109375" style="152" customWidth="1"/>
    <col min="9223" max="9223" width="6" style="152" customWidth="1"/>
    <col min="9224" max="9224" width="9.140625" style="152"/>
    <col min="9225" max="9225" width="12.5703125" style="152" customWidth="1"/>
    <col min="9226" max="9226" width="10.85546875" style="152" customWidth="1"/>
    <col min="9227" max="9471" width="9.140625" style="152"/>
    <col min="9472" max="9472" width="4.42578125" style="152" customWidth="1"/>
    <col min="9473" max="9473" width="44.140625" style="152" customWidth="1"/>
    <col min="9474" max="9474" width="23" style="152" customWidth="1"/>
    <col min="9475" max="9475" width="6.7109375" style="152" customWidth="1"/>
    <col min="9476" max="9476" width="9.140625" style="152"/>
    <col min="9477" max="9477" width="10.85546875" style="152" customWidth="1"/>
    <col min="9478" max="9478" width="13.7109375" style="152" customWidth="1"/>
    <col min="9479" max="9479" width="6" style="152" customWidth="1"/>
    <col min="9480" max="9480" width="9.140625" style="152"/>
    <col min="9481" max="9481" width="12.5703125" style="152" customWidth="1"/>
    <col min="9482" max="9482" width="10.85546875" style="152" customWidth="1"/>
    <col min="9483" max="9727" width="9.140625" style="152"/>
    <col min="9728" max="9728" width="4.42578125" style="152" customWidth="1"/>
    <col min="9729" max="9729" width="44.140625" style="152" customWidth="1"/>
    <col min="9730" max="9730" width="23" style="152" customWidth="1"/>
    <col min="9731" max="9731" width="6.7109375" style="152" customWidth="1"/>
    <col min="9732" max="9732" width="9.140625" style="152"/>
    <col min="9733" max="9733" width="10.85546875" style="152" customWidth="1"/>
    <col min="9734" max="9734" width="13.7109375" style="152" customWidth="1"/>
    <col min="9735" max="9735" width="6" style="152" customWidth="1"/>
    <col min="9736" max="9736" width="9.140625" style="152"/>
    <col min="9737" max="9737" width="12.5703125" style="152" customWidth="1"/>
    <col min="9738" max="9738" width="10.85546875" style="152" customWidth="1"/>
    <col min="9739" max="9983" width="9.140625" style="152"/>
    <col min="9984" max="9984" width="4.42578125" style="152" customWidth="1"/>
    <col min="9985" max="9985" width="44.140625" style="152" customWidth="1"/>
    <col min="9986" max="9986" width="23" style="152" customWidth="1"/>
    <col min="9987" max="9987" width="6.7109375" style="152" customWidth="1"/>
    <col min="9988" max="9988" width="9.140625" style="152"/>
    <col min="9989" max="9989" width="10.85546875" style="152" customWidth="1"/>
    <col min="9990" max="9990" width="13.7109375" style="152" customWidth="1"/>
    <col min="9991" max="9991" width="6" style="152" customWidth="1"/>
    <col min="9992" max="9992" width="9.140625" style="152"/>
    <col min="9993" max="9993" width="12.5703125" style="152" customWidth="1"/>
    <col min="9994" max="9994" width="10.85546875" style="152" customWidth="1"/>
    <col min="9995" max="10239" width="9.140625" style="152"/>
    <col min="10240" max="10240" width="4.42578125" style="152" customWidth="1"/>
    <col min="10241" max="10241" width="44.140625" style="152" customWidth="1"/>
    <col min="10242" max="10242" width="23" style="152" customWidth="1"/>
    <col min="10243" max="10243" width="6.7109375" style="152" customWidth="1"/>
    <col min="10244" max="10244" width="9.140625" style="152"/>
    <col min="10245" max="10245" width="10.85546875" style="152" customWidth="1"/>
    <col min="10246" max="10246" width="13.7109375" style="152" customWidth="1"/>
    <col min="10247" max="10247" width="6" style="152" customWidth="1"/>
    <col min="10248" max="10248" width="9.140625" style="152"/>
    <col min="10249" max="10249" width="12.5703125" style="152" customWidth="1"/>
    <col min="10250" max="10250" width="10.85546875" style="152" customWidth="1"/>
    <col min="10251" max="10495" width="9.140625" style="152"/>
    <col min="10496" max="10496" width="4.42578125" style="152" customWidth="1"/>
    <col min="10497" max="10497" width="44.140625" style="152" customWidth="1"/>
    <col min="10498" max="10498" width="23" style="152" customWidth="1"/>
    <col min="10499" max="10499" width="6.7109375" style="152" customWidth="1"/>
    <col min="10500" max="10500" width="9.140625" style="152"/>
    <col min="10501" max="10501" width="10.85546875" style="152" customWidth="1"/>
    <col min="10502" max="10502" width="13.7109375" style="152" customWidth="1"/>
    <col min="10503" max="10503" width="6" style="152" customWidth="1"/>
    <col min="10504" max="10504" width="9.140625" style="152"/>
    <col min="10505" max="10505" width="12.5703125" style="152" customWidth="1"/>
    <col min="10506" max="10506" width="10.85546875" style="152" customWidth="1"/>
    <col min="10507" max="10751" width="9.140625" style="152"/>
    <col min="10752" max="10752" width="4.42578125" style="152" customWidth="1"/>
    <col min="10753" max="10753" width="44.140625" style="152" customWidth="1"/>
    <col min="10754" max="10754" width="23" style="152" customWidth="1"/>
    <col min="10755" max="10755" width="6.7109375" style="152" customWidth="1"/>
    <col min="10756" max="10756" width="9.140625" style="152"/>
    <col min="10757" max="10757" width="10.85546875" style="152" customWidth="1"/>
    <col min="10758" max="10758" width="13.7109375" style="152" customWidth="1"/>
    <col min="10759" max="10759" width="6" style="152" customWidth="1"/>
    <col min="10760" max="10760" width="9.140625" style="152"/>
    <col min="10761" max="10761" width="12.5703125" style="152" customWidth="1"/>
    <col min="10762" max="10762" width="10.85546875" style="152" customWidth="1"/>
    <col min="10763" max="11007" width="9.140625" style="152"/>
    <col min="11008" max="11008" width="4.42578125" style="152" customWidth="1"/>
    <col min="11009" max="11009" width="44.140625" style="152" customWidth="1"/>
    <col min="11010" max="11010" width="23" style="152" customWidth="1"/>
    <col min="11011" max="11011" width="6.7109375" style="152" customWidth="1"/>
    <col min="11012" max="11012" width="9.140625" style="152"/>
    <col min="11013" max="11013" width="10.85546875" style="152" customWidth="1"/>
    <col min="11014" max="11014" width="13.7109375" style="152" customWidth="1"/>
    <col min="11015" max="11015" width="6" style="152" customWidth="1"/>
    <col min="11016" max="11016" width="9.140625" style="152"/>
    <col min="11017" max="11017" width="12.5703125" style="152" customWidth="1"/>
    <col min="11018" max="11018" width="10.85546875" style="152" customWidth="1"/>
    <col min="11019" max="11263" width="9.140625" style="152"/>
    <col min="11264" max="11264" width="4.42578125" style="152" customWidth="1"/>
    <col min="11265" max="11265" width="44.140625" style="152" customWidth="1"/>
    <col min="11266" max="11266" width="23" style="152" customWidth="1"/>
    <col min="11267" max="11267" width="6.7109375" style="152" customWidth="1"/>
    <col min="11268" max="11268" width="9.140625" style="152"/>
    <col min="11269" max="11269" width="10.85546875" style="152" customWidth="1"/>
    <col min="11270" max="11270" width="13.7109375" style="152" customWidth="1"/>
    <col min="11271" max="11271" width="6" style="152" customWidth="1"/>
    <col min="11272" max="11272" width="9.140625" style="152"/>
    <col min="11273" max="11273" width="12.5703125" style="152" customWidth="1"/>
    <col min="11274" max="11274" width="10.85546875" style="152" customWidth="1"/>
    <col min="11275" max="11519" width="9.140625" style="152"/>
    <col min="11520" max="11520" width="4.42578125" style="152" customWidth="1"/>
    <col min="11521" max="11521" width="44.140625" style="152" customWidth="1"/>
    <col min="11522" max="11522" width="23" style="152" customWidth="1"/>
    <col min="11523" max="11523" width="6.7109375" style="152" customWidth="1"/>
    <col min="11524" max="11524" width="9.140625" style="152"/>
    <col min="11525" max="11525" width="10.85546875" style="152" customWidth="1"/>
    <col min="11526" max="11526" width="13.7109375" style="152" customWidth="1"/>
    <col min="11527" max="11527" width="6" style="152" customWidth="1"/>
    <col min="11528" max="11528" width="9.140625" style="152"/>
    <col min="11529" max="11529" width="12.5703125" style="152" customWidth="1"/>
    <col min="11530" max="11530" width="10.85546875" style="152" customWidth="1"/>
    <col min="11531" max="11775" width="9.140625" style="152"/>
    <col min="11776" max="11776" width="4.42578125" style="152" customWidth="1"/>
    <col min="11777" max="11777" width="44.140625" style="152" customWidth="1"/>
    <col min="11778" max="11778" width="23" style="152" customWidth="1"/>
    <col min="11779" max="11779" width="6.7109375" style="152" customWidth="1"/>
    <col min="11780" max="11780" width="9.140625" style="152"/>
    <col min="11781" max="11781" width="10.85546875" style="152" customWidth="1"/>
    <col min="11782" max="11782" width="13.7109375" style="152" customWidth="1"/>
    <col min="11783" max="11783" width="6" style="152" customWidth="1"/>
    <col min="11784" max="11784" width="9.140625" style="152"/>
    <col min="11785" max="11785" width="12.5703125" style="152" customWidth="1"/>
    <col min="11786" max="11786" width="10.85546875" style="152" customWidth="1"/>
    <col min="11787" max="12031" width="9.140625" style="152"/>
    <col min="12032" max="12032" width="4.42578125" style="152" customWidth="1"/>
    <col min="12033" max="12033" width="44.140625" style="152" customWidth="1"/>
    <col min="12034" max="12034" width="23" style="152" customWidth="1"/>
    <col min="12035" max="12035" width="6.7109375" style="152" customWidth="1"/>
    <col min="12036" max="12036" width="9.140625" style="152"/>
    <col min="12037" max="12037" width="10.85546875" style="152" customWidth="1"/>
    <col min="12038" max="12038" width="13.7109375" style="152" customWidth="1"/>
    <col min="12039" max="12039" width="6" style="152" customWidth="1"/>
    <col min="12040" max="12040" width="9.140625" style="152"/>
    <col min="12041" max="12041" width="12.5703125" style="152" customWidth="1"/>
    <col min="12042" max="12042" width="10.85546875" style="152" customWidth="1"/>
    <col min="12043" max="12287" width="9.140625" style="152"/>
    <col min="12288" max="12288" width="4.42578125" style="152" customWidth="1"/>
    <col min="12289" max="12289" width="44.140625" style="152" customWidth="1"/>
    <col min="12290" max="12290" width="23" style="152" customWidth="1"/>
    <col min="12291" max="12291" width="6.7109375" style="152" customWidth="1"/>
    <col min="12292" max="12292" width="9.140625" style="152"/>
    <col min="12293" max="12293" width="10.85546875" style="152" customWidth="1"/>
    <col min="12294" max="12294" width="13.7109375" style="152" customWidth="1"/>
    <col min="12295" max="12295" width="6" style="152" customWidth="1"/>
    <col min="12296" max="12296" width="9.140625" style="152"/>
    <col min="12297" max="12297" width="12.5703125" style="152" customWidth="1"/>
    <col min="12298" max="12298" width="10.85546875" style="152" customWidth="1"/>
    <col min="12299" max="12543" width="9.140625" style="152"/>
    <col min="12544" max="12544" width="4.42578125" style="152" customWidth="1"/>
    <col min="12545" max="12545" width="44.140625" style="152" customWidth="1"/>
    <col min="12546" max="12546" width="23" style="152" customWidth="1"/>
    <col min="12547" max="12547" width="6.7109375" style="152" customWidth="1"/>
    <col min="12548" max="12548" width="9.140625" style="152"/>
    <col min="12549" max="12549" width="10.85546875" style="152" customWidth="1"/>
    <col min="12550" max="12550" width="13.7109375" style="152" customWidth="1"/>
    <col min="12551" max="12551" width="6" style="152" customWidth="1"/>
    <col min="12552" max="12552" width="9.140625" style="152"/>
    <col min="12553" max="12553" width="12.5703125" style="152" customWidth="1"/>
    <col min="12554" max="12554" width="10.85546875" style="152" customWidth="1"/>
    <col min="12555" max="12799" width="9.140625" style="152"/>
    <col min="12800" max="12800" width="4.42578125" style="152" customWidth="1"/>
    <col min="12801" max="12801" width="44.140625" style="152" customWidth="1"/>
    <col min="12802" max="12802" width="23" style="152" customWidth="1"/>
    <col min="12803" max="12803" width="6.7109375" style="152" customWidth="1"/>
    <col min="12804" max="12804" width="9.140625" style="152"/>
    <col min="12805" max="12805" width="10.85546875" style="152" customWidth="1"/>
    <col min="12806" max="12806" width="13.7109375" style="152" customWidth="1"/>
    <col min="12807" max="12807" width="6" style="152" customWidth="1"/>
    <col min="12808" max="12808" width="9.140625" style="152"/>
    <col min="12809" max="12809" width="12.5703125" style="152" customWidth="1"/>
    <col min="12810" max="12810" width="10.85546875" style="152" customWidth="1"/>
    <col min="12811" max="13055" width="9.140625" style="152"/>
    <col min="13056" max="13056" width="4.42578125" style="152" customWidth="1"/>
    <col min="13057" max="13057" width="44.140625" style="152" customWidth="1"/>
    <col min="13058" max="13058" width="23" style="152" customWidth="1"/>
    <col min="13059" max="13059" width="6.7109375" style="152" customWidth="1"/>
    <col min="13060" max="13060" width="9.140625" style="152"/>
    <col min="13061" max="13061" width="10.85546875" style="152" customWidth="1"/>
    <col min="13062" max="13062" width="13.7109375" style="152" customWidth="1"/>
    <col min="13063" max="13063" width="6" style="152" customWidth="1"/>
    <col min="13064" max="13064" width="9.140625" style="152"/>
    <col min="13065" max="13065" width="12.5703125" style="152" customWidth="1"/>
    <col min="13066" max="13066" width="10.85546875" style="152" customWidth="1"/>
    <col min="13067" max="13311" width="9.140625" style="152"/>
    <col min="13312" max="13312" width="4.42578125" style="152" customWidth="1"/>
    <col min="13313" max="13313" width="44.140625" style="152" customWidth="1"/>
    <col min="13314" max="13314" width="23" style="152" customWidth="1"/>
    <col min="13315" max="13315" width="6.7109375" style="152" customWidth="1"/>
    <col min="13316" max="13316" width="9.140625" style="152"/>
    <col min="13317" max="13317" width="10.85546875" style="152" customWidth="1"/>
    <col min="13318" max="13318" width="13.7109375" style="152" customWidth="1"/>
    <col min="13319" max="13319" width="6" style="152" customWidth="1"/>
    <col min="13320" max="13320" width="9.140625" style="152"/>
    <col min="13321" max="13321" width="12.5703125" style="152" customWidth="1"/>
    <col min="13322" max="13322" width="10.85546875" style="152" customWidth="1"/>
    <col min="13323" max="13567" width="9.140625" style="152"/>
    <col min="13568" max="13568" width="4.42578125" style="152" customWidth="1"/>
    <col min="13569" max="13569" width="44.140625" style="152" customWidth="1"/>
    <col min="13570" max="13570" width="23" style="152" customWidth="1"/>
    <col min="13571" max="13571" width="6.7109375" style="152" customWidth="1"/>
    <col min="13572" max="13572" width="9.140625" style="152"/>
    <col min="13573" max="13573" width="10.85546875" style="152" customWidth="1"/>
    <col min="13574" max="13574" width="13.7109375" style="152" customWidth="1"/>
    <col min="13575" max="13575" width="6" style="152" customWidth="1"/>
    <col min="13576" max="13576" width="9.140625" style="152"/>
    <col min="13577" max="13577" width="12.5703125" style="152" customWidth="1"/>
    <col min="13578" max="13578" width="10.85546875" style="152" customWidth="1"/>
    <col min="13579" max="13823" width="9.140625" style="152"/>
    <col min="13824" max="13824" width="4.42578125" style="152" customWidth="1"/>
    <col min="13825" max="13825" width="44.140625" style="152" customWidth="1"/>
    <col min="13826" max="13826" width="23" style="152" customWidth="1"/>
    <col min="13827" max="13827" width="6.7109375" style="152" customWidth="1"/>
    <col min="13828" max="13828" width="9.140625" style="152"/>
    <col min="13829" max="13829" width="10.85546875" style="152" customWidth="1"/>
    <col min="13830" max="13830" width="13.7109375" style="152" customWidth="1"/>
    <col min="13831" max="13831" width="6" style="152" customWidth="1"/>
    <col min="13832" max="13832" width="9.140625" style="152"/>
    <col min="13833" max="13833" width="12.5703125" style="152" customWidth="1"/>
    <col min="13834" max="13834" width="10.85546875" style="152" customWidth="1"/>
    <col min="13835" max="14079" width="9.140625" style="152"/>
    <col min="14080" max="14080" width="4.42578125" style="152" customWidth="1"/>
    <col min="14081" max="14081" width="44.140625" style="152" customWidth="1"/>
    <col min="14082" max="14082" width="23" style="152" customWidth="1"/>
    <col min="14083" max="14083" width="6.7109375" style="152" customWidth="1"/>
    <col min="14084" max="14084" width="9.140625" style="152"/>
    <col min="14085" max="14085" width="10.85546875" style="152" customWidth="1"/>
    <col min="14086" max="14086" width="13.7109375" style="152" customWidth="1"/>
    <col min="14087" max="14087" width="6" style="152" customWidth="1"/>
    <col min="14088" max="14088" width="9.140625" style="152"/>
    <col min="14089" max="14089" width="12.5703125" style="152" customWidth="1"/>
    <col min="14090" max="14090" width="10.85546875" style="152" customWidth="1"/>
    <col min="14091" max="14335" width="9.140625" style="152"/>
    <col min="14336" max="14336" width="4.42578125" style="152" customWidth="1"/>
    <col min="14337" max="14337" width="44.140625" style="152" customWidth="1"/>
    <col min="14338" max="14338" width="23" style="152" customWidth="1"/>
    <col min="14339" max="14339" width="6.7109375" style="152" customWidth="1"/>
    <col min="14340" max="14340" width="9.140625" style="152"/>
    <col min="14341" max="14341" width="10.85546875" style="152" customWidth="1"/>
    <col min="14342" max="14342" width="13.7109375" style="152" customWidth="1"/>
    <col min="14343" max="14343" width="6" style="152" customWidth="1"/>
    <col min="14344" max="14344" width="9.140625" style="152"/>
    <col min="14345" max="14345" width="12.5703125" style="152" customWidth="1"/>
    <col min="14346" max="14346" width="10.85546875" style="152" customWidth="1"/>
    <col min="14347" max="14591" width="9.140625" style="152"/>
    <col min="14592" max="14592" width="4.42578125" style="152" customWidth="1"/>
    <col min="14593" max="14593" width="44.140625" style="152" customWidth="1"/>
    <col min="14594" max="14594" width="23" style="152" customWidth="1"/>
    <col min="14595" max="14595" width="6.7109375" style="152" customWidth="1"/>
    <col min="14596" max="14596" width="9.140625" style="152"/>
    <col min="14597" max="14597" width="10.85546875" style="152" customWidth="1"/>
    <col min="14598" max="14598" width="13.7109375" style="152" customWidth="1"/>
    <col min="14599" max="14599" width="6" style="152" customWidth="1"/>
    <col min="14600" max="14600" width="9.140625" style="152"/>
    <col min="14601" max="14601" width="12.5703125" style="152" customWidth="1"/>
    <col min="14602" max="14602" width="10.85546875" style="152" customWidth="1"/>
    <col min="14603" max="14847" width="9.140625" style="152"/>
    <col min="14848" max="14848" width="4.42578125" style="152" customWidth="1"/>
    <col min="14849" max="14849" width="44.140625" style="152" customWidth="1"/>
    <col min="14850" max="14850" width="23" style="152" customWidth="1"/>
    <col min="14851" max="14851" width="6.7109375" style="152" customWidth="1"/>
    <col min="14852" max="14852" width="9.140625" style="152"/>
    <col min="14853" max="14853" width="10.85546875" style="152" customWidth="1"/>
    <col min="14854" max="14854" width="13.7109375" style="152" customWidth="1"/>
    <col min="14855" max="14855" width="6" style="152" customWidth="1"/>
    <col min="14856" max="14856" width="9.140625" style="152"/>
    <col min="14857" max="14857" width="12.5703125" style="152" customWidth="1"/>
    <col min="14858" max="14858" width="10.85546875" style="152" customWidth="1"/>
    <col min="14859" max="15103" width="9.140625" style="152"/>
    <col min="15104" max="15104" width="4.42578125" style="152" customWidth="1"/>
    <col min="15105" max="15105" width="44.140625" style="152" customWidth="1"/>
    <col min="15106" max="15106" width="23" style="152" customWidth="1"/>
    <col min="15107" max="15107" width="6.7109375" style="152" customWidth="1"/>
    <col min="15108" max="15108" width="9.140625" style="152"/>
    <col min="15109" max="15109" width="10.85546875" style="152" customWidth="1"/>
    <col min="15110" max="15110" width="13.7109375" style="152" customWidth="1"/>
    <col min="15111" max="15111" width="6" style="152" customWidth="1"/>
    <col min="15112" max="15112" width="9.140625" style="152"/>
    <col min="15113" max="15113" width="12.5703125" style="152" customWidth="1"/>
    <col min="15114" max="15114" width="10.85546875" style="152" customWidth="1"/>
    <col min="15115" max="15359" width="9.140625" style="152"/>
    <col min="15360" max="15360" width="4.42578125" style="152" customWidth="1"/>
    <col min="15361" max="15361" width="44.140625" style="152" customWidth="1"/>
    <col min="15362" max="15362" width="23" style="152" customWidth="1"/>
    <col min="15363" max="15363" width="6.7109375" style="152" customWidth="1"/>
    <col min="15364" max="15364" width="9.140625" style="152"/>
    <col min="15365" max="15365" width="10.85546875" style="152" customWidth="1"/>
    <col min="15366" max="15366" width="13.7109375" style="152" customWidth="1"/>
    <col min="15367" max="15367" width="6" style="152" customWidth="1"/>
    <col min="15368" max="15368" width="9.140625" style="152"/>
    <col min="15369" max="15369" width="12.5703125" style="152" customWidth="1"/>
    <col min="15370" max="15370" width="10.85546875" style="152" customWidth="1"/>
    <col min="15371" max="15615" width="9.140625" style="152"/>
    <col min="15616" max="15616" width="4.42578125" style="152" customWidth="1"/>
    <col min="15617" max="15617" width="44.140625" style="152" customWidth="1"/>
    <col min="15618" max="15618" width="23" style="152" customWidth="1"/>
    <col min="15619" max="15619" width="6.7109375" style="152" customWidth="1"/>
    <col min="15620" max="15620" width="9.140625" style="152"/>
    <col min="15621" max="15621" width="10.85546875" style="152" customWidth="1"/>
    <col min="15622" max="15622" width="13.7109375" style="152" customWidth="1"/>
    <col min="15623" max="15623" width="6" style="152" customWidth="1"/>
    <col min="15624" max="15624" width="9.140625" style="152"/>
    <col min="15625" max="15625" width="12.5703125" style="152" customWidth="1"/>
    <col min="15626" max="15626" width="10.85546875" style="152" customWidth="1"/>
    <col min="15627" max="15871" width="9.140625" style="152"/>
    <col min="15872" max="15872" width="4.42578125" style="152" customWidth="1"/>
    <col min="15873" max="15873" width="44.140625" style="152" customWidth="1"/>
    <col min="15874" max="15874" width="23" style="152" customWidth="1"/>
    <col min="15875" max="15875" width="6.7109375" style="152" customWidth="1"/>
    <col min="15876" max="15876" width="9.140625" style="152"/>
    <col min="15877" max="15877" width="10.85546875" style="152" customWidth="1"/>
    <col min="15878" max="15878" width="13.7109375" style="152" customWidth="1"/>
    <col min="15879" max="15879" width="6" style="152" customWidth="1"/>
    <col min="15880" max="15880" width="9.140625" style="152"/>
    <col min="15881" max="15881" width="12.5703125" style="152" customWidth="1"/>
    <col min="15882" max="15882" width="10.85546875" style="152" customWidth="1"/>
    <col min="15883" max="16127" width="9.140625" style="152"/>
    <col min="16128" max="16128" width="4.42578125" style="152" customWidth="1"/>
    <col min="16129" max="16129" width="44.140625" style="152" customWidth="1"/>
    <col min="16130" max="16130" width="23" style="152" customWidth="1"/>
    <col min="16131" max="16131" width="6.7109375" style="152" customWidth="1"/>
    <col min="16132" max="16132" width="9.140625" style="152"/>
    <col min="16133" max="16133" width="10.85546875" style="152" customWidth="1"/>
    <col min="16134" max="16134" width="13.7109375" style="152" customWidth="1"/>
    <col min="16135" max="16135" width="6" style="152" customWidth="1"/>
    <col min="16136" max="16136" width="9.140625" style="152"/>
    <col min="16137" max="16137" width="12.5703125" style="152" customWidth="1"/>
    <col min="16138" max="16138" width="10.85546875" style="152" customWidth="1"/>
    <col min="16139" max="16384" width="9.140625" style="152"/>
  </cols>
  <sheetData>
    <row r="1" spans="1:15" ht="23.45" customHeight="1" x14ac:dyDescent="0.2">
      <c r="A1" s="612" t="s">
        <v>162</v>
      </c>
      <c r="B1" s="612"/>
      <c r="C1" s="612"/>
      <c r="D1" s="148"/>
      <c r="E1" s="148"/>
      <c r="F1" s="148"/>
      <c r="G1" s="148"/>
      <c r="H1" s="148"/>
      <c r="I1" s="148"/>
      <c r="J1" s="441"/>
      <c r="K1" s="149"/>
      <c r="L1" s="150"/>
      <c r="M1" s="151" t="s">
        <v>163</v>
      </c>
    </row>
    <row r="2" spans="1:15" s="156" customFormat="1" ht="35.450000000000003" customHeight="1" x14ac:dyDescent="0.2">
      <c r="A2" s="153" t="s">
        <v>44</v>
      </c>
      <c r="B2" s="153" t="s">
        <v>45</v>
      </c>
      <c r="C2" s="153" t="s">
        <v>46</v>
      </c>
      <c r="D2" s="153" t="s">
        <v>47</v>
      </c>
      <c r="E2" s="153" t="s">
        <v>48</v>
      </c>
      <c r="F2" s="154" t="s">
        <v>49</v>
      </c>
      <c r="G2" s="154" t="s">
        <v>50</v>
      </c>
      <c r="H2" s="155" t="s">
        <v>51</v>
      </c>
      <c r="I2" s="442" t="s">
        <v>9</v>
      </c>
      <c r="J2" s="439" t="s">
        <v>10</v>
      </c>
      <c r="K2" s="109" t="s">
        <v>52</v>
      </c>
      <c r="L2" s="68" t="s">
        <v>12</v>
      </c>
      <c r="M2" s="402" t="s">
        <v>258</v>
      </c>
    </row>
    <row r="3" spans="1:15" s="166" customFormat="1" ht="192.75" customHeight="1" x14ac:dyDescent="0.2">
      <c r="A3" s="157">
        <v>2</v>
      </c>
      <c r="B3" s="158" t="s">
        <v>53</v>
      </c>
      <c r="C3" s="159"/>
      <c r="D3" s="160"/>
      <c r="E3" s="160"/>
      <c r="F3" s="161"/>
      <c r="G3" s="161"/>
      <c r="H3" s="162"/>
      <c r="I3" s="163"/>
      <c r="J3" s="475"/>
      <c r="K3" s="164"/>
      <c r="L3" s="165"/>
      <c r="M3" s="410"/>
    </row>
    <row r="4" spans="1:15" s="166" customFormat="1" ht="20.25" customHeight="1" x14ac:dyDescent="0.2">
      <c r="A4" s="157"/>
      <c r="B4" s="158" t="s">
        <v>54</v>
      </c>
      <c r="C4" s="167"/>
      <c r="D4" s="67" t="s">
        <v>18</v>
      </c>
      <c r="E4" s="67">
        <v>1</v>
      </c>
      <c r="F4" s="168"/>
      <c r="G4" s="168">
        <f>E4*F4</f>
        <v>0</v>
      </c>
      <c r="H4" s="169">
        <v>0.08</v>
      </c>
      <c r="I4" s="170">
        <f>G4*1.08</f>
        <v>0</v>
      </c>
      <c r="J4" s="476"/>
      <c r="K4" s="68"/>
      <c r="L4" s="171"/>
      <c r="M4" s="411"/>
    </row>
    <row r="5" spans="1:15" s="166" customFormat="1" ht="18.75" customHeight="1" x14ac:dyDescent="0.2">
      <c r="A5" s="157"/>
      <c r="B5" s="158" t="s">
        <v>55</v>
      </c>
      <c r="C5" s="167"/>
      <c r="D5" s="67" t="s">
        <v>18</v>
      </c>
      <c r="E5" s="67">
        <v>1</v>
      </c>
      <c r="F5" s="168"/>
      <c r="G5" s="168">
        <f t="shared" ref="G5:G11" si="0">E5*F5</f>
        <v>0</v>
      </c>
      <c r="H5" s="169">
        <v>0.08</v>
      </c>
      <c r="I5" s="170">
        <f t="shared" ref="I5:I11" si="1">G5*1.08</f>
        <v>0</v>
      </c>
      <c r="J5" s="476"/>
      <c r="K5" s="68"/>
      <c r="L5" s="171"/>
      <c r="M5" s="171"/>
    </row>
    <row r="6" spans="1:15" s="166" customFormat="1" ht="24" customHeight="1" x14ac:dyDescent="0.2">
      <c r="A6" s="157"/>
      <c r="B6" s="158" t="s">
        <v>56</v>
      </c>
      <c r="C6" s="167"/>
      <c r="D6" s="67" t="s">
        <v>18</v>
      </c>
      <c r="E6" s="67">
        <v>1</v>
      </c>
      <c r="F6" s="168"/>
      <c r="G6" s="168">
        <f t="shared" si="0"/>
        <v>0</v>
      </c>
      <c r="H6" s="169">
        <v>0.08</v>
      </c>
      <c r="I6" s="170">
        <f t="shared" si="1"/>
        <v>0</v>
      </c>
      <c r="J6" s="170"/>
      <c r="K6" s="68"/>
      <c r="L6" s="171"/>
      <c r="M6" s="171"/>
    </row>
    <row r="7" spans="1:15" s="166" customFormat="1" ht="19.5" customHeight="1" x14ac:dyDescent="0.2">
      <c r="A7" s="157"/>
      <c r="B7" s="158" t="s">
        <v>57</v>
      </c>
      <c r="C7" s="167"/>
      <c r="D7" s="67" t="s">
        <v>18</v>
      </c>
      <c r="E7" s="67">
        <v>1</v>
      </c>
      <c r="F7" s="168"/>
      <c r="G7" s="168">
        <f t="shared" si="0"/>
        <v>0</v>
      </c>
      <c r="H7" s="169">
        <v>0.08</v>
      </c>
      <c r="I7" s="170">
        <f t="shared" si="1"/>
        <v>0</v>
      </c>
      <c r="J7" s="170"/>
      <c r="K7" s="68"/>
      <c r="L7" s="171"/>
      <c r="M7" s="171"/>
    </row>
    <row r="8" spans="1:15" s="166" customFormat="1" ht="24" customHeight="1" x14ac:dyDescent="0.2">
      <c r="A8" s="157"/>
      <c r="B8" s="158" t="s">
        <v>58</v>
      </c>
      <c r="C8" s="167"/>
      <c r="D8" s="67" t="s">
        <v>18</v>
      </c>
      <c r="E8" s="67">
        <v>1</v>
      </c>
      <c r="F8" s="168"/>
      <c r="G8" s="168">
        <f t="shared" si="0"/>
        <v>0</v>
      </c>
      <c r="H8" s="169">
        <v>0.08</v>
      </c>
      <c r="I8" s="170">
        <f t="shared" si="1"/>
        <v>0</v>
      </c>
      <c r="J8" s="170"/>
      <c r="K8" s="68"/>
      <c r="L8" s="171"/>
      <c r="M8" s="171"/>
    </row>
    <row r="9" spans="1:15" s="166" customFormat="1" ht="24.75" customHeight="1" x14ac:dyDescent="0.2">
      <c r="A9" s="157"/>
      <c r="B9" s="158" t="s">
        <v>59</v>
      </c>
      <c r="C9" s="167"/>
      <c r="D9" s="67" t="s">
        <v>18</v>
      </c>
      <c r="E9" s="67">
        <v>1</v>
      </c>
      <c r="F9" s="168"/>
      <c r="G9" s="168">
        <f t="shared" si="0"/>
        <v>0</v>
      </c>
      <c r="H9" s="169">
        <v>0.08</v>
      </c>
      <c r="I9" s="170">
        <f t="shared" si="1"/>
        <v>0</v>
      </c>
      <c r="J9" s="170"/>
      <c r="K9" s="68"/>
      <c r="L9" s="171"/>
      <c r="M9" s="171"/>
    </row>
    <row r="10" spans="1:15" s="166" customFormat="1" ht="24.75" customHeight="1" x14ac:dyDescent="0.2">
      <c r="A10" s="157"/>
      <c r="B10" s="158" t="s">
        <v>60</v>
      </c>
      <c r="C10" s="167"/>
      <c r="D10" s="67" t="s">
        <v>18</v>
      </c>
      <c r="E10" s="67">
        <v>1</v>
      </c>
      <c r="F10" s="168"/>
      <c r="G10" s="168">
        <f t="shared" si="0"/>
        <v>0</v>
      </c>
      <c r="H10" s="169">
        <v>0.08</v>
      </c>
      <c r="I10" s="170">
        <f t="shared" si="1"/>
        <v>0</v>
      </c>
      <c r="J10" s="170"/>
      <c r="K10" s="68"/>
      <c r="L10" s="171"/>
      <c r="M10" s="171"/>
    </row>
    <row r="11" spans="1:15" s="166" customFormat="1" ht="24.75" customHeight="1" x14ac:dyDescent="0.2">
      <c r="A11" s="157"/>
      <c r="B11" s="158" t="s">
        <v>61</v>
      </c>
      <c r="C11" s="167"/>
      <c r="D11" s="67" t="s">
        <v>18</v>
      </c>
      <c r="E11" s="67">
        <v>1</v>
      </c>
      <c r="F11" s="168"/>
      <c r="G11" s="168">
        <f t="shared" si="0"/>
        <v>0</v>
      </c>
      <c r="H11" s="169">
        <v>0.08</v>
      </c>
      <c r="I11" s="170">
        <f t="shared" si="1"/>
        <v>0</v>
      </c>
      <c r="J11" s="170"/>
      <c r="K11" s="68"/>
      <c r="L11" s="171"/>
      <c r="M11" s="171"/>
    </row>
    <row r="12" spans="1:15" ht="17.25" customHeight="1" x14ac:dyDescent="0.2">
      <c r="A12" s="630" t="s">
        <v>15</v>
      </c>
      <c r="B12" s="630"/>
      <c r="C12" s="630"/>
      <c r="D12" s="630"/>
      <c r="E12" s="630"/>
      <c r="F12" s="630"/>
      <c r="G12" s="172">
        <f>SUM(G4:G11)</f>
        <v>0</v>
      </c>
      <c r="H12" s="173"/>
      <c r="I12" s="170">
        <f>SUM(I4:I11)</f>
        <v>0</v>
      </c>
      <c r="J12" s="170"/>
      <c r="K12" s="173"/>
      <c r="L12" s="173"/>
      <c r="M12" s="173"/>
    </row>
    <row r="13" spans="1:15" s="175" customFormat="1" ht="26.25" customHeight="1" x14ac:dyDescent="0.2">
      <c r="A13" s="631"/>
      <c r="B13" s="631"/>
      <c r="C13" s="631"/>
      <c r="D13" s="631"/>
      <c r="E13" s="631"/>
      <c r="F13" s="631"/>
      <c r="G13" s="631"/>
      <c r="H13" s="631"/>
      <c r="I13" s="585"/>
      <c r="J13" s="585"/>
      <c r="K13" s="586"/>
      <c r="L13" s="586"/>
      <c r="M13" s="587"/>
      <c r="N13" s="587"/>
    </row>
    <row r="14" spans="1:15" ht="156" customHeight="1" x14ac:dyDescent="0.2">
      <c r="A14" s="588"/>
      <c r="B14" s="588"/>
      <c r="C14" s="588"/>
      <c r="D14" s="588"/>
      <c r="E14" s="588"/>
      <c r="F14" s="588"/>
      <c r="G14" s="634" t="s">
        <v>304</v>
      </c>
      <c r="H14" s="634"/>
      <c r="I14" s="588"/>
      <c r="J14" s="588"/>
      <c r="K14" s="588"/>
      <c r="L14" s="588"/>
      <c r="M14" s="588"/>
      <c r="N14" s="588"/>
      <c r="O14" s="578"/>
    </row>
    <row r="15" spans="1:15" s="177" customFormat="1" ht="52.15" customHeight="1" x14ac:dyDescent="0.2">
      <c r="A15" s="589"/>
      <c r="B15" s="589"/>
      <c r="C15" s="589"/>
      <c r="D15" s="589"/>
      <c r="E15" s="589"/>
      <c r="F15" s="589"/>
      <c r="G15" s="589"/>
      <c r="H15" s="589"/>
      <c r="I15" s="589"/>
      <c r="J15" s="590"/>
      <c r="K15" s="632"/>
      <c r="L15" s="632"/>
      <c r="M15" s="591"/>
      <c r="N15" s="591"/>
      <c r="O15" s="581"/>
    </row>
    <row r="16" spans="1:15" s="177" customFormat="1" ht="12.75" x14ac:dyDescent="0.2">
      <c r="A16" s="591"/>
      <c r="B16" s="591"/>
      <c r="C16" s="591"/>
      <c r="D16" s="589"/>
      <c r="E16" s="589"/>
      <c r="F16" s="589"/>
      <c r="G16" s="589"/>
      <c r="H16" s="589"/>
      <c r="I16" s="589"/>
      <c r="J16" s="590"/>
      <c r="K16" s="633"/>
      <c r="L16" s="633"/>
      <c r="M16" s="591"/>
      <c r="N16" s="591"/>
      <c r="O16" s="581"/>
    </row>
    <row r="17" spans="1:15" s="178" customFormat="1" ht="20.25" customHeight="1" x14ac:dyDescent="0.2">
      <c r="A17" s="583"/>
      <c r="B17" s="583"/>
      <c r="C17" s="583"/>
      <c r="D17" s="583"/>
      <c r="E17" s="584"/>
      <c r="F17" s="584"/>
      <c r="G17" s="584"/>
      <c r="H17" s="584"/>
      <c r="I17" s="583"/>
      <c r="J17" s="583"/>
      <c r="K17" s="583"/>
      <c r="L17" s="583"/>
      <c r="M17" s="583"/>
      <c r="N17" s="592"/>
      <c r="O17" s="594"/>
    </row>
    <row r="18" spans="1:15" x14ac:dyDescent="0.2">
      <c r="A18" s="588"/>
      <c r="B18" s="588"/>
      <c r="C18" s="588"/>
      <c r="D18" s="588"/>
      <c r="E18" s="588"/>
      <c r="F18" s="588"/>
      <c r="G18" s="588"/>
      <c r="H18" s="588"/>
      <c r="I18" s="588"/>
      <c r="J18" s="588"/>
      <c r="K18" s="588"/>
      <c r="L18" s="588"/>
      <c r="M18" s="588"/>
      <c r="N18" s="588"/>
      <c r="O18" s="578"/>
    </row>
    <row r="19" spans="1:15" x14ac:dyDescent="0.2">
      <c r="A19" s="593"/>
      <c r="B19" s="593"/>
      <c r="C19" s="593"/>
      <c r="D19" s="593"/>
      <c r="E19" s="593"/>
      <c r="F19" s="593"/>
      <c r="G19" s="593"/>
      <c r="H19" s="593"/>
      <c r="I19" s="593"/>
      <c r="J19" s="593"/>
      <c r="K19" s="593"/>
      <c r="L19" s="593"/>
      <c r="M19" s="593"/>
      <c r="N19" s="593"/>
    </row>
    <row r="34" ht="25.5" customHeight="1" x14ac:dyDescent="0.2"/>
    <row r="50" spans="11:11" ht="32.25" customHeight="1" x14ac:dyDescent="0.2">
      <c r="K50" s="180"/>
    </row>
    <row r="51" spans="11:11" s="181" customFormat="1" ht="58.5" customHeight="1" x14ac:dyDescent="0.2">
      <c r="K51" s="180"/>
    </row>
    <row r="52" spans="11:11" x14ac:dyDescent="0.2">
      <c r="K52" s="180"/>
    </row>
    <row r="53" spans="11:11" x14ac:dyDescent="0.2">
      <c r="K53" s="180"/>
    </row>
    <row r="54" spans="11:11" s="179" customFormat="1" x14ac:dyDescent="0.2">
      <c r="K54" s="180"/>
    </row>
    <row r="55" spans="11:11" x14ac:dyDescent="0.2">
      <c r="K55" s="180"/>
    </row>
    <row r="61" spans="11:11" ht="29.25" customHeight="1" x14ac:dyDescent="0.2"/>
    <row r="62" spans="11:11" ht="24.75" customHeight="1" x14ac:dyDescent="0.2"/>
    <row r="63" spans="11:11" ht="24.75" customHeight="1" x14ac:dyDescent="0.2"/>
    <row r="64" spans="11:11" ht="21.75" customHeight="1" x14ac:dyDescent="0.2"/>
    <row r="95" spans="2:2" s="181" customFormat="1" x14ac:dyDescent="0.2">
      <c r="B95" s="182"/>
    </row>
  </sheetData>
  <mergeCells count="6">
    <mergeCell ref="A1:C1"/>
    <mergeCell ref="A12:F12"/>
    <mergeCell ref="A13:H13"/>
    <mergeCell ref="K15:L15"/>
    <mergeCell ref="K16:L16"/>
    <mergeCell ref="G14:H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4"/>
  <sheetViews>
    <sheetView view="pageBreakPreview" zoomScale="90" zoomScaleNormal="100" zoomScaleSheetLayoutView="90" workbookViewId="0">
      <selection activeCell="G11" sqref="G11:I12"/>
    </sheetView>
  </sheetViews>
  <sheetFormatPr defaultRowHeight="12.75" x14ac:dyDescent="0.2"/>
  <cols>
    <col min="2" max="2" width="39.28515625" customWidth="1"/>
    <col min="3" max="3" width="18.28515625" customWidth="1"/>
    <col min="4" max="4" width="7.42578125" customWidth="1"/>
    <col min="6" max="6" width="13.7109375" customWidth="1"/>
    <col min="7" max="7" width="12.140625" customWidth="1"/>
    <col min="8" max="8" width="8.140625" customWidth="1"/>
    <col min="9" max="9" width="14.42578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34" t="s">
        <v>164</v>
      </c>
      <c r="C1" s="34"/>
      <c r="D1" s="34"/>
      <c r="E1" s="34"/>
      <c r="F1" s="34"/>
      <c r="G1" s="34"/>
      <c r="H1" s="34"/>
      <c r="I1" s="35"/>
      <c r="J1" s="36"/>
      <c r="K1" s="37"/>
      <c r="L1" s="38"/>
      <c r="M1" s="7" t="s">
        <v>165</v>
      </c>
    </row>
    <row r="2" spans="1:13" ht="33.75" x14ac:dyDescent="0.2">
      <c r="A2" s="39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258</v>
      </c>
    </row>
    <row r="3" spans="1:13" ht="57" customHeight="1" x14ac:dyDescent="0.2">
      <c r="A3" s="39">
        <v>1</v>
      </c>
      <c r="B3" s="40" t="s">
        <v>130</v>
      </c>
      <c r="C3" s="41"/>
      <c r="D3" s="39" t="s">
        <v>18</v>
      </c>
      <c r="E3" s="39">
        <v>1</v>
      </c>
      <c r="F3" s="10"/>
      <c r="G3" s="47">
        <f>E3*F3</f>
        <v>0</v>
      </c>
      <c r="H3" s="19">
        <v>0.08</v>
      </c>
      <c r="I3" s="48">
        <f>G3*1.08</f>
        <v>0</v>
      </c>
      <c r="J3" s="445"/>
      <c r="K3" s="39"/>
      <c r="L3" s="39"/>
      <c r="M3" s="404"/>
    </row>
    <row r="4" spans="1:13" ht="63.75" customHeight="1" x14ac:dyDescent="0.2">
      <c r="A4" s="13">
        <v>2</v>
      </c>
      <c r="B4" s="43" t="s">
        <v>17</v>
      </c>
      <c r="C4" s="43"/>
      <c r="D4" s="44" t="s">
        <v>18</v>
      </c>
      <c r="E4" s="45">
        <v>4</v>
      </c>
      <c r="F4" s="46"/>
      <c r="G4" s="47">
        <f>E4*F4</f>
        <v>0</v>
      </c>
      <c r="H4" s="19">
        <v>0.08</v>
      </c>
      <c r="I4" s="48">
        <f>G4*1.08</f>
        <v>0</v>
      </c>
      <c r="J4" s="445"/>
      <c r="K4" s="21"/>
      <c r="L4" s="21"/>
      <c r="M4" s="403"/>
    </row>
    <row r="5" spans="1:13" ht="65.25" customHeight="1" x14ac:dyDescent="0.2">
      <c r="A5" s="39">
        <v>3</v>
      </c>
      <c r="B5" s="43" t="s">
        <v>19</v>
      </c>
      <c r="C5" s="43"/>
      <c r="D5" s="44" t="s">
        <v>18</v>
      </c>
      <c r="E5" s="45">
        <v>1</v>
      </c>
      <c r="F5" s="46"/>
      <c r="G5" s="47">
        <f>E5*F5</f>
        <v>0</v>
      </c>
      <c r="H5" s="19">
        <v>0.08</v>
      </c>
      <c r="I5" s="48">
        <f>G5*1.08</f>
        <v>0</v>
      </c>
      <c r="J5" s="445"/>
      <c r="K5" s="21"/>
      <c r="L5" s="49"/>
      <c r="M5" s="21"/>
    </row>
    <row r="6" spans="1:13" ht="167.25" customHeight="1" x14ac:dyDescent="0.2">
      <c r="A6" s="13">
        <v>4</v>
      </c>
      <c r="B6" s="43" t="s">
        <v>120</v>
      </c>
      <c r="C6" s="43"/>
      <c r="D6" s="44" t="s">
        <v>18</v>
      </c>
      <c r="E6" s="45">
        <v>2</v>
      </c>
      <c r="F6" s="46"/>
      <c r="G6" s="47">
        <f t="shared" ref="G6:G7" si="0">E6*F6</f>
        <v>0</v>
      </c>
      <c r="H6" s="19">
        <v>0.08</v>
      </c>
      <c r="I6" s="48">
        <f t="shared" ref="I6:I7" si="1">G6*1.08</f>
        <v>0</v>
      </c>
      <c r="J6" s="39"/>
      <c r="K6" s="21"/>
      <c r="L6" s="49"/>
      <c r="M6" s="21"/>
    </row>
    <row r="7" spans="1:13" ht="42.75" customHeight="1" x14ac:dyDescent="0.2">
      <c r="A7" s="39">
        <v>5</v>
      </c>
      <c r="B7" s="43" t="s">
        <v>20</v>
      </c>
      <c r="C7" s="43"/>
      <c r="D7" s="44" t="s">
        <v>14</v>
      </c>
      <c r="E7" s="45">
        <v>1</v>
      </c>
      <c r="F7" s="46"/>
      <c r="G7" s="47">
        <f t="shared" si="0"/>
        <v>0</v>
      </c>
      <c r="H7" s="19">
        <v>0.08</v>
      </c>
      <c r="I7" s="48">
        <f t="shared" si="1"/>
        <v>0</v>
      </c>
      <c r="J7" s="39"/>
      <c r="K7" s="21"/>
      <c r="L7" s="49"/>
      <c r="M7" s="21"/>
    </row>
    <row r="8" spans="1:13" x14ac:dyDescent="0.2">
      <c r="A8" s="50"/>
      <c r="B8" s="51"/>
      <c r="C8" s="51"/>
      <c r="D8" s="51"/>
      <c r="E8" s="51"/>
      <c r="F8" s="52" t="s">
        <v>15</v>
      </c>
      <c r="G8" s="25">
        <f>SUM(G3:G7)</f>
        <v>0</v>
      </c>
      <c r="H8" s="53"/>
      <c r="I8" s="54">
        <f>SUM(I3:I7)</f>
        <v>0</v>
      </c>
      <c r="K8" s="53"/>
      <c r="L8" s="53"/>
    </row>
    <row r="9" spans="1:13" ht="15" x14ac:dyDescent="0.25">
      <c r="A9" s="55"/>
      <c r="B9" s="619"/>
      <c r="C9" s="619"/>
      <c r="D9" s="55"/>
      <c r="E9" s="56"/>
      <c r="F9" s="55"/>
      <c r="G9" s="55"/>
      <c r="H9" s="55"/>
      <c r="I9" s="55"/>
      <c r="J9" s="55"/>
      <c r="K9" s="55"/>
      <c r="L9" s="57"/>
    </row>
    <row r="11" spans="1:13" ht="15" x14ac:dyDescent="0.25">
      <c r="A11" s="31"/>
      <c r="B11" s="31"/>
      <c r="C11" s="31"/>
      <c r="D11" s="31"/>
      <c r="E11" s="31"/>
      <c r="F11" s="31"/>
      <c r="G11" s="611" t="s">
        <v>304</v>
      </c>
      <c r="H11" s="611"/>
      <c r="I11" s="611"/>
      <c r="J11" s="31"/>
      <c r="K11" s="57"/>
      <c r="L11" s="57"/>
    </row>
    <row r="12" spans="1:13" ht="15" x14ac:dyDescent="0.25">
      <c r="A12" s="31"/>
      <c r="B12" s="31"/>
      <c r="C12" s="31"/>
      <c r="D12" s="31"/>
      <c r="E12" s="31"/>
      <c r="F12" s="31"/>
      <c r="G12" s="611"/>
      <c r="H12" s="611"/>
      <c r="I12" s="611"/>
      <c r="J12" s="31"/>
      <c r="K12" s="57"/>
      <c r="L12" s="57"/>
    </row>
    <row r="13" spans="1:1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57"/>
      <c r="L13" s="57"/>
    </row>
    <row r="14" spans="1:13" ht="15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57"/>
      <c r="L14" s="57"/>
    </row>
  </sheetData>
  <mergeCells count="2">
    <mergeCell ref="B9:C9"/>
    <mergeCell ref="G11:I1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52</vt:i4>
      </vt:variant>
      <vt:variant>
        <vt:lpstr>Zakresy nazwane</vt:lpstr>
      </vt:variant>
      <vt:variant>
        <vt:i4>45</vt:i4>
      </vt:variant>
    </vt:vector>
  </HeadingPairs>
  <TitlesOfParts>
    <vt:vector size="9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'38'!Excel_BuiltIn_Print_Area</vt:lpstr>
      <vt:lpstr>'1'!Obszar_wydruku</vt:lpstr>
      <vt:lpstr>'10'!Obszar_wydruku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'36'!Obszar_wydruku</vt:lpstr>
      <vt:lpstr>'37'!Obszar_wydruku</vt:lpstr>
      <vt:lpstr>'38'!Obszar_wydruku</vt:lpstr>
      <vt:lpstr>'39'!Obszar_wydruku</vt:lpstr>
      <vt:lpstr>'41'!Obszar_wydruku</vt:lpstr>
      <vt:lpstr>'42'!Obszar_wydruku</vt:lpstr>
      <vt:lpstr>'43'!Obszar_wydruku</vt:lpstr>
      <vt:lpstr>'44'!Obszar_wydruku</vt:lpstr>
      <vt:lpstr>'45'!Obszar_wydruku</vt:lpstr>
      <vt:lpstr>'46'!Obszar_wydruku</vt:lpstr>
      <vt:lpstr>'47'!Obszar_wydruku</vt:lpstr>
      <vt:lpstr>'48'!Obszar_wydruku</vt:lpstr>
      <vt:lpstr>'49'!Obszar_wydruku</vt:lpstr>
      <vt:lpstr>'50'!Obszar_wydruku</vt:lpstr>
      <vt:lpstr>'51'!Obszar_wydruku</vt:lpstr>
      <vt:lpstr>'52'!Obszar_wydruku</vt:lpstr>
      <vt:lpstr>'7'!Obszar_wydruku</vt:lpstr>
      <vt:lpstr>'8'!Obszar_wydruku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2024-10-17T06:07:36Z</cp:lastPrinted>
  <dcterms:created xsi:type="dcterms:W3CDTF">2024-08-02T06:18:48Z</dcterms:created>
  <dcterms:modified xsi:type="dcterms:W3CDTF">2024-11-14T11:42:15Z</dcterms:modified>
</cp:coreProperties>
</file>