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590" windowHeight="11505" tabRatio="818" activeTab="2"/>
  </bookViews>
  <sheets>
    <sheet name="formularz oferty" sheetId="1" r:id="rId1"/>
    <sheet name="INFORMACJE OGÓLNE" sheetId="2" r:id="rId2"/>
    <sheet name="część (1)" sheetId="3" r:id="rId3"/>
    <sheet name="część (2)" sheetId="4" r:id="rId4"/>
    <sheet name="część (3)" sheetId="5" r:id="rId5"/>
    <sheet name="część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 name="część (12)" sheetId="14" r:id="rId14"/>
  </sheets>
  <definedNames>
    <definedName name="_xlnm.Print_Area" localSheetId="2">'część (1)'!$A$1:$O$38</definedName>
    <definedName name="_xlnm.Print_Area" localSheetId="11">'część (10)'!$A$1:$O$13</definedName>
    <definedName name="_xlnm.Print_Area" localSheetId="12">'część (11)'!$A$1:$O$13</definedName>
    <definedName name="_xlnm.Print_Area" localSheetId="13">'część (12)'!$A$1:$O$15</definedName>
    <definedName name="_xlnm.Print_Area" localSheetId="3">'część (2)'!$A$1:$O$14</definedName>
    <definedName name="_xlnm.Print_Area" localSheetId="4">'część (3)'!$A$1:$O$14</definedName>
    <definedName name="_xlnm.Print_Area" localSheetId="5">'część (4)'!$A$1:$O$15</definedName>
    <definedName name="_xlnm.Print_Area" localSheetId="6">'część (5)'!$A$1:$O$13</definedName>
    <definedName name="_xlnm.Print_Area" localSheetId="7">'część (6)'!$A$1:$O$14</definedName>
    <definedName name="_xlnm.Print_Area" localSheetId="8">'część (7)'!$A$1:$O$16</definedName>
    <definedName name="_xlnm.Print_Area" localSheetId="9">'część (8)'!$A$1:$O$14</definedName>
    <definedName name="_xlnm.Print_Area" localSheetId="10">'część (9)'!$A$1:$O$16</definedName>
    <definedName name="_xlnm.Print_Area" localSheetId="0">'formularz oferty'!$A$1:$E$61</definedName>
  </definedNames>
  <calcPr fullCalcOnLoad="1"/>
</workbook>
</file>

<file path=xl/sharedStrings.xml><?xml version="1.0" encoding="utf-8"?>
<sst xmlns="http://schemas.openxmlformats.org/spreadsheetml/2006/main" count="552" uniqueCount="216">
  <si>
    <t>1.</t>
  </si>
  <si>
    <t>2.</t>
  </si>
  <si>
    <t>3.</t>
  </si>
  <si>
    <t>4.</t>
  </si>
  <si>
    <t>7.</t>
  </si>
  <si>
    <t>8.</t>
  </si>
  <si>
    <t>Dane do umowy:</t>
  </si>
  <si>
    <t>Imię i nazwisko</t>
  </si>
  <si>
    <t>Stanowisko</t>
  </si>
  <si>
    <t xml:space="preserve">   </t>
  </si>
  <si>
    <t>Nr telefonu / e-mail</t>
  </si>
  <si>
    <t>Nazwa i adres banku</t>
  </si>
  <si>
    <t>Część nr:</t>
  </si>
  <si>
    <t>Skład</t>
  </si>
  <si>
    <t>Dawka</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</si>
  <si>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</si>
  <si>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</si>
  <si>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</si>
  <si>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</si>
  <si>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</si>
  <si>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</si>
  <si>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</si>
  <si>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</si>
  <si>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</si>
  <si>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</si>
  <si>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</si>
  <si>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Ilość sztuk w opakowaniu jednostkowym</t>
  </si>
  <si>
    <t>Oferowana ilość opakowań jednostkowych</t>
  </si>
  <si>
    <t>5.</t>
  </si>
  <si>
    <t>województwo:</t>
  </si>
  <si>
    <t>nazwa Wykonawcy:</t>
  </si>
  <si>
    <t>Poz.</t>
  </si>
  <si>
    <t>6.</t>
  </si>
  <si>
    <t>Nazwa zamówienia</t>
  </si>
  <si>
    <t>Numer sprawy</t>
  </si>
  <si>
    <t>adres (siedziba) Wykonawcy:</t>
  </si>
  <si>
    <t>NIP</t>
  </si>
  <si>
    <t>REGON</t>
  </si>
  <si>
    <t>osoba do kontaktu</t>
  </si>
  <si>
    <t>telefon</t>
  </si>
  <si>
    <t>faks</t>
  </si>
  <si>
    <t>email</t>
  </si>
  <si>
    <t>FORMULARZ OFERTY</t>
  </si>
  <si>
    <t>Podmiot Odpowiedzialny</t>
  </si>
  <si>
    <t>Ilość</t>
  </si>
  <si>
    <t>załącznik nr ….. do umowy</t>
  </si>
  <si>
    <t>Postać/ Opakowanie</t>
  </si>
  <si>
    <t>Postać/Opakowanie</t>
  </si>
  <si>
    <t xml:space="preserve">Ilość </t>
  </si>
  <si>
    <t>Postać / opakowanie</t>
  </si>
  <si>
    <t>Nazwa handlowa:
Dawka: 
Postać / Opakowanie:</t>
  </si>
  <si>
    <t>sztuk</t>
  </si>
  <si>
    <t>9.</t>
  </si>
  <si>
    <t xml:space="preserve">Oferowana ilość opakowań jednostkowych </t>
  </si>
  <si>
    <t>Oferujemy wykonanie całego przedmiotu zamówienia (w danej części) za cenę:</t>
  </si>
  <si>
    <t>Oświadczamy, że termin płatności wynosi do 60 dni.</t>
  </si>
  <si>
    <t>Oświadczamy, że zapoznaliśmy się ze SWZ wraz z jej załącznikami i nie wnosimy do niej zastrzeżeń oraz, że zdobyliśmy konieczne informacje do przygotowania oferty.</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</si>
  <si>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</si>
  <si>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</si>
  <si>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t>*zaznaczyć właściwe</t>
  </si>
  <si>
    <t xml:space="preserve">
 




</t>
  </si>
  <si>
    <t>Oświadczamy, że jesteśmy *:</t>
  </si>
  <si>
    <t>10.</t>
  </si>
  <si>
    <t>11.</t>
  </si>
  <si>
    <t>Załącznik nr 1 do SWZ</t>
  </si>
  <si>
    <t>załącznik nr 1a do SWZ</t>
  </si>
  <si>
    <t xml:space="preserve">
</t>
  </si>
  <si>
    <t xml:space="preserve">
</t>
  </si>
  <si>
    <t>część 7</t>
  </si>
  <si>
    <t>część 8</t>
  </si>
  <si>
    <t>część 9</t>
  </si>
  <si>
    <t>część 10</t>
  </si>
  <si>
    <t>część 11</t>
  </si>
  <si>
    <t>część 12</t>
  </si>
  <si>
    <t>Numer GTIN</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</si>
  <si>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</si>
  <si>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</si>
  <si>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</si>
  <si>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</si>
  <si>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12.</t>
  </si>
  <si>
    <t>13.</t>
  </si>
  <si>
    <t>14.</t>
  </si>
  <si>
    <t>Producent</t>
  </si>
  <si>
    <t>Oświadczamy, że zamówienie będziemy wykonywać do czasu wyczerpania kwoty wynagrodzenia umownego, nie dłużej jednak niż przez 18 miesięcy od dnia zawarcia umowy.</t>
  </si>
  <si>
    <t>opakowań</t>
  </si>
  <si>
    <t>DFP.271.88.2024.AMW</t>
  </si>
  <si>
    <t>Dostawa produktów leczniczych, wyrobów medycznych, dietetycznych środków spożywczych specjalnego przeznaczenia medycznego</t>
  </si>
  <si>
    <t>Wytwórca</t>
  </si>
  <si>
    <t>15.</t>
  </si>
  <si>
    <t>16.</t>
  </si>
  <si>
    <t>17.</t>
  </si>
  <si>
    <t>18.</t>
  </si>
  <si>
    <t>19.</t>
  </si>
  <si>
    <t>20.</t>
  </si>
  <si>
    <t>21.</t>
  </si>
  <si>
    <t>22.</t>
  </si>
  <si>
    <t>23.</t>
  </si>
  <si>
    <t>24.</t>
  </si>
  <si>
    <t>25.</t>
  </si>
  <si>
    <t>opakowań x 600 sztuk</t>
  </si>
  <si>
    <t>Albendazolum</t>
  </si>
  <si>
    <t>0,02g/1 ml; 20 ml</t>
  </si>
  <si>
    <t>zawiesina</t>
  </si>
  <si>
    <t>Betahistini
dihydrochloridum*</t>
  </si>
  <si>
    <t>8 mg</t>
  </si>
  <si>
    <t>stała postać doustna</t>
  </si>
  <si>
    <t>16 mg</t>
  </si>
  <si>
    <t>24 mg</t>
  </si>
  <si>
    <t>1,25mg</t>
  </si>
  <si>
    <t>postać stała doustna</t>
  </si>
  <si>
    <t>2,5 mg</t>
  </si>
  <si>
    <t>Captoprilum*</t>
  </si>
  <si>
    <t>12,5 mg</t>
  </si>
  <si>
    <t>25 mg</t>
  </si>
  <si>
    <t>50 mg</t>
  </si>
  <si>
    <t>Clobetasoli propionas</t>
  </si>
  <si>
    <t>0,5 mg/g; 30g</t>
  </si>
  <si>
    <t xml:space="preserve">maść </t>
  </si>
  <si>
    <t>krem</t>
  </si>
  <si>
    <t>Ethylis chloridum</t>
  </si>
  <si>
    <t>70 g</t>
  </si>
  <si>
    <t>aerozol: 70 g</t>
  </si>
  <si>
    <t>Lacidipine*</t>
  </si>
  <si>
    <t>2 mg</t>
  </si>
  <si>
    <t>4 mg</t>
  </si>
  <si>
    <t>Misoprostol</t>
  </si>
  <si>
    <t>0,2 mg</t>
  </si>
  <si>
    <t>Oxytocinum</t>
  </si>
  <si>
    <t>5 j.m./1 ml</t>
  </si>
  <si>
    <t>roztwór do wlewu doż.</t>
  </si>
  <si>
    <t>Pancreatinum*</t>
  </si>
  <si>
    <t>10000 j.m.</t>
  </si>
  <si>
    <t>25000 j.m.</t>
  </si>
  <si>
    <t>Salbutamolum</t>
  </si>
  <si>
    <t>Tiapridum</t>
  </si>
  <si>
    <t>100 mg</t>
  </si>
  <si>
    <t>Preparat złożony</t>
  </si>
  <si>
    <t>Macrogolum 4000 + sodu siarczan bezwodny + symetykon + sodu cytrynian + Acidum citricum + Natrii chloridum + potasu chlorek</t>
  </si>
  <si>
    <t>Proszek do sporządzania roztworu doustnego; opakowanie x 8 saszetek</t>
  </si>
  <si>
    <t>Natrii hydrogenocarbonas + Natrii dihydrogenophosphas</t>
  </si>
  <si>
    <t>500 mg + 680 mg</t>
  </si>
  <si>
    <t>Czopki</t>
  </si>
  <si>
    <t>Amantadini
Hydrochloridum</t>
  </si>
  <si>
    <t>Glycopyrronii bromidum + Neostigmini methylsulfas</t>
  </si>
  <si>
    <t>(0,5 mg + 2,5 mg)/ml</t>
  </si>
  <si>
    <t>Roztwór do wstrzykiwań</t>
  </si>
  <si>
    <t>Pivmecillinami hydrochloridum</t>
  </si>
  <si>
    <t>400 mg</t>
  </si>
  <si>
    <t>Kalii canrenoas</t>
  </si>
  <si>
    <t>20mg/ml; 10ml</t>
  </si>
  <si>
    <t>roztwór do wstrzykiwań, amp</t>
  </si>
  <si>
    <t>Heparinum</t>
  </si>
  <si>
    <t>5000 j.m./ml; 5 ml</t>
  </si>
  <si>
    <t>roztwór do wstrzykiwań,  fiol.</t>
  </si>
  <si>
    <t>Cangrelorum</t>
  </si>
  <si>
    <t xml:space="preserve">50 mg
</t>
  </si>
  <si>
    <t>Proszek do sporządzania koncentratu roztworu do wstrzykiwań lub infuzji;op a 10 fiol.</t>
  </si>
  <si>
    <t>Oxytetracyclini
hydrochloridum
+ Polymyxinum B sulfas
+ Hydrocortisoni acetas</t>
  </si>
  <si>
    <t>(5mg+10 000 j.m.+15 mg)/ml;
5 ml</t>
  </si>
  <si>
    <t>krople do oczu i uszu, zawiesina;
5 ml</t>
  </si>
  <si>
    <t>Fludrocortisoni acetas</t>
  </si>
  <si>
    <t>1 mg/g; 
3g</t>
  </si>
  <si>
    <t>maść do oczu</t>
  </si>
  <si>
    <t>3 mg</t>
  </si>
  <si>
    <t>7 mg</t>
  </si>
  <si>
    <t>14 mg</t>
  </si>
  <si>
    <t>Gaza nasaczona poliheksametylenobiguamidem 0,2 %  o charakterze przeciwdrobnoustrojowym</t>
  </si>
  <si>
    <t xml:space="preserve"> 600 sztuk w kartonie zbiorczym</t>
  </si>
  <si>
    <t>Jałowy kompres alginianowy do leczenia ran silnie sączących, objętych martwicą*</t>
  </si>
  <si>
    <t>5 cm x 5 cm</t>
  </si>
  <si>
    <t>szt.</t>
  </si>
  <si>
    <t>10 cm x 20 cm</t>
  </si>
  <si>
    <t>10 cm  x 10 cm</t>
  </si>
  <si>
    <t>proszek;
puszka 450 g</t>
  </si>
  <si>
    <t>90 ml</t>
  </si>
  <si>
    <t>butelka 90 ml</t>
  </si>
  <si>
    <t>*z rolnictwa ekologicznego
¹zawiera DHA (zgodnie z wymogiem prawnym dotyczącym wszystkich preparatów do początkowego żywienia niemowląt)</t>
  </si>
  <si>
    <t xml:space="preserve">Kompletny pod względem odżywczym wysokobiałkowy koktajl
</t>
  </si>
  <si>
    <t>sazetka 65 g
do zakupu w smakach:  neutralnym, waniliowym,truskawkowym, brzoskwiniowym,latte,ananasowym,czekoladowym</t>
  </si>
  <si>
    <t>preparat przeznaczony dla  narażonych na powstawanie odleżyn, z trudno gojącymi się ranami, w okresach radioterapii, pooperacyjnych w trakcie rekonwalescencji</t>
  </si>
  <si>
    <t>1 zaszetka zawiera: L-arginina 5g, hydrolizat kolagenu 5g, cynk 12mg, witamina C 80mg</t>
  </si>
  <si>
    <t>saszetka 25 g,
smak cytrynowy</t>
  </si>
  <si>
    <t>środek spożywczy kompletny pod względem odżywczym na bazie białka serwatkowego do postępowania dietetycznego w niedożywieniu związanym z chorobą u pacjentów z cukrzycą i pacjentów z hiperglikemią.</t>
  </si>
  <si>
    <t xml:space="preserve">1 saszetka zawiera:
tłuszcze 12 g
węglowodany 38 g
błonnik 4,2 g
białko 17 g
żelazo 4,7 g
magznez 50 g
cynk 3,3 g
wartość energetyczna (kj/kcal)  1400/333
</t>
  </si>
  <si>
    <t>saszetka 77 g, 
smak waniliowy</t>
  </si>
  <si>
    <t xml:space="preserve">1 porcja zawiera:
• wartość energetyczna 1061kJ/252kcal,
• tłuszcz 6g (w tym kwasy tłuszczowe nasycone 1g), węglowodany 32g (w tym cukry 0g),białko 15g, błonnik 5g, sól 0,5g,
• składniki mineralne: potas 600mg, chlorki 240mg, wapń 240mg, fosfor 201mg, magnez 63mg, żelazo 4,2mg, cynk 3mg, mangan 0,6mg, miedź 0,3mg, jod 45µg, selen 16,5µg, molibden 15µg, chrom 12µg,
Osmolarność roztworu: 490 mOsm/l.
</t>
  </si>
  <si>
    <r>
      <t>Cena brutto</t>
    </r>
    <r>
      <rPr>
        <b/>
        <vertAlign val="superscript"/>
        <sz val="11"/>
        <color indexed="8"/>
        <rFont val="Times New Roman"/>
        <family val="1"/>
      </rPr>
      <t>&amp;</t>
    </r>
    <r>
      <rPr>
        <b/>
        <sz val="11"/>
        <color indexed="8"/>
        <rFont val="Times New Roman"/>
        <family val="1"/>
      </rPr>
      <t xml:space="preserve"> :</t>
    </r>
  </si>
  <si>
    <r>
      <rPr>
        <i/>
        <vertAlign val="superscript"/>
        <sz val="9"/>
        <color indexed="8"/>
        <rFont val="Times New Roman"/>
        <family val="1"/>
      </rPr>
      <t>&amp;</t>
    </r>
    <r>
      <rPr>
        <i/>
        <sz val="9"/>
        <color indexed="8"/>
        <rFont val="Times New Roman"/>
        <family val="1"/>
      </rPr>
      <t>jeżeli wybór oferty będzie prowadził do powstania u Zamawiającego obowiązku podatkowego, zgodnie z przepisami o podatku od towarów i usług, należy podać cenę netto.</t>
    </r>
  </si>
  <si>
    <r>
      <t xml:space="preserve">Oświadczam, że wybór niniejszej oferty będzie prowadził do powstania u Zamawiającego obowiązku podatkowego zgodnie z przepisami o podatku od towarów i usług w zakresie*: ………….........................................………….
…………………………………………………………………………………….........................…………………
</t>
    </r>
    <r>
      <rPr>
        <i/>
        <sz val="9"/>
        <color indexed="8"/>
        <rFont val="Times New Roman"/>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</si>
  <si>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mikroprzedsiębiorstwem 
małym przedsiębiorstwem 
średnim przedsiębiorstwem
jednoosobową działalnością gospodarczą 
osobą fizyczną nieprowadzącą działalności gospodarczej
inny rodzaj (</t>
    </r>
    <r>
      <rPr>
        <i/>
        <sz val="11"/>
        <color indexed="8"/>
        <rFont val="Times New Roman"/>
        <family val="1"/>
      </rPr>
      <t>w tym duże przedsiębiorstwo</t>
    </r>
    <r>
      <rPr>
        <sz val="11"/>
        <color indexed="8"/>
        <rFont val="Times New Roman"/>
        <family val="1"/>
      </rPr>
      <t xml:space="preserve">)
</t>
    </r>
  </si>
  <si>
    <r>
      <t xml:space="preserve">Oświadczamy, że oferowane przez nas produkty lecznicze </t>
    </r>
    <r>
      <rPr>
        <b/>
        <sz val="11"/>
        <color indexed="8"/>
        <rFont val="Times New Roman"/>
        <family val="1"/>
      </rPr>
      <t>(część 1-7)</t>
    </r>
    <r>
      <rPr>
        <sz val="11"/>
        <color indexed="8"/>
        <rFont val="Times New Roman"/>
        <family val="1"/>
      </rPr>
      <t xml:space="preserve"> są dopuszczone do obrotu na terenie Polski na zasadach określonych w art. 3 lub 4 ust. 8 lub 4a  ustawy Prawo farmaceutyczne. Jednocześnie oświadczamy, że na każdorazowe wezwanie Zamawiającego przedstawimy dokumenty dopuszczające do obrotu na terenie Polski. (dotyczy wykonawców oferujących produkty lecznicze). </t>
    </r>
  </si>
  <si>
    <r>
      <t>Oświadczamy, że oferowane przez nas wyroby medyczne (</t>
    </r>
    <r>
      <rPr>
        <b/>
        <sz val="11"/>
        <color indexed="8"/>
        <rFont val="Times New Roman"/>
        <family val="1"/>
      </rPr>
      <t>część 8, 9)</t>
    </r>
    <r>
      <rPr>
        <sz val="11"/>
        <color indexed="8"/>
        <rFont val="Times New Roman"/>
        <family val="1"/>
      </rPr>
      <t xml:space="preserve"> są dopuszczone do obrotu i używania na terenie Polski na zasadach określonych w ustawie o wyrobach medycznych oraz z rozporządzeniu Parlamentu Europejskiego i Rady (UE) 2017/745 z dnia 5.04.2017 r. w sprawie wyrobów medycznych. Jednocześnie oświadczamy, że na każdorazowe wezwanie Zamawiającego przedstawimy dokumenty dopuszczające do obrotu i używania na terenie Polski.  (dotyczy wykonawców oferujących wyroby medyczne)</t>
    </r>
  </si>
  <si>
    <r>
      <t>Oświadczamy, że oferowane przez nas dietetyczne środki spożywcze specjalnego przeznaczenia medycznego (</t>
    </r>
    <r>
      <rPr>
        <b/>
        <sz val="11"/>
        <color indexed="8"/>
        <rFont val="Times New Roman"/>
        <family val="1"/>
      </rPr>
      <t>część 10-12</t>
    </r>
    <r>
      <rPr>
        <sz val="11"/>
        <color indexed="8"/>
        <rFont val="Times New Roman"/>
        <family val="1"/>
      </rPr>
      <t>)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r>
  </si>
  <si>
    <r>
      <t xml:space="preserve">Oświadczamy, że zamierzamy powierzyć następujące części zamówienia podwykonawcom i jednocześnie podajemy nazwy (firmy) podwykonawców*^:
Część zamówienia: ......................................................................................................................................................................
Nazwa (firma) podwykonawcy: ................................................................................................................................................
</t>
    </r>
    <r>
      <rPr>
        <i/>
        <sz val="9"/>
        <color indexed="8"/>
        <rFont val="Times New Roman"/>
        <family val="1"/>
      </rPr>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</si>
  <si>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Cena brutto</t>
    </r>
    <r>
      <rPr>
        <b/>
        <vertAlign val="superscript"/>
        <sz val="11"/>
        <color indexed="8"/>
        <rFont val="Times New Roman"/>
        <family val="1"/>
      </rPr>
      <t>&amp;</t>
    </r>
    <r>
      <rPr>
        <b/>
        <sz val="11"/>
        <color indexed="8"/>
        <rFont val="Times New Roman"/>
        <family val="1"/>
      </rPr>
      <t>:</t>
    </r>
  </si>
  <si>
    <r>
      <t>Cena brutto</t>
    </r>
    <r>
      <rPr>
        <b/>
        <vertAlign val="superscript"/>
        <sz val="11"/>
        <color indexed="8"/>
        <rFont val="Times New Roman"/>
        <family val="1"/>
      </rPr>
      <t>&amp;</t>
    </r>
    <r>
      <rPr>
        <b/>
        <sz val="11"/>
        <color indexed="8"/>
        <rFont val="Times New Roman"/>
        <family val="1"/>
      </rPr>
      <t xml:space="preserve"> jednego opakowania jednostkowego</t>
    </r>
  </si>
  <si>
    <r>
      <t>Wartość brutto</t>
    </r>
    <r>
      <rPr>
        <b/>
        <vertAlign val="superscript"/>
        <sz val="11"/>
        <color indexed="8"/>
        <rFont val="Times New Roman"/>
        <family val="1"/>
      </rPr>
      <t>&amp;</t>
    </r>
    <r>
      <rPr>
        <b/>
        <sz val="11"/>
        <color indexed="8"/>
        <rFont val="Times New Roman"/>
        <family val="1"/>
      </rPr>
      <t xml:space="preserve"> pozycji</t>
    </r>
  </si>
  <si>
    <r>
      <rPr>
        <vertAlign val="superscript"/>
        <sz val="11"/>
        <color indexed="8"/>
        <rFont val="Times New Roman"/>
        <family val="1"/>
      </rPr>
      <t>&amp;</t>
    </r>
    <r>
      <rPr>
        <sz val="11"/>
        <color indexed="8"/>
        <rFont val="Times New Roman"/>
        <family val="1"/>
      </rPr>
      <t>jeżeli wybór oferty będzie prowadził do powstania u Zamawiającego obowiązku podatkowego, zgodnie z przepisami o podatku od towarów i usług, należy podać cenę netto.</t>
    </r>
  </si>
  <si>
    <r>
      <t>Numer GTIN (</t>
    </r>
    <r>
      <rPr>
        <b/>
        <i/>
        <sz val="11"/>
        <color indexed="8"/>
        <rFont val="Times New Roman"/>
        <family val="1"/>
      </rPr>
      <t>jeżeli dotyczy</t>
    </r>
    <r>
      <rPr>
        <b/>
        <sz val="11"/>
        <color indexed="8"/>
        <rFont val="Times New Roman"/>
        <family val="1"/>
      </rPr>
      <t>)</t>
    </r>
  </si>
  <si>
    <t>Nazwa handlowa:
Postać / Opakowanie:</t>
  </si>
  <si>
    <r>
      <t>Serwatka* z mleka częściowo odmineralizowana, odtłuszczone mleko*, tłuszcz mleczny*, laktoza*, oleje roślinne* (słonecznikowy*, rzepakowy*), galaktooligosacharydy* z laktozy*, emulgator: lecytyna*, olej rybi¹, </t>
    </r>
    <r>
      <rPr>
        <i/>
        <sz val="12"/>
        <color indexed="8"/>
        <rFont val="Times New Roman"/>
        <family val="1"/>
      </rPr>
      <t>olej z M. alpina¹</t>
    </r>
    <r>
      <rPr>
        <sz val="12"/>
        <color indexed="8"/>
        <rFont val="Times New Roman"/>
        <family val="1"/>
      </rPr>
      <t>, sole wapniowe kwasu cytrynowego, cytrynian potasu, cholina, chlorek wapnia, sole wapniowe kwasu ortofosforowego, L-fenyloalanina, chlorek potasu, witamina C, cytrynian sodu, chlorek sodu, wodorotlenek potasu, L-tryptofan, wodorotlenek magnezu, L-histydyna, siarczan cynku, siarczan żelaza (II), witamina E, niacyna, siarczan miedzi (II), kwas pantotenowy, witamina B1, witamina A, witamina B6, jodek potasu, kwas foliowy, siarczan manganu, selenian sodu (IV), witamina K, witamina D, D-biotyna, witamina B12.</t>
    </r>
  </si>
  <si>
    <t>Dieta eliminacyjna, w alergii na białka mleka krowiego i/lub zaburzeń trawienia i wchłaniania, dla niemowląt od urodzenia. 
Hydrolizat serwatki z mleka, trójglicerydy średniołańcuchowe z oleju kokosowego i/lub palmowego, oleje roślinne maltodekstryna, wapń, potas, olej rybi, olej z Mortierella alpina, chlorek choliny, magnez, witamina C, inozytol, tauryna, sód, L-kamityna, żelazo, cynk, witamina E, nukleotydy, palitynian askorbylu, kwas pantotenowy, niacyna, miedź, ryboflawina, witamina A, tiamina, witamina B6, jod, kwas foliowy, selen, mangan, witamina K, biotyna, witamina D, witamina B12.</t>
  </si>
  <si>
    <r>
      <t>*wymagany jeden podmiot odpowiedzialny w przypadku tej samej substancji czynnej
** opakowanie max 30 szt</t>
    </r>
  </si>
  <si>
    <t>Bisoprololi fumaras **</t>
  </si>
  <si>
    <t>10 cm x 10 cm lub 10,2 cm x10,2 cm</t>
  </si>
  <si>
    <r>
      <t>* wymagany jeden wytwórca</t>
    </r>
  </si>
  <si>
    <t>Jałowy opatrunek  wykonany z włókien  alginianu wapnia z dodatkiem srebra do ran zakażonych *</t>
  </si>
  <si>
    <t>Methylphenidati hydrochloridum*</t>
  </si>
  <si>
    <t>10 mg</t>
  </si>
  <si>
    <t>Kapsułki twarde o zmodyfikowanym uwalnianiu</t>
  </si>
  <si>
    <t>20 mg</t>
  </si>
  <si>
    <t>30 mg</t>
  </si>
  <si>
    <t>*wymagany jeden podmiot odpowiedzialny</t>
  </si>
  <si>
    <t>opakowanie a 10 tabletek</t>
  </si>
  <si>
    <t xml:space="preserve">Semaglutidum* </t>
  </si>
  <si>
    <r>
      <t>*wymagany jeden podmiot odpowiedzialny</t>
    </r>
  </si>
</sst>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quot;    &quot;;&quot;-&quot;#,##0&quot;    &quot;;&quot; -&quot;00&quot;    &quot;;&quot; &quot;@&quot; &quot;"/>
    <numFmt numFmtId="185" formatCode="0.000"/>
    <numFmt numFmtId="186" formatCode="0.0"/>
    <numFmt numFmtId="187" formatCode="_-* #,##0_-;\-* #,##0_-;_-* &quot;-&quot;??_-;_-@_-"/>
    <numFmt numFmtId="188" formatCode="[$-415]General"/>
    <numFmt numFmtId="189" formatCode="&quot; &quot;#,##0.00&quot;      &quot;;&quot;-&quot;#,##0.00&quot;      &quot;;&quot; -&quot;#&quot;      &quot;;@&quot; &quot;"/>
    <numFmt numFmtId="190" formatCode="&quot; &quot;0&quot;      &quot;;&quot;-&quot;0&quot;      &quot;;&quot; -&quot;#&quot;      &quot;;@&quot; &quot;"/>
    <numFmt numFmtId="191" formatCode="[$-415]dddd\,\ d\ mmmm\ yyyy"/>
    <numFmt numFmtId="192" formatCode="#,##0.0"/>
    <numFmt numFmtId="193" formatCode="0.0000"/>
  </numFmts>
  <fonts count="66">
    <font>
      <sz val="10"/>
      <name val="Arial CE"/>
      <family val="0"/>
    </font>
    <font>
      <u val="single"/>
      <sz val="10"/>
      <color indexed="12"/>
      <name val="Arial CE"/>
      <family val="0"/>
    </font>
    <font>
      <u val="single"/>
      <sz val="10"/>
      <color indexed="36"/>
      <name val="Arial CE"/>
      <family val="0"/>
    </font>
    <font>
      <sz val="10"/>
      <name val="Arial"/>
      <family val="2"/>
    </font>
    <font>
      <b/>
      <sz val="14"/>
      <name val="Times New Roman"/>
      <family val="1"/>
    </font>
    <font>
      <sz val="14"/>
      <name val="Times New Roman"/>
      <family val="1"/>
    </font>
    <font>
      <sz val="11"/>
      <color indexed="8"/>
      <name val="Times New Roman"/>
      <family val="1"/>
    </font>
    <font>
      <b/>
      <sz val="11"/>
      <color indexed="8"/>
      <name val="Times New Roman"/>
      <family val="1"/>
    </font>
    <font>
      <i/>
      <sz val="11"/>
      <color indexed="8"/>
      <name val="Times New Roman"/>
      <family val="1"/>
    </font>
    <font>
      <i/>
      <sz val="9"/>
      <color indexed="8"/>
      <name val="Times New Roman"/>
      <family val="1"/>
    </font>
    <font>
      <b/>
      <vertAlign val="superscript"/>
      <sz val="11"/>
      <color indexed="8"/>
      <name val="Times New Roman"/>
      <family val="1"/>
    </font>
    <font>
      <i/>
      <vertAlign val="superscript"/>
      <sz val="9"/>
      <color indexed="8"/>
      <name val="Times New Roman"/>
      <family val="1"/>
    </font>
    <font>
      <vertAlign val="superscript"/>
      <sz val="11"/>
      <color indexed="8"/>
      <name val="Times New Roman"/>
      <family val="1"/>
    </font>
    <font>
      <sz val="12"/>
      <color indexed="8"/>
      <name val="Times New Roman"/>
      <family val="1"/>
    </font>
    <font>
      <b/>
      <i/>
      <sz val="11"/>
      <color indexed="8"/>
      <name val="Times New Roman"/>
      <family val="1"/>
    </font>
    <font>
      <i/>
      <sz val="12"/>
      <color indexed="8"/>
      <name val="Times New Roman"/>
      <family val="1"/>
    </font>
    <font>
      <strike/>
      <sz val="11"/>
      <color indexed="10"/>
      <name val="Times New Roman"/>
      <family val="1"/>
    </font>
    <font>
      <strike/>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0"/>
      <color indexed="8"/>
      <name val="Arial CE"/>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1"/>
      <color rgb="FF000000"/>
      <name val="Calibri"/>
      <family val="2"/>
    </font>
    <font>
      <sz val="10"/>
      <color rgb="FF000000"/>
      <name val="Arial CE"/>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i/>
      <sz val="11"/>
      <color theme="1"/>
      <name val="Times New Roman"/>
      <family val="1"/>
    </font>
    <font>
      <sz val="12"/>
      <color theme="1"/>
      <name val="Times New Roman"/>
      <family val="1"/>
    </font>
    <font>
      <sz val="11"/>
      <color rgb="FF000000"/>
      <name val="Times New Roman"/>
      <family val="1"/>
    </font>
    <font>
      <i/>
      <sz val="9"/>
      <color theme="1"/>
      <name val="Times New Roman"/>
      <family val="1"/>
    </font>
    <font>
      <sz val="10"/>
      <color theme="1"/>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style="thin"/>
      <top/>
      <bottom style="thin"/>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9" fontId="43" fillId="0" borderId="0" applyFont="0" applyBorder="0" applyProtection="0">
      <alignment/>
    </xf>
    <xf numFmtId="0" fontId="1"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188" fontId="50" fillId="0" borderId="0" applyBorder="0" applyProtection="0">
      <alignment/>
    </xf>
    <xf numFmtId="0" fontId="3" fillId="0" borderId="0">
      <alignment/>
      <protection/>
    </xf>
    <xf numFmtId="0" fontId="51" fillId="0" borderId="0" applyNumberFormat="0" applyBorder="0" applyProtection="0">
      <alignment/>
    </xf>
    <xf numFmtId="0" fontId="3" fillId="0" borderId="0">
      <alignment/>
      <protection/>
    </xf>
    <xf numFmtId="0" fontId="51" fillId="0" borderId="0" applyNumberFormat="0" applyBorder="0" applyProtection="0">
      <alignment/>
    </xf>
    <xf numFmtId="0" fontId="52" fillId="0" borderId="0" applyNumberFormat="0" applyBorder="0" applyProtection="0">
      <alignment/>
    </xf>
    <xf numFmtId="0" fontId="5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8" fillId="32" borderId="0" applyNumberFormat="0" applyBorder="0" applyAlignment="0" applyProtection="0"/>
  </cellStyleXfs>
  <cellXfs count="140">
    <xf numFmtId="0" fontId="0" fillId="0" borderId="0" xfId="0" applyAlignment="1">
      <alignment/>
    </xf>
    <xf numFmtId="44" fontId="59" fillId="0" borderId="10" xfId="0" applyNumberFormat="1" applyFont="1" applyFill="1" applyBorder="1" applyAlignment="1" applyProtection="1">
      <alignment horizontal="left" vertical="top" wrapText="1"/>
      <protection locked="0"/>
    </xf>
    <xf numFmtId="3" fontId="59" fillId="0" borderId="0" xfId="0" applyNumberFormat="1" applyFont="1" applyFill="1" applyAlignment="1" applyProtection="1">
      <alignment horizontal="right" vertical="top" wrapText="1"/>
      <protection locked="0"/>
    </xf>
    <xf numFmtId="0" fontId="59" fillId="0" borderId="0" xfId="0" applyFont="1" applyFill="1" applyAlignment="1" applyProtection="1">
      <alignment horizontal="left" vertical="top"/>
      <protection locked="0"/>
    </xf>
    <xf numFmtId="3" fontId="59" fillId="0" borderId="0" xfId="0" applyNumberFormat="1" applyFont="1" applyFill="1" applyAlignment="1" applyProtection="1">
      <alignment horizontal="left" vertical="top" wrapText="1"/>
      <protection locked="0"/>
    </xf>
    <xf numFmtId="0" fontId="60" fillId="33" borderId="10" xfId="0" applyFont="1" applyFill="1" applyBorder="1" applyAlignment="1" applyProtection="1">
      <alignment horizontal="left" vertical="top" wrapText="1"/>
      <protection locked="0"/>
    </xf>
    <xf numFmtId="0" fontId="59" fillId="0" borderId="0" xfId="0" applyFont="1" applyFill="1" applyAlignment="1" applyProtection="1">
      <alignment horizontal="right" vertical="top"/>
      <protection locked="0"/>
    </xf>
    <xf numFmtId="9" fontId="59" fillId="0" borderId="0" xfId="0" applyNumberFormat="1" applyFont="1" applyFill="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3" fontId="59" fillId="0" borderId="0"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protection locked="0"/>
    </xf>
    <xf numFmtId="170" fontId="59" fillId="0" borderId="0" xfId="0" applyNumberFormat="1" applyFont="1" applyFill="1" applyBorder="1" applyAlignment="1" applyProtection="1">
      <alignment horizontal="left" vertical="top" wrapText="1"/>
      <protection locked="0"/>
    </xf>
    <xf numFmtId="3" fontId="59" fillId="0" borderId="0" xfId="0" applyNumberFormat="1" applyFont="1" applyFill="1" applyBorder="1" applyAlignment="1" applyProtection="1">
      <alignment horizontal="right" vertical="top" wrapText="1"/>
      <protection locked="0"/>
    </xf>
    <xf numFmtId="3" fontId="60" fillId="0" borderId="0" xfId="0" applyNumberFormat="1" applyFont="1" applyFill="1" applyAlignment="1" applyProtection="1">
      <alignment horizontal="left" vertical="top"/>
      <protection locked="0"/>
    </xf>
    <xf numFmtId="3" fontId="60" fillId="0" borderId="0" xfId="0" applyNumberFormat="1" applyFont="1" applyFill="1" applyAlignment="1" applyProtection="1">
      <alignment horizontal="left" vertical="top" wrapText="1"/>
      <protection locked="0"/>
    </xf>
    <xf numFmtId="3" fontId="60" fillId="0" borderId="0" xfId="0" applyNumberFormat="1" applyFont="1" applyFill="1" applyAlignment="1" applyProtection="1">
      <alignment horizontal="right" vertical="top" wrapText="1"/>
      <protection locked="0"/>
    </xf>
    <xf numFmtId="0" fontId="59" fillId="33" borderId="10" xfId="0" applyFont="1" applyFill="1" applyBorder="1" applyAlignment="1" applyProtection="1">
      <alignment horizontal="left" vertical="top" wrapText="1"/>
      <protection locked="0"/>
    </xf>
    <xf numFmtId="0" fontId="60" fillId="0" borderId="0" xfId="0" applyFont="1" applyFill="1" applyBorder="1" applyAlignment="1" applyProtection="1">
      <alignment horizontal="center" vertical="top"/>
      <protection locked="0"/>
    </xf>
    <xf numFmtId="3" fontId="60" fillId="0" borderId="0" xfId="0" applyNumberFormat="1" applyFont="1" applyFill="1" applyBorder="1" applyAlignment="1" applyProtection="1">
      <alignment horizontal="left" vertical="top" wrapText="1"/>
      <protection locked="0"/>
    </xf>
    <xf numFmtId="44" fontId="59" fillId="0" borderId="10" xfId="82" applyNumberFormat="1" applyFont="1" applyFill="1" applyBorder="1" applyAlignment="1" applyProtection="1">
      <alignment horizontal="left" vertical="top" wrapText="1"/>
      <protection locked="0"/>
    </xf>
    <xf numFmtId="44" fontId="59" fillId="0" borderId="0" xfId="0" applyNumberFormat="1" applyFont="1" applyFill="1" applyBorder="1" applyAlignment="1" applyProtection="1">
      <alignment horizontal="right" vertical="top" wrapText="1"/>
      <protection locked="0"/>
    </xf>
    <xf numFmtId="0" fontId="59" fillId="0" borderId="0" xfId="0" applyNumberFormat="1" applyFont="1" applyFill="1" applyBorder="1" applyAlignment="1" applyProtection="1">
      <alignment horizontal="justify" vertical="top" wrapText="1"/>
      <protection locked="0"/>
    </xf>
    <xf numFmtId="0" fontId="59" fillId="0" borderId="0" xfId="0" applyNumberFormat="1" applyFont="1" applyFill="1" applyBorder="1" applyAlignment="1" applyProtection="1">
      <alignment horizontal="right" vertical="top" wrapText="1"/>
      <protection locked="0"/>
    </xf>
    <xf numFmtId="0" fontId="61" fillId="0" borderId="0" xfId="0" applyNumberFormat="1" applyFont="1" applyFill="1" applyBorder="1" applyAlignment="1" applyProtection="1">
      <alignment horizontal="justify" vertical="top" wrapText="1"/>
      <protection locked="0"/>
    </xf>
    <xf numFmtId="49" fontId="59" fillId="0" borderId="0" xfId="0" applyNumberFormat="1" applyFont="1" applyFill="1" applyBorder="1" applyAlignment="1" applyProtection="1">
      <alignment horizontal="left" vertical="top" wrapText="1"/>
      <protection locked="0"/>
    </xf>
    <xf numFmtId="49" fontId="59" fillId="0" borderId="0" xfId="0" applyNumberFormat="1" applyFont="1" applyFill="1" applyAlignment="1" applyProtection="1">
      <alignment horizontal="left" vertical="top" wrapText="1"/>
      <protection locked="0"/>
    </xf>
    <xf numFmtId="49" fontId="59" fillId="0" borderId="10" xfId="0" applyNumberFormat="1" applyFont="1" applyFill="1" applyBorder="1" applyAlignment="1" applyProtection="1">
      <alignment horizontal="left" vertical="top" wrapText="1"/>
      <protection locked="0"/>
    </xf>
    <xf numFmtId="3" fontId="59" fillId="0" borderId="10" xfId="0" applyNumberFormat="1" applyFont="1" applyFill="1" applyBorder="1" applyAlignment="1" applyProtection="1">
      <alignment horizontal="right" vertical="top" wrapText="1"/>
      <protection locked="0"/>
    </xf>
    <xf numFmtId="49" fontId="60" fillId="0" borderId="10" xfId="0" applyNumberFormat="1" applyFont="1" applyFill="1" applyBorder="1" applyAlignment="1" applyProtection="1">
      <alignment horizontal="left" vertical="top" wrapText="1"/>
      <protection locked="0"/>
    </xf>
    <xf numFmtId="3" fontId="60" fillId="0" borderId="10" xfId="0" applyNumberFormat="1" applyFont="1" applyFill="1" applyBorder="1" applyAlignment="1" applyProtection="1">
      <alignment horizontal="right" vertical="top" wrapText="1"/>
      <protection locked="0"/>
    </xf>
    <xf numFmtId="0" fontId="59" fillId="0" borderId="0" xfId="0" applyFont="1" applyFill="1" applyAlignment="1" applyProtection="1">
      <alignment horizontal="justify" vertical="top" wrapText="1"/>
      <protection locked="0"/>
    </xf>
    <xf numFmtId="1" fontId="59" fillId="0" borderId="10" xfId="0" applyNumberFormat="1" applyFont="1" applyFill="1" applyBorder="1" applyAlignment="1" applyProtection="1">
      <alignment horizontal="left" vertical="top" wrapText="1" shrinkToFit="1"/>
      <protection locked="0"/>
    </xf>
    <xf numFmtId="0" fontId="59" fillId="0" borderId="10" xfId="0" applyFont="1" applyFill="1" applyBorder="1" applyAlignment="1" applyProtection="1">
      <alignment vertical="top" wrapText="1"/>
      <protection locked="0"/>
    </xf>
    <xf numFmtId="4" fontId="59" fillId="0" borderId="10" xfId="0" applyNumberFormat="1" applyFont="1" applyFill="1" applyBorder="1" applyAlignment="1" applyProtection="1">
      <alignment vertical="top" wrapText="1" shrinkToFit="1"/>
      <protection locked="0"/>
    </xf>
    <xf numFmtId="1" fontId="59" fillId="0" borderId="10" xfId="0" applyNumberFormat="1" applyFont="1" applyFill="1" applyBorder="1" applyAlignment="1" applyProtection="1">
      <alignment vertical="top" wrapText="1" shrinkToFit="1"/>
      <protection locked="0"/>
    </xf>
    <xf numFmtId="44" fontId="59" fillId="0" borderId="10" xfId="0" applyNumberFormat="1" applyFont="1" applyFill="1" applyBorder="1" applyAlignment="1" applyProtection="1">
      <alignment vertical="top" wrapText="1"/>
      <protection locked="0"/>
    </xf>
    <xf numFmtId="3" fontId="60" fillId="33" borderId="10" xfId="0" applyNumberFormat="1" applyFont="1" applyFill="1" applyBorder="1" applyAlignment="1" applyProtection="1">
      <alignment horizontal="left" vertical="top" wrapText="1"/>
      <protection locked="0"/>
    </xf>
    <xf numFmtId="0" fontId="4" fillId="0" borderId="0" xfId="0" applyFont="1" applyAlignment="1">
      <alignment/>
    </xf>
    <xf numFmtId="0" fontId="4" fillId="34" borderId="11" xfId="0" applyFont="1" applyFill="1" applyBorder="1" applyAlignment="1">
      <alignment horizontal="justify" vertical="top" wrapText="1"/>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4" fontId="59" fillId="0" borderId="10" xfId="0" applyNumberFormat="1" applyFont="1" applyFill="1" applyBorder="1" applyAlignment="1" applyProtection="1">
      <alignment horizontal="left" vertical="top" wrapText="1" shrinkToFit="1"/>
      <protection locked="0"/>
    </xf>
    <xf numFmtId="0" fontId="59" fillId="0" borderId="0" xfId="0" applyFont="1" applyFill="1" applyBorder="1" applyAlignment="1" applyProtection="1">
      <alignment vertical="top" wrapText="1"/>
      <protection locked="0"/>
    </xf>
    <xf numFmtId="4" fontId="59" fillId="0" borderId="0" xfId="0" applyNumberFormat="1" applyFont="1" applyFill="1" applyBorder="1" applyAlignment="1" applyProtection="1">
      <alignment vertical="top" wrapText="1" shrinkToFit="1"/>
      <protection locked="0"/>
    </xf>
    <xf numFmtId="44" fontId="59" fillId="0" borderId="0" xfId="0" applyNumberFormat="1" applyFont="1" applyFill="1" applyBorder="1" applyAlignment="1" applyProtection="1">
      <alignment vertical="top" wrapText="1"/>
      <protection locked="0"/>
    </xf>
    <xf numFmtId="0" fontId="59" fillId="0" borderId="0" xfId="0" applyFont="1" applyFill="1" applyBorder="1" applyAlignment="1" applyProtection="1">
      <alignment horizontal="left" vertical="top"/>
      <protection locked="0"/>
    </xf>
    <xf numFmtId="1" fontId="59" fillId="0" borderId="0" xfId="0" applyNumberFormat="1" applyFont="1" applyFill="1" applyBorder="1" applyAlignment="1" applyProtection="1">
      <alignment vertical="top" wrapText="1" shrinkToFit="1"/>
      <protection locked="0"/>
    </xf>
    <xf numFmtId="4" fontId="59" fillId="0" borderId="0" xfId="0" applyNumberFormat="1" applyFont="1" applyFill="1" applyBorder="1" applyAlignment="1" applyProtection="1">
      <alignment horizontal="left" vertical="top" wrapText="1" shrinkToFit="1"/>
      <protection locked="0"/>
    </xf>
    <xf numFmtId="1" fontId="59" fillId="0" borderId="0" xfId="0" applyNumberFormat="1" applyFont="1" applyFill="1" applyBorder="1" applyAlignment="1" applyProtection="1">
      <alignment horizontal="left" vertical="top" wrapText="1" shrinkToFit="1"/>
      <protection locked="0"/>
    </xf>
    <xf numFmtId="44" fontId="59" fillId="0" borderId="0" xfId="0" applyNumberFormat="1" applyFont="1" applyFill="1" applyBorder="1" applyAlignment="1" applyProtection="1">
      <alignment horizontal="left" vertical="top" wrapText="1"/>
      <protection locked="0"/>
    </xf>
    <xf numFmtId="44" fontId="59" fillId="0" borderId="10" xfId="0" applyNumberFormat="1" applyFont="1" applyFill="1" applyBorder="1" applyAlignment="1" applyProtection="1">
      <alignment horizontal="left" vertical="top" wrapText="1" shrinkToFit="1"/>
      <protection locked="0"/>
    </xf>
    <xf numFmtId="44" fontId="59" fillId="0" borderId="10" xfId="0" applyNumberFormat="1" applyFont="1" applyFill="1" applyBorder="1" applyAlignment="1" applyProtection="1">
      <alignment vertical="top" wrapText="1" shrinkToFit="1"/>
      <protection locked="0"/>
    </xf>
    <xf numFmtId="0" fontId="60" fillId="0" borderId="0" xfId="0" applyFont="1" applyFill="1" applyAlignment="1" applyProtection="1">
      <alignment horizontal="left" vertical="top" wrapText="1"/>
      <protection locked="0"/>
    </xf>
    <xf numFmtId="0" fontId="59" fillId="0" borderId="0" xfId="0" applyFont="1" applyFill="1" applyBorder="1" applyAlignment="1" applyProtection="1">
      <alignment horizontal="justify" vertical="top" wrapText="1"/>
      <protection locked="0"/>
    </xf>
    <xf numFmtId="49" fontId="59" fillId="0" borderId="14" xfId="0" applyNumberFormat="1"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60" fillId="0" borderId="14"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59" fillId="0" borderId="10" xfId="0" applyFont="1" applyFill="1" applyBorder="1" applyAlignment="1">
      <alignment horizontal="left" vertical="top" wrapText="1"/>
    </xf>
    <xf numFmtId="0" fontId="59" fillId="0" borderId="10" xfId="0" applyFont="1" applyBorder="1" applyAlignment="1">
      <alignment horizontal="left" vertical="top" wrapText="1"/>
    </xf>
    <xf numFmtId="177" fontId="59" fillId="35" borderId="10" xfId="46" applyNumberFormat="1" applyFont="1" applyFill="1" applyBorder="1" applyAlignment="1">
      <alignment horizontal="right" vertical="top" wrapText="1"/>
    </xf>
    <xf numFmtId="0" fontId="59" fillId="0" borderId="15" xfId="0" applyFont="1" applyFill="1" applyBorder="1" applyAlignment="1">
      <alignment horizontal="left" vertical="top" wrapText="1"/>
    </xf>
    <xf numFmtId="0" fontId="59" fillId="0" borderId="15" xfId="0" applyFont="1" applyBorder="1" applyAlignment="1">
      <alignment horizontal="left" vertical="top"/>
    </xf>
    <xf numFmtId="3" fontId="59" fillId="35" borderId="15" xfId="0" applyNumberFormat="1" applyFont="1" applyFill="1" applyBorder="1" applyAlignment="1">
      <alignment horizontal="right" vertical="top"/>
    </xf>
    <xf numFmtId="0" fontId="59" fillId="0" borderId="10" xfId="0" applyFont="1" applyBorder="1" applyAlignment="1">
      <alignment horizontal="left" vertical="top"/>
    </xf>
    <xf numFmtId="0" fontId="59" fillId="35" borderId="10" xfId="0" applyFont="1" applyFill="1" applyBorder="1" applyAlignment="1">
      <alignment horizontal="right" vertical="top"/>
    </xf>
    <xf numFmtId="0" fontId="59" fillId="35" borderId="10" xfId="0" applyFont="1" applyFill="1" applyBorder="1" applyAlignment="1">
      <alignment horizontal="left" vertical="top" wrapText="1"/>
    </xf>
    <xf numFmtId="177" fontId="59" fillId="35" borderId="10" xfId="53" applyNumberFormat="1" applyFont="1" applyFill="1" applyBorder="1" applyAlignment="1">
      <alignment horizontal="right" vertical="top" wrapText="1"/>
    </xf>
    <xf numFmtId="0" fontId="59" fillId="0" borderId="10" xfId="73" applyFont="1" applyBorder="1" applyAlignment="1">
      <alignment horizontal="left" vertical="top" wrapText="1"/>
    </xf>
    <xf numFmtId="177" fontId="59" fillId="35" borderId="10" xfId="42" applyNumberFormat="1" applyFont="1" applyFill="1" applyBorder="1" applyAlignment="1">
      <alignment horizontal="right" vertical="top" wrapText="1"/>
    </xf>
    <xf numFmtId="0" fontId="59" fillId="0" borderId="10" xfId="0" applyFont="1" applyFill="1" applyBorder="1" applyAlignment="1">
      <alignment horizontal="left" vertical="top"/>
    </xf>
    <xf numFmtId="0" fontId="59" fillId="0" borderId="15" xfId="0" applyFont="1" applyBorder="1" applyAlignment="1">
      <alignment horizontal="left" vertical="top" wrapText="1"/>
    </xf>
    <xf numFmtId="177" fontId="59" fillId="35" borderId="15" xfId="46" applyNumberFormat="1" applyFont="1" applyFill="1" applyBorder="1" applyAlignment="1">
      <alignment horizontal="right" vertical="top" wrapText="1"/>
    </xf>
    <xf numFmtId="177" fontId="59" fillId="35" borderId="10" xfId="46" applyNumberFormat="1" applyFont="1" applyFill="1" applyBorder="1" applyAlignment="1">
      <alignment horizontal="right" vertical="top"/>
    </xf>
    <xf numFmtId="0" fontId="59" fillId="0" borderId="16" xfId="0" applyFont="1" applyFill="1" applyBorder="1" applyAlignment="1">
      <alignment horizontal="left" vertical="top" wrapText="1"/>
    </xf>
    <xf numFmtId="0" fontId="59" fillId="0" borderId="17" xfId="0" applyFont="1" applyFill="1" applyBorder="1" applyAlignment="1">
      <alignment horizontal="left" vertical="top" wrapText="1"/>
    </xf>
    <xf numFmtId="184" fontId="59" fillId="35" borderId="16" xfId="53" applyNumberFormat="1" applyFont="1" applyFill="1" applyBorder="1" applyAlignment="1">
      <alignment horizontal="right" vertical="top"/>
    </xf>
    <xf numFmtId="0" fontId="62" fillId="0" borderId="10" xfId="0" applyFont="1" applyFill="1" applyBorder="1" applyAlignment="1">
      <alignment horizontal="left" vertical="top" wrapText="1"/>
    </xf>
    <xf numFmtId="0" fontId="62" fillId="0" borderId="10" xfId="0" applyFont="1" applyBorder="1" applyAlignment="1">
      <alignment horizontal="left" vertical="top" wrapText="1"/>
    </xf>
    <xf numFmtId="177" fontId="62" fillId="35" borderId="10" xfId="46" applyNumberFormat="1" applyFont="1" applyFill="1" applyBorder="1" applyAlignment="1">
      <alignment horizontal="right" vertical="top" wrapText="1"/>
    </xf>
    <xf numFmtId="0" fontId="62" fillId="35" borderId="10" xfId="0" applyFont="1" applyFill="1" applyBorder="1" applyAlignment="1">
      <alignment horizontal="left" vertical="top"/>
    </xf>
    <xf numFmtId="0" fontId="62" fillId="35" borderId="10" xfId="0" applyFont="1" applyFill="1" applyBorder="1" applyAlignment="1">
      <alignment horizontal="left" vertical="top" wrapText="1"/>
    </xf>
    <xf numFmtId="0" fontId="59" fillId="35" borderId="10" xfId="0" applyFont="1" applyFill="1" applyBorder="1" applyAlignment="1" applyProtection="1">
      <alignment horizontal="left" vertical="top" wrapText="1"/>
      <protection locked="0"/>
    </xf>
    <xf numFmtId="0" fontId="62" fillId="0" borderId="10" xfId="0" applyFont="1" applyBorder="1" applyAlignment="1">
      <alignment horizontal="left" vertical="top"/>
    </xf>
    <xf numFmtId="0" fontId="62" fillId="35" borderId="10" xfId="0" applyFont="1" applyFill="1" applyBorder="1" applyAlignment="1">
      <alignment horizontal="right" vertical="top"/>
    </xf>
    <xf numFmtId="0" fontId="62" fillId="0" borderId="10" xfId="67" applyFont="1" applyBorder="1" applyAlignment="1">
      <alignment horizontal="left" vertical="top" wrapText="1"/>
      <protection/>
    </xf>
    <xf numFmtId="3" fontId="62" fillId="35" borderId="18" xfId="42" applyNumberFormat="1" applyFont="1" applyFill="1" applyBorder="1" applyAlignment="1">
      <alignment horizontal="right" vertical="top" wrapText="1"/>
    </xf>
    <xf numFmtId="3" fontId="62" fillId="35" borderId="10" xfId="42" applyNumberFormat="1" applyFont="1" applyFill="1" applyBorder="1" applyAlignment="1">
      <alignment horizontal="right" vertical="top" wrapText="1"/>
    </xf>
    <xf numFmtId="0" fontId="62" fillId="0" borderId="19" xfId="0" applyFont="1" applyBorder="1" applyAlignment="1">
      <alignment horizontal="left" vertical="top" wrapText="1"/>
    </xf>
    <xf numFmtId="184" fontId="62" fillId="35" borderId="19" xfId="53" applyNumberFormat="1" applyFont="1" applyFill="1" applyBorder="1" applyAlignment="1">
      <alignment horizontal="right" vertical="top"/>
    </xf>
    <xf numFmtId="0" fontId="59" fillId="0" borderId="10" xfId="67" applyFont="1" applyBorder="1" applyAlignment="1">
      <alignment horizontal="left" vertical="top" wrapText="1"/>
      <protection/>
    </xf>
    <xf numFmtId="0" fontId="59" fillId="0" borderId="10" xfId="0" applyFont="1" applyBorder="1" applyAlignment="1">
      <alignment horizontal="right" vertical="top"/>
    </xf>
    <xf numFmtId="0" fontId="62" fillId="0" borderId="10" xfId="0" applyFont="1" applyFill="1" applyBorder="1" applyAlignment="1">
      <alignment horizontal="center" vertical="top" wrapText="1"/>
    </xf>
    <xf numFmtId="3" fontId="62" fillId="0" borderId="10" xfId="42" applyNumberFormat="1" applyFont="1" applyFill="1" applyBorder="1" applyAlignment="1">
      <alignment horizontal="right" vertical="top" wrapText="1"/>
    </xf>
    <xf numFmtId="0" fontId="62" fillId="0" borderId="10" xfId="0" applyFont="1" applyBorder="1" applyAlignment="1">
      <alignment vertical="top" wrapText="1"/>
    </xf>
    <xf numFmtId="0" fontId="62" fillId="0" borderId="10" xfId="0" applyFont="1" applyFill="1" applyBorder="1" applyAlignment="1">
      <alignment vertical="top" wrapText="1"/>
    </xf>
    <xf numFmtId="3" fontId="62" fillId="35" borderId="10" xfId="42" applyNumberFormat="1" applyFont="1" applyFill="1" applyBorder="1" applyAlignment="1">
      <alignment vertical="top" wrapText="1"/>
    </xf>
    <xf numFmtId="0" fontId="62" fillId="0" borderId="10" xfId="0" applyFont="1" applyBorder="1" applyAlignment="1">
      <alignment horizontal="right" vertical="top"/>
    </xf>
    <xf numFmtId="0" fontId="59" fillId="0" borderId="10" xfId="73" applyFont="1" applyFill="1" applyBorder="1" applyAlignment="1">
      <alignment horizontal="center" vertical="center" wrapText="1"/>
    </xf>
    <xf numFmtId="0" fontId="59" fillId="0" borderId="1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63" fillId="0" borderId="10" xfId="0" applyFont="1" applyBorder="1" applyAlignment="1">
      <alignment horizontal="left" vertical="top" wrapText="1"/>
    </xf>
    <xf numFmtId="3" fontId="59" fillId="0" borderId="10" xfId="0" applyNumberFormat="1" applyFont="1" applyBorder="1" applyAlignment="1">
      <alignment horizontal="right" vertical="top"/>
    </xf>
    <xf numFmtId="0" fontId="60" fillId="0" borderId="14" xfId="0" applyFont="1" applyFill="1" applyBorder="1" applyAlignment="1" applyProtection="1">
      <alignment horizontal="left" vertical="top" wrapText="1"/>
      <protection locked="0"/>
    </xf>
    <xf numFmtId="0" fontId="60" fillId="0" borderId="20" xfId="0" applyFont="1" applyFill="1" applyBorder="1" applyAlignment="1" applyProtection="1">
      <alignment horizontal="left" vertical="top" wrapText="1"/>
      <protection locked="0"/>
    </xf>
    <xf numFmtId="0" fontId="59" fillId="0" borderId="0" xfId="0" applyFont="1" applyFill="1" applyBorder="1" applyAlignment="1" applyProtection="1">
      <alignment horizontal="justify" vertical="top" wrapText="1"/>
      <protection locked="0"/>
    </xf>
    <xf numFmtId="0" fontId="59" fillId="0" borderId="0" xfId="0"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9" fillId="0" borderId="0" xfId="0" applyNumberFormat="1" applyFont="1" applyFill="1" applyBorder="1" applyAlignment="1" applyProtection="1">
      <alignment horizontal="left" vertical="top" wrapText="1"/>
      <protection locked="0"/>
    </xf>
    <xf numFmtId="49" fontId="59" fillId="0" borderId="14" xfId="0" applyNumberFormat="1" applyFont="1" applyFill="1" applyBorder="1" applyAlignment="1" applyProtection="1">
      <alignment horizontal="left" vertical="top" wrapText="1"/>
      <protection locked="0"/>
    </xf>
    <xf numFmtId="49" fontId="59" fillId="0" borderId="18" xfId="0" applyNumberFormat="1" applyFont="1" applyFill="1" applyBorder="1" applyAlignment="1" applyProtection="1">
      <alignment horizontal="left" vertical="top" wrapText="1"/>
      <protection locked="0"/>
    </xf>
    <xf numFmtId="49" fontId="59" fillId="0" borderId="20" xfId="0" applyNumberFormat="1" applyFont="1" applyFill="1" applyBorder="1" applyAlignment="1" applyProtection="1">
      <alignment horizontal="left" vertical="top" wrapText="1"/>
      <protection locked="0"/>
    </xf>
    <xf numFmtId="0" fontId="60" fillId="0" borderId="14" xfId="0" applyFont="1" applyFill="1" applyBorder="1" applyAlignment="1" applyProtection="1">
      <alignment horizontal="center" vertical="top" wrapText="1"/>
      <protection locked="0"/>
    </xf>
    <xf numFmtId="0" fontId="60" fillId="0" borderId="20" xfId="0" applyFont="1" applyFill="1" applyBorder="1" applyAlignment="1" applyProtection="1">
      <alignment horizontal="center" vertical="top" wrapText="1"/>
      <protection locked="0"/>
    </xf>
    <xf numFmtId="0" fontId="64" fillId="0" borderId="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59" fillId="0" borderId="0" xfId="0" applyFont="1" applyFill="1" applyAlignment="1" applyProtection="1">
      <alignment vertical="top" wrapText="1"/>
      <protection locked="0"/>
    </xf>
    <xf numFmtId="0" fontId="59" fillId="0" borderId="0" xfId="0" applyNumberFormat="1" applyFont="1" applyFill="1" applyBorder="1" applyAlignment="1" applyProtection="1">
      <alignment horizontal="justify" vertical="top" wrapText="1"/>
      <protection locked="0"/>
    </xf>
    <xf numFmtId="49" fontId="60" fillId="0" borderId="14" xfId="0" applyNumberFormat="1" applyFont="1" applyFill="1" applyBorder="1" applyAlignment="1" applyProtection="1">
      <alignment horizontal="left" vertical="top" wrapText="1"/>
      <protection locked="0"/>
    </xf>
    <xf numFmtId="49" fontId="60" fillId="0" borderId="20" xfId="0" applyNumberFormat="1" applyFont="1" applyFill="1" applyBorder="1" applyAlignment="1" applyProtection="1">
      <alignment horizontal="left" vertical="top" wrapText="1"/>
      <protection locked="0"/>
    </xf>
    <xf numFmtId="0" fontId="59" fillId="0" borderId="0" xfId="0" applyFont="1" applyFill="1" applyBorder="1" applyAlignment="1" applyProtection="1">
      <alignment horizontal="justify" vertical="justify" wrapText="1"/>
      <protection locked="0"/>
    </xf>
    <xf numFmtId="0" fontId="60" fillId="0" borderId="0" xfId="0" applyFont="1" applyFill="1" applyAlignment="1" applyProtection="1">
      <alignment horizontal="left" vertical="top" wrapText="1"/>
      <protection locked="0"/>
    </xf>
    <xf numFmtId="0" fontId="65" fillId="0" borderId="0" xfId="0" applyFont="1" applyAlignment="1">
      <alignment horizontal="left" vertical="top" wrapText="1"/>
    </xf>
    <xf numFmtId="44" fontId="59" fillId="0" borderId="14" xfId="0" applyNumberFormat="1" applyFont="1" applyFill="1" applyBorder="1" applyAlignment="1" applyProtection="1">
      <alignment horizontal="left" vertical="top" wrapText="1"/>
      <protection locked="0"/>
    </xf>
    <xf numFmtId="44" fontId="59" fillId="0" borderId="20" xfId="0" applyNumberFormat="1" applyFont="1" applyFill="1" applyBorder="1" applyAlignment="1" applyProtection="1">
      <alignment horizontal="left" vertical="top" wrapText="1"/>
      <protection locked="0"/>
    </xf>
    <xf numFmtId="3" fontId="60" fillId="33" borderId="10" xfId="51" applyNumberFormat="1" applyFont="1" applyFill="1" applyBorder="1" applyAlignment="1" applyProtection="1">
      <alignment horizontal="left" vertical="top" wrapText="1"/>
      <protection locked="0"/>
    </xf>
    <xf numFmtId="3" fontId="60" fillId="33" borderId="14" xfId="51" applyNumberFormat="1" applyFont="1" applyFill="1" applyBorder="1" applyAlignment="1" applyProtection="1">
      <alignment horizontal="left" vertical="top" wrapText="1"/>
      <protection locked="0"/>
    </xf>
    <xf numFmtId="3" fontId="60" fillId="33" borderId="20" xfId="51" applyNumberFormat="1" applyFont="1" applyFill="1" applyBorder="1" applyAlignment="1" applyProtection="1">
      <alignment horizontal="left" vertical="top" wrapText="1"/>
      <protection locked="0"/>
    </xf>
    <xf numFmtId="0" fontId="59" fillId="0" borderId="21" xfId="0" applyFont="1" applyFill="1" applyBorder="1" applyAlignment="1">
      <alignment horizontal="left" vertical="center" wrapText="1"/>
    </xf>
    <xf numFmtId="0" fontId="59" fillId="0" borderId="0" xfId="0" applyFont="1" applyFill="1" applyBorder="1" applyAlignment="1">
      <alignment horizontal="left" vertical="center" wrapText="1"/>
    </xf>
    <xf numFmtId="3" fontId="60" fillId="33" borderId="22" xfId="51" applyNumberFormat="1" applyFont="1" applyFill="1" applyBorder="1" applyAlignment="1" applyProtection="1">
      <alignment horizontal="left" vertical="top" wrapText="1"/>
      <protection locked="0"/>
    </xf>
    <xf numFmtId="3" fontId="60" fillId="33" borderId="23" xfId="51" applyNumberFormat="1" applyFont="1" applyFill="1" applyBorder="1" applyAlignment="1" applyProtection="1">
      <alignment horizontal="left" vertical="top" wrapText="1"/>
      <protection locked="0"/>
    </xf>
    <xf numFmtId="3" fontId="60" fillId="33" borderId="14" xfId="51" applyNumberFormat="1" applyFont="1" applyFill="1" applyBorder="1" applyAlignment="1" applyProtection="1">
      <alignment vertical="top" wrapText="1"/>
      <protection locked="0"/>
    </xf>
    <xf numFmtId="3" fontId="60" fillId="33" borderId="20" xfId="51" applyNumberFormat="1" applyFont="1" applyFill="1" applyBorder="1" applyAlignment="1" applyProtection="1">
      <alignment vertical="top" wrapText="1"/>
      <protection locked="0"/>
    </xf>
    <xf numFmtId="0" fontId="59" fillId="0" borderId="0" xfId="0" applyFont="1" applyBorder="1" applyAlignment="1">
      <alignment horizontal="left" vertical="center" wrapText="1"/>
    </xf>
    <xf numFmtId="0" fontId="59" fillId="0" borderId="0" xfId="0" applyFont="1" applyBorder="1" applyAlignment="1" applyProtection="1">
      <alignment horizontal="left" vertical="center" wrapText="1"/>
      <protection locked="0"/>
    </xf>
    <xf numFmtId="0" fontId="59" fillId="0" borderId="21" xfId="0" applyFont="1" applyFill="1" applyBorder="1" applyAlignment="1" applyProtection="1">
      <alignment horizontal="left" vertical="top" wrapText="1"/>
      <protection locked="0"/>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2" xfId="46"/>
    <cellStyle name="Dziesiętny 2 2" xfId="47"/>
    <cellStyle name="Dziesiętny 2 3" xfId="48"/>
    <cellStyle name="Dziesiętny 2 4" xfId="49"/>
    <cellStyle name="Dziesiętny 2 8" xfId="50"/>
    <cellStyle name="Dziesiętny 3" xfId="51"/>
    <cellStyle name="Dziesiętny 4" xfId="52"/>
    <cellStyle name="Dziesiętny 5" xfId="53"/>
    <cellStyle name="Dziesiętny 7" xfId="54"/>
    <cellStyle name="Dziesiętny 9" xfId="55"/>
    <cellStyle name="Excel Built-in Comma 1" xfId="56"/>
    <cellStyle name="Hyperlink" xfId="57"/>
    <cellStyle name="Komórka połączona" xfId="58"/>
    <cellStyle name="Komórka zaznaczona" xfId="59"/>
    <cellStyle name="Nagłówek 1" xfId="60"/>
    <cellStyle name="Nagłówek 2" xfId="61"/>
    <cellStyle name="Nagłówek 3" xfId="62"/>
    <cellStyle name="Nagłówek 4" xfId="63"/>
    <cellStyle name="Neutralny" xfId="64"/>
    <cellStyle name="Normalny 2" xfId="65"/>
    <cellStyle name="Normalny 2 2" xfId="66"/>
    <cellStyle name="Normalny 3" xfId="67"/>
    <cellStyle name="Normalny 3 2" xfId="68"/>
    <cellStyle name="Normalny 4" xfId="69"/>
    <cellStyle name="Normalny 6" xfId="70"/>
    <cellStyle name="Normalny 7" xfId="71"/>
    <cellStyle name="Normalny 8" xfId="72"/>
    <cellStyle name="Normalny_Arkusz1" xfId="73"/>
    <cellStyle name="Obliczenia" xfId="74"/>
    <cellStyle name="Followed Hyperlink" xfId="75"/>
    <cellStyle name="Percent" xfId="76"/>
    <cellStyle name="Suma" xfId="77"/>
    <cellStyle name="Tekst objaśnienia" xfId="78"/>
    <cellStyle name="Tekst ostrzeżenia" xfId="79"/>
    <cellStyle name="Tytuł" xfId="80"/>
    <cellStyle name="Uwaga" xfId="81"/>
    <cellStyle name="Currency" xfId="82"/>
    <cellStyle name="Currency [0]" xfId="83"/>
    <cellStyle name="Walutowy 2" xfId="84"/>
    <cellStyle name="Walutowy 3"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B1:E62"/>
  <sheetViews>
    <sheetView showGridLines="0" view="pageBreakPreview" zoomScale="130" zoomScaleNormal="110" zoomScaleSheetLayoutView="130" zoomScalePageLayoutView="115" workbookViewId="0" topLeftCell="A1">
      <selection activeCell="A3" sqref="A3"/>
    </sheetView>
  </sheetViews>
  <sheetFormatPr defaultColWidth="9.00390625" defaultRowHeight="12.75"/>
  <cols>
    <col min="1" max="1" width="9.125" style="55" customWidth="1"/>
    <col min="2" max="2" width="6.125" style="55" customWidth="1"/>
    <col min="3" max="4" width="30.00390625" style="55" customWidth="1"/>
    <col min="5" max="5" width="48.625" style="9" customWidth="1"/>
    <col min="6" max="7" width="9.125" style="55" customWidth="1"/>
    <col min="8" max="8" width="31.00390625" style="55" customWidth="1"/>
    <col min="9" max="9" width="9.125" style="55" customWidth="1"/>
    <col min="10" max="10" width="26.75390625" style="55" customWidth="1"/>
    <col min="11" max="12" width="16.125" style="55" customWidth="1"/>
    <col min="13" max="16384" width="9.125" style="55" customWidth="1"/>
  </cols>
  <sheetData>
    <row r="1" ht="15">
      <c r="E1" s="12" t="s">
        <v>64</v>
      </c>
    </row>
    <row r="2" spans="3:5" ht="15">
      <c r="C2" s="17"/>
      <c r="D2" s="17" t="s">
        <v>42</v>
      </c>
      <c r="E2" s="17"/>
    </row>
    <row r="4" spans="3:4" ht="15">
      <c r="C4" s="55" t="s">
        <v>34</v>
      </c>
      <c r="D4" s="55" t="s">
        <v>85</v>
      </c>
    </row>
    <row r="6" spans="3:5" ht="35.25" customHeight="1">
      <c r="C6" s="55" t="s">
        <v>33</v>
      </c>
      <c r="D6" s="107" t="s">
        <v>86</v>
      </c>
      <c r="E6" s="107"/>
    </row>
    <row r="8" spans="3:5" ht="15">
      <c r="C8" s="16" t="s">
        <v>30</v>
      </c>
      <c r="D8" s="109"/>
      <c r="E8" s="110"/>
    </row>
    <row r="9" spans="3:5" ht="15">
      <c r="C9" s="16" t="s">
        <v>35</v>
      </c>
      <c r="D9" s="115"/>
      <c r="E9" s="116"/>
    </row>
    <row r="10" spans="3:5" ht="15">
      <c r="C10" s="16" t="s">
        <v>29</v>
      </c>
      <c r="D10" s="105"/>
      <c r="E10" s="106"/>
    </row>
    <row r="11" spans="3:5" ht="15">
      <c r="C11" s="16" t="s">
        <v>36</v>
      </c>
      <c r="D11" s="105"/>
      <c r="E11" s="106"/>
    </row>
    <row r="12" spans="3:5" ht="15">
      <c r="C12" s="16" t="s">
        <v>37</v>
      </c>
      <c r="D12" s="105"/>
      <c r="E12" s="106"/>
    </row>
    <row r="13" spans="3:5" ht="15">
      <c r="C13" s="16" t="s">
        <v>38</v>
      </c>
      <c r="D13" s="105"/>
      <c r="E13" s="106"/>
    </row>
    <row r="14" spans="3:5" ht="15">
      <c r="C14" s="16" t="s">
        <v>39</v>
      </c>
      <c r="D14" s="105"/>
      <c r="E14" s="106"/>
    </row>
    <row r="15" spans="3:5" ht="15">
      <c r="C15" s="16" t="s">
        <v>40</v>
      </c>
      <c r="D15" s="105"/>
      <c r="E15" s="106"/>
    </row>
    <row r="16" spans="3:5" ht="15">
      <c r="C16" s="16" t="s">
        <v>41</v>
      </c>
      <c r="D16" s="105"/>
      <c r="E16" s="106"/>
    </row>
    <row r="17" spans="4:5" ht="15">
      <c r="D17" s="8"/>
      <c r="E17" s="18"/>
    </row>
    <row r="18" spans="2:5" ht="15" customHeight="1">
      <c r="B18" s="55" t="s">
        <v>0</v>
      </c>
      <c r="C18" s="108" t="s">
        <v>54</v>
      </c>
      <c r="D18" s="108"/>
      <c r="E18" s="108"/>
    </row>
    <row r="19" spans="3:5" ht="21" customHeight="1">
      <c r="C19" s="5" t="s">
        <v>15</v>
      </c>
      <c r="D19" s="36" t="s">
        <v>186</v>
      </c>
      <c r="E19" s="8"/>
    </row>
    <row r="20" spans="3:5" ht="15">
      <c r="C20" s="56" t="s">
        <v>20</v>
      </c>
      <c r="D20" s="19">
        <f>'część (1)'!H$6</f>
        <v>0</v>
      </c>
      <c r="E20" s="20"/>
    </row>
    <row r="21" spans="3:5" ht="15">
      <c r="C21" s="56" t="s">
        <v>21</v>
      </c>
      <c r="D21" s="19">
        <f>'część (2)'!H$6</f>
        <v>0</v>
      </c>
      <c r="E21" s="20"/>
    </row>
    <row r="22" spans="3:5" ht="15">
      <c r="C22" s="56" t="s">
        <v>22</v>
      </c>
      <c r="D22" s="19">
        <f>'część (3)'!H$6</f>
        <v>0</v>
      </c>
      <c r="E22" s="20"/>
    </row>
    <row r="23" spans="3:5" ht="15">
      <c r="C23" s="56" t="s">
        <v>23</v>
      </c>
      <c r="D23" s="19">
        <f>'część (4)'!H$6</f>
        <v>0</v>
      </c>
      <c r="E23" s="20"/>
    </row>
    <row r="24" spans="3:5" ht="15">
      <c r="C24" s="56" t="s">
        <v>24</v>
      </c>
      <c r="D24" s="19">
        <f>'część (5)'!H$6</f>
        <v>0</v>
      </c>
      <c r="E24" s="20"/>
    </row>
    <row r="25" spans="3:5" ht="15">
      <c r="C25" s="56" t="s">
        <v>25</v>
      </c>
      <c r="D25" s="19">
        <f>'część (6)'!H$6</f>
        <v>0</v>
      </c>
      <c r="E25" s="20"/>
    </row>
    <row r="26" spans="3:5" ht="15">
      <c r="C26" s="56" t="s">
        <v>68</v>
      </c>
      <c r="D26" s="19">
        <f>'część (7)'!H$6</f>
        <v>0</v>
      </c>
      <c r="E26" s="20"/>
    </row>
    <row r="27" spans="3:5" ht="15">
      <c r="C27" s="56" t="s">
        <v>69</v>
      </c>
      <c r="D27" s="19">
        <f>'część (8)'!H$6</f>
        <v>0</v>
      </c>
      <c r="E27" s="20"/>
    </row>
    <row r="28" spans="3:5" ht="15">
      <c r="C28" s="56" t="s">
        <v>70</v>
      </c>
      <c r="D28" s="19">
        <f>'część (9)'!H$6</f>
        <v>0</v>
      </c>
      <c r="E28" s="20"/>
    </row>
    <row r="29" spans="3:5" ht="15">
      <c r="C29" s="56" t="s">
        <v>71</v>
      </c>
      <c r="D29" s="19">
        <f>'część (10)'!H$6</f>
        <v>0</v>
      </c>
      <c r="E29" s="20"/>
    </row>
    <row r="30" spans="3:5" ht="15">
      <c r="C30" s="56" t="s">
        <v>72</v>
      </c>
      <c r="D30" s="19">
        <f>'część (11)'!H$6</f>
        <v>0</v>
      </c>
      <c r="E30" s="20"/>
    </row>
    <row r="31" spans="3:5" ht="15">
      <c r="C31" s="56" t="s">
        <v>73</v>
      </c>
      <c r="D31" s="19">
        <f>'część (12)'!H$6</f>
        <v>0</v>
      </c>
      <c r="E31" s="20"/>
    </row>
    <row r="32" spans="3:5" ht="36" customHeight="1">
      <c r="C32" s="117" t="s">
        <v>187</v>
      </c>
      <c r="D32" s="117"/>
      <c r="E32" s="117"/>
    </row>
    <row r="33" spans="2:5" ht="72.75" customHeight="1">
      <c r="B33" s="55" t="s">
        <v>1</v>
      </c>
      <c r="C33" s="108" t="s">
        <v>188</v>
      </c>
      <c r="D33" s="108"/>
      <c r="E33" s="108"/>
    </row>
    <row r="34" spans="2:5" ht="21" customHeight="1">
      <c r="B34" s="55" t="s">
        <v>2</v>
      </c>
      <c r="C34" s="118" t="s">
        <v>55</v>
      </c>
      <c r="D34" s="108"/>
      <c r="E34" s="119"/>
    </row>
    <row r="35" spans="2:5" ht="33" customHeight="1">
      <c r="B35" s="55" t="s">
        <v>3</v>
      </c>
      <c r="C35" s="120" t="s">
        <v>83</v>
      </c>
      <c r="D35" s="120"/>
      <c r="E35" s="120"/>
    </row>
    <row r="36" spans="2:5" ht="17.25" customHeight="1">
      <c r="B36" s="55" t="s">
        <v>28</v>
      </c>
      <c r="C36" s="21" t="s">
        <v>61</v>
      </c>
      <c r="D36" s="21"/>
      <c r="E36" s="21"/>
    </row>
    <row r="37" spans="3:5" ht="93.75" customHeight="1">
      <c r="C37" s="22" t="s">
        <v>60</v>
      </c>
      <c r="D37" s="111" t="s">
        <v>189</v>
      </c>
      <c r="E37" s="111"/>
    </row>
    <row r="38" spans="3:5" ht="20.25" customHeight="1">
      <c r="C38" s="23"/>
      <c r="D38" s="23" t="s">
        <v>59</v>
      </c>
      <c r="E38" s="21"/>
    </row>
    <row r="39" spans="2:5" s="45" customFormat="1" ht="74.25" customHeight="1">
      <c r="B39" s="45" t="s">
        <v>32</v>
      </c>
      <c r="C39" s="107" t="s">
        <v>190</v>
      </c>
      <c r="D39" s="107"/>
      <c r="E39" s="107"/>
    </row>
    <row r="40" spans="2:5" s="45" customFormat="1" ht="80.25" customHeight="1">
      <c r="B40" s="45" t="s">
        <v>4</v>
      </c>
      <c r="C40" s="107" t="s">
        <v>191</v>
      </c>
      <c r="D40" s="107"/>
      <c r="E40" s="107"/>
    </row>
    <row r="41" spans="2:5" s="45" customFormat="1" ht="75" customHeight="1">
      <c r="B41" s="45" t="s">
        <v>5</v>
      </c>
      <c r="C41" s="108" t="s">
        <v>192</v>
      </c>
      <c r="D41" s="108"/>
      <c r="E41" s="108"/>
    </row>
    <row r="42" spans="2:5" ht="36" customHeight="1">
      <c r="B42" s="45" t="s">
        <v>62</v>
      </c>
      <c r="C42" s="107" t="s">
        <v>56</v>
      </c>
      <c r="D42" s="107"/>
      <c r="E42" s="107"/>
    </row>
    <row r="43" spans="2:5" ht="21" customHeight="1">
      <c r="B43" s="45" t="s">
        <v>63</v>
      </c>
      <c r="C43" s="123" t="s">
        <v>57</v>
      </c>
      <c r="D43" s="123"/>
      <c r="E43" s="123"/>
    </row>
    <row r="44" spans="2:5" ht="39" customHeight="1">
      <c r="B44" s="45" t="s">
        <v>79</v>
      </c>
      <c r="C44" s="107" t="s">
        <v>58</v>
      </c>
      <c r="D44" s="107"/>
      <c r="E44" s="107"/>
    </row>
    <row r="45" spans="2:5" ht="158.25" customHeight="1">
      <c r="B45" s="45" t="s">
        <v>80</v>
      </c>
      <c r="C45" s="108" t="s">
        <v>193</v>
      </c>
      <c r="D45" s="108"/>
      <c r="E45" s="108"/>
    </row>
    <row r="46" spans="2:5" ht="18" customHeight="1">
      <c r="B46" s="55" t="s">
        <v>81</v>
      </c>
      <c r="C46" s="52" t="s">
        <v>6</v>
      </c>
      <c r="D46" s="58"/>
      <c r="E46" s="55"/>
    </row>
    <row r="47" spans="2:5" ht="18" customHeight="1">
      <c r="B47" s="24"/>
      <c r="C47" s="112" t="s">
        <v>17</v>
      </c>
      <c r="D47" s="113"/>
      <c r="E47" s="114"/>
    </row>
    <row r="48" spans="3:5" ht="18" customHeight="1">
      <c r="C48" s="112" t="s">
        <v>7</v>
      </c>
      <c r="D48" s="114"/>
      <c r="E48" s="56"/>
    </row>
    <row r="49" spans="3:5" ht="18" customHeight="1">
      <c r="C49" s="121"/>
      <c r="D49" s="122"/>
      <c r="E49" s="56"/>
    </row>
    <row r="50" spans="3:5" ht="18" customHeight="1">
      <c r="C50" s="121"/>
      <c r="D50" s="122"/>
      <c r="E50" s="56"/>
    </row>
    <row r="51" spans="3:5" ht="18" customHeight="1">
      <c r="C51" s="121"/>
      <c r="D51" s="122"/>
      <c r="E51" s="56"/>
    </row>
    <row r="52" spans="3:5" ht="18" customHeight="1">
      <c r="C52" s="25" t="s">
        <v>9</v>
      </c>
      <c r="D52" s="25"/>
      <c r="E52" s="12"/>
    </row>
    <row r="53" spans="3:5" ht="18" customHeight="1">
      <c r="C53" s="112" t="s">
        <v>18</v>
      </c>
      <c r="D53" s="113"/>
      <c r="E53" s="114"/>
    </row>
    <row r="54" spans="3:5" ht="18" customHeight="1">
      <c r="C54" s="26" t="s">
        <v>7</v>
      </c>
      <c r="D54" s="54" t="s">
        <v>8</v>
      </c>
      <c r="E54" s="27" t="s">
        <v>10</v>
      </c>
    </row>
    <row r="55" spans="3:5" ht="18" customHeight="1">
      <c r="C55" s="28"/>
      <c r="D55" s="54"/>
      <c r="E55" s="29"/>
    </row>
    <row r="56" spans="3:5" ht="18" customHeight="1">
      <c r="C56" s="28"/>
      <c r="D56" s="54"/>
      <c r="E56" s="29"/>
    </row>
    <row r="57" spans="3:5" ht="18" customHeight="1">
      <c r="C57" s="25"/>
      <c r="D57" s="25"/>
      <c r="E57" s="12"/>
    </row>
    <row r="58" spans="3:5" ht="18" customHeight="1">
      <c r="C58" s="112" t="s">
        <v>19</v>
      </c>
      <c r="D58" s="113"/>
      <c r="E58" s="114"/>
    </row>
    <row r="59" spans="3:5" ht="18" customHeight="1">
      <c r="C59" s="112" t="s">
        <v>11</v>
      </c>
      <c r="D59" s="114"/>
      <c r="E59" s="56"/>
    </row>
    <row r="60" spans="3:5" ht="18" customHeight="1">
      <c r="C60" s="110"/>
      <c r="D60" s="110"/>
      <c r="E60" s="56"/>
    </row>
    <row r="61" spans="3:5" ht="34.5" customHeight="1">
      <c r="C61" s="53"/>
      <c r="D61" s="30"/>
      <c r="E61" s="30"/>
    </row>
    <row r="62" spans="3:5" ht="21" customHeight="1">
      <c r="C62" s="124"/>
      <c r="D62" s="125"/>
      <c r="E62" s="125"/>
    </row>
  </sheetData>
  <sheetProtection/>
  <mergeCells count="33">
    <mergeCell ref="C62:E62"/>
    <mergeCell ref="C44:E44"/>
    <mergeCell ref="C47:E47"/>
    <mergeCell ref="C50:D50"/>
    <mergeCell ref="C51:D51"/>
    <mergeCell ref="C40:E40"/>
    <mergeCell ref="C41:E41"/>
    <mergeCell ref="C35:E35"/>
    <mergeCell ref="C60:D60"/>
    <mergeCell ref="C53:E53"/>
    <mergeCell ref="C49:D49"/>
    <mergeCell ref="C43:E43"/>
    <mergeCell ref="C48:D48"/>
    <mergeCell ref="C33:E33"/>
    <mergeCell ref="D10:E10"/>
    <mergeCell ref="C58:E58"/>
    <mergeCell ref="C59:D59"/>
    <mergeCell ref="D9:E9"/>
    <mergeCell ref="D16:E16"/>
    <mergeCell ref="C32:E32"/>
    <mergeCell ref="C45:E45"/>
    <mergeCell ref="C34:E34"/>
    <mergeCell ref="C42:E42"/>
    <mergeCell ref="D12:E12"/>
    <mergeCell ref="D15:E15"/>
    <mergeCell ref="C39:E39"/>
    <mergeCell ref="C18:E18"/>
    <mergeCell ref="D6:E6"/>
    <mergeCell ref="D13:E13"/>
    <mergeCell ref="D11:E11"/>
    <mergeCell ref="D14:E14"/>
    <mergeCell ref="D8:E8"/>
    <mergeCell ref="D37:E37"/>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2" r:id="rId1"/>
  <headerFooter alignWithMargins="0">
    <oddFooter>&amp;C&amp;"Times New Roman,Normalny"Strona &amp;P&amp;R&amp;"Times New Roman,Normalny"pieczęć i podpis osoby (osób) upoważnionej
do reprezentowania wykonawcy
</oddFooter>
  </headerFooter>
  <rowBreaks count="2" manualBreakCount="2">
    <brk id="36" max="4" man="1"/>
    <brk id="45" max="4" man="1"/>
  </rowBreaks>
</worksheet>
</file>

<file path=xl/worksheets/sheet10.xml><?xml version="1.0" encoding="utf-8"?>
<worksheet xmlns="http://schemas.openxmlformats.org/spreadsheetml/2006/main" xmlns:r="http://schemas.openxmlformats.org/officeDocument/2006/relationships">
  <sheetPr>
    <tabColor theme="0" tint="-0.04997999966144562"/>
    <pageSetUpPr fitToPage="1"/>
  </sheetPr>
  <dimension ref="A1:T13"/>
  <sheetViews>
    <sheetView showGridLines="0" view="pageBreakPreview" zoomScaleNormal="80" zoomScaleSheetLayoutView="100" zoomScalePageLayoutView="85" workbookViewId="0" topLeftCell="A1">
      <selection activeCell="H26" sqref="H26"/>
    </sheetView>
  </sheetViews>
  <sheetFormatPr defaultColWidth="9.00390625" defaultRowHeight="12.75"/>
  <cols>
    <col min="1" max="1" width="5.375" style="58" customWidth="1"/>
    <col min="2" max="2" width="25.00390625" style="58" customWidth="1"/>
    <col min="3" max="3" width="12.00390625" style="58" customWidth="1"/>
    <col min="4" max="4" width="20.875" style="58" customWidth="1"/>
    <col min="5" max="5" width="9.75390625" style="4" customWidth="1"/>
    <col min="6" max="6" width="12.625" style="58" customWidth="1"/>
    <col min="7" max="7" width="36.125" style="58" customWidth="1"/>
    <col min="8" max="8" width="31.00390625" style="58" customWidth="1"/>
    <col min="9" max="9" width="12.75390625" style="58" customWidth="1"/>
    <col min="10" max="12" width="16.125" style="58" customWidth="1"/>
    <col min="13" max="13" width="20.87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8</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SUM(N11:N11)</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45">
      <c r="A10" s="5" t="s">
        <v>31</v>
      </c>
      <c r="B10" s="5" t="s">
        <v>13</v>
      </c>
      <c r="C10" s="5" t="s">
        <v>14</v>
      </c>
      <c r="D10" s="5" t="s">
        <v>46</v>
      </c>
      <c r="E10" s="128" t="s">
        <v>48</v>
      </c>
      <c r="F10" s="128"/>
      <c r="G10" s="5" t="str">
        <f>"Nazwa handlowa /
"&amp;C10&amp;" / 
"&amp;D10</f>
        <v>Nazwa handlowa /
Dawka / 
Postać/ Opakowanie</v>
      </c>
      <c r="H10" s="5" t="s">
        <v>87</v>
      </c>
      <c r="I10" s="5" t="str">
        <f>B10</f>
        <v>Skład</v>
      </c>
      <c r="J10" s="5" t="s">
        <v>198</v>
      </c>
      <c r="K10" s="5" t="s">
        <v>26</v>
      </c>
      <c r="L10" s="5" t="s">
        <v>27</v>
      </c>
      <c r="M10" s="5" t="s">
        <v>195</v>
      </c>
      <c r="N10" s="5" t="s">
        <v>196</v>
      </c>
    </row>
    <row r="11" spans="1:14" ht="63">
      <c r="A11" s="32" t="s">
        <v>0</v>
      </c>
      <c r="B11" s="90" t="s">
        <v>166</v>
      </c>
      <c r="C11" s="100" t="s">
        <v>204</v>
      </c>
      <c r="D11" s="90" t="s">
        <v>167</v>
      </c>
      <c r="E11" s="91">
        <v>30</v>
      </c>
      <c r="F11" s="56" t="s">
        <v>99</v>
      </c>
      <c r="G11" s="33" t="s">
        <v>50</v>
      </c>
      <c r="H11" s="33"/>
      <c r="I11" s="33"/>
      <c r="J11" s="34"/>
      <c r="K11" s="33"/>
      <c r="L11" s="33"/>
      <c r="M11" s="51"/>
      <c r="N11" s="35">
        <f>ROUND(L11*ROUND(M11,2),2)</f>
        <v>0</v>
      </c>
    </row>
    <row r="12" spans="1:14" ht="22.5" customHeight="1">
      <c r="A12" s="42"/>
      <c r="B12" s="138"/>
      <c r="C12" s="138"/>
      <c r="D12" s="138"/>
      <c r="E12" s="138"/>
      <c r="F12" s="138"/>
      <c r="G12" s="43"/>
      <c r="H12" s="43"/>
      <c r="I12" s="43"/>
      <c r="J12" s="46"/>
      <c r="K12" s="43"/>
      <c r="L12" s="43"/>
      <c r="M12" s="43"/>
      <c r="N12" s="44"/>
    </row>
    <row r="13" spans="2:11" ht="21" customHeight="1">
      <c r="B13" s="108" t="s">
        <v>197</v>
      </c>
      <c r="C13" s="108"/>
      <c r="D13" s="108"/>
      <c r="E13" s="108"/>
      <c r="F13" s="108"/>
      <c r="G13" s="108"/>
      <c r="H13" s="108"/>
      <c r="I13" s="108"/>
      <c r="J13" s="108"/>
      <c r="K13" s="108"/>
    </row>
    <row r="14" ht="23.25" customHeight="1"/>
  </sheetData>
  <sheetProtection/>
  <mergeCells count="5">
    <mergeCell ref="G2:I2"/>
    <mergeCell ref="H6:I6"/>
    <mergeCell ref="B13:K13"/>
    <mergeCell ref="E10:F10"/>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04997999966144562"/>
    <pageSetUpPr fitToPage="1"/>
  </sheetPr>
  <dimension ref="A1:T15"/>
  <sheetViews>
    <sheetView showGridLines="0" view="pageBreakPreview" zoomScaleNormal="80" zoomScaleSheetLayoutView="100" zoomScalePageLayoutView="85" workbookViewId="0" topLeftCell="A1">
      <selection activeCell="B19" sqref="B19"/>
    </sheetView>
  </sheetViews>
  <sheetFormatPr defaultColWidth="9.00390625" defaultRowHeight="12.75"/>
  <cols>
    <col min="1" max="1" width="5.375" style="58" customWidth="1"/>
    <col min="2" max="2" width="32.625" style="58" customWidth="1"/>
    <col min="3" max="3" width="10.00390625" style="58" customWidth="1"/>
    <col min="4" max="4" width="20.125" style="58" customWidth="1"/>
    <col min="5" max="5" width="6.875" style="4" customWidth="1"/>
    <col min="6" max="6" width="8.375" style="58" customWidth="1"/>
    <col min="7" max="7" width="36.125" style="58" customWidth="1"/>
    <col min="8" max="8" width="31.00390625" style="58" customWidth="1"/>
    <col min="9" max="9" width="11.25390625" style="58" customWidth="1"/>
    <col min="10" max="10" width="17.125" style="58" customWidth="1"/>
    <col min="11" max="12" width="16.125" style="58" customWidth="1"/>
    <col min="13" max="13" width="20.87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9</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SUM(N11:N13)</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45">
      <c r="A10" s="5" t="s">
        <v>31</v>
      </c>
      <c r="B10" s="5" t="s">
        <v>13</v>
      </c>
      <c r="C10" s="5" t="s">
        <v>14</v>
      </c>
      <c r="D10" s="5" t="s">
        <v>46</v>
      </c>
      <c r="E10" s="129" t="s">
        <v>48</v>
      </c>
      <c r="F10" s="130"/>
      <c r="G10" s="5" t="str">
        <f>"Nazwa handlowa /
"&amp;C10&amp;" / 
"&amp;D10</f>
        <v>Nazwa handlowa /
Dawka / 
Postać/ Opakowanie</v>
      </c>
      <c r="H10" s="5" t="s">
        <v>87</v>
      </c>
      <c r="I10" s="5" t="str">
        <f>B10</f>
        <v>Skład</v>
      </c>
      <c r="J10" s="5" t="s">
        <v>198</v>
      </c>
      <c r="K10" s="5" t="s">
        <v>26</v>
      </c>
      <c r="L10" s="5" t="s">
        <v>27</v>
      </c>
      <c r="M10" s="5" t="s">
        <v>195</v>
      </c>
      <c r="N10" s="5" t="s">
        <v>196</v>
      </c>
    </row>
    <row r="11" spans="1:14" ht="45">
      <c r="A11" s="32" t="s">
        <v>0</v>
      </c>
      <c r="B11" s="61" t="s">
        <v>168</v>
      </c>
      <c r="C11" s="61" t="s">
        <v>169</v>
      </c>
      <c r="D11" s="61" t="s">
        <v>170</v>
      </c>
      <c r="E11" s="69">
        <v>270</v>
      </c>
      <c r="F11" s="56" t="s">
        <v>51</v>
      </c>
      <c r="G11" s="33" t="s">
        <v>50</v>
      </c>
      <c r="H11" s="33"/>
      <c r="I11" s="33"/>
      <c r="J11" s="34"/>
      <c r="K11" s="33"/>
      <c r="L11" s="33" t="str">
        <f>IF(K11=0,"0,00",IF(K11&gt;0,ROUND(E11/K11,2)))</f>
        <v>0,00</v>
      </c>
      <c r="M11" s="51"/>
      <c r="N11" s="35">
        <f>ROUND(L11*ROUND(M11,2),2)</f>
        <v>0</v>
      </c>
    </row>
    <row r="12" spans="1:14" ht="45">
      <c r="A12" s="32" t="s">
        <v>1</v>
      </c>
      <c r="B12" s="61" t="s">
        <v>168</v>
      </c>
      <c r="C12" s="61" t="s">
        <v>171</v>
      </c>
      <c r="D12" s="61" t="s">
        <v>170</v>
      </c>
      <c r="E12" s="69">
        <v>360</v>
      </c>
      <c r="F12" s="56" t="s">
        <v>51</v>
      </c>
      <c r="G12" s="33" t="s">
        <v>50</v>
      </c>
      <c r="H12" s="33"/>
      <c r="I12" s="33"/>
      <c r="J12" s="34"/>
      <c r="K12" s="33"/>
      <c r="L12" s="33" t="str">
        <f>IF(K12=0,"0,00",IF(K12&gt;0,ROUND(E12/K12,2)))</f>
        <v>0,00</v>
      </c>
      <c r="M12" s="51"/>
      <c r="N12" s="35">
        <f>ROUND(L12*ROUND(M12,2),2)</f>
        <v>0</v>
      </c>
    </row>
    <row r="13" spans="1:14" ht="60">
      <c r="A13" s="32" t="s">
        <v>2</v>
      </c>
      <c r="B13" s="92" t="s">
        <v>206</v>
      </c>
      <c r="C13" s="92" t="s">
        <v>172</v>
      </c>
      <c r="D13" s="61" t="s">
        <v>170</v>
      </c>
      <c r="E13" s="93">
        <v>180</v>
      </c>
      <c r="F13" s="56" t="s">
        <v>51</v>
      </c>
      <c r="G13" s="33" t="s">
        <v>50</v>
      </c>
      <c r="H13" s="33"/>
      <c r="I13" s="33"/>
      <c r="J13" s="34"/>
      <c r="K13" s="33"/>
      <c r="L13" s="33" t="str">
        <f>IF(K13=0,"0,00",IF(K13&gt;0,ROUND(E13/K13,2)))</f>
        <v>0,00</v>
      </c>
      <c r="M13" s="51"/>
      <c r="N13" s="35">
        <f>ROUND(L13*ROUND(M13,2),2)</f>
        <v>0</v>
      </c>
    </row>
    <row r="14" spans="2:11" ht="22.5" customHeight="1">
      <c r="B14" s="108" t="s">
        <v>205</v>
      </c>
      <c r="C14" s="108"/>
      <c r="D14" s="108"/>
      <c r="E14" s="108"/>
      <c r="F14" s="108"/>
      <c r="G14" s="108"/>
      <c r="H14" s="108"/>
      <c r="I14" s="108"/>
      <c r="J14" s="108"/>
      <c r="K14" s="108"/>
    </row>
    <row r="15" spans="2:11" ht="15">
      <c r="B15" s="108" t="s">
        <v>197</v>
      </c>
      <c r="C15" s="108"/>
      <c r="D15" s="108"/>
      <c r="E15" s="108"/>
      <c r="F15" s="108"/>
      <c r="G15" s="108"/>
      <c r="H15" s="108"/>
      <c r="I15" s="108"/>
      <c r="J15" s="108"/>
      <c r="K15" s="108"/>
    </row>
  </sheetData>
  <sheetProtection/>
  <mergeCells count="5">
    <mergeCell ref="G2:I2"/>
    <mergeCell ref="H6:I6"/>
    <mergeCell ref="B14:K14"/>
    <mergeCell ref="E10:F10"/>
    <mergeCell ref="B15:K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A1:T13"/>
  <sheetViews>
    <sheetView showGridLines="0" view="pageBreakPreview" zoomScaleNormal="80" zoomScaleSheetLayoutView="100" zoomScalePageLayoutView="85" workbookViewId="0" topLeftCell="A1">
      <selection activeCell="J7" sqref="J7"/>
    </sheetView>
  </sheetViews>
  <sheetFormatPr defaultColWidth="9.00390625" defaultRowHeight="12.75"/>
  <cols>
    <col min="1" max="1" width="5.375" style="58" customWidth="1"/>
    <col min="2" max="2" width="27.125" style="58" customWidth="1"/>
    <col min="3" max="3" width="19.625" style="58" hidden="1" customWidth="1"/>
    <col min="4" max="4" width="25.625" style="58" customWidth="1"/>
    <col min="5" max="5" width="7.75390625" style="4" customWidth="1"/>
    <col min="6" max="6" width="9.625" style="58" customWidth="1"/>
    <col min="7" max="7" width="29.00390625" style="58" customWidth="1"/>
    <col min="8" max="8" width="31.00390625" style="58" customWidth="1"/>
    <col min="9" max="9" width="14.875" style="58" customWidth="1"/>
    <col min="10" max="10" width="21.375" style="58" customWidth="1"/>
    <col min="11" max="12" width="16.125" style="58" customWidth="1"/>
    <col min="13" max="13" width="20.87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8"/>
      <c r="D4" s="59">
        <v>10</v>
      </c>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SUM(N11:N11)</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45">
      <c r="A10" s="5" t="s">
        <v>31</v>
      </c>
      <c r="B10" s="5" t="s">
        <v>13</v>
      </c>
      <c r="C10" s="5" t="s">
        <v>14</v>
      </c>
      <c r="D10" s="5" t="s">
        <v>46</v>
      </c>
      <c r="E10" s="128" t="s">
        <v>48</v>
      </c>
      <c r="F10" s="128"/>
      <c r="G10" s="5" t="str">
        <f>"Nazwa handlowa /
"&amp;D10</f>
        <v>Nazwa handlowa /
Postać/ Opakowanie</v>
      </c>
      <c r="H10" s="5" t="s">
        <v>82</v>
      </c>
      <c r="I10" s="5" t="str">
        <f>B10</f>
        <v>Skład</v>
      </c>
      <c r="J10" s="5" t="s">
        <v>198</v>
      </c>
      <c r="K10" s="5" t="s">
        <v>26</v>
      </c>
      <c r="L10" s="5" t="s">
        <v>27</v>
      </c>
      <c r="M10" s="5" t="s">
        <v>195</v>
      </c>
      <c r="N10" s="5" t="s">
        <v>196</v>
      </c>
    </row>
    <row r="11" spans="1:14" ht="378" customHeight="1">
      <c r="A11" s="32" t="s">
        <v>0</v>
      </c>
      <c r="B11" s="79" t="s">
        <v>201</v>
      </c>
      <c r="C11" s="94"/>
      <c r="D11" s="79" t="s">
        <v>173</v>
      </c>
      <c r="E11" s="95">
        <v>126</v>
      </c>
      <c r="F11" s="56" t="s">
        <v>51</v>
      </c>
      <c r="G11" s="33" t="s">
        <v>199</v>
      </c>
      <c r="H11" s="33"/>
      <c r="I11" s="33"/>
      <c r="J11" s="34"/>
      <c r="K11" s="33"/>
      <c r="L11" s="33" t="str">
        <f>IF(K11=0,"0,00",IF(K11&gt;0,ROUND(E11/K11,2)))</f>
        <v>0,00</v>
      </c>
      <c r="M11" s="51"/>
      <c r="N11" s="35">
        <f>ROUND(L11*ROUND(M11,2),2)</f>
        <v>0</v>
      </c>
    </row>
    <row r="12" spans="2:11" ht="23.25" customHeight="1">
      <c r="B12" s="108"/>
      <c r="C12" s="108"/>
      <c r="D12" s="108"/>
      <c r="E12" s="108"/>
      <c r="F12" s="108"/>
      <c r="G12" s="108"/>
      <c r="H12" s="108"/>
      <c r="I12" s="108"/>
      <c r="J12" s="108"/>
      <c r="K12" s="108"/>
    </row>
    <row r="13" spans="2:11" ht="27" customHeight="1">
      <c r="B13" s="108" t="s">
        <v>197</v>
      </c>
      <c r="C13" s="108"/>
      <c r="D13" s="108"/>
      <c r="E13" s="108"/>
      <c r="F13" s="108"/>
      <c r="G13" s="108"/>
      <c r="H13" s="108"/>
      <c r="I13" s="108"/>
      <c r="J13" s="108"/>
      <c r="K13" s="108"/>
    </row>
    <row r="14" ht="10.5" customHeight="1"/>
  </sheetData>
  <sheetProtection/>
  <mergeCells count="5">
    <mergeCell ref="G2:I2"/>
    <mergeCell ref="H6:I6"/>
    <mergeCell ref="B12:K12"/>
    <mergeCell ref="E10:F10"/>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04997999966144562"/>
    <pageSetUpPr fitToPage="1"/>
  </sheetPr>
  <dimension ref="A1:T13"/>
  <sheetViews>
    <sheetView showGridLines="0" view="pageBreakPreview" zoomScaleNormal="80" zoomScaleSheetLayoutView="100" zoomScalePageLayoutView="85" workbookViewId="0" topLeftCell="A1">
      <selection activeCell="H7" sqref="H7"/>
    </sheetView>
  </sheetViews>
  <sheetFormatPr defaultColWidth="9.00390625" defaultRowHeight="12.75"/>
  <cols>
    <col min="1" max="1" width="5.375" style="58" customWidth="1"/>
    <col min="2" max="2" width="41.875" style="58" customWidth="1"/>
    <col min="3" max="3" width="10.875" style="58" customWidth="1"/>
    <col min="4" max="4" width="20.25390625" style="58" customWidth="1"/>
    <col min="5" max="5" width="8.625" style="4" customWidth="1"/>
    <col min="6" max="6" width="7.625" style="58" customWidth="1"/>
    <col min="7" max="7" width="36.125" style="58" customWidth="1"/>
    <col min="8" max="8" width="26.125" style="58" customWidth="1"/>
    <col min="9" max="9" width="10.875" style="58" customWidth="1"/>
    <col min="10" max="10" width="16.375" style="58" customWidth="1"/>
    <col min="11" max="12" width="16.125" style="58" customWidth="1"/>
    <col min="13" max="13" width="20.87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11</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SUM(N11:N11)</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45">
      <c r="A10" s="5" t="s">
        <v>31</v>
      </c>
      <c r="B10" s="5" t="s">
        <v>13</v>
      </c>
      <c r="C10" s="5" t="s">
        <v>14</v>
      </c>
      <c r="D10" s="5" t="s">
        <v>46</v>
      </c>
      <c r="E10" s="129" t="s">
        <v>48</v>
      </c>
      <c r="F10" s="130"/>
      <c r="G10" s="5" t="str">
        <f>"Nazwa handlowa /
"&amp;C10&amp;" / 
"&amp;D10</f>
        <v>Nazwa handlowa /
Dawka / 
Postać/ Opakowanie</v>
      </c>
      <c r="H10" s="5" t="s">
        <v>82</v>
      </c>
      <c r="I10" s="5" t="str">
        <f>B10</f>
        <v>Skład</v>
      </c>
      <c r="J10" s="5" t="s">
        <v>198</v>
      </c>
      <c r="K10" s="5" t="s">
        <v>26</v>
      </c>
      <c r="L10" s="5" t="s">
        <v>27</v>
      </c>
      <c r="M10" s="5" t="s">
        <v>195</v>
      </c>
      <c r="N10" s="5" t="s">
        <v>196</v>
      </c>
    </row>
    <row r="11" spans="1:14" ht="309" customHeight="1">
      <c r="A11" s="32" t="s">
        <v>0</v>
      </c>
      <c r="B11" s="96" t="s">
        <v>200</v>
      </c>
      <c r="C11" s="97" t="s">
        <v>174</v>
      </c>
      <c r="D11" s="97" t="s">
        <v>175</v>
      </c>
      <c r="E11" s="98">
        <v>21600</v>
      </c>
      <c r="F11" s="32" t="s">
        <v>51</v>
      </c>
      <c r="G11" s="33" t="s">
        <v>50</v>
      </c>
      <c r="H11" s="33"/>
      <c r="I11" s="33"/>
      <c r="J11" s="34"/>
      <c r="K11" s="33"/>
      <c r="L11" s="33" t="str">
        <f>IF(K11=0,"0,00",IF(K11&gt;0,ROUND(E11/K11,2)))</f>
        <v>0,00</v>
      </c>
      <c r="M11" s="51"/>
      <c r="N11" s="35">
        <f>ROUND(L11*ROUND(M11,2),2)</f>
        <v>0</v>
      </c>
    </row>
    <row r="12" spans="2:9" ht="33" customHeight="1">
      <c r="B12" s="139" t="s">
        <v>176</v>
      </c>
      <c r="C12" s="139"/>
      <c r="D12" s="139"/>
      <c r="E12" s="139"/>
      <c r="F12" s="139"/>
      <c r="G12" s="139"/>
      <c r="H12" s="139"/>
      <c r="I12" s="139"/>
    </row>
    <row r="13" spans="2:9" ht="32.25" customHeight="1">
      <c r="B13" s="108" t="s">
        <v>197</v>
      </c>
      <c r="C13" s="108"/>
      <c r="D13" s="108"/>
      <c r="E13" s="108"/>
      <c r="F13" s="108"/>
      <c r="G13" s="108"/>
      <c r="H13" s="108"/>
      <c r="I13" s="108"/>
    </row>
  </sheetData>
  <sheetProtection/>
  <mergeCells count="5">
    <mergeCell ref="G2:I2"/>
    <mergeCell ref="H6:I6"/>
    <mergeCell ref="E10:F10"/>
    <mergeCell ref="B12:I12"/>
    <mergeCell ref="B13:I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04997999966144562"/>
    <pageSetUpPr fitToPage="1"/>
  </sheetPr>
  <dimension ref="A1:T15"/>
  <sheetViews>
    <sheetView showGridLines="0" view="pageBreakPreview" zoomScale="80" zoomScaleNormal="80" zoomScaleSheetLayoutView="80" zoomScalePageLayoutView="85" workbookViewId="0" topLeftCell="A1">
      <selection activeCell="Q11" sqref="Q11"/>
    </sheetView>
  </sheetViews>
  <sheetFormatPr defaultColWidth="9.00390625" defaultRowHeight="12.75"/>
  <cols>
    <col min="1" max="1" width="5.375" style="58" customWidth="1"/>
    <col min="2" max="2" width="20.75390625" style="58" customWidth="1"/>
    <col min="3" max="3" width="25.625" style="58" customWidth="1"/>
    <col min="4" max="4" width="26.125" style="58" customWidth="1"/>
    <col min="5" max="5" width="8.25390625" style="4" customWidth="1"/>
    <col min="6" max="6" width="8.875" style="58" customWidth="1"/>
    <col min="7" max="7" width="29.875" style="58" customWidth="1"/>
    <col min="8" max="8" width="22.875" style="58" customWidth="1"/>
    <col min="9" max="9" width="15.375" style="58" customWidth="1"/>
    <col min="10" max="10" width="21.00390625" style="58" customWidth="1"/>
    <col min="11" max="12" width="16.125" style="58" customWidth="1"/>
    <col min="13" max="13" width="20.87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12</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SUM(N11:N13)</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45">
      <c r="A10" s="5" t="s">
        <v>31</v>
      </c>
      <c r="B10" s="5" t="s">
        <v>13</v>
      </c>
      <c r="C10" s="5" t="s">
        <v>14</v>
      </c>
      <c r="D10" s="5" t="s">
        <v>46</v>
      </c>
      <c r="E10" s="128" t="s">
        <v>48</v>
      </c>
      <c r="F10" s="128"/>
      <c r="G10" s="5" t="str">
        <f>"Nazwa handlowa /
"&amp;C10&amp;" / 
"&amp;D10</f>
        <v>Nazwa handlowa /
Dawka / 
Postać/ Opakowanie</v>
      </c>
      <c r="H10" s="5" t="s">
        <v>82</v>
      </c>
      <c r="I10" s="5" t="str">
        <f>B10</f>
        <v>Skład</v>
      </c>
      <c r="J10" s="5" t="s">
        <v>198</v>
      </c>
      <c r="K10" s="5" t="s">
        <v>26</v>
      </c>
      <c r="L10" s="5" t="s">
        <v>27</v>
      </c>
      <c r="M10" s="5" t="s">
        <v>195</v>
      </c>
      <c r="N10" s="5" t="s">
        <v>196</v>
      </c>
    </row>
    <row r="11" spans="1:14" ht="324" customHeight="1">
      <c r="A11" s="32" t="s">
        <v>0</v>
      </c>
      <c r="B11" s="80" t="s">
        <v>177</v>
      </c>
      <c r="C11" s="80" t="s">
        <v>185</v>
      </c>
      <c r="D11" s="80" t="s">
        <v>178</v>
      </c>
      <c r="E11" s="99">
        <v>960</v>
      </c>
      <c r="F11" s="56" t="s">
        <v>51</v>
      </c>
      <c r="G11" s="33" t="s">
        <v>50</v>
      </c>
      <c r="H11" s="33"/>
      <c r="I11" s="33"/>
      <c r="J11" s="34"/>
      <c r="K11" s="33"/>
      <c r="L11" s="33" t="str">
        <f>IF(K11=0,"0,00",IF(K11&gt;0,ROUND(E11/K11,2)))</f>
        <v>0,00</v>
      </c>
      <c r="M11" s="51"/>
      <c r="N11" s="35">
        <f>ROUND(L11*ROUND(M11,2),2)</f>
        <v>0</v>
      </c>
    </row>
    <row r="12" spans="1:14" ht="180.75" customHeight="1">
      <c r="A12" s="32" t="s">
        <v>1</v>
      </c>
      <c r="B12" s="80" t="s">
        <v>179</v>
      </c>
      <c r="C12" s="80" t="s">
        <v>180</v>
      </c>
      <c r="D12" s="80" t="s">
        <v>181</v>
      </c>
      <c r="E12" s="86">
        <v>320</v>
      </c>
      <c r="F12" s="56" t="s">
        <v>51</v>
      </c>
      <c r="G12" s="33" t="s">
        <v>50</v>
      </c>
      <c r="H12" s="33"/>
      <c r="I12" s="33"/>
      <c r="J12" s="34"/>
      <c r="K12" s="33"/>
      <c r="L12" s="33" t="str">
        <f>IF(K12=0,"0,00",IF(K12&gt;0,ROUND(E12/K12,2)))</f>
        <v>0,00</v>
      </c>
      <c r="M12" s="51"/>
      <c r="N12" s="35">
        <f>ROUND(L12*ROUND(M12,2),2)</f>
        <v>0</v>
      </c>
    </row>
    <row r="13" spans="1:14" ht="205.5" customHeight="1">
      <c r="A13" s="32" t="s">
        <v>2</v>
      </c>
      <c r="B13" s="80" t="s">
        <v>182</v>
      </c>
      <c r="C13" s="80" t="s">
        <v>183</v>
      </c>
      <c r="D13" s="80" t="s">
        <v>184</v>
      </c>
      <c r="E13" s="86">
        <v>1200</v>
      </c>
      <c r="F13" s="56" t="s">
        <v>51</v>
      </c>
      <c r="G13" s="33" t="s">
        <v>50</v>
      </c>
      <c r="H13" s="33"/>
      <c r="I13" s="33"/>
      <c r="J13" s="34"/>
      <c r="K13" s="33"/>
      <c r="L13" s="33" t="str">
        <f>IF(K13=0,"0,00",IF(K13&gt;0,ROUND(E13/K13,2)))</f>
        <v>0,00</v>
      </c>
      <c r="M13" s="51"/>
      <c r="N13" s="35">
        <f>ROUND(L13*ROUND(M13,2),2)</f>
        <v>0</v>
      </c>
    </row>
    <row r="14" spans="2:11" ht="33.75" customHeight="1">
      <c r="B14" s="108"/>
      <c r="C14" s="108"/>
      <c r="D14" s="108"/>
      <c r="E14" s="108"/>
      <c r="F14" s="108"/>
      <c r="G14" s="108"/>
      <c r="H14" s="108"/>
      <c r="I14" s="108"/>
      <c r="J14" s="108"/>
      <c r="K14" s="108"/>
    </row>
    <row r="15" spans="2:11" ht="26.25" customHeight="1">
      <c r="B15" s="108" t="s">
        <v>197</v>
      </c>
      <c r="C15" s="108"/>
      <c r="D15" s="108"/>
      <c r="E15" s="108"/>
      <c r="F15" s="108"/>
      <c r="G15" s="108"/>
      <c r="H15" s="108"/>
      <c r="I15" s="108"/>
      <c r="J15" s="108"/>
      <c r="K15" s="108"/>
    </row>
  </sheetData>
  <sheetProtection/>
  <mergeCells count="5">
    <mergeCell ref="G2:I2"/>
    <mergeCell ref="H6:I6"/>
    <mergeCell ref="B14:K14"/>
    <mergeCell ref="E10:F10"/>
    <mergeCell ref="B15:K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FF00"/>
  </sheetPr>
  <dimension ref="A1:A5"/>
  <sheetViews>
    <sheetView view="pageBreakPreview" zoomScale="90" zoomScaleSheetLayoutView="90" zoomScalePageLayoutView="0" workbookViewId="0" topLeftCell="A1">
      <selection activeCell="A26" sqref="A26"/>
    </sheetView>
  </sheetViews>
  <sheetFormatPr defaultColWidth="9.00390625" defaultRowHeight="12.75"/>
  <cols>
    <col min="1" max="1" width="89.875" style="0" customWidth="1"/>
  </cols>
  <sheetData>
    <row r="1" ht="18.75">
      <c r="A1" s="37" t="s">
        <v>75</v>
      </c>
    </row>
    <row r="2" ht="13.5" thickBot="1"/>
    <row r="3" ht="143.25" customHeight="1">
      <c r="A3" s="38" t="s">
        <v>76</v>
      </c>
    </row>
    <row r="4" ht="108.75" customHeight="1">
      <c r="A4" s="39" t="s">
        <v>77</v>
      </c>
    </row>
    <row r="5" ht="103.5" customHeight="1" thickBot="1">
      <c r="A5" s="40" t="s">
        <v>78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1:T37"/>
  <sheetViews>
    <sheetView showGridLines="0" tabSelected="1" view="pageBreakPreview" zoomScaleNormal="90" zoomScaleSheetLayoutView="100" zoomScalePageLayoutView="85" workbookViewId="0" topLeftCell="A31">
      <selection activeCell="H7" sqref="H7"/>
    </sheetView>
  </sheetViews>
  <sheetFormatPr defaultColWidth="9.00390625" defaultRowHeight="12.75"/>
  <cols>
    <col min="1" max="1" width="5.375" style="58" customWidth="1"/>
    <col min="2" max="2" width="21.25390625" style="58" customWidth="1"/>
    <col min="3" max="3" width="12.75390625" style="58" customWidth="1"/>
    <col min="4" max="4" width="24.125" style="58" customWidth="1"/>
    <col min="5" max="5" width="10.375" style="4" customWidth="1"/>
    <col min="6" max="6" width="11.75390625" style="58" customWidth="1"/>
    <col min="7" max="7" width="34.00390625" style="58" customWidth="1"/>
    <col min="8" max="8" width="29.125" style="58" customWidth="1"/>
    <col min="9" max="9" width="20.375" style="58" customWidth="1"/>
    <col min="10" max="10" width="17.375" style="58" customWidth="1"/>
    <col min="11" max="12" width="16.125" style="58" customWidth="1"/>
    <col min="13" max="13" width="17.12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1</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SUM(N11:N35)</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59.25">
      <c r="A10" s="5" t="s">
        <v>31</v>
      </c>
      <c r="B10" s="5" t="s">
        <v>13</v>
      </c>
      <c r="C10" s="5" t="s">
        <v>14</v>
      </c>
      <c r="D10" s="5" t="s">
        <v>47</v>
      </c>
      <c r="E10" s="128" t="s">
        <v>44</v>
      </c>
      <c r="F10" s="128"/>
      <c r="G10" s="5" t="str">
        <f>"Nazwa handlowa /
"&amp;C10&amp;" / 
"&amp;D10</f>
        <v>Nazwa handlowa /
Dawka / 
Postać/Opakowanie</v>
      </c>
      <c r="H10" s="5" t="s">
        <v>43</v>
      </c>
      <c r="I10" s="5" t="str">
        <f>B10</f>
        <v>Skład</v>
      </c>
      <c r="J10" s="5" t="s">
        <v>74</v>
      </c>
      <c r="K10" s="5" t="s">
        <v>26</v>
      </c>
      <c r="L10" s="5" t="s">
        <v>27</v>
      </c>
      <c r="M10" s="5" t="s">
        <v>195</v>
      </c>
      <c r="N10" s="5" t="s">
        <v>196</v>
      </c>
    </row>
    <row r="11" spans="1:14" ht="45">
      <c r="A11" s="56" t="s">
        <v>0</v>
      </c>
      <c r="B11" s="60" t="s">
        <v>100</v>
      </c>
      <c r="C11" s="61" t="s">
        <v>101</v>
      </c>
      <c r="D11" s="61" t="s">
        <v>102</v>
      </c>
      <c r="E11" s="62">
        <v>1800</v>
      </c>
      <c r="F11" s="56" t="s">
        <v>51</v>
      </c>
      <c r="G11" s="41" t="s">
        <v>50</v>
      </c>
      <c r="H11" s="41"/>
      <c r="I11" s="41"/>
      <c r="J11" s="31"/>
      <c r="K11" s="41"/>
      <c r="L11" s="41" t="str">
        <f>IF(K11=0,"0,00",IF(K11&gt;0,ROUND(E11/K11,2)))</f>
        <v>0,00</v>
      </c>
      <c r="M11" s="50"/>
      <c r="N11" s="1">
        <f>ROUND(L11*ROUND(M11,2),2)</f>
        <v>0</v>
      </c>
    </row>
    <row r="12" spans="1:14" ht="45">
      <c r="A12" s="56" t="s">
        <v>1</v>
      </c>
      <c r="B12" s="63" t="s">
        <v>103</v>
      </c>
      <c r="C12" s="64" t="s">
        <v>104</v>
      </c>
      <c r="D12" s="60" t="s">
        <v>105</v>
      </c>
      <c r="E12" s="65">
        <v>1000</v>
      </c>
      <c r="F12" s="56" t="s">
        <v>51</v>
      </c>
      <c r="G12" s="41" t="s">
        <v>50</v>
      </c>
      <c r="H12" s="41"/>
      <c r="I12" s="41"/>
      <c r="J12" s="31"/>
      <c r="K12" s="41"/>
      <c r="L12" s="41" t="str">
        <f aca="true" t="shared" si="0" ref="L12:L35">IF(K12=0,"0,00",IF(K12&gt;0,ROUND(E12/K12,2)))</f>
        <v>0,00</v>
      </c>
      <c r="M12" s="50"/>
      <c r="N12" s="1">
        <f aca="true" t="shared" si="1" ref="N12:N35">ROUND(L12*ROUND(M12,2),2)</f>
        <v>0</v>
      </c>
    </row>
    <row r="13" spans="1:14" ht="45">
      <c r="A13" s="56" t="s">
        <v>2</v>
      </c>
      <c r="B13" s="60" t="s">
        <v>103</v>
      </c>
      <c r="C13" s="64" t="s">
        <v>106</v>
      </c>
      <c r="D13" s="60" t="s">
        <v>105</v>
      </c>
      <c r="E13" s="65">
        <v>1080</v>
      </c>
      <c r="F13" s="56" t="s">
        <v>51</v>
      </c>
      <c r="G13" s="41" t="s">
        <v>50</v>
      </c>
      <c r="H13" s="41"/>
      <c r="I13" s="41"/>
      <c r="J13" s="31"/>
      <c r="K13" s="41"/>
      <c r="L13" s="41" t="str">
        <f t="shared" si="0"/>
        <v>0,00</v>
      </c>
      <c r="M13" s="50"/>
      <c r="N13" s="1">
        <f t="shared" si="1"/>
        <v>0</v>
      </c>
    </row>
    <row r="14" spans="1:14" ht="45">
      <c r="A14" s="56" t="s">
        <v>3</v>
      </c>
      <c r="B14" s="60" t="s">
        <v>103</v>
      </c>
      <c r="C14" s="66" t="s">
        <v>107</v>
      </c>
      <c r="D14" s="60" t="s">
        <v>105</v>
      </c>
      <c r="E14" s="67">
        <v>3240</v>
      </c>
      <c r="F14" s="56" t="s">
        <v>51</v>
      </c>
      <c r="G14" s="41" t="s">
        <v>50</v>
      </c>
      <c r="H14" s="41"/>
      <c r="I14" s="41"/>
      <c r="J14" s="31"/>
      <c r="K14" s="41"/>
      <c r="L14" s="41" t="str">
        <f t="shared" si="0"/>
        <v>0,00</v>
      </c>
      <c r="M14" s="50"/>
      <c r="N14" s="1">
        <f t="shared" si="1"/>
        <v>0</v>
      </c>
    </row>
    <row r="15" spans="1:14" ht="45">
      <c r="A15" s="56" t="s">
        <v>28</v>
      </c>
      <c r="B15" s="60" t="s">
        <v>203</v>
      </c>
      <c r="C15" s="68" t="s">
        <v>108</v>
      </c>
      <c r="D15" s="68" t="s">
        <v>109</v>
      </c>
      <c r="E15" s="69">
        <v>11620</v>
      </c>
      <c r="F15" s="56" t="s">
        <v>51</v>
      </c>
      <c r="G15" s="41" t="s">
        <v>50</v>
      </c>
      <c r="H15" s="41"/>
      <c r="I15" s="41"/>
      <c r="J15" s="31"/>
      <c r="K15" s="41"/>
      <c r="L15" s="41" t="str">
        <f t="shared" si="0"/>
        <v>0,00</v>
      </c>
      <c r="M15" s="50"/>
      <c r="N15" s="1">
        <f t="shared" si="1"/>
        <v>0</v>
      </c>
    </row>
    <row r="16" spans="1:14" ht="45">
      <c r="A16" s="56" t="s">
        <v>32</v>
      </c>
      <c r="B16" s="60" t="s">
        <v>203</v>
      </c>
      <c r="C16" s="61" t="s">
        <v>110</v>
      </c>
      <c r="D16" s="70" t="s">
        <v>105</v>
      </c>
      <c r="E16" s="62">
        <v>45360</v>
      </c>
      <c r="F16" s="56" t="s">
        <v>51</v>
      </c>
      <c r="G16" s="41" t="s">
        <v>50</v>
      </c>
      <c r="H16" s="41"/>
      <c r="I16" s="41"/>
      <c r="J16" s="31"/>
      <c r="K16" s="41"/>
      <c r="L16" s="41" t="str">
        <f t="shared" si="0"/>
        <v>0,00</v>
      </c>
      <c r="M16" s="50"/>
      <c r="N16" s="1">
        <f t="shared" si="1"/>
        <v>0</v>
      </c>
    </row>
    <row r="17" spans="1:14" s="58" customFormat="1" ht="45">
      <c r="A17" s="56" t="s">
        <v>4</v>
      </c>
      <c r="B17" s="60" t="s">
        <v>111</v>
      </c>
      <c r="C17" s="60" t="s">
        <v>112</v>
      </c>
      <c r="D17" s="60" t="s">
        <v>105</v>
      </c>
      <c r="E17" s="71">
        <v>10800</v>
      </c>
      <c r="F17" s="56" t="s">
        <v>51</v>
      </c>
      <c r="G17" s="41" t="s">
        <v>50</v>
      </c>
      <c r="H17" s="41"/>
      <c r="I17" s="41"/>
      <c r="J17" s="31"/>
      <c r="K17" s="41"/>
      <c r="L17" s="41" t="str">
        <f t="shared" si="0"/>
        <v>0,00</v>
      </c>
      <c r="M17" s="50"/>
      <c r="N17" s="1">
        <f t="shared" si="1"/>
        <v>0</v>
      </c>
    </row>
    <row r="18" spans="1:14" s="58" customFormat="1" ht="45">
      <c r="A18" s="56" t="s">
        <v>5</v>
      </c>
      <c r="B18" s="60" t="s">
        <v>111</v>
      </c>
      <c r="C18" s="60" t="s">
        <v>113</v>
      </c>
      <c r="D18" s="60" t="s">
        <v>105</v>
      </c>
      <c r="E18" s="71">
        <v>5400</v>
      </c>
      <c r="F18" s="56" t="s">
        <v>51</v>
      </c>
      <c r="G18" s="41" t="s">
        <v>50</v>
      </c>
      <c r="H18" s="41"/>
      <c r="I18" s="41"/>
      <c r="J18" s="31"/>
      <c r="K18" s="41"/>
      <c r="L18" s="41" t="str">
        <f t="shared" si="0"/>
        <v>0,00</v>
      </c>
      <c r="M18" s="50"/>
      <c r="N18" s="1">
        <f t="shared" si="1"/>
        <v>0</v>
      </c>
    </row>
    <row r="19" spans="1:14" s="58" customFormat="1" ht="45">
      <c r="A19" s="56" t="s">
        <v>52</v>
      </c>
      <c r="B19" s="60" t="s">
        <v>111</v>
      </c>
      <c r="C19" s="60" t="s">
        <v>114</v>
      </c>
      <c r="D19" s="60" t="s">
        <v>105</v>
      </c>
      <c r="E19" s="71">
        <v>600</v>
      </c>
      <c r="F19" s="56" t="s">
        <v>51</v>
      </c>
      <c r="G19" s="41" t="s">
        <v>50</v>
      </c>
      <c r="H19" s="41"/>
      <c r="I19" s="41"/>
      <c r="J19" s="31"/>
      <c r="K19" s="41"/>
      <c r="L19" s="41" t="str">
        <f t="shared" si="0"/>
        <v>0,00</v>
      </c>
      <c r="M19" s="50"/>
      <c r="N19" s="1">
        <f t="shared" si="1"/>
        <v>0</v>
      </c>
    </row>
    <row r="20" spans="1:14" s="58" customFormat="1" ht="45">
      <c r="A20" s="56" t="s">
        <v>62</v>
      </c>
      <c r="B20" s="60" t="s">
        <v>115</v>
      </c>
      <c r="C20" s="61" t="s">
        <v>116</v>
      </c>
      <c r="D20" s="68" t="s">
        <v>117</v>
      </c>
      <c r="E20" s="62">
        <v>4500</v>
      </c>
      <c r="F20" s="56" t="s">
        <v>51</v>
      </c>
      <c r="G20" s="41" t="s">
        <v>50</v>
      </c>
      <c r="H20" s="41"/>
      <c r="I20" s="41"/>
      <c r="J20" s="31"/>
      <c r="K20" s="41"/>
      <c r="L20" s="41" t="str">
        <f t="shared" si="0"/>
        <v>0,00</v>
      </c>
      <c r="M20" s="50"/>
      <c r="N20" s="1">
        <f t="shared" si="1"/>
        <v>0</v>
      </c>
    </row>
    <row r="21" spans="1:14" s="58" customFormat="1" ht="45">
      <c r="A21" s="56" t="s">
        <v>63</v>
      </c>
      <c r="B21" s="60" t="s">
        <v>115</v>
      </c>
      <c r="C21" s="61" t="s">
        <v>116</v>
      </c>
      <c r="D21" s="68" t="s">
        <v>118</v>
      </c>
      <c r="E21" s="62">
        <v>600</v>
      </c>
      <c r="F21" s="56" t="s">
        <v>51</v>
      </c>
      <c r="G21" s="41" t="s">
        <v>50</v>
      </c>
      <c r="H21" s="41"/>
      <c r="I21" s="41"/>
      <c r="J21" s="31"/>
      <c r="K21" s="41"/>
      <c r="L21" s="41" t="str">
        <f t="shared" si="0"/>
        <v>0,00</v>
      </c>
      <c r="M21" s="50"/>
      <c r="N21" s="1">
        <f t="shared" si="1"/>
        <v>0</v>
      </c>
    </row>
    <row r="22" spans="1:14" s="58" customFormat="1" ht="45">
      <c r="A22" s="56" t="s">
        <v>79</v>
      </c>
      <c r="B22" s="60" t="s">
        <v>119</v>
      </c>
      <c r="C22" s="61" t="s">
        <v>120</v>
      </c>
      <c r="D22" s="61" t="s">
        <v>121</v>
      </c>
      <c r="E22" s="62">
        <v>900</v>
      </c>
      <c r="F22" s="56" t="s">
        <v>51</v>
      </c>
      <c r="G22" s="41" t="s">
        <v>50</v>
      </c>
      <c r="H22" s="41"/>
      <c r="I22" s="41"/>
      <c r="J22" s="31"/>
      <c r="K22" s="41"/>
      <c r="L22" s="41" t="str">
        <f t="shared" si="0"/>
        <v>0,00</v>
      </c>
      <c r="M22" s="50"/>
      <c r="N22" s="1">
        <f t="shared" si="1"/>
        <v>0</v>
      </c>
    </row>
    <row r="23" spans="1:14" s="58" customFormat="1" ht="45">
      <c r="A23" s="56" t="s">
        <v>80</v>
      </c>
      <c r="B23" s="72" t="s">
        <v>122</v>
      </c>
      <c r="C23" s="66" t="s">
        <v>123</v>
      </c>
      <c r="D23" s="61" t="s">
        <v>105</v>
      </c>
      <c r="E23" s="67">
        <v>5040</v>
      </c>
      <c r="F23" s="56" t="s">
        <v>51</v>
      </c>
      <c r="G23" s="41" t="s">
        <v>50</v>
      </c>
      <c r="H23" s="41"/>
      <c r="I23" s="41"/>
      <c r="J23" s="31"/>
      <c r="K23" s="41"/>
      <c r="L23" s="41" t="str">
        <f t="shared" si="0"/>
        <v>0,00</v>
      </c>
      <c r="M23" s="50"/>
      <c r="N23" s="1">
        <f t="shared" si="1"/>
        <v>0</v>
      </c>
    </row>
    <row r="24" spans="1:14" s="58" customFormat="1" ht="45">
      <c r="A24" s="56" t="s">
        <v>81</v>
      </c>
      <c r="B24" s="72" t="s">
        <v>122</v>
      </c>
      <c r="C24" s="66" t="s">
        <v>124</v>
      </c>
      <c r="D24" s="61" t="s">
        <v>105</v>
      </c>
      <c r="E24" s="67">
        <v>2520</v>
      </c>
      <c r="F24" s="56" t="s">
        <v>51</v>
      </c>
      <c r="G24" s="41" t="s">
        <v>50</v>
      </c>
      <c r="H24" s="41"/>
      <c r="I24" s="41"/>
      <c r="J24" s="31"/>
      <c r="K24" s="41"/>
      <c r="L24" s="41" t="str">
        <f t="shared" si="0"/>
        <v>0,00</v>
      </c>
      <c r="M24" s="50"/>
      <c r="N24" s="1">
        <f t="shared" si="1"/>
        <v>0</v>
      </c>
    </row>
    <row r="25" spans="1:14" s="58" customFormat="1" ht="45">
      <c r="A25" s="56" t="s">
        <v>88</v>
      </c>
      <c r="B25" s="60" t="s">
        <v>125</v>
      </c>
      <c r="C25" s="60" t="s">
        <v>126</v>
      </c>
      <c r="D25" s="60" t="s">
        <v>109</v>
      </c>
      <c r="E25" s="62">
        <v>4536</v>
      </c>
      <c r="F25" s="56" t="s">
        <v>51</v>
      </c>
      <c r="G25" s="41" t="s">
        <v>50</v>
      </c>
      <c r="H25" s="41"/>
      <c r="I25" s="41"/>
      <c r="J25" s="31"/>
      <c r="K25" s="41"/>
      <c r="L25" s="41" t="str">
        <f t="shared" si="0"/>
        <v>0,00</v>
      </c>
      <c r="M25" s="50"/>
      <c r="N25" s="1">
        <f t="shared" si="1"/>
        <v>0</v>
      </c>
    </row>
    <row r="26" spans="1:14" s="58" customFormat="1" ht="45">
      <c r="A26" s="56" t="s">
        <v>89</v>
      </c>
      <c r="B26" s="60" t="s">
        <v>127</v>
      </c>
      <c r="C26" s="61" t="s">
        <v>128</v>
      </c>
      <c r="D26" s="61" t="s">
        <v>129</v>
      </c>
      <c r="E26" s="62">
        <v>8550</v>
      </c>
      <c r="F26" s="56" t="s">
        <v>51</v>
      </c>
      <c r="G26" s="41" t="s">
        <v>50</v>
      </c>
      <c r="H26" s="41"/>
      <c r="I26" s="41"/>
      <c r="J26" s="31"/>
      <c r="K26" s="41"/>
      <c r="L26" s="41" t="str">
        <f t="shared" si="0"/>
        <v>0,00</v>
      </c>
      <c r="M26" s="50"/>
      <c r="N26" s="1">
        <f t="shared" si="1"/>
        <v>0</v>
      </c>
    </row>
    <row r="27" spans="1:14" s="58" customFormat="1" ht="45">
      <c r="A27" s="56" t="s">
        <v>90</v>
      </c>
      <c r="B27" s="60" t="s">
        <v>130</v>
      </c>
      <c r="C27" s="60" t="s">
        <v>131</v>
      </c>
      <c r="D27" s="70" t="s">
        <v>105</v>
      </c>
      <c r="E27" s="62">
        <v>9000</v>
      </c>
      <c r="F27" s="56" t="s">
        <v>51</v>
      </c>
      <c r="G27" s="41" t="s">
        <v>50</v>
      </c>
      <c r="H27" s="41"/>
      <c r="I27" s="41"/>
      <c r="J27" s="31"/>
      <c r="K27" s="41"/>
      <c r="L27" s="41" t="str">
        <f t="shared" si="0"/>
        <v>0,00</v>
      </c>
      <c r="M27" s="50"/>
      <c r="N27" s="1">
        <f t="shared" si="1"/>
        <v>0</v>
      </c>
    </row>
    <row r="28" spans="1:14" s="58" customFormat="1" ht="45">
      <c r="A28" s="56" t="s">
        <v>91</v>
      </c>
      <c r="B28" s="60" t="s">
        <v>130</v>
      </c>
      <c r="C28" s="61" t="s">
        <v>132</v>
      </c>
      <c r="D28" s="61" t="s">
        <v>105</v>
      </c>
      <c r="E28" s="62">
        <v>21600</v>
      </c>
      <c r="F28" s="56" t="s">
        <v>51</v>
      </c>
      <c r="G28" s="41" t="s">
        <v>50</v>
      </c>
      <c r="H28" s="41"/>
      <c r="I28" s="41"/>
      <c r="J28" s="31"/>
      <c r="K28" s="41"/>
      <c r="L28" s="41" t="str">
        <f t="shared" si="0"/>
        <v>0,00</v>
      </c>
      <c r="M28" s="50"/>
      <c r="N28" s="1">
        <f t="shared" si="1"/>
        <v>0</v>
      </c>
    </row>
    <row r="29" spans="1:14" s="58" customFormat="1" ht="45">
      <c r="A29" s="56" t="s">
        <v>92</v>
      </c>
      <c r="B29" s="60" t="s">
        <v>133</v>
      </c>
      <c r="C29" s="61" t="s">
        <v>123</v>
      </c>
      <c r="D29" s="60" t="s">
        <v>105</v>
      </c>
      <c r="E29" s="62">
        <v>1080</v>
      </c>
      <c r="F29" s="56" t="s">
        <v>51</v>
      </c>
      <c r="G29" s="41" t="s">
        <v>50</v>
      </c>
      <c r="H29" s="41"/>
      <c r="I29" s="41"/>
      <c r="J29" s="31"/>
      <c r="K29" s="41"/>
      <c r="L29" s="41" t="str">
        <f t="shared" si="0"/>
        <v>0,00</v>
      </c>
      <c r="M29" s="50"/>
      <c r="N29" s="1">
        <f t="shared" si="1"/>
        <v>0</v>
      </c>
    </row>
    <row r="30" spans="1:14" s="58" customFormat="1" ht="45">
      <c r="A30" s="56" t="s">
        <v>93</v>
      </c>
      <c r="B30" s="63" t="s">
        <v>134</v>
      </c>
      <c r="C30" s="73" t="s">
        <v>135</v>
      </c>
      <c r="D30" s="63" t="s">
        <v>105</v>
      </c>
      <c r="E30" s="74">
        <v>5400</v>
      </c>
      <c r="F30" s="56" t="s">
        <v>51</v>
      </c>
      <c r="G30" s="41" t="s">
        <v>50</v>
      </c>
      <c r="H30" s="41"/>
      <c r="I30" s="41"/>
      <c r="J30" s="31"/>
      <c r="K30" s="41"/>
      <c r="L30" s="41" t="str">
        <f t="shared" si="0"/>
        <v>0,00</v>
      </c>
      <c r="M30" s="50"/>
      <c r="N30" s="1">
        <f t="shared" si="1"/>
        <v>0</v>
      </c>
    </row>
    <row r="31" spans="1:14" s="58" customFormat="1" ht="195">
      <c r="A31" s="56" t="s">
        <v>94</v>
      </c>
      <c r="B31" s="61" t="s">
        <v>136</v>
      </c>
      <c r="C31" s="61" t="s">
        <v>137</v>
      </c>
      <c r="D31" s="61" t="s">
        <v>138</v>
      </c>
      <c r="E31" s="75">
        <v>18</v>
      </c>
      <c r="F31" s="56" t="s">
        <v>51</v>
      </c>
      <c r="G31" s="41" t="s">
        <v>50</v>
      </c>
      <c r="H31" s="41"/>
      <c r="I31" s="41"/>
      <c r="J31" s="31"/>
      <c r="K31" s="41"/>
      <c r="L31" s="41" t="str">
        <f t="shared" si="0"/>
        <v>0,00</v>
      </c>
      <c r="M31" s="50"/>
      <c r="N31" s="1">
        <f t="shared" si="1"/>
        <v>0</v>
      </c>
    </row>
    <row r="32" spans="1:14" s="58" customFormat="1" ht="69.75" customHeight="1">
      <c r="A32" s="56" t="s">
        <v>95</v>
      </c>
      <c r="B32" s="61" t="s">
        <v>139</v>
      </c>
      <c r="C32" s="66" t="s">
        <v>140</v>
      </c>
      <c r="D32" s="66" t="s">
        <v>141</v>
      </c>
      <c r="E32" s="67">
        <v>180</v>
      </c>
      <c r="F32" s="56" t="s">
        <v>51</v>
      </c>
      <c r="G32" s="41" t="s">
        <v>50</v>
      </c>
      <c r="H32" s="41"/>
      <c r="I32" s="41"/>
      <c r="J32" s="31"/>
      <c r="K32" s="41"/>
      <c r="L32" s="41" t="str">
        <f t="shared" si="0"/>
        <v>0,00</v>
      </c>
      <c r="M32" s="50"/>
      <c r="N32" s="1">
        <f t="shared" si="1"/>
        <v>0</v>
      </c>
    </row>
    <row r="33" spans="1:14" s="58" customFormat="1" ht="45">
      <c r="A33" s="56" t="s">
        <v>96</v>
      </c>
      <c r="B33" s="76" t="s">
        <v>142</v>
      </c>
      <c r="C33" s="76" t="s">
        <v>135</v>
      </c>
      <c r="D33" s="77" t="s">
        <v>109</v>
      </c>
      <c r="E33" s="78">
        <v>1800</v>
      </c>
      <c r="F33" s="56" t="s">
        <v>51</v>
      </c>
      <c r="G33" s="41" t="s">
        <v>50</v>
      </c>
      <c r="H33" s="41"/>
      <c r="I33" s="41"/>
      <c r="J33" s="31"/>
      <c r="K33" s="41"/>
      <c r="L33" s="41" t="str">
        <f t="shared" si="0"/>
        <v>0,00</v>
      </c>
      <c r="M33" s="50"/>
      <c r="N33" s="1">
        <f t="shared" si="1"/>
        <v>0</v>
      </c>
    </row>
    <row r="34" spans="1:14" s="58" customFormat="1" ht="65.25" customHeight="1">
      <c r="A34" s="56" t="s">
        <v>97</v>
      </c>
      <c r="B34" s="61" t="s">
        <v>143</v>
      </c>
      <c r="C34" s="61" t="s">
        <v>144</v>
      </c>
      <c r="D34" s="61" t="s">
        <v>145</v>
      </c>
      <c r="E34" s="67">
        <v>180</v>
      </c>
      <c r="F34" s="56" t="s">
        <v>51</v>
      </c>
      <c r="G34" s="41" t="s">
        <v>50</v>
      </c>
      <c r="H34" s="41"/>
      <c r="I34" s="41"/>
      <c r="J34" s="31"/>
      <c r="K34" s="41"/>
      <c r="L34" s="41" t="str">
        <f t="shared" si="0"/>
        <v>0,00</v>
      </c>
      <c r="M34" s="50"/>
      <c r="N34" s="1">
        <f t="shared" si="1"/>
        <v>0</v>
      </c>
    </row>
    <row r="35" spans="1:14" s="58" customFormat="1" ht="45">
      <c r="A35" s="56" t="s">
        <v>98</v>
      </c>
      <c r="B35" s="61" t="s">
        <v>146</v>
      </c>
      <c r="C35" s="66" t="s">
        <v>147</v>
      </c>
      <c r="D35" s="61" t="s">
        <v>105</v>
      </c>
      <c r="E35" s="67">
        <v>900</v>
      </c>
      <c r="F35" s="56" t="s">
        <v>51</v>
      </c>
      <c r="G35" s="41" t="s">
        <v>50</v>
      </c>
      <c r="H35" s="41"/>
      <c r="I35" s="41"/>
      <c r="J35" s="31"/>
      <c r="K35" s="41"/>
      <c r="L35" s="41" t="str">
        <f t="shared" si="0"/>
        <v>0,00</v>
      </c>
      <c r="M35" s="50"/>
      <c r="N35" s="1">
        <f t="shared" si="1"/>
        <v>0</v>
      </c>
    </row>
    <row r="36" spans="1:8" s="58" customFormat="1" ht="36" customHeight="1">
      <c r="A36" s="108" t="s">
        <v>202</v>
      </c>
      <c r="B36" s="108"/>
      <c r="C36" s="108"/>
      <c r="D36" s="108"/>
      <c r="E36" s="108"/>
      <c r="F36" s="108"/>
      <c r="G36" s="108"/>
      <c r="H36" s="108"/>
    </row>
    <row r="37" spans="1:10" s="58" customFormat="1" ht="27" customHeight="1">
      <c r="A37" s="108" t="s">
        <v>197</v>
      </c>
      <c r="B37" s="108"/>
      <c r="C37" s="108"/>
      <c r="D37" s="108"/>
      <c r="E37" s="108"/>
      <c r="F37" s="108"/>
      <c r="G37" s="108"/>
      <c r="H37" s="108"/>
      <c r="I37" s="108"/>
      <c r="J37" s="108"/>
    </row>
  </sheetData>
  <sheetProtection/>
  <mergeCells count="5">
    <mergeCell ref="G2:I2"/>
    <mergeCell ref="H6:I6"/>
    <mergeCell ref="A37:J37"/>
    <mergeCell ref="A36:H36"/>
    <mergeCell ref="E10:F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1:T13"/>
  <sheetViews>
    <sheetView showGridLines="0" view="pageBreakPreview" zoomScaleNormal="90" zoomScaleSheetLayoutView="100" zoomScalePageLayoutView="85" workbookViewId="0" topLeftCell="A1">
      <selection activeCell="N12" sqref="N12"/>
    </sheetView>
  </sheetViews>
  <sheetFormatPr defaultColWidth="9.00390625" defaultRowHeight="12.75"/>
  <cols>
    <col min="1" max="1" width="5.375" style="58" customWidth="1"/>
    <col min="2" max="2" width="19.875" style="58" customWidth="1"/>
    <col min="3" max="3" width="8.75390625" style="58" customWidth="1"/>
    <col min="4" max="4" width="22.25390625" style="58" customWidth="1"/>
    <col min="5" max="5" width="9.875" style="4" customWidth="1"/>
    <col min="6" max="6" width="13.75390625" style="58" customWidth="1"/>
    <col min="7" max="7" width="36.125" style="58" customWidth="1"/>
    <col min="8" max="8" width="31.00390625" style="58" customWidth="1"/>
    <col min="9" max="9" width="19.25390625" style="58" customWidth="1"/>
    <col min="10" max="10" width="23.00390625" style="58" customWidth="1"/>
    <col min="11" max="12" width="16.125" style="58" customWidth="1"/>
    <col min="13" max="13" width="17.12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2</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SUM(N11:N11)</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59.25">
      <c r="A10" s="5" t="s">
        <v>31</v>
      </c>
      <c r="B10" s="5" t="s">
        <v>13</v>
      </c>
      <c r="C10" s="5" t="s">
        <v>14</v>
      </c>
      <c r="D10" s="5" t="s">
        <v>46</v>
      </c>
      <c r="E10" s="129" t="s">
        <v>48</v>
      </c>
      <c r="F10" s="130"/>
      <c r="G10" s="5" t="str">
        <f>"Nazwa handlowa /
"&amp;C10&amp;" / 
"&amp;D10</f>
        <v>Nazwa handlowa /
Dawka / 
Postać/ Opakowanie</v>
      </c>
      <c r="H10" s="5" t="s">
        <v>43</v>
      </c>
      <c r="I10" s="5" t="str">
        <f>B10</f>
        <v>Skład</v>
      </c>
      <c r="J10" s="5" t="s">
        <v>74</v>
      </c>
      <c r="K10" s="5" t="s">
        <v>26</v>
      </c>
      <c r="L10" s="5" t="s">
        <v>27</v>
      </c>
      <c r="M10" s="5" t="s">
        <v>195</v>
      </c>
      <c r="N10" s="5" t="s">
        <v>196</v>
      </c>
    </row>
    <row r="11" spans="1:14" ht="45">
      <c r="A11" s="56" t="s">
        <v>0</v>
      </c>
      <c r="B11" s="79" t="s">
        <v>148</v>
      </c>
      <c r="C11" s="79" t="s">
        <v>149</v>
      </c>
      <c r="D11" s="80" t="s">
        <v>150</v>
      </c>
      <c r="E11" s="81">
        <v>12600</v>
      </c>
      <c r="F11" s="56" t="s">
        <v>51</v>
      </c>
      <c r="G11" s="41" t="s">
        <v>50</v>
      </c>
      <c r="H11" s="41"/>
      <c r="I11" s="41"/>
      <c r="J11" s="31"/>
      <c r="K11" s="41"/>
      <c r="L11" s="41" t="str">
        <f>IF(K11=0,"0,00",IF(K11&gt;0,ROUND(E11/K11,2)))</f>
        <v>0,00</v>
      </c>
      <c r="M11" s="50"/>
      <c r="N11" s="1">
        <f>ROUND(L11*ROUND(M11,2),2)</f>
        <v>0</v>
      </c>
    </row>
    <row r="12" spans="1:14" ht="24" customHeight="1">
      <c r="A12" s="55"/>
      <c r="B12" s="131"/>
      <c r="C12" s="131"/>
      <c r="D12" s="131"/>
      <c r="E12" s="131"/>
      <c r="F12" s="131"/>
      <c r="G12" s="47"/>
      <c r="H12" s="47"/>
      <c r="I12" s="47"/>
      <c r="J12" s="48"/>
      <c r="K12" s="47"/>
      <c r="L12" s="47"/>
      <c r="M12" s="47"/>
      <c r="N12" s="49"/>
    </row>
    <row r="13" spans="2:11" ht="23.25" customHeight="1">
      <c r="B13" s="108" t="s">
        <v>197</v>
      </c>
      <c r="C13" s="108"/>
      <c r="D13" s="108"/>
      <c r="E13" s="108"/>
      <c r="F13" s="108"/>
      <c r="G13" s="108"/>
      <c r="H13" s="108"/>
      <c r="I13" s="108"/>
      <c r="J13" s="108"/>
      <c r="K13" s="108"/>
    </row>
  </sheetData>
  <sheetProtection/>
  <mergeCells count="5">
    <mergeCell ref="G2:I2"/>
    <mergeCell ref="H6:I6"/>
    <mergeCell ref="B13:K13"/>
    <mergeCell ref="E10:F10"/>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04997999966144562"/>
    <pageSetUpPr fitToPage="1"/>
  </sheetPr>
  <dimension ref="A1:T13"/>
  <sheetViews>
    <sheetView showGridLines="0" view="pageBreakPreview" zoomScaleNormal="120" zoomScaleSheetLayoutView="100" zoomScalePageLayoutView="80" workbookViewId="0" topLeftCell="A1">
      <selection activeCell="G24" sqref="G24"/>
    </sheetView>
  </sheetViews>
  <sheetFormatPr defaultColWidth="9.00390625" defaultRowHeight="12.75"/>
  <cols>
    <col min="1" max="1" width="5.375" style="58" customWidth="1"/>
    <col min="2" max="2" width="17.25390625" style="58" customWidth="1"/>
    <col min="3" max="3" width="13.75390625" style="58" customWidth="1"/>
    <col min="4" max="4" width="28.625" style="58" customWidth="1"/>
    <col min="5" max="5" width="10.375" style="4" customWidth="1"/>
    <col min="6" max="6" width="10.00390625" style="58" customWidth="1"/>
    <col min="7" max="7" width="36.125" style="58" customWidth="1"/>
    <col min="8" max="8" width="28.125" style="58" customWidth="1"/>
    <col min="9" max="9" width="19.25390625" style="58" customWidth="1"/>
    <col min="10" max="10" width="19.75390625" style="58" customWidth="1"/>
    <col min="11" max="12" width="16.125" style="58" customWidth="1"/>
    <col min="13" max="13" width="17.12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3</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SUM(N11:N11)</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59.25">
      <c r="A10" s="5" t="s">
        <v>31</v>
      </c>
      <c r="B10" s="5" t="s">
        <v>13</v>
      </c>
      <c r="C10" s="5" t="s">
        <v>14</v>
      </c>
      <c r="D10" s="5" t="s">
        <v>46</v>
      </c>
      <c r="E10" s="128" t="s">
        <v>48</v>
      </c>
      <c r="F10" s="128"/>
      <c r="G10" s="5" t="str">
        <f>"Nazwa handlowa /
"&amp;C10&amp;" / 
"&amp;D10</f>
        <v>Nazwa handlowa /
Dawka / 
Postać/ Opakowanie</v>
      </c>
      <c r="H10" s="5" t="s">
        <v>43</v>
      </c>
      <c r="I10" s="5" t="str">
        <f>B10</f>
        <v>Skład</v>
      </c>
      <c r="J10" s="5" t="s">
        <v>74</v>
      </c>
      <c r="K10" s="5" t="s">
        <v>26</v>
      </c>
      <c r="L10" s="5" t="s">
        <v>27</v>
      </c>
      <c r="M10" s="5" t="s">
        <v>195</v>
      </c>
      <c r="N10" s="5" t="s">
        <v>196</v>
      </c>
    </row>
    <row r="11" spans="1:14" ht="45">
      <c r="A11" s="56" t="s">
        <v>0</v>
      </c>
      <c r="B11" s="82" t="s">
        <v>151</v>
      </c>
      <c r="C11" s="83" t="s">
        <v>152</v>
      </c>
      <c r="D11" s="83" t="s">
        <v>153</v>
      </c>
      <c r="E11" s="81">
        <v>35000</v>
      </c>
      <c r="F11" s="84" t="s">
        <v>51</v>
      </c>
      <c r="G11" s="41" t="s">
        <v>50</v>
      </c>
      <c r="H11" s="41"/>
      <c r="I11" s="41"/>
      <c r="J11" s="31"/>
      <c r="K11" s="41"/>
      <c r="L11" s="41" t="str">
        <f>IF(K11=0,"0,00",IF(K11&gt;0,ROUND(E11/K11,2)))</f>
        <v>0,00</v>
      </c>
      <c r="M11" s="50"/>
      <c r="N11" s="1">
        <f>ROUND(L11*ROUND(M11,2),2)</f>
        <v>0</v>
      </c>
    </row>
    <row r="12" spans="1:14" ht="15" customHeight="1">
      <c r="A12" s="132"/>
      <c r="B12" s="132"/>
      <c r="C12" s="132"/>
      <c r="D12" s="132"/>
      <c r="E12" s="132"/>
      <c r="F12" s="132"/>
      <c r="G12" s="47"/>
      <c r="H12" s="47"/>
      <c r="I12" s="47"/>
      <c r="J12" s="48"/>
      <c r="K12" s="47"/>
      <c r="L12" s="47"/>
      <c r="M12" s="47"/>
      <c r="N12" s="49"/>
    </row>
    <row r="13" spans="1:10" ht="28.5" customHeight="1">
      <c r="A13" s="108" t="s">
        <v>197</v>
      </c>
      <c r="B13" s="108"/>
      <c r="C13" s="108"/>
      <c r="D13" s="108"/>
      <c r="E13" s="108"/>
      <c r="F13" s="108"/>
      <c r="G13" s="108"/>
      <c r="H13" s="108"/>
      <c r="I13" s="108"/>
      <c r="J13" s="108"/>
    </row>
  </sheetData>
  <sheetProtection/>
  <mergeCells count="5">
    <mergeCell ref="G2:I2"/>
    <mergeCell ref="H6:I6"/>
    <mergeCell ref="E10:F10"/>
    <mergeCell ref="A13:J13"/>
    <mergeCell ref="A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04997999966144562"/>
    <pageSetUpPr fitToPage="1"/>
  </sheetPr>
  <dimension ref="A1:T15"/>
  <sheetViews>
    <sheetView showGridLines="0" view="pageBreakPreview" zoomScaleNormal="82" zoomScaleSheetLayoutView="100" zoomScalePageLayoutView="80" workbookViewId="0" topLeftCell="A4">
      <selection activeCell="G23" sqref="G23"/>
    </sheetView>
  </sheetViews>
  <sheetFormatPr defaultColWidth="9.00390625" defaultRowHeight="12.75"/>
  <cols>
    <col min="1" max="1" width="5.375" style="58" customWidth="1"/>
    <col min="2" max="2" width="21.125" style="58" customWidth="1"/>
    <col min="3" max="3" width="10.125" style="58" customWidth="1"/>
    <col min="4" max="4" width="25.75390625" style="58" customWidth="1"/>
    <col min="5" max="5" width="9.625" style="4" customWidth="1"/>
    <col min="6" max="6" width="12.125" style="58" customWidth="1"/>
    <col min="7" max="7" width="36.125" style="58" customWidth="1"/>
    <col min="8" max="8" width="31.00390625" style="58" customWidth="1"/>
    <col min="9" max="9" width="19.25390625" style="58" customWidth="1"/>
    <col min="10" max="10" width="21.875" style="58" customWidth="1"/>
    <col min="11" max="12" width="16.125" style="58" customWidth="1"/>
    <col min="13" max="13" width="17.12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4</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SUM(N11:N13)</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59.25">
      <c r="A10" s="5" t="s">
        <v>31</v>
      </c>
      <c r="B10" s="5" t="s">
        <v>13</v>
      </c>
      <c r="C10" s="5" t="s">
        <v>14</v>
      </c>
      <c r="D10" s="5" t="s">
        <v>49</v>
      </c>
      <c r="E10" s="133" t="s">
        <v>44</v>
      </c>
      <c r="F10" s="134"/>
      <c r="G10" s="5" t="str">
        <f>"Nazwa handlowa /
"&amp;C10&amp;" / 
"&amp;D10</f>
        <v>Nazwa handlowa /
Dawka / 
Postać / opakowanie</v>
      </c>
      <c r="H10" s="5" t="s">
        <v>43</v>
      </c>
      <c r="I10" s="5" t="str">
        <f>B10</f>
        <v>Skład</v>
      </c>
      <c r="J10" s="5" t="s">
        <v>74</v>
      </c>
      <c r="K10" s="5" t="s">
        <v>26</v>
      </c>
      <c r="L10" s="5" t="s">
        <v>27</v>
      </c>
      <c r="M10" s="5" t="s">
        <v>195</v>
      </c>
      <c r="N10" s="5" t="s">
        <v>196</v>
      </c>
    </row>
    <row r="11" spans="1:14" ht="45">
      <c r="A11" s="101" t="s">
        <v>0</v>
      </c>
      <c r="B11" s="103" t="s">
        <v>207</v>
      </c>
      <c r="C11" s="66" t="s">
        <v>208</v>
      </c>
      <c r="D11" s="103" t="s">
        <v>209</v>
      </c>
      <c r="E11" s="104">
        <v>1710</v>
      </c>
      <c r="F11" s="101" t="s">
        <v>51</v>
      </c>
      <c r="G11" s="41" t="s">
        <v>50</v>
      </c>
      <c r="H11" s="41"/>
      <c r="I11" s="41"/>
      <c r="J11" s="31" t="s">
        <v>66</v>
      </c>
      <c r="K11" s="41"/>
      <c r="L11" s="41" t="str">
        <f>IF(K11=0,"0,00",IF(K11&gt;0,ROUND(E11/K11,2)))</f>
        <v>0,00</v>
      </c>
      <c r="M11" s="50"/>
      <c r="N11" s="1">
        <f>ROUND(L11*ROUND(M11,2),2)</f>
        <v>0</v>
      </c>
    </row>
    <row r="12" spans="1:17" s="102" customFormat="1" ht="45">
      <c r="A12" s="101" t="s">
        <v>1</v>
      </c>
      <c r="B12" s="103" t="s">
        <v>207</v>
      </c>
      <c r="C12" s="66" t="s">
        <v>210</v>
      </c>
      <c r="D12" s="103" t="s">
        <v>209</v>
      </c>
      <c r="E12" s="104">
        <v>1620</v>
      </c>
      <c r="F12" s="101" t="s">
        <v>51</v>
      </c>
      <c r="G12" s="41" t="s">
        <v>50</v>
      </c>
      <c r="H12" s="41"/>
      <c r="I12" s="41"/>
      <c r="J12" s="31"/>
      <c r="K12" s="41"/>
      <c r="L12" s="41" t="str">
        <f>IF(K12=0,"0,00",IF(K12&gt;0,ROUND(E12/K12,2)))</f>
        <v>0,00</v>
      </c>
      <c r="M12" s="50"/>
      <c r="N12" s="1">
        <f>ROUND(L12*ROUND(M12,2),2)</f>
        <v>0</v>
      </c>
      <c r="Q12" s="7"/>
    </row>
    <row r="13" spans="1:17" s="102" customFormat="1" ht="45">
      <c r="A13" s="101" t="s">
        <v>2</v>
      </c>
      <c r="B13" s="103" t="s">
        <v>207</v>
      </c>
      <c r="C13" s="66" t="s">
        <v>211</v>
      </c>
      <c r="D13" s="103" t="s">
        <v>209</v>
      </c>
      <c r="E13" s="104">
        <v>1710</v>
      </c>
      <c r="F13" s="101" t="s">
        <v>51</v>
      </c>
      <c r="G13" s="41" t="s">
        <v>50</v>
      </c>
      <c r="H13" s="41"/>
      <c r="I13" s="41"/>
      <c r="J13" s="31"/>
      <c r="K13" s="41"/>
      <c r="L13" s="41" t="str">
        <f>IF(K13=0,"0,00",IF(K13&gt;0,ROUND(E13/K13,2)))</f>
        <v>0,00</v>
      </c>
      <c r="M13" s="50"/>
      <c r="N13" s="1">
        <f>ROUND(L13*ROUND(M13,2),2)</f>
        <v>0</v>
      </c>
      <c r="Q13" s="7"/>
    </row>
    <row r="14" spans="2:11" ht="20.25" customHeight="1">
      <c r="B14" s="108" t="s">
        <v>212</v>
      </c>
      <c r="C14" s="108"/>
      <c r="D14" s="108"/>
      <c r="E14" s="108"/>
      <c r="F14" s="108"/>
      <c r="G14" s="108"/>
      <c r="H14" s="108"/>
      <c r="I14" s="108"/>
      <c r="J14" s="108"/>
      <c r="K14" s="108"/>
    </row>
    <row r="15" spans="2:11" ht="27" customHeight="1">
      <c r="B15" s="108" t="s">
        <v>197</v>
      </c>
      <c r="C15" s="108"/>
      <c r="D15" s="108"/>
      <c r="E15" s="108"/>
      <c r="F15" s="108"/>
      <c r="G15" s="108"/>
      <c r="H15" s="108"/>
      <c r="I15" s="108"/>
      <c r="J15" s="108"/>
      <c r="K15" s="108"/>
    </row>
  </sheetData>
  <sheetProtection/>
  <mergeCells count="5">
    <mergeCell ref="G2:I2"/>
    <mergeCell ref="H6:I6"/>
    <mergeCell ref="B14:K14"/>
    <mergeCell ref="E10:F10"/>
    <mergeCell ref="B15:K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1:T13"/>
  <sheetViews>
    <sheetView showGridLines="0" view="pageBreakPreview" zoomScaleNormal="80" zoomScaleSheetLayoutView="100" zoomScalePageLayoutView="85" workbookViewId="0" topLeftCell="A1">
      <selection activeCell="H25" sqref="H25"/>
    </sheetView>
  </sheetViews>
  <sheetFormatPr defaultColWidth="9.00390625" defaultRowHeight="12.75"/>
  <cols>
    <col min="1" max="1" width="5.375" style="58" customWidth="1"/>
    <col min="2" max="2" width="21.25390625" style="58" customWidth="1"/>
    <col min="3" max="3" width="12.125" style="58" customWidth="1"/>
    <col min="4" max="4" width="28.875" style="58" customWidth="1"/>
    <col min="5" max="5" width="10.125" style="4" customWidth="1"/>
    <col min="6" max="6" width="10.125" style="58" customWidth="1"/>
    <col min="7" max="7" width="36.125" style="58" customWidth="1"/>
    <col min="8" max="8" width="31.00390625" style="58" customWidth="1"/>
    <col min="9" max="9" width="13.375" style="58" customWidth="1"/>
    <col min="10" max="10" width="18.125" style="58" customWidth="1"/>
    <col min="11" max="12" width="16.125" style="58" customWidth="1"/>
    <col min="13" max="13" width="17.12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5</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SUM(N11:N11)</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59.25">
      <c r="A10" s="5" t="s">
        <v>31</v>
      </c>
      <c r="B10" s="5" t="s">
        <v>13</v>
      </c>
      <c r="C10" s="5" t="s">
        <v>14</v>
      </c>
      <c r="D10" s="5" t="s">
        <v>46</v>
      </c>
      <c r="E10" s="135" t="s">
        <v>48</v>
      </c>
      <c r="F10" s="136"/>
      <c r="G10" s="5" t="str">
        <f>"Nazwa handlowa /
"&amp;C10&amp;" / 
"&amp;D10</f>
        <v>Nazwa handlowa /
Dawka / 
Postać/ Opakowanie</v>
      </c>
      <c r="H10" s="5" t="s">
        <v>43</v>
      </c>
      <c r="I10" s="5" t="str">
        <f>B10</f>
        <v>Skład</v>
      </c>
      <c r="J10" s="5" t="s">
        <v>74</v>
      </c>
      <c r="K10" s="5" t="s">
        <v>26</v>
      </c>
      <c r="L10" s="5" t="s">
        <v>53</v>
      </c>
      <c r="M10" s="5" t="s">
        <v>195</v>
      </c>
      <c r="N10" s="5" t="s">
        <v>196</v>
      </c>
    </row>
    <row r="11" spans="1:14" ht="63">
      <c r="A11" s="56" t="s">
        <v>0</v>
      </c>
      <c r="B11" s="85" t="s">
        <v>154</v>
      </c>
      <c r="C11" s="80" t="s">
        <v>155</v>
      </c>
      <c r="D11" s="80" t="s">
        <v>156</v>
      </c>
      <c r="E11" s="86">
        <v>18</v>
      </c>
      <c r="F11" s="56" t="s">
        <v>84</v>
      </c>
      <c r="G11" s="41" t="s">
        <v>50</v>
      </c>
      <c r="H11" s="41"/>
      <c r="I11" s="41"/>
      <c r="J11" s="31" t="s">
        <v>67</v>
      </c>
      <c r="K11" s="41"/>
      <c r="L11" s="41"/>
      <c r="M11" s="50"/>
      <c r="N11" s="1">
        <f>ROUND(L11*ROUND(M11,2),2)</f>
        <v>0</v>
      </c>
    </row>
    <row r="12" spans="2:11" ht="24.75" customHeight="1">
      <c r="B12" s="108"/>
      <c r="C12" s="108"/>
      <c r="D12" s="108"/>
      <c r="E12" s="108"/>
      <c r="F12" s="108"/>
      <c r="G12" s="108"/>
      <c r="H12" s="108"/>
      <c r="I12" s="108"/>
      <c r="J12" s="108"/>
      <c r="K12" s="108"/>
    </row>
    <row r="13" spans="2:11" ht="30.75" customHeight="1">
      <c r="B13" s="108" t="s">
        <v>197</v>
      </c>
      <c r="C13" s="108"/>
      <c r="D13" s="108"/>
      <c r="E13" s="108"/>
      <c r="F13" s="108"/>
      <c r="G13" s="108"/>
      <c r="H13" s="108"/>
      <c r="I13" s="108"/>
      <c r="J13" s="108"/>
      <c r="K13" s="108"/>
    </row>
  </sheetData>
  <sheetProtection/>
  <mergeCells count="5">
    <mergeCell ref="G2:I2"/>
    <mergeCell ref="H6:I6"/>
    <mergeCell ref="B12:K12"/>
    <mergeCell ref="E10:F10"/>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04997999966144562"/>
    <pageSetUpPr fitToPage="1"/>
  </sheetPr>
  <dimension ref="A1:T14"/>
  <sheetViews>
    <sheetView showGridLines="0" view="pageBreakPreview" zoomScaleNormal="80" zoomScaleSheetLayoutView="100" zoomScalePageLayoutView="85" workbookViewId="0" topLeftCell="A1">
      <selection activeCell="J19" sqref="J19"/>
    </sheetView>
  </sheetViews>
  <sheetFormatPr defaultColWidth="9.00390625" defaultRowHeight="12.75"/>
  <cols>
    <col min="1" max="1" width="5.375" style="58" customWidth="1"/>
    <col min="2" max="2" width="21.00390625" style="58" customWidth="1"/>
    <col min="3" max="3" width="24.00390625" style="58" customWidth="1"/>
    <col min="4" max="4" width="27.875" style="58" customWidth="1"/>
    <col min="5" max="5" width="9.00390625" style="4" customWidth="1"/>
    <col min="6" max="6" width="11.875" style="58" customWidth="1"/>
    <col min="7" max="7" width="24.25390625" style="58" customWidth="1"/>
    <col min="8" max="8" width="31.00390625" style="58" customWidth="1"/>
    <col min="9" max="9" width="15.75390625" style="58" customWidth="1"/>
    <col min="10" max="10" width="15.375" style="58" customWidth="1"/>
    <col min="11" max="12" width="16.125" style="58" customWidth="1"/>
    <col min="13" max="13" width="20.87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6</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SUM(N11:N12)</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45">
      <c r="A10" s="5" t="s">
        <v>31</v>
      </c>
      <c r="B10" s="5" t="s">
        <v>13</v>
      </c>
      <c r="C10" s="5" t="s">
        <v>14</v>
      </c>
      <c r="D10" s="5" t="s">
        <v>46</v>
      </c>
      <c r="E10" s="128" t="s">
        <v>48</v>
      </c>
      <c r="F10" s="128"/>
      <c r="G10" s="5" t="str">
        <f>"Nazwa handlowa /
"&amp;C10&amp;" / 
"&amp;D10</f>
        <v>Nazwa handlowa /
Dawka / 
Postać/ Opakowanie</v>
      </c>
      <c r="H10" s="5" t="s">
        <v>43</v>
      </c>
      <c r="I10" s="5" t="str">
        <f>B10</f>
        <v>Skład</v>
      </c>
      <c r="J10" s="5" t="s">
        <v>74</v>
      </c>
      <c r="K10" s="5" t="s">
        <v>26</v>
      </c>
      <c r="L10" s="5" t="s">
        <v>27</v>
      </c>
      <c r="M10" s="5" t="s">
        <v>195</v>
      </c>
      <c r="N10" s="5" t="s">
        <v>196</v>
      </c>
    </row>
    <row r="11" spans="1:14" ht="94.5">
      <c r="A11" s="32" t="s">
        <v>0</v>
      </c>
      <c r="B11" s="87" t="s">
        <v>157</v>
      </c>
      <c r="C11" s="87" t="s">
        <v>158</v>
      </c>
      <c r="D11" s="87" t="s">
        <v>159</v>
      </c>
      <c r="E11" s="88">
        <v>50</v>
      </c>
      <c r="F11" s="56" t="s">
        <v>51</v>
      </c>
      <c r="G11" s="33" t="s">
        <v>50</v>
      </c>
      <c r="H11" s="33"/>
      <c r="I11" s="33"/>
      <c r="J11" s="33"/>
      <c r="K11" s="33"/>
      <c r="L11" s="33" t="str">
        <f>IF(K11=0,"0,00",IF(K11&gt;0,ROUND(E11/K11,2)))</f>
        <v>0,00</v>
      </c>
      <c r="M11" s="51"/>
      <c r="N11" s="35">
        <f>ROUND(L11*ROUND(M11,2),2)</f>
        <v>0</v>
      </c>
    </row>
    <row r="12" spans="1:14" ht="45">
      <c r="A12" s="32" t="s">
        <v>1</v>
      </c>
      <c r="B12" s="87" t="s">
        <v>160</v>
      </c>
      <c r="C12" s="87" t="s">
        <v>161</v>
      </c>
      <c r="D12" s="87" t="s">
        <v>162</v>
      </c>
      <c r="E12" s="89">
        <v>100</v>
      </c>
      <c r="F12" s="56" t="s">
        <v>51</v>
      </c>
      <c r="G12" s="33" t="s">
        <v>50</v>
      </c>
      <c r="H12" s="33"/>
      <c r="I12" s="33"/>
      <c r="J12" s="33"/>
      <c r="K12" s="33"/>
      <c r="L12" s="33" t="str">
        <f>IF(K12=0,"0,00",IF(K12&gt;0,ROUND(E12/K12,2)))</f>
        <v>0,00</v>
      </c>
      <c r="M12" s="51"/>
      <c r="N12" s="35">
        <f>ROUND(L12*ROUND(M12,2),2)</f>
        <v>0</v>
      </c>
    </row>
    <row r="13" spans="2:11" ht="22.5" customHeight="1">
      <c r="B13" s="108"/>
      <c r="C13" s="108"/>
      <c r="D13" s="108"/>
      <c r="E13" s="108"/>
      <c r="F13" s="108"/>
      <c r="G13" s="108"/>
      <c r="H13" s="108"/>
      <c r="I13" s="108"/>
      <c r="J13" s="108"/>
      <c r="K13" s="108"/>
    </row>
    <row r="14" spans="2:11" ht="24" customHeight="1">
      <c r="B14" s="108" t="s">
        <v>197</v>
      </c>
      <c r="C14" s="108"/>
      <c r="D14" s="108"/>
      <c r="E14" s="108"/>
      <c r="F14" s="108"/>
      <c r="G14" s="108"/>
      <c r="H14" s="108"/>
      <c r="I14" s="108"/>
      <c r="J14" s="108"/>
      <c r="K14" s="108"/>
    </row>
  </sheetData>
  <sheetProtection/>
  <mergeCells count="5">
    <mergeCell ref="B13:K13"/>
    <mergeCell ref="G2:I2"/>
    <mergeCell ref="H6:I6"/>
    <mergeCell ref="E10:F10"/>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04997999966144562"/>
    <pageSetUpPr fitToPage="1"/>
  </sheetPr>
  <dimension ref="A1:T15"/>
  <sheetViews>
    <sheetView showGridLines="0" view="pageBreakPreview" zoomScaleNormal="80" zoomScaleSheetLayoutView="100" zoomScalePageLayoutView="85" workbookViewId="0" topLeftCell="A1">
      <selection activeCell="F20" sqref="F20"/>
    </sheetView>
  </sheetViews>
  <sheetFormatPr defaultColWidth="9.00390625" defaultRowHeight="12.75"/>
  <cols>
    <col min="1" max="1" width="5.375" style="58" customWidth="1"/>
    <col min="2" max="2" width="21.375" style="58" customWidth="1"/>
    <col min="3" max="3" width="11.75390625" style="58" customWidth="1"/>
    <col min="4" max="4" width="17.875" style="58" customWidth="1"/>
    <col min="5" max="5" width="8.875" style="4" customWidth="1"/>
    <col min="6" max="6" width="15.75390625" style="58" customWidth="1"/>
    <col min="7" max="7" width="36.125" style="58" customWidth="1"/>
    <col min="8" max="8" width="25.75390625" style="58" customWidth="1"/>
    <col min="9" max="9" width="12.25390625" style="58" customWidth="1"/>
    <col min="10" max="10" width="15.875" style="58" customWidth="1"/>
    <col min="11" max="12" width="16.125" style="58" customWidth="1"/>
    <col min="13" max="13" width="20.875" style="58" customWidth="1"/>
    <col min="14" max="14" width="18.625" style="58" customWidth="1"/>
    <col min="15" max="15" width="8.00390625" style="58" customWidth="1"/>
    <col min="16" max="16" width="15.875" style="58" customWidth="1"/>
    <col min="17" max="17" width="15.875" style="7" customWidth="1"/>
    <col min="18" max="18" width="15.875" style="58" customWidth="1"/>
    <col min="19" max="20" width="14.25390625" style="58" customWidth="1"/>
    <col min="21" max="21" width="15.25390625" style="58" customWidth="1"/>
    <col min="22" max="16384" width="9.125" style="58" customWidth="1"/>
  </cols>
  <sheetData>
    <row r="1" spans="2:20" ht="15">
      <c r="B1" s="3" t="str">
        <f>'formularz oferty'!D4</f>
        <v>DFP.271.88.2024.AMW</v>
      </c>
      <c r="N1" s="6" t="s">
        <v>65</v>
      </c>
      <c r="S1" s="3"/>
      <c r="T1" s="3"/>
    </row>
    <row r="2" spans="7:9" ht="15">
      <c r="G2" s="118"/>
      <c r="H2" s="118"/>
      <c r="I2" s="118"/>
    </row>
    <row r="3" ht="15">
      <c r="N3" s="6" t="s">
        <v>45</v>
      </c>
    </row>
    <row r="4" spans="2:17" ht="15">
      <c r="B4" s="52" t="s">
        <v>12</v>
      </c>
      <c r="C4" s="59">
        <v>7</v>
      </c>
      <c r="D4" s="8"/>
      <c r="E4" s="9"/>
      <c r="F4" s="55"/>
      <c r="G4" s="10" t="s">
        <v>16</v>
      </c>
      <c r="H4" s="55"/>
      <c r="I4" s="8"/>
      <c r="J4" s="55"/>
      <c r="K4" s="55"/>
      <c r="L4" s="55"/>
      <c r="M4" s="55"/>
      <c r="N4" s="55"/>
      <c r="Q4" s="58"/>
    </row>
    <row r="5" spans="2:17" ht="15">
      <c r="B5" s="52"/>
      <c r="C5" s="8"/>
      <c r="D5" s="8"/>
      <c r="E5" s="9"/>
      <c r="F5" s="55"/>
      <c r="G5" s="10"/>
      <c r="H5" s="55"/>
      <c r="I5" s="8"/>
      <c r="J5" s="55"/>
      <c r="K5" s="55"/>
      <c r="L5" s="55"/>
      <c r="M5" s="55"/>
      <c r="N5" s="55"/>
      <c r="Q5" s="58"/>
    </row>
    <row r="6" spans="1:17" ht="16.5">
      <c r="A6" s="52"/>
      <c r="B6" s="52"/>
      <c r="C6" s="11"/>
      <c r="D6" s="11"/>
      <c r="E6" s="12"/>
      <c r="F6" s="55"/>
      <c r="G6" s="57" t="s">
        <v>194</v>
      </c>
      <c r="H6" s="126">
        <f>SUM(N11:N13)</f>
        <v>0</v>
      </c>
      <c r="I6" s="127"/>
      <c r="Q6" s="58"/>
    </row>
    <row r="7" spans="1:17" ht="15">
      <c r="A7" s="52"/>
      <c r="C7" s="55"/>
      <c r="D7" s="55"/>
      <c r="E7" s="12"/>
      <c r="F7" s="55"/>
      <c r="G7" s="55"/>
      <c r="H7" s="55"/>
      <c r="I7" s="55"/>
      <c r="J7" s="55"/>
      <c r="K7" s="55"/>
      <c r="L7" s="55"/>
      <c r="Q7" s="58"/>
    </row>
    <row r="8" spans="1:17" ht="15">
      <c r="A8" s="52"/>
      <c r="B8" s="13"/>
      <c r="C8" s="14"/>
      <c r="D8" s="14"/>
      <c r="E8" s="15"/>
      <c r="F8" s="14"/>
      <c r="G8" s="14"/>
      <c r="H8" s="14"/>
      <c r="I8" s="14"/>
      <c r="J8" s="14"/>
      <c r="K8" s="14"/>
      <c r="L8" s="14"/>
      <c r="Q8" s="58"/>
    </row>
    <row r="9" spans="2:17" ht="15">
      <c r="B9" s="52"/>
      <c r="E9" s="2"/>
      <c r="Q9" s="58"/>
    </row>
    <row r="10" spans="1:14" s="52" customFormat="1" ht="45">
      <c r="A10" s="5" t="s">
        <v>31</v>
      </c>
      <c r="B10" s="5" t="s">
        <v>13</v>
      </c>
      <c r="C10" s="5" t="s">
        <v>14</v>
      </c>
      <c r="D10" s="5" t="s">
        <v>46</v>
      </c>
      <c r="E10" s="128" t="s">
        <v>48</v>
      </c>
      <c r="F10" s="128"/>
      <c r="G10" s="5" t="str">
        <f>"Nazwa handlowa /
"&amp;C10&amp;" / 
"&amp;D10</f>
        <v>Nazwa handlowa /
Dawka / 
Postać/ Opakowanie</v>
      </c>
      <c r="H10" s="5" t="s">
        <v>43</v>
      </c>
      <c r="I10" s="5" t="str">
        <f>B10</f>
        <v>Skład</v>
      </c>
      <c r="J10" s="5" t="s">
        <v>74</v>
      </c>
      <c r="K10" s="5" t="s">
        <v>26</v>
      </c>
      <c r="L10" s="5" t="s">
        <v>27</v>
      </c>
      <c r="M10" s="5" t="s">
        <v>195</v>
      </c>
      <c r="N10" s="5" t="s">
        <v>196</v>
      </c>
    </row>
    <row r="11" spans="1:14" ht="45">
      <c r="A11" s="32" t="s">
        <v>0</v>
      </c>
      <c r="B11" s="80" t="s">
        <v>214</v>
      </c>
      <c r="C11" s="87" t="s">
        <v>163</v>
      </c>
      <c r="D11" s="79" t="s">
        <v>213</v>
      </c>
      <c r="E11" s="89">
        <v>540</v>
      </c>
      <c r="F11" s="56" t="s">
        <v>84</v>
      </c>
      <c r="G11" s="33" t="s">
        <v>50</v>
      </c>
      <c r="H11" s="33"/>
      <c r="I11" s="33"/>
      <c r="J11" s="34"/>
      <c r="K11" s="33"/>
      <c r="L11" s="33"/>
      <c r="M11" s="51"/>
      <c r="N11" s="35">
        <f>ROUND(L11*ROUND(M11,2),2)</f>
        <v>0</v>
      </c>
    </row>
    <row r="12" spans="1:14" ht="45">
      <c r="A12" s="32" t="s">
        <v>1</v>
      </c>
      <c r="B12" s="80" t="s">
        <v>214</v>
      </c>
      <c r="C12" s="87" t="s">
        <v>164</v>
      </c>
      <c r="D12" s="79" t="s">
        <v>213</v>
      </c>
      <c r="E12" s="89">
        <v>120</v>
      </c>
      <c r="F12" s="56" t="s">
        <v>84</v>
      </c>
      <c r="G12" s="33" t="s">
        <v>50</v>
      </c>
      <c r="H12" s="33"/>
      <c r="I12" s="33"/>
      <c r="J12" s="34"/>
      <c r="K12" s="33"/>
      <c r="L12" s="33"/>
      <c r="M12" s="51"/>
      <c r="N12" s="35">
        <f>ROUND(L12*ROUND(M12,2),2)</f>
        <v>0</v>
      </c>
    </row>
    <row r="13" spans="1:14" ht="45">
      <c r="A13" s="32" t="s">
        <v>2</v>
      </c>
      <c r="B13" s="80" t="s">
        <v>214</v>
      </c>
      <c r="C13" s="87" t="s">
        <v>165</v>
      </c>
      <c r="D13" s="79" t="s">
        <v>213</v>
      </c>
      <c r="E13" s="89">
        <v>150</v>
      </c>
      <c r="F13" s="56" t="s">
        <v>84</v>
      </c>
      <c r="G13" s="33" t="s">
        <v>50</v>
      </c>
      <c r="H13" s="33"/>
      <c r="I13" s="33"/>
      <c r="J13" s="34"/>
      <c r="K13" s="33"/>
      <c r="L13" s="33"/>
      <c r="M13" s="51"/>
      <c r="N13" s="35">
        <f>ROUND(L13*ROUND(M13,2),2)</f>
        <v>0</v>
      </c>
    </row>
    <row r="14" spans="1:14" ht="21.75" customHeight="1">
      <c r="A14" s="42"/>
      <c r="B14" s="137" t="s">
        <v>215</v>
      </c>
      <c r="C14" s="137"/>
      <c r="D14" s="137"/>
      <c r="E14" s="137"/>
      <c r="F14" s="137"/>
      <c r="G14" s="137"/>
      <c r="H14" s="137"/>
      <c r="I14" s="43"/>
      <c r="J14" s="46"/>
      <c r="K14" s="43"/>
      <c r="L14" s="43"/>
      <c r="M14" s="43"/>
      <c r="N14" s="44"/>
    </row>
    <row r="15" spans="2:11" ht="19.5" customHeight="1">
      <c r="B15" s="108" t="s">
        <v>197</v>
      </c>
      <c r="C15" s="108"/>
      <c r="D15" s="108"/>
      <c r="E15" s="108"/>
      <c r="F15" s="108"/>
      <c r="G15" s="108"/>
      <c r="H15" s="108"/>
      <c r="I15" s="108"/>
      <c r="J15" s="108"/>
      <c r="K15" s="108"/>
    </row>
  </sheetData>
  <sheetProtection/>
  <mergeCells count="5">
    <mergeCell ref="G2:I2"/>
    <mergeCell ref="H6:I6"/>
    <mergeCell ref="B15:K15"/>
    <mergeCell ref="E10:F10"/>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AMW</cp:lastModifiedBy>
  <cp:lastPrinted>2024-06-18T07:35:28Z</cp:lastPrinted>
  <dcterms:created xsi:type="dcterms:W3CDTF">2003-05-16T10:10:29Z</dcterms:created>
  <dcterms:modified xsi:type="dcterms:W3CDTF">2024-06-18T07:35:29Z</dcterms:modified>
  <cp:category/>
  <cp:version/>
  <cp:contentType/>
  <cp:contentStatus/>
</cp:coreProperties>
</file>