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Y:\Grażyna\Przetargi 2023\Materiały opatrunkowe\"/>
    </mc:Choice>
  </mc:AlternateContent>
  <xr:revisionPtr revIDLastSave="0" documentId="13_ncr:1_{319299DC-352C-4E3D-8E9B-983FB18E49E0}" xr6:coauthVersionLast="47" xr6:coauthVersionMax="47" xr10:uidLastSave="{00000000-0000-0000-0000-000000000000}"/>
  <bookViews>
    <workbookView xWindow="28680" yWindow="-120" windowWidth="29040" windowHeight="15840" xr2:uid="{00000000-000D-0000-FFFF-FFFF00000000}"/>
  </bookViews>
  <sheets>
    <sheet name="Mat_opatrunkoPakiety 1-3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4" i="1" l="1"/>
  <c r="K325" i="1"/>
  <c r="K326" i="1"/>
  <c r="K327" i="1"/>
  <c r="K328" i="1"/>
  <c r="K329" i="1"/>
  <c r="K330" i="1"/>
  <c r="K331" i="1"/>
  <c r="K323" i="1"/>
  <c r="K332" i="1" s="1"/>
  <c r="I87" i="1"/>
  <c r="I88" i="1"/>
  <c r="I89" i="1"/>
  <c r="I90" i="1"/>
  <c r="I91" i="1"/>
  <c r="I92" i="1"/>
  <c r="I93" i="1"/>
  <c r="J93" i="1" s="1"/>
  <c r="I94" i="1"/>
  <c r="I95" i="1"/>
  <c r="J95" i="1" s="1"/>
  <c r="I96" i="1"/>
  <c r="J96" i="1" s="1"/>
  <c r="I97" i="1"/>
  <c r="J97" i="1" s="1"/>
  <c r="I98" i="1"/>
  <c r="J98" i="1" s="1"/>
  <c r="I99" i="1"/>
  <c r="K99" i="1" s="1"/>
  <c r="K300" i="1"/>
  <c r="K301" i="1"/>
  <c r="K302" i="1"/>
  <c r="K303" i="1"/>
  <c r="K304" i="1"/>
  <c r="K305" i="1"/>
  <c r="K306" i="1"/>
  <c r="K307" i="1"/>
  <c r="K308" i="1"/>
  <c r="K309" i="1" l="1"/>
  <c r="J99" i="1"/>
  <c r="K97" i="1"/>
  <c r="K98" i="1"/>
  <c r="K95" i="1"/>
  <c r="K96" i="1"/>
  <c r="K93" i="1"/>
  <c r="K315" i="1"/>
  <c r="K314" i="1"/>
  <c r="K196" i="1"/>
  <c r="K197" i="1"/>
  <c r="K198" i="1"/>
  <c r="K82" i="1"/>
  <c r="K81" i="1"/>
  <c r="K88" i="1"/>
  <c r="K89" i="1"/>
  <c r="K90" i="1"/>
  <c r="K91" i="1"/>
  <c r="K92" i="1"/>
  <c r="J94" i="1"/>
  <c r="K151" i="1"/>
  <c r="K152" i="1"/>
  <c r="K316" i="1" l="1"/>
  <c r="J90" i="1"/>
  <c r="K94" i="1"/>
  <c r="J92" i="1"/>
  <c r="J91" i="1"/>
  <c r="J88" i="1"/>
  <c r="J89" i="1"/>
  <c r="K214" i="1"/>
  <c r="K123" i="1"/>
  <c r="K6" i="1"/>
  <c r="K7" i="1"/>
  <c r="K5" i="1"/>
  <c r="K13" i="1"/>
  <c r="K14" i="1"/>
  <c r="K12" i="1"/>
  <c r="K20" i="1"/>
  <c r="K21" i="1"/>
  <c r="K22" i="1"/>
  <c r="K23" i="1"/>
  <c r="K24" i="1"/>
  <c r="K25" i="1"/>
  <c r="K26" i="1"/>
  <c r="K19" i="1"/>
  <c r="K33" i="1"/>
  <c r="K34" i="1"/>
  <c r="K35" i="1"/>
  <c r="K36" i="1"/>
  <c r="K32" i="1"/>
  <c r="K42" i="1"/>
  <c r="K43" i="1"/>
  <c r="K44" i="1"/>
  <c r="K41" i="1"/>
  <c r="K51" i="1"/>
  <c r="K52" i="1"/>
  <c r="K53" i="1"/>
  <c r="K54" i="1"/>
  <c r="K50" i="1"/>
  <c r="K60" i="1"/>
  <c r="K61" i="1"/>
  <c r="K59" i="1"/>
  <c r="K67" i="1"/>
  <c r="K68" i="1"/>
  <c r="K69" i="1"/>
  <c r="K70" i="1"/>
  <c r="K71" i="1"/>
  <c r="K72" i="1"/>
  <c r="K73" i="1"/>
  <c r="K74" i="1"/>
  <c r="K75" i="1"/>
  <c r="K76" i="1"/>
  <c r="K66" i="1"/>
  <c r="J87" i="1"/>
  <c r="K195" i="1"/>
  <c r="K194" i="1"/>
  <c r="K105" i="1"/>
  <c r="K106" i="1"/>
  <c r="K104" i="1"/>
  <c r="K112" i="1"/>
  <c r="K113" i="1"/>
  <c r="K111" i="1"/>
  <c r="K118" i="1"/>
  <c r="K117" i="1"/>
  <c r="K289" i="1"/>
  <c r="K284" i="1"/>
  <c r="K283" i="1"/>
  <c r="K261" i="1"/>
  <c r="K262" i="1"/>
  <c r="K263" i="1"/>
  <c r="K264" i="1"/>
  <c r="K265" i="1"/>
  <c r="K266" i="1"/>
  <c r="K267" i="1"/>
  <c r="K268" i="1"/>
  <c r="K269" i="1"/>
  <c r="K271" i="1"/>
  <c r="K272" i="1"/>
  <c r="K273" i="1"/>
  <c r="K274" i="1"/>
  <c r="K275" i="1"/>
  <c r="K276" i="1"/>
  <c r="K277" i="1"/>
  <c r="K278" i="1"/>
  <c r="K260" i="1"/>
  <c r="K255" i="1"/>
  <c r="K256" i="1" s="1"/>
  <c r="K240" i="1"/>
  <c r="K241" i="1"/>
  <c r="K242" i="1"/>
  <c r="K243" i="1"/>
  <c r="K244" i="1"/>
  <c r="K245" i="1"/>
  <c r="K246" i="1"/>
  <c r="K247" i="1"/>
  <c r="K248" i="1"/>
  <c r="K249" i="1"/>
  <c r="K250" i="1"/>
  <c r="K239" i="1"/>
  <c r="K232" i="1"/>
  <c r="K233" i="1"/>
  <c r="K234" i="1"/>
  <c r="K231" i="1"/>
  <c r="K235" i="1" l="1"/>
  <c r="K279" i="1"/>
  <c r="K251" i="1"/>
  <c r="K199" i="1"/>
  <c r="K27" i="1"/>
  <c r="K55" i="1"/>
  <c r="K8" i="1"/>
  <c r="K15" i="1"/>
  <c r="K37" i="1"/>
  <c r="K45" i="1"/>
  <c r="K62" i="1"/>
  <c r="K77" i="1"/>
  <c r="K83" i="1"/>
  <c r="K87" i="1"/>
  <c r="K107" i="1"/>
  <c r="K285" i="1"/>
  <c r="K114" i="1"/>
  <c r="K119" i="1"/>
  <c r="K291" i="1"/>
  <c r="K294" i="1"/>
  <c r="K293" i="1"/>
  <c r="K290" i="1"/>
  <c r="K292" i="1"/>
  <c r="K227" i="1"/>
  <c r="K228" i="1" s="1"/>
  <c r="K222" i="1"/>
  <c r="K224" i="1" s="1"/>
  <c r="K215" i="1"/>
  <c r="K216" i="1"/>
  <c r="K167" i="1"/>
  <c r="K168" i="1"/>
  <c r="K169" i="1"/>
  <c r="K170" i="1"/>
  <c r="K171" i="1"/>
  <c r="K172" i="1"/>
  <c r="K173" i="1"/>
  <c r="K174" i="1"/>
  <c r="K175" i="1"/>
  <c r="K176" i="1"/>
  <c r="K177" i="1"/>
  <c r="K178" i="1"/>
  <c r="K179" i="1"/>
  <c r="K180" i="1"/>
  <c r="K181" i="1"/>
  <c r="K182" i="1"/>
  <c r="K183" i="1"/>
  <c r="K184" i="1"/>
  <c r="K185" i="1"/>
  <c r="K186" i="1"/>
  <c r="K187" i="1"/>
  <c r="K188" i="1"/>
  <c r="K189" i="1"/>
  <c r="K166" i="1"/>
  <c r="K203" i="1"/>
  <c r="K210" i="1" s="1"/>
  <c r="K124" i="1"/>
  <c r="K190" i="1" l="1"/>
  <c r="K295" i="1"/>
  <c r="K100" i="1"/>
  <c r="K217" i="1"/>
  <c r="K161" i="1" l="1"/>
  <c r="I161" i="1"/>
  <c r="J161" i="1" s="1"/>
  <c r="K160" i="1"/>
  <c r="I160" i="1"/>
  <c r="J160" i="1" s="1"/>
  <c r="K159" i="1"/>
  <c r="I159" i="1"/>
  <c r="J159" i="1" s="1"/>
  <c r="K158" i="1"/>
  <c r="I158" i="1"/>
  <c r="J158" i="1" s="1"/>
  <c r="K157" i="1"/>
  <c r="I157" i="1"/>
  <c r="J157" i="1" s="1"/>
  <c r="I152" i="1"/>
  <c r="J152" i="1" s="1"/>
  <c r="I151" i="1"/>
  <c r="J151" i="1" s="1"/>
  <c r="K150" i="1"/>
  <c r="I150" i="1"/>
  <c r="J150" i="1" s="1"/>
  <c r="K145" i="1"/>
  <c r="K144" i="1"/>
  <c r="K143" i="1"/>
  <c r="K138" i="1"/>
  <c r="K137" i="1"/>
  <c r="K136" i="1"/>
  <c r="K135" i="1"/>
  <c r="K130" i="1"/>
  <c r="I130" i="1"/>
  <c r="J130" i="1" s="1"/>
  <c r="K129" i="1"/>
  <c r="I129" i="1"/>
  <c r="J129" i="1" s="1"/>
  <c r="K128" i="1"/>
  <c r="I128" i="1"/>
  <c r="K127" i="1"/>
  <c r="I127" i="1"/>
  <c r="J127" i="1" s="1"/>
  <c r="K153" i="1" l="1"/>
  <c r="K131" i="1"/>
  <c r="K139" i="1"/>
  <c r="K146" i="1"/>
  <c r="K162" i="1"/>
  <c r="J128" i="1"/>
</calcChain>
</file>

<file path=xl/sharedStrings.xml><?xml version="1.0" encoding="utf-8"?>
<sst xmlns="http://schemas.openxmlformats.org/spreadsheetml/2006/main" count="926" uniqueCount="340">
  <si>
    <t>PAKIET  1   PASKI DO ZAMYKANIA RAN</t>
  </si>
  <si>
    <t>L.p.</t>
  </si>
  <si>
    <t>Hypoalergiczne przylepne paski do zamykania ran</t>
  </si>
  <si>
    <t>6 mm x 75 mm</t>
  </si>
  <si>
    <t>pasek</t>
  </si>
  <si>
    <t>6 mm x 100 mm</t>
  </si>
  <si>
    <t>12 mm x 100 mm</t>
  </si>
  <si>
    <t>PAKIET 2 PODKŁADY PODGIPSOWE</t>
  </si>
  <si>
    <t>Wyściółka podgipsowa poliestrowa, niechłonąca wilgoci, elastyczna</t>
  </si>
  <si>
    <t>10 cm x 300 cm</t>
  </si>
  <si>
    <t>sztuka</t>
  </si>
  <si>
    <t>15 cm x 300 cm</t>
  </si>
  <si>
    <t>20 cm x 300 cm</t>
  </si>
  <si>
    <t xml:space="preserve">PAKIET 3  OPASKI </t>
  </si>
  <si>
    <t>Opis</t>
  </si>
  <si>
    <t>Rozmiar</t>
  </si>
  <si>
    <t>Jednostka zamówienia</t>
  </si>
  <si>
    <t>Ilość</t>
  </si>
  <si>
    <t>Cena brutto</t>
  </si>
  <si>
    <t>Wartość brutto</t>
  </si>
  <si>
    <t>dziana opaska podtrzymująca o niestrzępiących brzegach</t>
  </si>
  <si>
    <t>5 cm x 4 m</t>
  </si>
  <si>
    <t>1 sztuka</t>
  </si>
  <si>
    <t>10 cm x 4 m</t>
  </si>
  <si>
    <t>15 cm x 4 m</t>
  </si>
  <si>
    <t>Opaska elastyczna z zapinką</t>
  </si>
  <si>
    <t>10cm x 4m</t>
  </si>
  <si>
    <t>12cm x 4m</t>
  </si>
  <si>
    <t xml:space="preserve">1 sztuka </t>
  </si>
  <si>
    <t>15cm x 4m</t>
  </si>
  <si>
    <t>Kohezyjna elastyczna opaska podtrzymująca pakowana pojedynczo</t>
  </si>
  <si>
    <t>6 cm x 4 m</t>
  </si>
  <si>
    <t>Sztuka</t>
  </si>
  <si>
    <t>12 cm x 4 m</t>
  </si>
  <si>
    <t>PAKIET 4  KOMPRESY GAZOWE, GAZA, JAŁOWE</t>
  </si>
  <si>
    <t>Kompresy gazowe jałowe pakowane a` 3 sztuki ze 100 % gazy bawełnianej 17 nitkowej, 8 warstwowe, minimalna waga pojedynczego kompresu – 0,59 g</t>
  </si>
  <si>
    <t xml:space="preserve">5 cm x 5 cm </t>
  </si>
  <si>
    <t>opakowanie a` 3 szt.</t>
  </si>
  <si>
    <t>Kompresy gazowe jałowe pakowane a` 3 sztuki ze 100 % gazy bawełnianej 17 nitkowej, 8 warstwowe, minimalna waga pojedynczego kompresu – 1,24g</t>
  </si>
  <si>
    <t>7,5 cm x 7,5 cm</t>
  </si>
  <si>
    <t>Kompresy gazowe jałowe pakowane a` 3 sztuki ze 100 % gazy bawełnianej 17 nitkowej, 8 warstwowe, minimalna waga pojedynczego kompresu – 2,11 g</t>
  </si>
  <si>
    <t xml:space="preserve">10 cm x 10 cm </t>
  </si>
  <si>
    <t>Gaza bawełniana kopertowa jałowa 50cm x 100 cm</t>
  </si>
  <si>
    <t>50 cm x 100 cm</t>
  </si>
  <si>
    <t>Gaza bawełniana kopertowa jałowa 100 cm x 100 cm</t>
  </si>
  <si>
    <t>100 cm x 100 cm</t>
  </si>
  <si>
    <t>PAKIET 5  KOMPRESY GAZOWE NIEJAŁOWE GAZA</t>
  </si>
  <si>
    <t xml:space="preserve">Chirurgiczne inwazyjne wyroby medyczne przeznaczone do krótkotrwałego użytku – klasa IIa regugła 7; gramatura min. 23 g/mkw, opakowania typu papier – folia ; bezpiecznie zawijane brzegi tj. podwinięte do środka, bez lużnych nitek, składanie typu ES – dotyczy kompresów; tex – min. 15;  gaza bielona metoda bezchlorową </t>
  </si>
  <si>
    <t xml:space="preserve">Kompresy z gazy bawełnianej, 17 nitkowej, 8 warstwowe pakowane a` 100 sztuk; przeznaczone do sterylizowania; </t>
  </si>
  <si>
    <t>opakowanie a` 100 sztuk</t>
  </si>
  <si>
    <t>Gaza bawełniana niebielona, bądź bielona  składana  13 nitkowa</t>
  </si>
  <si>
    <t>Szerokość 90 cm</t>
  </si>
  <si>
    <t>metr</t>
  </si>
  <si>
    <t>PAKIET  6  MATERIAŁY OPATRUNKOWE, GAZOWE Z NITKĄ KONTRASTUJĄCĄ W PROMIENIACH RTG</t>
  </si>
  <si>
    <t>Chirurgiczne inwazyjne wyroby medyczne przeznaczone do krótkotrwałego użytku – klasa IIa regugła 7; gramatura min. 23 g/mkw, opakowania typu torebka papierowo foliowa zawierajaca dwie samoprzylepne etykiety, posiadajaca piktogram wskazujący kierunek otwierania, zgodnie z normą PN-EN868; bezpiecznie zawijane brzegi tj. podwinięte do środka, bez lużnych nitek, składanie typu ES – dotyczy kompresów; tex – min. 15; sterylizowane parą wodną w procesie zwalidowanym zgodnie z normą  PN-EN ISO 17655-1 na żądanie oferent przedstawi aktualny raport walidacji procesu sterylizacji); gaza bielona metoda bezchlorową;</t>
  </si>
  <si>
    <t>Kompresy jałowe (sterylizowane parą wodną),ze 100% bawełnianej gazy 17 nitkowej, 12 warstwowej, z nitką kontrastującą w Rtg, minimalna waga pojedynczego kompresu – 3,02 g</t>
  </si>
  <si>
    <t xml:space="preserve">1 opakowanie a` 10 sztuk </t>
  </si>
  <si>
    <t>1 opakowanie a` 20 sztuk</t>
  </si>
  <si>
    <t>Tupfery fasolki jałowe twarde z gazy bawełn.17 nitkowej, z nitką kontr. w Rtg, brzegi podwiniete, zapakowane w torebkę papierowo-foliową zawierającą dwie samoprzylepne etykiety oraz piktogram z kierunkiem otwierania;</t>
  </si>
  <si>
    <t>15 cm x 15 cm</t>
  </si>
  <si>
    <t>Serweta operacyjna gazowa(17nit./ 4 warstw)/, jałowa z nitką kontrastującą w promieniach Rtg i tasiemką;</t>
  </si>
  <si>
    <t xml:space="preserve">45-50 cm x 70 cm </t>
  </si>
  <si>
    <t>opakowanie a` 5 sztuk</t>
  </si>
  <si>
    <t>45 cm x 45 cm lub 50 cm x 50 cm</t>
  </si>
  <si>
    <t>Serwety, czyli pozycje : 4 i 5 – dopuszczalne odchylenie w rozmiarze ze względu na pranie 5%</t>
  </si>
  <si>
    <t>PAKIET 7 WATA</t>
  </si>
  <si>
    <t xml:space="preserve">Wata celulozowa w płatach </t>
  </si>
  <si>
    <t>40 cm x 60 cm</t>
  </si>
  <si>
    <t>kilogram</t>
  </si>
  <si>
    <t>Wata celulozowa w rolkach (lignina)</t>
  </si>
  <si>
    <t>150g</t>
  </si>
  <si>
    <t>Wata opatrunkowa</t>
  </si>
  <si>
    <t>500 g</t>
  </si>
  <si>
    <t>1 opakowanie</t>
  </si>
  <si>
    <t>PAKIET 8  PLASTRY 1</t>
  </si>
  <si>
    <t xml:space="preserve">Przylepiec hypoalergiczny z włókniny </t>
  </si>
  <si>
    <t>szerokość 1.25cm długość 9,1m</t>
  </si>
  <si>
    <t>1 rolka</t>
  </si>
  <si>
    <t>szerokość 2.5 cm długość 9,1m</t>
  </si>
  <si>
    <t>szerokość 5cm długość 9,1m</t>
  </si>
  <si>
    <t xml:space="preserve">Przylepiec ze sztucznego jedwabiu </t>
  </si>
  <si>
    <t xml:space="preserve">Przylepiec tkaninowy </t>
  </si>
  <si>
    <t>szerokość 2.5 cm długość 9,1 m</t>
  </si>
  <si>
    <t>Przylepiec przezroczysty, z perforowanej folii</t>
  </si>
  <si>
    <t xml:space="preserve">Hypoalerigczny, włókninowy plaster z opatrunkiem na kleju akrylowym w zwojach </t>
  </si>
  <si>
    <t xml:space="preserve">szerokość 6 cm </t>
  </si>
  <si>
    <t>1 metr</t>
  </si>
  <si>
    <t>szerokość 8cm</t>
  </si>
  <si>
    <t>zamawiający dopuszcza długość plastrów 9,14 cm bez przeliczania ilości sztuk;</t>
  </si>
  <si>
    <t>PAKIET 9 PLASTRY 2</t>
  </si>
  <si>
    <t>Przylepiec chirurgiczny hypoalergiczny z włókniny na kleju akrylowym, rozciągliwy, zabezpieczony papierem, w zwojach</t>
  </si>
  <si>
    <t xml:space="preserve">szerokość 10 cm </t>
  </si>
  <si>
    <t xml:space="preserve">szerokość 15 cm </t>
  </si>
  <si>
    <t xml:space="preserve">PAKIET 10  OPATRUNKI 1 </t>
  </si>
  <si>
    <t>PAKIET 11  FOLIE CHIRURGICZNE</t>
  </si>
  <si>
    <t>Sterylna, przylepna polietylenowa folia zapewniająca sterylną powierzchnię operacyjną, nacięcie specjalne</t>
  </si>
  <si>
    <t>Sterylna, przylepna polietylenowa folia zapewniająca sterylną powierzchnię operacyjną, nacięcie małe</t>
  </si>
  <si>
    <t>Sterylna, przylepna polietylenowa folia zapewniająca sterylną powierzchnię operacyjną, nacięcie duże</t>
  </si>
  <si>
    <t xml:space="preserve">PAKIET 12  PIELUCHOMAJTKI </t>
  </si>
  <si>
    <t>Pieluchomajtki jednorazowe z delikatnym, elastycznym ściągaczem w pasie z przodu i z tyłu, wewnątrz z barierkami zapobiegającymi wypłynięciu moczu, ultra wchłanialny wkład; laminat na całej powierzchni przepuszczający powietrze a nieprzepuszczający cieczy;</t>
  </si>
  <si>
    <t>3 – 6 kg wagi ciała</t>
  </si>
  <si>
    <t>5 – 9 kg wagi ciała</t>
  </si>
  <si>
    <t>8 – 18 kg wagi ciała</t>
  </si>
  <si>
    <t>PAKIET 13 PIELUCHOMAJTKI DLA DOROSŁYCH</t>
  </si>
  <si>
    <t>Pieluchomajtki dla dorosłych rozmiar L obwód pasa od 92 cm do 160 cm. Pieluchomajtki z laminatu oddychającego na całej powierzchni (ale nie przepuszczający cieczy), bez lateksu, nieuczulające, posiadające dwie pary przylepco-rzepów wielokrotnego zapinania i odpinania, z co najmniej jeden ściągacz taliowy, o anatomicznym kształcie, z barierkami przeciw wypływaniu moczu i kału i posiadające wskaźnik wilgotności w postaci co najmniej jednego paska zmieniającego kolor, system neutralizujący nieprzyjemny zapach oraz system szybkiego wchłaniania. Chłonność wymagana min. 2600 ml - badania wg metody ISO Rothwell.</t>
  </si>
  <si>
    <t>Do 90 kg wagi ciała</t>
  </si>
  <si>
    <t>1 pieluchomajtki</t>
  </si>
  <si>
    <t>Pieluchomajtki dla dorosłych rozmiar XL obwód pasa od 120 cm do 170 cm. Pieluchomajtki z laminatu oddychającego na całej powierzchni (ale nie przepuszczający cieczy), bez lateksu, nieuczulające, posiadające dwie pary przylepco-rzepów wielokrotnego zapinania i odpinania, z co najmniej jeden ściągacz taliowy, o anatomicznym kształcie, z barierkami przeciw wypływaniu moczu i kału i posiadające wskaźnik wilgotności w postaci co najmniej jednego paska zmieniającego kolor, system neutralizujący nieprzyjemny zapach oraz system szybkiego wchłaniania. Chłonność wymagana min. 2600 ml - badania wg metody ISO Rothwell.</t>
  </si>
  <si>
    <t>Powyżej 90 kg wagi ciała</t>
  </si>
  <si>
    <t>Pakiet 14 Okleiny do wenflonów</t>
  </si>
  <si>
    <t>Jałowy opatrunek z włókniny do mocowania wkłuć obwodowych z wcięciem i podkładką, o zaokrąglonych brzegach</t>
  </si>
  <si>
    <t>5,1- 6 cm x 7,6cm - 8 cm</t>
  </si>
  <si>
    <t>PAKIET 15  OPASKI GIPSOWE</t>
  </si>
  <si>
    <t>Cena netto</t>
  </si>
  <si>
    <t>VAT</t>
  </si>
  <si>
    <t>Wartość netto</t>
  </si>
  <si>
    <t>Wartość VAT</t>
  </si>
  <si>
    <t>1.</t>
  </si>
  <si>
    <t>opaska gipsowa o czasie wiązania 4-6 min.( gaza impregnowana równomiernie z obu stron naturalnym gipsem)*</t>
  </si>
  <si>
    <t>Minimum 5 cm do 6 cm x 2 m</t>
  </si>
  <si>
    <t>2.</t>
  </si>
  <si>
    <t>Minimum10 cm do 11cm x 3m</t>
  </si>
  <si>
    <t>3.</t>
  </si>
  <si>
    <t>Minimum 14 do 15 cm x 3m</t>
  </si>
  <si>
    <t>4.</t>
  </si>
  <si>
    <t>Minimum 20 do 21 cm x 3m</t>
  </si>
  <si>
    <t>* - cechy poświadczone odpowiednimi zapisami w dokumentacji; dopuszcza się opakowanie zawierające 2 rolki</t>
  </si>
  <si>
    <t>PAKIET  16  MATERIAŁY OPATRUNKOWE RÓŻNE</t>
  </si>
  <si>
    <t>Chusta trójkątna</t>
  </si>
  <si>
    <t xml:space="preserve"> </t>
  </si>
  <si>
    <t>siatkowy rękaw opatrunkowy o dużych oczkach i dużej elastyczności do podtrzymywania opatrunków</t>
  </si>
  <si>
    <t>szerokość rękawa 2 - 2,5 cm</t>
  </si>
  <si>
    <t>szerokość rękawa 6 cm</t>
  </si>
  <si>
    <t>szerokość rękawa 8-10 cm</t>
  </si>
  <si>
    <t>Poz. 2 - 4 : rozmiar długość podano w stanie rozciągniętym, szerokość w stanie nierozciągniętym</t>
  </si>
  <si>
    <t>PAKIET 17  GĄBKI HEMOSTATYCZNE 1</t>
  </si>
  <si>
    <t>Gąbka hemostatyczna  żelatynowa sterylna, niealergizująca całkowicie wchłanialna</t>
  </si>
  <si>
    <t>1 x 1 x 1cm</t>
  </si>
  <si>
    <t>Hemostatyk powierzchniowy wykonany z oczyszczonej żelatyny wieprzowej. Okres wchłaniania 4-6 tygodni. Czas upłynnienia w ciągu 2-5 dni od nałożenia na krwawiącą błonę śluzową. Z możliwością użycia w polu operacyjnym : brak kruszenia się, rozpadania przy aplikacji, zachowujący wymiary, kształty, właściwości w kontakcie z krwią, szczelnie przylegający i łączący się z krwawiącą tkanką.</t>
  </si>
  <si>
    <t>(7-8cm) x 5cm x0.1cm</t>
  </si>
  <si>
    <t>PAKIET 18  OPATRUNKI SPECJALISTYCZNE</t>
  </si>
  <si>
    <t>Jałowy opatrunek gazowy, nasączony parafiną i 0.5% roztworem octanu chlorheksydyny</t>
  </si>
  <si>
    <t>5 cm x 5 cm</t>
  </si>
  <si>
    <t>10cm x 10cm</t>
  </si>
  <si>
    <t>15cm x 20cm</t>
  </si>
  <si>
    <t>PAKIET 19  KOMPRESY Z OPATRUNKIEM</t>
  </si>
  <si>
    <t>Sterylny, hypoalergiczny włókninowy opatrunek wyspowy</t>
  </si>
  <si>
    <t>5cm x 7.2cm</t>
  </si>
  <si>
    <t>6cm x 10cm</t>
  </si>
  <si>
    <t>8cm x 10cm</t>
  </si>
  <si>
    <t>8cm x 15cm</t>
  </si>
  <si>
    <t>10cm x20cm</t>
  </si>
  <si>
    <t>Granuflex  BORDERED</t>
  </si>
  <si>
    <t>10 cm x 10 cm</t>
  </si>
  <si>
    <t>10 cm x 13 cm</t>
  </si>
  <si>
    <t xml:space="preserve">Granuflex   </t>
  </si>
  <si>
    <t>15 cm x 20 cm</t>
  </si>
  <si>
    <t>20cm x 20 cm</t>
  </si>
  <si>
    <t>Granuflex Extra Thin</t>
  </si>
  <si>
    <t>5 x 10 cm</t>
  </si>
  <si>
    <t>5 x 20 cm</t>
  </si>
  <si>
    <t>Granuflex pasta</t>
  </si>
  <si>
    <t>Tuba 30 g</t>
  </si>
  <si>
    <t>Granugel żel sterylny</t>
  </si>
  <si>
    <t>Tubka 15 g</t>
  </si>
  <si>
    <t>Granuflex SIGNAL</t>
  </si>
  <si>
    <t>20 cm x 22,5 cm</t>
  </si>
  <si>
    <t>Foam Lite ConvaTec</t>
  </si>
  <si>
    <t>10 x 10 cm</t>
  </si>
  <si>
    <t>15 x 15 cm</t>
  </si>
  <si>
    <t>5,5 x 12 cm</t>
  </si>
  <si>
    <t>Aquacel Foam przylepny</t>
  </si>
  <si>
    <t>12,5 x 12,5 cm</t>
  </si>
  <si>
    <t>Aquacel Foam przylepny na kość krzyżową</t>
  </si>
  <si>
    <t>20 cm x 16,9 cm</t>
  </si>
  <si>
    <t>Aquacel Ag Foam Przylepny</t>
  </si>
  <si>
    <t>12,5 cm x 12,5 cm</t>
  </si>
  <si>
    <t>17,5 cm x  17,5 cm</t>
  </si>
  <si>
    <t>kość krzyżowa 16,9 cm x 20 cm</t>
  </si>
  <si>
    <t>na piętę 14 x 19,8 cm</t>
  </si>
  <si>
    <t>Aquacel Ag Foam Nieprzylepny</t>
  </si>
  <si>
    <t>Aquacel Ag Plus Extra</t>
  </si>
  <si>
    <t>Opatrunek chirurgiczny z maścią  ze srebrem elementarnym</t>
  </si>
  <si>
    <t>10 x 20 cm</t>
  </si>
  <si>
    <t>Pakiet 22 Waciki neurochirurgiczne</t>
  </si>
  <si>
    <t>Waciki neurochirurgiczne 6- warstwowe ze 100 % bawełny lub z 4-warstwowej włókniny, ze znacznikiem Rtg w postaci nici, jałowe;</t>
  </si>
  <si>
    <t>1 x 1 cm</t>
  </si>
  <si>
    <t>5 x 1 cm</t>
  </si>
  <si>
    <t>1 x 10 cm</t>
  </si>
  <si>
    <t>1,5 x 1,5 cm</t>
  </si>
  <si>
    <t>1,5 x 10 cm</t>
  </si>
  <si>
    <t>2 x 5 cm</t>
  </si>
  <si>
    <t>2,5 x 10 cm</t>
  </si>
  <si>
    <t>Pakiet 23 Opatrunki hydrożelowe</t>
  </si>
  <si>
    <t>opatrunek hydrożelowy</t>
  </si>
  <si>
    <t>12 x 12 cm</t>
  </si>
  <si>
    <t>12 x 24 cm</t>
  </si>
  <si>
    <t>opatrunek hydrożelowy maska na twarz</t>
  </si>
  <si>
    <t>30 x 40 cm</t>
  </si>
  <si>
    <t>Pakiet 24 serwety bez oznacznika</t>
  </si>
  <si>
    <t>Przedmiot zamówienia winien stanowić wyroby medyczne klasy II a reguła 7, tj. chirurgiczne inwazyjne wyroby medyczne do krótkotrwałego użytku; wyrób wykonany z przędzy min. 15 TEX o gramaturze zgodnej z FP VI wymaganej dla gazy ( oświadczenie z potwierdzeniem producenta ) zapakowane w torebkę papierowo-foliową</t>
  </si>
  <si>
    <t>30 cm x 40 cm lub 45 x 45 cm</t>
  </si>
  <si>
    <t>Należy przeliczyć sztuki  na ilość opakowań oferowanych w zależności od liczebności zawartości opakowania po 3 lub po 5 sztuk</t>
  </si>
  <si>
    <t>Pakiet 25 opatrunki ze spongostanem</t>
  </si>
  <si>
    <t>Pakiet 20 Opatrunki specjalistyczne 2</t>
  </si>
  <si>
    <r>
      <t xml:space="preserve">Serweta operacyjna gazowa(17nit./ 4 warstw)/, jałowa, </t>
    </r>
    <r>
      <rPr>
        <b/>
        <sz val="10"/>
        <color rgb="FF000000"/>
        <rFont val="Arial"/>
        <family val="2"/>
        <charset val="238"/>
      </rPr>
      <t>bez nitki Rtg</t>
    </r>
  </si>
  <si>
    <t>Pakiet 26  Gaza i włóknina hemostatyczna</t>
  </si>
  <si>
    <t>Wchłanialny jałowy hemostatyk powierzchniowy ze 100% regenerowanej, oksydowanej celulozy w formie gazy ( pochodzenia roślinnego) o działaniu bakteriobójczym, potwierdzonym badaniami klinicznymi iprzedklinicznymi in vivo i in vitro. Niskie pH 2,5-3,5 w kontakcie z krwią hamujące w ciągu 24 h  rozwój szczepów MRSA, MRSE, PPSP, VRE, E.Coli. Okres wchłaniania 7-14 dni. Czas umożliwiający hemostazę: 2-8 minut..</t>
  </si>
  <si>
    <t>5 cm x 7,5 cm</t>
  </si>
  <si>
    <t>10 cm x 20 cm</t>
  </si>
  <si>
    <t>Wchłanialny jałowy hemostatyk powierzchniowy ze 100% regenerowanej, oksydowanej celulozy w postaci wielowarstwowej włókniny ( pochodzenia roślinnego) o działaniu bakteriobójczym, potwierdzonym badaniami klinicznymi iprzedklinicznymi in vivo i in vitro. Niskie pH 2,5-3,5 w kontakcie z krwią hamujące po 24 h rozwój szczepów MRSA, MRSE, PPSP, VRE, E.Coli. Okres wchłaniania 7-14 dni. Czas umożliwiający hemostazę: 2-8 minut..</t>
  </si>
  <si>
    <t>5,1 cm x 10,2 cm</t>
  </si>
  <si>
    <t>Granu Foam Medium Dressing Kit x 5 sztuk</t>
  </si>
  <si>
    <t>Granu Foam Small Dressing Kit x 5 sztuk</t>
  </si>
  <si>
    <t>Ultra Canister with Gel 500 ml x 5 sztuk</t>
  </si>
  <si>
    <t>White Foam large Dressing x 10 sztuk</t>
  </si>
  <si>
    <t>White Foam Small Dressing Kit x 5 sztuk</t>
  </si>
  <si>
    <t>Ultra Canister with Gel 1000 ml x 5 sztuk</t>
  </si>
  <si>
    <t>Gel hydrogel x 10 sztuk</t>
  </si>
  <si>
    <t>VAC Drape x 10 sztuk</t>
  </si>
  <si>
    <t>Vera Flo Dressing Medium x 5 sztuk</t>
  </si>
  <si>
    <t>Vera Flo Dressing Small x 5 sztuk</t>
  </si>
  <si>
    <t>Vera Link Cassette x 5 sztuk</t>
  </si>
  <si>
    <t>Vera Flo Dressing Large x 5 sztuk</t>
  </si>
  <si>
    <t>Pakiet 28 Wosk kostny</t>
  </si>
  <si>
    <t>Wosk kostny sterylny w płytkach po 2,5 g  skład : wosk pszczeli 75%; wosk parafinowy 15%; palmitynian izopropylu 10%</t>
  </si>
  <si>
    <t>Pakiet 27  Opatrunki do terapii w podciśnieniu Vac Therapy</t>
  </si>
  <si>
    <t>Pakiet 29 Opatrunki  specjalistyczne 3</t>
  </si>
  <si>
    <t>Sterylny, transparentny opatrunek kontaktowy z siatki poliamidowej z mikroporami, obustronnie pokryty warstwą miękkiego silikonu na całej powierzchni, bez przeciwwskazań do stosowania w połączeniu z lekami i maściami, do zaopatrywania ran o wysięku słabym do bardzo dużego jako opatrunek pierwotny, z maksymalna możliwością czasu aplikacji w łożysku rany - 10-14 dni, z możliwością docinania, pakowany pojedynczo</t>
  </si>
  <si>
    <t>7,5 x 10 cm</t>
  </si>
  <si>
    <t>10 x 18 cm</t>
  </si>
  <si>
    <t>Sterylny, trójwarstwowy opatrunek  z pianki poliuretanowej do ran z małym i średnim wysiękiem, z kontaktową warstwą z miękkiego silikonu na całej powierzchni opatrunku, z możliwością docinania do wybranego kształtu/rozmiaru, pakowany pojedynczo</t>
  </si>
  <si>
    <t>10 x 21 cm</t>
  </si>
  <si>
    <t>17,5 x 17,5 cm</t>
  </si>
  <si>
    <t>Sterylny, trójwarstwowy opatrunek przeciwbakteryjny z pianki poliuretanowej do ran z małym i średnim wysiękiem, przeciwbakteryjny - z jonami srebra w postaci siarczanu srebra rozłożonymi równomiernie w powierzchni opatrunku , z węglem aktywowanym, z kontaktową warstwą silikonową na całej powierzchni opatrunku, o wysokiej paro- i gazo-przepuszczalności, pakowany pojedynczo</t>
  </si>
  <si>
    <t>6 x 8,5 cm</t>
  </si>
  <si>
    <t>Sterylny opatrunek  wykonany z przepuszczalnej pianki poliuretanowej, 2-warstwowy, przenoszący wysięk do opatrunku wtórnego, opatrunek z warstwą kontaktową z miękkiego silikonu, bardzo elastyczny i dopasowujący się do powierzchni ciała, z możliwością cięcia opatrunku</t>
  </si>
  <si>
    <t>15 x 20 cm</t>
  </si>
  <si>
    <t>Cienki  trójwarstwowy opatrunek z pianki poliuretanowej z warstwą kontaktową z miękkiego silikonu, przeznaczony do ran suchych i  z bardzo małym wysiękiem szczególnie w końcowej fazie gojenia - ziarnina, naskórek, Rozmiar ok 7-8,5 cm 7-x8,5 cm, z możliwością docinania, pakowany pojedynczo</t>
  </si>
  <si>
    <t>7,5 x 8,5 cm</t>
  </si>
  <si>
    <t>Sterylny, wodoodporny  5 warstwowy wysokochłonny opatrunek z cienkim obramowaniem, paro i gazo - przepuszczalny  z warstwą kontaktową z miękkiego silikonu na całej powierzchni opatrunku /(warstwa kontaktowa ciągła na powierzchni bordera i wyspy opatrunku, bez kleju, wykazująca adhezję) przeznaczony do ran ze średnim i dużym wysiękiem.  Warstwa chłonna wykonana  z pianki poliuretanowej z warstwą superabsorbentu i z warstwą rozprowadzającą wysięk, nie wymaga dodatkowego mocowania ,pakowany pojedynczo</t>
  </si>
  <si>
    <t>Sterylny, samoprzywierający, wysokochłonny,paro - i gazoprzepuszczalny przeciwbakteryjny wodoodporny pięciowarstwowy  opatrunek, z obramowaniem z folii poliuretanowej (bez kleju), z perforowaną silikonową warstwą kontaktową  na całej powierzchni opatrunku (warstwa kontaktowa ciągła na powierzchni bordera i wyspy opatrunku, bez kleju, wykazująca adhezję) Opatrunek przeciwbakteryjny z siarczanem srebra oraz węglem aktywowanym pochłaniający nieprzyjemny zapach z rany. Wysokochłonny dzięki warstwie pianki poliuretanowej i warstwie superabsorbentu, pakowany pojedynczo</t>
  </si>
  <si>
    <t>Sterylny, wodoodporny pięciowarstwowy  opatrunek wysokochłonny, z obramowaniem z paroprzepuszczalnej, wodoodpornej folii poliuretanowej, z warstwą kontaktową z miękkiego, perforowanego silikonu na całej powierzchni opatrunku. Przeznaczony do opatrywania ran w okolicy kości krzyżowej jak również profiląktycznie.  Rozmiar w kształcie serca na kość krzyżową ok 18-20 cm x ok 18-20 cm , pakowany pojedynczo</t>
  </si>
  <si>
    <t>18 x 18 cm</t>
  </si>
  <si>
    <t>Pakiet 30 Opatrunki  specjalistyczne 4</t>
  </si>
  <si>
    <t>Opatrunek jałowy z jodyną powidonową Inadine</t>
  </si>
  <si>
    <t>9,5 cm x 9,5 cm</t>
  </si>
  <si>
    <t>Pakiet 31 opatrunki specjalistyczne 5</t>
  </si>
  <si>
    <t>9 x 10</t>
  </si>
  <si>
    <t>9 x 15</t>
  </si>
  <si>
    <t>9 x 25</t>
  </si>
  <si>
    <t>9 x 35</t>
  </si>
  <si>
    <r>
      <t>Chłonne opatrunki chirurgiczne  hydrokoloidowe w Technologii Hydrofiber</t>
    </r>
    <r>
      <rPr>
        <vertAlign val="superscript"/>
        <sz val="10"/>
        <rFont val="Arial"/>
        <family val="2"/>
        <charset val="238"/>
      </rPr>
      <t>®</t>
    </r>
    <r>
      <rPr>
        <sz val="10"/>
        <rFont val="Arial"/>
        <family val="2"/>
        <charset val="238"/>
      </rPr>
      <t xml:space="preserve"> sterylne, wodoodporne, rozciągliwe i elastyczne</t>
    </r>
  </si>
  <si>
    <t>VAT w %</t>
  </si>
  <si>
    <t>1 szt.</t>
  </si>
  <si>
    <t>Rozmiar/Opatrunek</t>
  </si>
  <si>
    <t>opakowanie</t>
  </si>
  <si>
    <t>szt.</t>
  </si>
  <si>
    <t xml:space="preserve">Przezroczysty, jałowy opatrunek z ramką i metką do oznaczania, do mocowania cewników centralnych </t>
  </si>
  <si>
    <t>Przezroczysty, jałowy opatrunek z ramką i metką do oznaczania, do mocowania wkłuć centralnych 6cm x 7cm</t>
  </si>
  <si>
    <t xml:space="preserve">Przezroczysty, jałowy opatrunek z ramką i metką do oznaczania, do mocowania wkłuć centralnych </t>
  </si>
  <si>
    <t xml:space="preserve">Sterylny opatrunek z folii poliuretanowej do mocowania i zabezpieczania wkłuć donaczyniowych u noworodków i niemowląt,  ze wzmocnionymi z 4 stron włókniną brzegami. Folia pokryta hydrofilowym klejem akrylowym naniesionym w siateczkę, ramka ułatwiająca aplikację i metka do oznaczania </t>
  </si>
  <si>
    <t xml:space="preserve">Delikatny przylepiec chirurgiczny z łatwoodklejalnym, repozycjonowalnym, hypoalergicznym wodoodpornym, silikonowym klejem, na podłożu włókninowym z równomierną perforacją pozwalającą na łatwy podział wzdłuż i w poprzek bez użycia nożyczek </t>
  </si>
  <si>
    <t>2,5 cm x 1,3 m</t>
  </si>
  <si>
    <t>Włókninowy opatrunek z wkładem chłonnym nacięciem i centralnym otworem z warstwą aluminium do zabezpieczenia wokół drenów i kateterów o małej średnicy .</t>
  </si>
  <si>
    <t xml:space="preserve">6 x 7 cm </t>
  </si>
  <si>
    <t>(7-8cm) x 5cm x1cm</t>
  </si>
  <si>
    <t xml:space="preserve"> 6 cm x 7cm</t>
  </si>
  <si>
    <t>10 cm x 12 cm</t>
  </si>
  <si>
    <t>7 cm x 8 cm</t>
  </si>
  <si>
    <t>8,5 cm x 11,5cm</t>
  </si>
  <si>
    <t>Przezroczysty, jałowy z wycięciem, wzmocnionym włókninowym paskiem opatrunek z ramką i metką do oznaczania, do mocowania wkłuć centralnych z szerokimi aplikatorami 2,5 cm</t>
  </si>
  <si>
    <t xml:space="preserve">   </t>
  </si>
  <si>
    <t>28cm x 30cm</t>
  </si>
  <si>
    <t>84cm 56cm</t>
  </si>
  <si>
    <t>45cm x 55cm</t>
  </si>
  <si>
    <t>Przezroczysty, sterylny opatrunek z glukonianem chlorheksydyny, zabezpieczający wkłucie portu naczyniowego z oknem nieprzylepnym 12 x 12 cm i poduszką żelową z chlorheksydyną 6,2 x 4,9 cm ; wyrób med.. Klasy III</t>
  </si>
  <si>
    <t>Sterylny, przezroczysty opatrunek do mocowania i zabezpieczania podskórnych portów naczyniowych. Obrzeżony laminowaną włókniną, z klejem akrylowym, poprzecznie nacinany dla ułatwienia mocowania</t>
  </si>
  <si>
    <t>12 cm x 12 cm</t>
  </si>
  <si>
    <t>MATERIAŁY  OPATRUNKOWE  2023 / 2024</t>
  </si>
  <si>
    <t>Op 10 m</t>
  </si>
  <si>
    <t>2,5 cm x 5,1 cm</t>
  </si>
  <si>
    <t>Chłonne opatrunki chirurgiczne  hydrokoloidowe w Technologii Hydrofiber® ze srebrem jonowym o działaniu bakteriobójczym, wodoodporne, sterylne, rozciągliwe i elastyczne</t>
  </si>
  <si>
    <t>Pakiet 21 Opatrunki  ze srebrem i do terapii w podciśnieniu</t>
  </si>
  <si>
    <t>Vivano Tec Port</t>
  </si>
  <si>
    <t>VivanoMed zestaw opatrunkowy M</t>
  </si>
  <si>
    <t>18 x 12,5 x 3,3 cm</t>
  </si>
  <si>
    <t>1 zestaw</t>
  </si>
  <si>
    <t>Vivano Tec  pojemnik 800 ml</t>
  </si>
  <si>
    <t>800 ml</t>
  </si>
  <si>
    <t>1 pojemnik</t>
  </si>
  <si>
    <t>3,8 x 4,5 cm</t>
  </si>
  <si>
    <t>Pakiet 32  opatrunki specjalistyczne 6</t>
  </si>
  <si>
    <t>15cm x 20 cm</t>
  </si>
  <si>
    <t>Opatrunek Urgo Tul Absorb Border</t>
  </si>
  <si>
    <t xml:space="preserve">Opatrunek Urgo Tul Absorb Border </t>
  </si>
  <si>
    <t>Opatrunek Urgo Tul Absorb Border Sacrum</t>
  </si>
  <si>
    <t>13cm x 13 cm</t>
  </si>
  <si>
    <t xml:space="preserve">15cm x 20cm </t>
  </si>
  <si>
    <t>Opatrunek UrgoTul Ag/Silver</t>
  </si>
  <si>
    <t>10cm x 12 cm</t>
  </si>
  <si>
    <t>Opatrunek UrgoClean Ag</t>
  </si>
  <si>
    <t>10cm x 10 cm</t>
  </si>
  <si>
    <t>Opatrunek UrgoClean Rope</t>
  </si>
  <si>
    <t>5cm x 40cm</t>
  </si>
  <si>
    <t xml:space="preserve">Opatrunek Urgostart Plus Pad </t>
  </si>
  <si>
    <t>Sanyrene olejek</t>
  </si>
  <si>
    <t>50 ml</t>
  </si>
  <si>
    <t>butelka</t>
  </si>
  <si>
    <t>Pakiet 33 zestawy do dializ</t>
  </si>
  <si>
    <t>Opakowanie dwukomorowe (START/STOP) typu miękki blister, opatrzone etykietą informującą o: rodzaju materiałów umieszczonych wewnątrz, kodzie wyrobu, serii, dacie ważności, identyfikacji wytwórcy, oznaczony kierunek otwierania oraz wskaźnik sterylizacji                      
START
1. kompresy włókninowe, 4warstwowe 7,5 x 7,5 cm, 40 g/m2 - 4 szt., 
2. rękawice nitrylowe, niepudrowane, rozmiar M - 2 szt.,
3. przylepce 2,5 x 15 cm - 2 szt., 
4. okleiny do wenflonów 5,8 x 8 cm - 2 szt., 
5. serweta wykonana z laminatu celulozowo-polieylenowego o gramaturze 40g/m2 (+3/-6) o rozmiarze 35 x 50 cm - 1 szt. 
STOP : 
1. kompresy włókninowe 4warstwowe 7,5 x 7,5 cm, 40 g/m2 - 4 szt.,
2. rękawice nitrylowe, niepudrowane, rozmiar M - 2 sztuki
3. rękawica lateksowa dla pacjenta rozmiar L - 1 szt., 
4. opatrunek PushBan 3,8 x 7,2 cm - 2 szt.</t>
  </si>
  <si>
    <t>zestaw</t>
  </si>
  <si>
    <t>Chirurgiczne jałowe, inwazyjne wyroby medyczne przeznaczone do krótkotrwałego użytku – klasa IIa regugła 7; gramatura min. 23 g/mkw, opakowania typu papier – folia posiadajace piktogram wskazujący kierunek otwierania, zgodnie z normą PN-EN868; bezpiecznie zawijane brzegi tj. podwinięte do środka, bez lużnych nitek, składanie typu ES – dotyczy kompresów; tex – min. 15; sterylizowane parą wodną w procesie zwalidowanym zgodnie z normą  PN-EN ISO 17655-1 na żądanie oferent przedstawi aktualny raport walidacji procesu sterylizacji) lub tlenkiem etylenu ; gaza bielona metoda bezchlorową;</t>
  </si>
  <si>
    <t>sztuka rozmiar 30-38 x 72 mm</t>
  </si>
  <si>
    <t>8,5 cm x 11,5 cm</t>
  </si>
  <si>
    <r>
      <t>Bakteriobojczy opatrunek z PU do cewnikow centralnych z hydrożelem zawierającym 2% glukonian chlorheksydyny. Przezroczysty, z wycięciem, ze wzmocnionym włokniną od
spodu obrzeżem. Odporny na działanie środkow dezynfekcyjnych
zawierających alkohol. Wyrób medyczny klasy III. Opakowanie typu folia-folia</t>
    </r>
    <r>
      <rPr>
        <sz val="10"/>
        <color rgb="FF000000"/>
        <rFont val="Arial"/>
        <family val="2"/>
        <charset val="1"/>
      </rPr>
      <t xml:space="preserve">; Przezroczyste okno: 5,5x6,3 cm; Hydrożel: 3x4 cm </t>
    </r>
  </si>
  <si>
    <t xml:space="preserve">7 cm x 8 cm </t>
  </si>
  <si>
    <t>Antybakteryjny zaawansowany opatrunek zabezpieczający do dostępów naczyniowych. Opatrunek do mocowania i zabezpieczania cewników naczyniowych. Składa się z folii poliuretanowej pokrytej przezroczystym klejem akrylowym z glukonianem chlorheksydyny (2% CHG).  Opatrunek wzmocniony laminowaną włókniną, brzegi opatrunku posiadają poprzeczne nacięcia dla doskonałego formowania na skórze.  Zwiera laminowane włókninowe paseczki oraz metryczkę do wpisania daty założenia opatrunku. Na brzegu opatrunku jest wycięcie w postaci „dziurki od klucza” ułatwia to dopasowanie kraników, cewników i przedłużek. Folia zapewnia barierę dla wirusów o wielkości równej lub większej niż 27nm; Przezroczyste okno: 4x4,5 cm. Wyrób medyczny Klasy III</t>
  </si>
  <si>
    <t>Przylepny 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Zatrzymuje płyny pod uciskiem, redukuje namiar metaloproteinaz, jest miękki i elastyczny, dopasowuje się do ciała.</t>
  </si>
  <si>
    <t>20 cm x 20 cm</t>
  </si>
  <si>
    <t>Opatrunki uciskowe dla pacjentów dializowanych, samoaktywujace się, pozbawione lateksu, nieprzezroczyste, nieperforowane, o gładkiej powierzchni zewnętrznej. Część chłonna wykonana stanowiąca miękką poduszeczkę ( Spongostan) 15-18 x 20 mm , klasa I sterylne.</t>
  </si>
  <si>
    <t xml:space="preserve">Opakowanie dwukomorowe (START/STOP) typu miękki blister, opatrzone etykietą informującą o: rodzaju materiałów umieszczonych wewnątrz, kodzie wyrobu, serii, dacie ważności, identyfikacji wytwórcy, oznaczony kierunek otwierania oraz wskaźnik sterylizacji
START
1. na wierzchu zestawu maski medyczne, trójwarstwowa, posiadające uchwyty elastyczne do zamocowania maski na twarzy oraz kształtkę na nos umożliwiająca dopasowanie maski do konturu nosa - 2 sztuki
2. serweta stanowiąca owinięcie pozostałych elementów zestawu (części START) o rozmiarach 60x50, wykonana z laminatu celulozowo-polieylenowego o gramaturze 40g/m2 (+3/-6 )- 1 sztuka, 
3. rękawice nitrylowe, niepudrowane - rozmiar M - 4 sztuki
4. kompresy włókninowe 30g, 4 warstwowe, rozmiar 7,5x7,5cm - 10 sztuk
5. serweta z włókniny polipropylenowej typu SMS o gramaturze 35g/m2 o rozmiarze 45x40cm z  rozcięciem o głębokości 20 cm (na krótszym boku serwety)
6. strzykawki 3częściowe LL - 5ml plus zatyczki plastikowe do higieniczego zamykania napełnionych strzykawek, do koncowki Luer - 2 sztuki
STOP
1. rękawice nitrylowe, niepudrowane - rozmiar M - 2 sztuki
2. serweta stanowiąca owinięcie pozostałych elementów zestawu (części STOP),  o rozmiarach 60x50, wykonana z laminatu celulozowo-polieylenowego o gramaturze 40g/m2 (+3/-6 ) - 1sztuka
3. strzykawki 3częściowe LL - 10ml  lub 20 ml plus zatyczki plastikowe do higieniczego zamykania napełnionych strzykawek, do koncowki Luer - 2 sztuki
4. strzykawki 3częściowe LL - 2ml  lub 5 ml plus zatyczki plastikowe do higieniczego zamykania napełnionych strzykawek, do koncowki Luer - 2 sztuki                                   5. przylepiec włókninowy z perforacją 2x15cm - 2 sztuki .                                                     6. kompresy włókninowe 30g, 4 warstwowe, rozmiar 10x10cm - 10 sztuk
</t>
  </si>
  <si>
    <t>Pakiet 34 Opatrunki do urządzenia Renasys</t>
  </si>
  <si>
    <t xml:space="preserve">Zestaw mały </t>
  </si>
  <si>
    <t>10x8x3cm</t>
  </si>
  <si>
    <t>Zestaw średni</t>
  </si>
  <si>
    <t>20x12,5x3cm</t>
  </si>
  <si>
    <t>Zestaw duży</t>
  </si>
  <si>
    <t>25x15x3cm</t>
  </si>
  <si>
    <t>Zestaw piankowy x 10 sztuk</t>
  </si>
  <si>
    <t>7,5x10x0,9cm</t>
  </si>
  <si>
    <t>opakow. 10 sztuk</t>
  </si>
  <si>
    <t>300 ml</t>
  </si>
  <si>
    <t>RENASYS TOUCH 300 ml z utwardzaczem</t>
  </si>
  <si>
    <t>RENASYS TOUCH 800 ml z utwardzaczem</t>
  </si>
  <si>
    <t>Soft Port pojedynczo pakowany</t>
  </si>
  <si>
    <t>Łącznik Y</t>
  </si>
  <si>
    <t>Transparentna folia x 10 sztuk</t>
  </si>
  <si>
    <t>20 cm x30 cm</t>
  </si>
  <si>
    <t>opak. 10 sztuk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</si>
</sst>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00\ [$zł-415];[Red]\-#,##0.0000\ [$zł-415]"/>
    <numFmt numFmtId="165" formatCode="#,##0.00\ [$zł-415];[Red]\-#,##0.00\ [$zł-415]"/>
    <numFmt numFmtId="166" formatCode="#,##0.000\ [$zł-415];[Red]\-#,##0.000\ [$zł-415]"/>
    <numFmt numFmtId="167" formatCode="#,##0.000\ [$PLZ-415];\-#,##0.000\ [$PLZ-415]"/>
    <numFmt numFmtId="168" formatCode="#,##0.00\ &quot;zł&quot;"/>
    <numFmt numFmtId="169" formatCode="#,##0.00&quot; &quot;[$zł-415];[Red]&quot;-&quot;#,##0.00&quot; &quot;[$zł-415]"/>
    <numFmt numFmtId="170" formatCode="d&quot;.&quot;mm&quot;.&quot;yyyy"/>
    <numFmt numFmtId="171" formatCode="[$-415]General"/>
    <numFmt numFmtId="172" formatCode="&quot; &quot;#,##0.00&quot; &quot;;&quot;-&quot;#,##0.00&quot; &quot;;&quot; -&quot;#&quot; &quot;;&quot; &quot;@&quot; &quot;"/>
    <numFmt numFmtId="173" formatCode="#,##0.00\ [$zł-415];[Red]#,##0.00\ [$zł-415]"/>
    <numFmt numFmtId="174" formatCode="#,##0;[Red]#,##0"/>
    <numFmt numFmtId="175" formatCode="#,##0.000\ [$zł-415];[Red]#,##0.000\ [$zł-415]"/>
    <numFmt numFmtId="176" formatCode="#,##0_ ;[Red]\-#,##0\ "/>
    <numFmt numFmtId="177" formatCode="#,##0.0000000\ [$zł-415];[Red]\-#,##0.0000000\ [$zł-415]"/>
    <numFmt numFmtId="178" formatCode="#,##0.0000\ &quot;zł&quot;"/>
    <numFmt numFmtId="179" formatCode="#,##0.00\ _z_ł"/>
  </numFmts>
  <fonts count="17" x14ac:knownFonts="1">
    <font>
      <sz val="11"/>
      <color theme="1"/>
      <name val="Calibri"/>
      <family val="2"/>
      <charset val="238"/>
      <scheme val="minor"/>
    </font>
    <font>
      <b/>
      <sz val="10"/>
      <name val="Arial"/>
      <family val="2"/>
      <charset val="238"/>
    </font>
    <font>
      <sz val="10"/>
      <color theme="1"/>
      <name val="Arial"/>
      <family val="2"/>
      <charset val="238"/>
    </font>
    <font>
      <sz val="10"/>
      <name val="Arial"/>
      <family val="2"/>
      <charset val="238"/>
    </font>
    <font>
      <b/>
      <sz val="10"/>
      <color theme="1"/>
      <name val="Arial"/>
      <family val="2"/>
      <charset val="238"/>
    </font>
    <font>
      <sz val="10"/>
      <color indexed="8"/>
      <name val="Arial"/>
      <family val="2"/>
      <charset val="238"/>
    </font>
    <font>
      <b/>
      <sz val="10"/>
      <color rgb="FF000000"/>
      <name val="Arial"/>
      <family val="2"/>
      <charset val="238"/>
    </font>
    <font>
      <sz val="10"/>
      <color rgb="FF000000"/>
      <name val="Arial"/>
      <family val="2"/>
      <charset val="238"/>
    </font>
    <font>
      <sz val="11"/>
      <color rgb="FF000000"/>
      <name val="Calibri"/>
      <family val="2"/>
      <charset val="238"/>
    </font>
    <font>
      <vertAlign val="superscript"/>
      <sz val="10"/>
      <name val="Arial"/>
      <family val="2"/>
      <charset val="238"/>
    </font>
    <font>
      <b/>
      <sz val="10"/>
      <color rgb="FFFF0000"/>
      <name val="Arial"/>
      <family val="2"/>
      <charset val="238"/>
    </font>
    <font>
      <sz val="10"/>
      <color rgb="FFFF0000"/>
      <name val="Arial"/>
      <family val="2"/>
      <charset val="238"/>
    </font>
    <font>
      <sz val="10"/>
      <name val="Arial"/>
      <family val="2"/>
      <charset val="1"/>
    </font>
    <font>
      <sz val="10"/>
      <color rgb="FF000000"/>
      <name val="Arial"/>
      <family val="2"/>
      <charset val="1"/>
    </font>
    <font>
      <sz val="10"/>
      <name val="Calibri"/>
      <family val="1"/>
      <charset val="238"/>
    </font>
    <font>
      <b/>
      <sz val="14"/>
      <name val="Arial"/>
      <family val="2"/>
      <charset val="238"/>
    </font>
    <font>
      <sz val="11"/>
      <name val="Calibri"/>
      <family val="2"/>
      <charset val="238"/>
      <scheme val="minor"/>
    </font>
  </fonts>
  <fills count="3">
    <fill>
      <patternFill patternType="none"/>
    </fill>
    <fill>
      <patternFill patternType="gray125"/>
    </fill>
    <fill>
      <patternFill patternType="solid">
        <fgColor theme="0"/>
        <bgColor rgb="FFCCFFCC"/>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8"/>
      </left>
      <right/>
      <top style="thin">
        <color indexed="8"/>
      </top>
      <bottom style="thin">
        <color indexed="8"/>
      </bottom>
      <diagonal/>
    </border>
    <border>
      <left style="hair">
        <color auto="1"/>
      </left>
      <right style="hair">
        <color auto="1"/>
      </right>
      <top style="hair">
        <color auto="1"/>
      </top>
      <bottom style="hair">
        <color auto="1"/>
      </bottom>
      <diagonal/>
    </border>
  </borders>
  <cellStyleXfs count="3">
    <xf numFmtId="0" fontId="0" fillId="0" borderId="0"/>
    <xf numFmtId="171" fontId="8" fillId="0" borderId="0"/>
    <xf numFmtId="172" fontId="8" fillId="0" borderId="0" applyBorder="0" applyProtection="0"/>
  </cellStyleXfs>
  <cellXfs count="301">
    <xf numFmtId="0" fontId="0" fillId="0" borderId="0" xfId="0"/>
    <xf numFmtId="0" fontId="0" fillId="0" borderId="0" xfId="0" applyAlignment="1">
      <alignment wrapText="1"/>
    </xf>
    <xf numFmtId="165" fontId="1" fillId="0" borderId="0" xfId="0" applyNumberFormat="1" applyFont="1"/>
    <xf numFmtId="0" fontId="1" fillId="0" borderId="0" xfId="0" applyFont="1"/>
    <xf numFmtId="0" fontId="1" fillId="0" borderId="0" xfId="0" applyFont="1" applyAlignment="1">
      <alignment wrapText="1"/>
    </xf>
    <xf numFmtId="0" fontId="2" fillId="0" borderId="0" xfId="0" applyFont="1"/>
    <xf numFmtId="0" fontId="2" fillId="0" borderId="0" xfId="0" applyFont="1" applyAlignment="1">
      <alignment horizontal="center" vertical="center"/>
    </xf>
    <xf numFmtId="0" fontId="2" fillId="0" borderId="0" xfId="0" applyFont="1" applyAlignment="1">
      <alignment wrapText="1"/>
    </xf>
    <xf numFmtId="164" fontId="2" fillId="0" borderId="0" xfId="0" applyNumberFormat="1" applyFont="1"/>
    <xf numFmtId="165" fontId="2" fillId="0" borderId="0" xfId="0" applyNumberFormat="1" applyFont="1"/>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right" vertical="center"/>
    </xf>
    <xf numFmtId="165" fontId="2" fillId="0" borderId="0" xfId="0" applyNumberFormat="1" applyFont="1" applyAlignment="1">
      <alignment horizontal="right" vertical="center"/>
    </xf>
    <xf numFmtId="165" fontId="1" fillId="0" borderId="0" xfId="0" applyNumberFormat="1" applyFont="1" applyAlignment="1">
      <alignment horizontal="right" vertical="center"/>
    </xf>
    <xf numFmtId="0" fontId="1"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right" vertical="center"/>
    </xf>
    <xf numFmtId="164" fontId="2" fillId="0" borderId="2" xfId="0" applyNumberFormat="1" applyFont="1" applyBorder="1" applyAlignment="1">
      <alignment horizontal="right" vertical="center"/>
    </xf>
    <xf numFmtId="165" fontId="2" fillId="0" borderId="2" xfId="0" applyNumberFormat="1" applyFont="1" applyBorder="1" applyAlignment="1">
      <alignment horizontal="right" vertical="center"/>
    </xf>
    <xf numFmtId="0" fontId="2" fillId="0" borderId="2" xfId="0" applyFont="1"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165" fontId="3" fillId="0" borderId="2" xfId="0" applyNumberFormat="1" applyFont="1" applyBorder="1" applyAlignment="1">
      <alignment horizontal="right" vertical="center"/>
    </xf>
    <xf numFmtId="0" fontId="4" fillId="0" borderId="2" xfId="0" applyFont="1" applyBorder="1" applyAlignment="1">
      <alignment horizontal="center" vertical="center"/>
    </xf>
    <xf numFmtId="0" fontId="2" fillId="0" borderId="2" xfId="0" applyFont="1" applyBorder="1" applyAlignment="1">
      <alignment horizontal="center" vertical="center" wrapText="1"/>
    </xf>
    <xf numFmtId="166" fontId="2" fillId="0" borderId="2" xfId="0" applyNumberFormat="1" applyFont="1" applyBorder="1" applyAlignment="1">
      <alignment horizontal="right" vertical="center"/>
    </xf>
    <xf numFmtId="165" fontId="1" fillId="0" borderId="0" xfId="0" applyNumberFormat="1" applyFont="1" applyAlignment="1">
      <alignment wrapText="1"/>
    </xf>
    <xf numFmtId="0" fontId="2" fillId="0" borderId="2" xfId="0" applyFont="1" applyBorder="1" applyAlignment="1">
      <alignment vertical="center" wrapText="1"/>
    </xf>
    <xf numFmtId="0" fontId="3" fillId="0" borderId="2" xfId="0" applyFont="1" applyBorder="1" applyAlignment="1">
      <alignment horizontal="center" vertical="center"/>
    </xf>
    <xf numFmtId="2" fontId="2" fillId="0" borderId="3" xfId="0" applyNumberFormat="1" applyFont="1" applyBorder="1" applyAlignment="1">
      <alignment horizontal="center" vertical="center" wrapText="1"/>
    </xf>
    <xf numFmtId="0" fontId="2" fillId="0" borderId="2" xfId="0" applyFont="1" applyBorder="1" applyAlignment="1">
      <alignment vertical="center"/>
    </xf>
    <xf numFmtId="165" fontId="2" fillId="0" borderId="2" xfId="0" applyNumberFormat="1" applyFont="1" applyBorder="1" applyAlignment="1">
      <alignment horizontal="left" vertical="center"/>
    </xf>
    <xf numFmtId="165"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168" fontId="2" fillId="0" borderId="2" xfId="0" applyNumberFormat="1" applyFont="1" applyBorder="1" applyAlignment="1">
      <alignment horizontal="right" vertical="center" wrapText="1"/>
    </xf>
    <xf numFmtId="168" fontId="4" fillId="0" borderId="3" xfId="0" applyNumberFormat="1" applyFont="1" applyBorder="1" applyAlignment="1">
      <alignment horizontal="right" vertical="center" wrapText="1"/>
    </xf>
    <xf numFmtId="165" fontId="3" fillId="0" borderId="2" xfId="0" applyNumberFormat="1" applyFont="1" applyBorder="1" applyAlignment="1">
      <alignment vertical="center" wrapText="1"/>
    </xf>
    <xf numFmtId="167" fontId="2" fillId="0" borderId="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166" fontId="2" fillId="0" borderId="2" xfId="0" applyNumberFormat="1"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2" fontId="4" fillId="0" borderId="6" xfId="0" applyNumberFormat="1" applyFont="1" applyBorder="1" applyAlignment="1">
      <alignment horizontal="center" vertical="center" wrapText="1"/>
    </xf>
    <xf numFmtId="169" fontId="4" fillId="0" borderId="6" xfId="0" applyNumberFormat="1" applyFont="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169" fontId="4" fillId="0" borderId="0" xfId="0" applyNumberFormat="1" applyFont="1"/>
    <xf numFmtId="0" fontId="2" fillId="0" borderId="6" xfId="0" applyFont="1" applyBorder="1" applyAlignment="1">
      <alignment horizontal="left" vertical="center" wrapText="1"/>
    </xf>
    <xf numFmtId="2" fontId="2" fillId="0" borderId="0" xfId="0" applyNumberFormat="1" applyFont="1"/>
    <xf numFmtId="169" fontId="2" fillId="0" borderId="0" xfId="0" applyNumberFormat="1" applyFont="1"/>
    <xf numFmtId="169" fontId="2" fillId="0" borderId="6" xfId="0" applyNumberFormat="1" applyFont="1" applyBorder="1" applyAlignment="1">
      <alignment vertical="center"/>
    </xf>
    <xf numFmtId="0" fontId="3" fillId="0" borderId="0" xfId="0" applyFont="1"/>
    <xf numFmtId="171" fontId="7" fillId="0" borderId="0" xfId="1" applyFont="1"/>
    <xf numFmtId="171" fontId="7" fillId="0" borderId="0" xfId="1" applyFont="1" applyAlignment="1">
      <alignment wrapText="1"/>
    </xf>
    <xf numFmtId="171" fontId="3" fillId="0" borderId="0" xfId="1" applyFont="1"/>
    <xf numFmtId="171" fontId="1" fillId="0" borderId="0" xfId="1" applyFont="1" applyAlignment="1">
      <alignment vertical="center" wrapText="1"/>
    </xf>
    <xf numFmtId="171" fontId="3" fillId="0" borderId="0" xfId="1" applyFont="1" applyAlignment="1">
      <alignment horizontal="center" vertical="center"/>
    </xf>
    <xf numFmtId="171" fontId="3" fillId="0" borderId="2" xfId="1" applyFont="1" applyBorder="1" applyAlignment="1">
      <alignment horizontal="center" vertical="center"/>
    </xf>
    <xf numFmtId="9" fontId="2" fillId="0" borderId="6" xfId="0" applyNumberFormat="1" applyFont="1" applyBorder="1" applyAlignment="1">
      <alignment horizontal="center" vertical="center"/>
    </xf>
    <xf numFmtId="9" fontId="2" fillId="0" borderId="10" xfId="0" applyNumberFormat="1" applyFont="1" applyBorder="1" applyAlignment="1">
      <alignment horizontal="center" vertical="center"/>
    </xf>
    <xf numFmtId="169" fontId="2" fillId="0" borderId="6" xfId="0" applyNumberFormat="1" applyFont="1" applyBorder="1" applyAlignment="1">
      <alignment horizontal="right" vertical="center"/>
    </xf>
    <xf numFmtId="3" fontId="2" fillId="0" borderId="2" xfId="0" applyNumberFormat="1" applyFont="1" applyBorder="1" applyAlignment="1">
      <alignment vertical="center"/>
    </xf>
    <xf numFmtId="3" fontId="2" fillId="0" borderId="6" xfId="0" applyNumberFormat="1" applyFont="1" applyBorder="1" applyAlignment="1">
      <alignment horizontal="right" vertical="center"/>
    </xf>
    <xf numFmtId="168" fontId="2" fillId="0" borderId="6" xfId="0" applyNumberFormat="1" applyFont="1" applyBorder="1" applyAlignment="1">
      <alignment vertical="center"/>
    </xf>
    <xf numFmtId="169" fontId="2" fillId="0" borderId="10" xfId="0" applyNumberFormat="1" applyFont="1" applyBorder="1"/>
    <xf numFmtId="169" fontId="2" fillId="0" borderId="11" xfId="0" applyNumberFormat="1" applyFont="1" applyBorder="1"/>
    <xf numFmtId="169" fontId="4" fillId="0" borderId="0" xfId="0" applyNumberFormat="1" applyFont="1" applyAlignment="1">
      <alignment horizontal="right" vertical="center"/>
    </xf>
    <xf numFmtId="173" fontId="2" fillId="0" borderId="0" xfId="0" applyNumberFormat="1" applyFont="1" applyAlignment="1">
      <alignment horizontal="left" vertical="center"/>
    </xf>
    <xf numFmtId="173" fontId="2" fillId="0" borderId="2"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169" fontId="4" fillId="0" borderId="2" xfId="0" applyNumberFormat="1" applyFont="1" applyBorder="1" applyAlignment="1">
      <alignment horizontal="center" vertical="center" wrapText="1"/>
    </xf>
    <xf numFmtId="168" fontId="2" fillId="0" borderId="2" xfId="0" applyNumberFormat="1" applyFont="1" applyBorder="1" applyAlignment="1">
      <alignment horizontal="right" vertical="center"/>
    </xf>
    <xf numFmtId="0" fontId="4" fillId="0" borderId="7" xfId="0" applyFont="1" applyBorder="1" applyAlignment="1">
      <alignment horizontal="center" vertical="center"/>
    </xf>
    <xf numFmtId="2" fontId="4" fillId="0" borderId="12" xfId="0" applyNumberFormat="1" applyFont="1" applyBorder="1" applyAlignment="1">
      <alignment horizontal="center" vertical="center" wrapText="1"/>
    </xf>
    <xf numFmtId="0" fontId="4" fillId="0" borderId="5" xfId="0" applyFont="1" applyBorder="1" applyAlignment="1">
      <alignment horizontal="center" vertical="center" wrapText="1"/>
    </xf>
    <xf numFmtId="169" fontId="4" fillId="0" borderId="5" xfId="0" applyNumberFormat="1" applyFont="1" applyBorder="1" applyAlignment="1">
      <alignment horizontal="center" vertical="center" wrapText="1"/>
    </xf>
    <xf numFmtId="0" fontId="7" fillId="0" borderId="2" xfId="0" applyFont="1" applyBorder="1" applyAlignment="1">
      <alignment vertical="center" wrapText="1"/>
    </xf>
    <xf numFmtId="175" fontId="2" fillId="0" borderId="2" xfId="0" applyNumberFormat="1" applyFont="1" applyBorder="1" applyAlignment="1">
      <alignment horizontal="right" vertical="center"/>
    </xf>
    <xf numFmtId="165" fontId="4" fillId="0" borderId="0" xfId="0" applyNumberFormat="1" applyFont="1" applyAlignment="1">
      <alignment horizontal="right" vertical="center"/>
    </xf>
    <xf numFmtId="168" fontId="4" fillId="0" borderId="0" xfId="0" applyNumberFormat="1" applyFont="1" applyAlignment="1">
      <alignment horizontal="right" vertical="center"/>
    </xf>
    <xf numFmtId="168" fontId="4" fillId="0" borderId="0" xfId="0" applyNumberFormat="1" applyFont="1" applyAlignment="1">
      <alignment horizontal="left" vertical="center"/>
    </xf>
    <xf numFmtId="171" fontId="7" fillId="0" borderId="2" xfId="1" applyFont="1" applyBorder="1" applyAlignment="1">
      <alignment horizontal="center" vertical="center"/>
    </xf>
    <xf numFmtId="171" fontId="7" fillId="0" borderId="2" xfId="1" applyFont="1" applyBorder="1"/>
    <xf numFmtId="171" fontId="7" fillId="0" borderId="2" xfId="1" applyFont="1" applyBorder="1" applyAlignment="1">
      <alignment wrapText="1"/>
    </xf>
    <xf numFmtId="171" fontId="7" fillId="0" borderId="2" xfId="1" applyFont="1" applyBorder="1" applyAlignment="1">
      <alignment horizontal="right" vertical="center"/>
    </xf>
    <xf numFmtId="171" fontId="7" fillId="0" borderId="2" xfId="1" applyFont="1" applyBorder="1" applyAlignment="1">
      <alignment vertical="center"/>
    </xf>
    <xf numFmtId="2" fontId="4" fillId="0" borderId="2" xfId="0" applyNumberFormat="1" applyFont="1" applyBorder="1" applyAlignment="1">
      <alignment horizontal="center" vertical="center" wrapText="1"/>
    </xf>
    <xf numFmtId="9" fontId="3" fillId="0" borderId="2" xfId="2" applyNumberFormat="1" applyFont="1" applyBorder="1" applyAlignment="1" applyProtection="1">
      <alignment horizontal="center" vertical="center"/>
    </xf>
    <xf numFmtId="175" fontId="4" fillId="0" borderId="0" xfId="0" applyNumberFormat="1" applyFont="1" applyAlignment="1">
      <alignment horizontal="right" vertical="center"/>
    </xf>
    <xf numFmtId="177" fontId="2" fillId="0" borderId="2" xfId="0" applyNumberFormat="1" applyFont="1" applyBorder="1" applyAlignment="1">
      <alignment horizontal="center" vertical="center"/>
    </xf>
    <xf numFmtId="3" fontId="2" fillId="0" borderId="2" xfId="0" applyNumberFormat="1" applyFont="1" applyBorder="1" applyAlignment="1">
      <alignment horizontal="right" vertical="center"/>
    </xf>
    <xf numFmtId="171" fontId="3" fillId="0" borderId="2" xfId="1" applyFont="1" applyBorder="1" applyAlignment="1">
      <alignment horizontal="right"/>
    </xf>
    <xf numFmtId="168" fontId="2" fillId="0" borderId="6" xfId="0" applyNumberFormat="1" applyFont="1" applyBorder="1" applyAlignment="1">
      <alignment horizontal="right" vertical="center" wrapText="1"/>
    </xf>
    <xf numFmtId="168" fontId="2" fillId="0" borderId="6" xfId="0" applyNumberFormat="1" applyFont="1" applyBorder="1" applyAlignment="1">
      <alignment horizontal="right" vertical="center"/>
    </xf>
    <xf numFmtId="3" fontId="2" fillId="0" borderId="2" xfId="0" applyNumberFormat="1" applyFont="1" applyBorder="1" applyAlignment="1">
      <alignment horizontal="right" vertical="center" wrapText="1"/>
    </xf>
    <xf numFmtId="171" fontId="7" fillId="0" borderId="2" xfId="1" applyFont="1" applyBorder="1" applyAlignment="1">
      <alignment horizontal="center"/>
    </xf>
    <xf numFmtId="171" fontId="7" fillId="0" borderId="0" xfId="1" applyFont="1" applyAlignment="1">
      <alignment horizontal="center"/>
    </xf>
    <xf numFmtId="171" fontId="3" fillId="0" borderId="0" xfId="1" applyFont="1" applyAlignment="1">
      <alignment horizontal="center"/>
    </xf>
    <xf numFmtId="0" fontId="5" fillId="0" borderId="2" xfId="0" applyFont="1" applyBorder="1" applyAlignment="1">
      <alignment horizontal="left" vertical="center" wrapText="1"/>
    </xf>
    <xf numFmtId="0" fontId="2" fillId="0" borderId="6" xfId="0" applyFont="1" applyBorder="1" applyAlignment="1">
      <alignment vertical="center" wrapText="1"/>
    </xf>
    <xf numFmtId="171" fontId="7" fillId="0" borderId="2" xfId="1" applyFont="1" applyBorder="1" applyAlignment="1">
      <alignment horizontal="left" vertical="center" wrapText="1"/>
    </xf>
    <xf numFmtId="171" fontId="7" fillId="0" borderId="2" xfId="1" applyFont="1" applyBorder="1" applyAlignment="1">
      <alignment vertical="center" wrapText="1"/>
    </xf>
    <xf numFmtId="170" fontId="2" fillId="0" borderId="6" xfId="0" applyNumberFormat="1" applyFont="1" applyBorder="1" applyAlignment="1">
      <alignment wrapText="1"/>
    </xf>
    <xf numFmtId="0" fontId="2" fillId="0" borderId="11" xfId="0" applyFont="1" applyBorder="1" applyAlignment="1">
      <alignment wrapText="1"/>
    </xf>
    <xf numFmtId="171" fontId="3" fillId="0" borderId="2" xfId="1" applyFont="1" applyBorder="1" applyAlignment="1">
      <alignment horizontal="left" wrapText="1"/>
    </xf>
    <xf numFmtId="171" fontId="3" fillId="0" borderId="0" xfId="1" applyFont="1" applyAlignment="1">
      <alignment wrapText="1"/>
    </xf>
    <xf numFmtId="0" fontId="11" fillId="0" borderId="0" xfId="0" applyFont="1" applyAlignment="1">
      <alignment horizontal="left" vertical="center"/>
    </xf>
    <xf numFmtId="0" fontId="11" fillId="0" borderId="0" xfId="0" applyFont="1"/>
    <xf numFmtId="0" fontId="11" fillId="0" borderId="0" xfId="0" applyFont="1" applyAlignment="1">
      <alignment wrapText="1"/>
    </xf>
    <xf numFmtId="0" fontId="11"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0" fillId="0" borderId="0" xfId="0" applyAlignment="1">
      <alignment horizontal="left" vertical="top" wrapText="1"/>
    </xf>
    <xf numFmtId="179" fontId="2" fillId="0" borderId="0" xfId="0" applyNumberFormat="1" applyFont="1" applyAlignment="1">
      <alignment horizontal="left" vertical="center"/>
    </xf>
    <xf numFmtId="179" fontId="4" fillId="0" borderId="2" xfId="0" applyNumberFormat="1" applyFont="1" applyBorder="1" applyAlignment="1">
      <alignment horizontal="center" vertical="center" wrapText="1"/>
    </xf>
    <xf numFmtId="179" fontId="2" fillId="0" borderId="2" xfId="0" applyNumberFormat="1" applyFont="1" applyBorder="1" applyAlignment="1">
      <alignment horizontal="right" vertical="center"/>
    </xf>
    <xf numFmtId="179" fontId="11" fillId="0" borderId="0" xfId="0" applyNumberFormat="1" applyFont="1" applyAlignment="1">
      <alignment horizontal="left" vertical="center"/>
    </xf>
    <xf numFmtId="179" fontId="2" fillId="0" borderId="2" xfId="0" applyNumberFormat="1" applyFont="1" applyBorder="1" applyAlignment="1">
      <alignment vertical="center"/>
    </xf>
    <xf numFmtId="179" fontId="2" fillId="0" borderId="2" xfId="0" applyNumberFormat="1" applyFont="1" applyBorder="1" applyAlignment="1">
      <alignment horizontal="left" vertical="center"/>
    </xf>
    <xf numFmtId="179" fontId="4" fillId="0" borderId="6" xfId="0" applyNumberFormat="1" applyFont="1" applyBorder="1" applyAlignment="1">
      <alignment horizontal="center" vertical="center" wrapText="1"/>
    </xf>
    <xf numFmtId="179" fontId="11" fillId="0" borderId="0" xfId="0" applyNumberFormat="1" applyFont="1"/>
    <xf numFmtId="179" fontId="2" fillId="0" borderId="6" xfId="0" applyNumberFormat="1" applyFont="1" applyBorder="1" applyAlignment="1">
      <alignment horizontal="right" vertical="center" wrapText="1"/>
    </xf>
    <xf numFmtId="179" fontId="2" fillId="0" borderId="6" xfId="0" applyNumberFormat="1" applyFont="1" applyBorder="1" applyAlignment="1">
      <alignment horizontal="right" vertical="center"/>
    </xf>
    <xf numFmtId="179" fontId="2" fillId="0" borderId="0" xfId="0" applyNumberFormat="1" applyFont="1"/>
    <xf numFmtId="179" fontId="2" fillId="0" borderId="6" xfId="0" applyNumberFormat="1" applyFont="1" applyBorder="1" applyAlignment="1">
      <alignment vertical="center"/>
    </xf>
    <xf numFmtId="179" fontId="2" fillId="0" borderId="2" xfId="0" applyNumberFormat="1" applyFont="1" applyBorder="1"/>
    <xf numFmtId="179" fontId="4" fillId="0" borderId="5" xfId="0" applyNumberFormat="1" applyFont="1" applyBorder="1" applyAlignment="1">
      <alignment horizontal="center" vertical="center" wrapText="1"/>
    </xf>
    <xf numFmtId="179" fontId="7" fillId="0" borderId="2" xfId="1" applyNumberFormat="1" applyFont="1" applyBorder="1"/>
    <xf numFmtId="179" fontId="7" fillId="0" borderId="2" xfId="1" applyNumberFormat="1" applyFont="1" applyBorder="1" applyAlignment="1">
      <alignment horizontal="right" vertical="center"/>
    </xf>
    <xf numFmtId="179" fontId="7" fillId="0" borderId="2" xfId="1" applyNumberFormat="1" applyFont="1" applyBorder="1" applyAlignment="1">
      <alignment vertical="center"/>
    </xf>
    <xf numFmtId="179" fontId="3" fillId="0" borderId="2" xfId="1" applyNumberFormat="1" applyFont="1" applyBorder="1"/>
    <xf numFmtId="179" fontId="1" fillId="0" borderId="0" xfId="1" applyNumberFormat="1" applyFont="1"/>
    <xf numFmtId="168" fontId="2" fillId="0" borderId="2" xfId="0" applyNumberFormat="1" applyFont="1" applyBorder="1" applyAlignment="1">
      <alignment horizontal="left" vertical="center"/>
    </xf>
    <xf numFmtId="0" fontId="12" fillId="2" borderId="2" xfId="0" applyFont="1" applyFill="1" applyBorder="1" applyAlignment="1">
      <alignment horizontal="left" vertical="top" wrapText="1"/>
    </xf>
    <xf numFmtId="0" fontId="13" fillId="2" borderId="14" xfId="0" applyFont="1" applyFill="1" applyBorder="1" applyAlignment="1">
      <alignment vertical="center" wrapText="1"/>
    </xf>
    <xf numFmtId="0" fontId="12" fillId="2"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4" fillId="0" borderId="0" xfId="0" applyFont="1" applyAlignment="1">
      <alignment vertical="center"/>
    </xf>
    <xf numFmtId="169" fontId="4" fillId="0" borderId="2" xfId="0" applyNumberFormat="1" applyFont="1" applyBorder="1" applyAlignment="1">
      <alignment vertical="center"/>
    </xf>
    <xf numFmtId="169" fontId="2" fillId="0" borderId="2" xfId="1" applyNumberFormat="1" applyFont="1" applyBorder="1"/>
    <xf numFmtId="169" fontId="2" fillId="0" borderId="2" xfId="1" applyNumberFormat="1" applyFont="1" applyBorder="1" applyAlignment="1">
      <alignment horizontal="right" vertical="center"/>
    </xf>
    <xf numFmtId="169" fontId="2" fillId="0" borderId="2" xfId="1" applyNumberFormat="1" applyFont="1" applyBorder="1" applyAlignment="1">
      <alignment vertical="center"/>
    </xf>
    <xf numFmtId="169" fontId="4" fillId="0" borderId="9" xfId="1" applyNumberFormat="1" applyFont="1" applyBorder="1"/>
    <xf numFmtId="169" fontId="2" fillId="0" borderId="0" xfId="1" applyNumberFormat="1" applyFont="1"/>
    <xf numFmtId="169" fontId="4" fillId="0" borderId="0" xfId="1" applyNumberFormat="1" applyFont="1"/>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15" fillId="0" borderId="0" xfId="0" applyFont="1" applyAlignment="1">
      <alignment horizontal="left" vertical="center" wrapText="1"/>
    </xf>
    <xf numFmtId="0" fontId="3" fillId="0" borderId="0" xfId="0" applyFont="1" applyAlignment="1">
      <alignment horizontal="right" vertical="center"/>
    </xf>
    <xf numFmtId="179" fontId="3" fillId="0" borderId="0" xfId="0" applyNumberFormat="1"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wrapText="1"/>
    </xf>
    <xf numFmtId="0" fontId="1" fillId="0" borderId="7" xfId="0" applyFont="1" applyBorder="1" applyAlignment="1">
      <alignment horizontal="center" vertical="center" wrapText="1"/>
    </xf>
    <xf numFmtId="179" fontId="1" fillId="0" borderId="2" xfId="0" applyNumberFormat="1" applyFont="1" applyBorder="1" applyAlignment="1">
      <alignment horizontal="center" vertical="center" wrapText="1"/>
    </xf>
    <xf numFmtId="169" fontId="1" fillId="0" borderId="2"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right" vertical="center"/>
    </xf>
    <xf numFmtId="16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179" fontId="3" fillId="0" borderId="13" xfId="0" applyNumberFormat="1" applyFont="1" applyBorder="1" applyAlignment="1">
      <alignment horizontal="right" vertical="center"/>
    </xf>
    <xf numFmtId="0" fontId="3" fillId="0" borderId="2" xfId="0" applyFont="1" applyBorder="1" applyAlignment="1">
      <alignment horizontal="left" vertical="center"/>
    </xf>
    <xf numFmtId="168" fontId="3" fillId="0" borderId="2" xfId="0" applyNumberFormat="1" applyFont="1" applyBorder="1" applyAlignment="1">
      <alignment horizontal="right" vertical="center"/>
    </xf>
    <xf numFmtId="164" fontId="3" fillId="0" borderId="0" xfId="0" applyNumberFormat="1" applyFont="1" applyAlignment="1">
      <alignment horizontal="right" vertical="center"/>
    </xf>
    <xf numFmtId="165" fontId="3" fillId="0" borderId="0" xfId="0" applyNumberFormat="1" applyFont="1" applyAlignment="1">
      <alignment horizontal="right" vertical="center"/>
    </xf>
    <xf numFmtId="168" fontId="1" fillId="0" borderId="0" xfId="0" applyNumberFormat="1" applyFont="1" applyAlignment="1">
      <alignment horizontal="right" vertical="center"/>
    </xf>
    <xf numFmtId="3" fontId="3" fillId="0" borderId="2" xfId="0" applyNumberFormat="1" applyFont="1" applyBorder="1" applyAlignment="1">
      <alignment horizontal="right" vertical="center"/>
    </xf>
    <xf numFmtId="164" fontId="3" fillId="0" borderId="2" xfId="0" applyNumberFormat="1" applyFont="1" applyBorder="1" applyAlignment="1">
      <alignment horizontal="right" vertical="center"/>
    </xf>
    <xf numFmtId="179" fontId="3" fillId="0" borderId="2" xfId="0" applyNumberFormat="1" applyFont="1" applyBorder="1" applyAlignment="1">
      <alignment horizontal="right" vertical="center"/>
    </xf>
    <xf numFmtId="0" fontId="1" fillId="0" borderId="0" xfId="0" applyFont="1" applyAlignment="1">
      <alignment horizontal="left" vertical="center"/>
    </xf>
    <xf numFmtId="164" fontId="3" fillId="0" borderId="2" xfId="0" applyNumberFormat="1" applyFont="1" applyBorder="1" applyAlignment="1">
      <alignment horizontal="right" vertical="center" wrapText="1"/>
    </xf>
    <xf numFmtId="179" fontId="3" fillId="0" borderId="2" xfId="0" applyNumberFormat="1" applyFont="1" applyBorder="1" applyAlignment="1">
      <alignment horizontal="right" vertical="center" wrapText="1"/>
    </xf>
    <xf numFmtId="0" fontId="3" fillId="0" borderId="2" xfId="0" applyFont="1" applyBorder="1" applyAlignment="1">
      <alignment horizontal="right" vertical="center"/>
    </xf>
    <xf numFmtId="0" fontId="3" fillId="0" borderId="0" xfId="0" applyFont="1" applyAlignment="1">
      <alignment horizontal="center" vertical="center" wrapText="1"/>
    </xf>
    <xf numFmtId="164"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3" fillId="0" borderId="2" xfId="0" applyFont="1" applyBorder="1" applyAlignment="1">
      <alignment vertical="center" wrapText="1"/>
    </xf>
    <xf numFmtId="3" fontId="3" fillId="0" borderId="2" xfId="0" applyNumberFormat="1" applyFont="1" applyBorder="1" applyAlignment="1">
      <alignment vertical="center"/>
    </xf>
    <xf numFmtId="165" fontId="3" fillId="0" borderId="2" xfId="0" applyNumberFormat="1" applyFont="1" applyBorder="1" applyAlignment="1">
      <alignment vertical="center"/>
    </xf>
    <xf numFmtId="179" fontId="3" fillId="0" borderId="2" xfId="0" applyNumberFormat="1" applyFont="1" applyBorder="1" applyAlignment="1">
      <alignment vertical="center"/>
    </xf>
    <xf numFmtId="0" fontId="3" fillId="0" borderId="0" xfId="0" applyFont="1" applyAlignment="1">
      <alignment wrapText="1"/>
    </xf>
    <xf numFmtId="0" fontId="3" fillId="0" borderId="0" xfId="0" applyFont="1" applyAlignment="1">
      <alignment horizontal="center"/>
    </xf>
    <xf numFmtId="164" fontId="3" fillId="0" borderId="0" xfId="0" applyNumberFormat="1" applyFont="1"/>
    <xf numFmtId="165" fontId="3" fillId="0" borderId="0" xfId="0" applyNumberFormat="1" applyFont="1"/>
    <xf numFmtId="0" fontId="3" fillId="0" borderId="2" xfId="0" applyFont="1" applyBorder="1" applyAlignment="1">
      <alignment vertical="center"/>
    </xf>
    <xf numFmtId="164" fontId="3" fillId="0" borderId="2" xfId="0" applyNumberFormat="1" applyFont="1" applyBorder="1" applyAlignment="1">
      <alignment vertical="center"/>
    </xf>
    <xf numFmtId="167" fontId="3" fillId="0" borderId="2" xfId="0" applyNumberFormat="1" applyFont="1" applyBorder="1" applyAlignment="1">
      <alignment vertical="center"/>
    </xf>
    <xf numFmtId="0" fontId="1" fillId="0" borderId="7" xfId="0" applyFont="1" applyBorder="1" applyAlignment="1">
      <alignment horizontal="center" vertical="center"/>
    </xf>
    <xf numFmtId="2" fontId="1" fillId="0" borderId="7" xfId="0" applyNumberFormat="1" applyFont="1" applyBorder="1" applyAlignment="1">
      <alignment horizontal="center" vertical="center" wrapText="1"/>
    </xf>
    <xf numFmtId="179" fontId="1" fillId="0" borderId="7" xfId="0" applyNumberFormat="1" applyFont="1" applyBorder="1" applyAlignment="1">
      <alignment horizontal="center" vertical="center" wrapText="1"/>
    </xf>
    <xf numFmtId="169" fontId="1" fillId="0" borderId="7" xfId="0" applyNumberFormat="1" applyFont="1" applyBorder="1" applyAlignment="1">
      <alignment horizontal="center" vertical="center" wrapText="1"/>
    </xf>
    <xf numFmtId="0" fontId="1" fillId="0" borderId="0" xfId="0" applyFont="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wrapText="1"/>
    </xf>
    <xf numFmtId="2" fontId="3" fillId="0" borderId="0" xfId="0" applyNumberFormat="1" applyFont="1"/>
    <xf numFmtId="179" fontId="3" fillId="0" borderId="0" xfId="0" applyNumberFormat="1" applyFont="1"/>
    <xf numFmtId="169" fontId="3" fillId="0" borderId="0" xfId="0" applyNumberFormat="1" applyFont="1"/>
    <xf numFmtId="2" fontId="1" fillId="0" borderId="6" xfId="0" applyNumberFormat="1" applyFont="1" applyBorder="1" applyAlignment="1">
      <alignment horizontal="center" vertical="center" wrapText="1"/>
    </xf>
    <xf numFmtId="179" fontId="1" fillId="0" borderId="6" xfId="0" applyNumberFormat="1" applyFont="1" applyBorder="1" applyAlignment="1">
      <alignment horizontal="center" vertical="center" wrapText="1"/>
    </xf>
    <xf numFmtId="169" fontId="1" fillId="0" borderId="6"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3" fontId="3" fillId="0" borderId="6" xfId="0" applyNumberFormat="1" applyFont="1" applyBorder="1" applyAlignment="1">
      <alignment horizontal="right" vertical="center"/>
    </xf>
    <xf numFmtId="168" fontId="3" fillId="0" borderId="6" xfId="0" applyNumberFormat="1" applyFont="1" applyBorder="1" applyAlignment="1">
      <alignment horizontal="right" vertical="center" wrapText="1"/>
    </xf>
    <xf numFmtId="9" fontId="3" fillId="0" borderId="6" xfId="0" applyNumberFormat="1" applyFont="1" applyBorder="1" applyAlignment="1">
      <alignment horizontal="center" vertical="center"/>
    </xf>
    <xf numFmtId="179" fontId="3" fillId="0" borderId="6" xfId="0" applyNumberFormat="1" applyFont="1" applyBorder="1" applyAlignment="1">
      <alignment horizontal="right" vertical="center"/>
    </xf>
    <xf numFmtId="168" fontId="3" fillId="0" borderId="6" xfId="0" applyNumberFormat="1" applyFont="1" applyBorder="1" applyAlignment="1">
      <alignment horizontal="right" vertical="center"/>
    </xf>
    <xf numFmtId="169" fontId="3" fillId="0" borderId="6" xfId="0" applyNumberFormat="1" applyFont="1" applyBorder="1" applyAlignment="1">
      <alignment horizontal="right" vertical="center"/>
    </xf>
    <xf numFmtId="169" fontId="1" fillId="0" borderId="0" xfId="0" applyNumberFormat="1" applyFont="1"/>
    <xf numFmtId="0" fontId="3" fillId="0" borderId="6" xfId="0" applyFont="1" applyBorder="1" applyAlignment="1">
      <alignment horizontal="left" wrapText="1"/>
    </xf>
    <xf numFmtId="0" fontId="3" fillId="0" borderId="6" xfId="0" applyFont="1" applyBorder="1" applyAlignment="1">
      <alignment vertical="center" wrapText="1"/>
    </xf>
    <xf numFmtId="3" fontId="3" fillId="0" borderId="6" xfId="0" applyNumberFormat="1" applyFont="1" applyBorder="1" applyAlignment="1">
      <alignment vertical="center"/>
    </xf>
    <xf numFmtId="168" fontId="3" fillId="0" borderId="6" xfId="0" applyNumberFormat="1" applyFont="1" applyBorder="1" applyAlignment="1">
      <alignment vertical="center"/>
    </xf>
    <xf numFmtId="179" fontId="3" fillId="0" borderId="6" xfId="0" applyNumberFormat="1" applyFont="1" applyBorder="1" applyAlignment="1">
      <alignment vertical="center"/>
    </xf>
    <xf numFmtId="169" fontId="3" fillId="0" borderId="6" xfId="0" applyNumberFormat="1" applyFont="1" applyBorder="1" applyAlignment="1">
      <alignment vertical="center"/>
    </xf>
    <xf numFmtId="3" fontId="3" fillId="0" borderId="6" xfId="0" applyNumberFormat="1" applyFont="1" applyBorder="1"/>
    <xf numFmtId="178" fontId="3" fillId="0" borderId="6" xfId="0" applyNumberFormat="1" applyFont="1" applyBorder="1"/>
    <xf numFmtId="179" fontId="3" fillId="0" borderId="6" xfId="0" applyNumberFormat="1" applyFont="1" applyBorder="1"/>
    <xf numFmtId="168" fontId="3" fillId="0" borderId="6" xfId="0" applyNumberFormat="1" applyFont="1" applyBorder="1"/>
    <xf numFmtId="169" fontId="3" fillId="0" borderId="6" xfId="0" applyNumberFormat="1" applyFont="1" applyBorder="1"/>
    <xf numFmtId="0" fontId="3" fillId="0" borderId="2" xfId="0" applyFont="1" applyBorder="1" applyAlignment="1">
      <alignment wrapText="1"/>
    </xf>
    <xf numFmtId="169" fontId="1" fillId="0" borderId="2" xfId="0" applyNumberFormat="1" applyFont="1" applyBorder="1"/>
    <xf numFmtId="179" fontId="3" fillId="0" borderId="2" xfId="0" applyNumberFormat="1" applyFont="1" applyBorder="1"/>
    <xf numFmtId="0" fontId="3" fillId="0" borderId="0" xfId="0" applyFont="1" applyAlignment="1">
      <alignment horizontal="center" wrapText="1"/>
    </xf>
    <xf numFmtId="173" fontId="1" fillId="0" borderId="0" xfId="0" applyNumberFormat="1" applyFont="1" applyAlignment="1">
      <alignment horizontal="right" vertical="center"/>
    </xf>
    <xf numFmtId="179" fontId="1" fillId="0" borderId="0" xfId="0" applyNumberFormat="1" applyFont="1" applyAlignment="1">
      <alignment horizontal="left" vertical="center" wrapText="1"/>
    </xf>
    <xf numFmtId="2" fontId="1" fillId="0" borderId="10" xfId="0" applyNumberFormat="1" applyFont="1" applyBorder="1" applyAlignment="1">
      <alignment horizontal="center" vertical="center" wrapText="1"/>
    </xf>
    <xf numFmtId="174" fontId="3" fillId="0" borderId="6" xfId="0" applyNumberFormat="1" applyFont="1" applyBorder="1"/>
    <xf numFmtId="169" fontId="3" fillId="0" borderId="10" xfId="0" applyNumberFormat="1" applyFont="1" applyBorder="1"/>
    <xf numFmtId="0" fontId="1" fillId="0" borderId="0" xfId="0" applyFont="1" applyAlignment="1">
      <alignment horizontal="center" wrapText="1"/>
    </xf>
    <xf numFmtId="2" fontId="1" fillId="0" borderId="12" xfId="0" applyNumberFormat="1" applyFont="1" applyBorder="1" applyAlignment="1">
      <alignment horizontal="center" vertical="center" wrapText="1"/>
    </xf>
    <xf numFmtId="0" fontId="1" fillId="0" borderId="5" xfId="0" applyFont="1" applyBorder="1" applyAlignment="1">
      <alignment horizontal="center" vertical="center" wrapText="1"/>
    </xf>
    <xf numFmtId="179" fontId="1" fillId="0" borderId="5" xfId="0" applyNumberFormat="1" applyFont="1" applyBorder="1" applyAlignment="1">
      <alignment horizontal="center" vertical="center" wrapText="1"/>
    </xf>
    <xf numFmtId="169" fontId="1" fillId="0" borderId="5" xfId="0" applyNumberFormat="1" applyFont="1" applyBorder="1" applyAlignment="1">
      <alignment horizontal="center" vertical="center" wrapText="1"/>
    </xf>
    <xf numFmtId="3" fontId="3" fillId="0" borderId="2" xfId="0" applyNumberFormat="1" applyFont="1" applyBorder="1" applyAlignment="1">
      <alignment vertical="center" wrapText="1"/>
    </xf>
    <xf numFmtId="169" fontId="1" fillId="0" borderId="2" xfId="0" applyNumberFormat="1" applyFont="1" applyBorder="1" applyAlignment="1">
      <alignment vertical="center"/>
    </xf>
    <xf numFmtId="173" fontId="3" fillId="0" borderId="2" xfId="0" applyNumberFormat="1" applyFont="1" applyBorder="1" applyAlignment="1">
      <alignment horizontal="right" vertical="center"/>
    </xf>
    <xf numFmtId="0" fontId="16" fillId="0" borderId="0" xfId="0" applyFont="1" applyAlignment="1">
      <alignment wrapText="1"/>
    </xf>
    <xf numFmtId="0" fontId="16" fillId="0" borderId="0" xfId="0" applyFont="1" applyAlignment="1">
      <alignment horizontal="center"/>
    </xf>
    <xf numFmtId="0" fontId="16" fillId="0" borderId="0" xfId="0" applyFont="1"/>
    <xf numFmtId="165" fontId="3" fillId="0" borderId="2" xfId="0" applyNumberFormat="1" applyFont="1" applyBorder="1" applyAlignment="1">
      <alignment wrapText="1"/>
    </xf>
    <xf numFmtId="176" fontId="3" fillId="0" borderId="2" xfId="0" applyNumberFormat="1" applyFont="1" applyBorder="1" applyAlignment="1">
      <alignment wrapText="1"/>
    </xf>
    <xf numFmtId="179" fontId="3" fillId="0" borderId="2" xfId="0" applyNumberFormat="1" applyFont="1" applyBorder="1" applyAlignment="1">
      <alignment wrapText="1"/>
    </xf>
    <xf numFmtId="0" fontId="16" fillId="0" borderId="0" xfId="0" applyFont="1" applyAlignment="1">
      <alignment horizontal="center" wrapText="1"/>
    </xf>
    <xf numFmtId="0" fontId="3" fillId="0" borderId="2" xfId="0" applyFont="1" applyBorder="1"/>
    <xf numFmtId="165" fontId="3" fillId="0" borderId="2" xfId="0" applyNumberFormat="1" applyFont="1" applyBorder="1" applyAlignment="1">
      <alignment horizontal="center"/>
    </xf>
    <xf numFmtId="165" fontId="3" fillId="0" borderId="0" xfId="0" applyNumberFormat="1" applyFont="1" applyAlignment="1">
      <alignment horizontal="center"/>
    </xf>
    <xf numFmtId="171" fontId="3" fillId="0" borderId="2" xfId="1" applyFont="1" applyBorder="1" applyAlignment="1">
      <alignment horizontal="center"/>
    </xf>
    <xf numFmtId="168" fontId="3" fillId="0" borderId="2" xfId="2" applyNumberFormat="1" applyFont="1" applyBorder="1" applyAlignment="1" applyProtection="1">
      <alignment horizontal="right"/>
    </xf>
    <xf numFmtId="168" fontId="3" fillId="0" borderId="2" xfId="0" applyNumberFormat="1" applyFont="1" applyBorder="1" applyAlignment="1">
      <alignment horizontal="left" vertical="center"/>
    </xf>
    <xf numFmtId="168" fontId="1" fillId="0" borderId="0" xfId="0" applyNumberFormat="1"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6" xfId="0" applyFont="1" applyBorder="1" applyAlignment="1">
      <alignment vertical="center" wrapText="1"/>
    </xf>
    <xf numFmtId="0" fontId="1" fillId="0" borderId="8" xfId="0" applyFont="1" applyBorder="1" applyAlignment="1">
      <alignment horizontal="left" vertical="center" wrapText="1"/>
    </xf>
    <xf numFmtId="0" fontId="2" fillId="0" borderId="3" xfId="0" applyFont="1" applyBorder="1" applyAlignment="1">
      <alignment horizontal="center" vertical="center" wrapText="1"/>
    </xf>
    <xf numFmtId="0" fontId="3" fillId="0" borderId="2" xfId="0" applyFont="1" applyBorder="1" applyAlignment="1">
      <alignment vertical="center" wrapText="1"/>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179" fontId="3" fillId="0" borderId="2" xfId="0" applyNumberFormat="1" applyFont="1" applyBorder="1" applyAlignment="1">
      <alignment horizontal="right" vertical="center"/>
    </xf>
    <xf numFmtId="168" fontId="3" fillId="0" borderId="2" xfId="0" applyNumberFormat="1" applyFont="1" applyBorder="1" applyAlignment="1">
      <alignment horizontal="center" vertical="center"/>
    </xf>
    <xf numFmtId="171" fontId="3" fillId="0" borderId="2" xfId="1" applyFont="1" applyBorder="1" applyAlignment="1">
      <alignment horizontal="left" vertical="center" wrapText="1"/>
    </xf>
    <xf numFmtId="0" fontId="3" fillId="0" borderId="0" xfId="0" applyFont="1" applyAlignment="1">
      <alignment horizontal="left" vertical="center"/>
    </xf>
    <xf numFmtId="165" fontId="3" fillId="0" borderId="2" xfId="0" applyNumberFormat="1" applyFont="1" applyBorder="1" applyAlignment="1">
      <alignment horizontal="center" vertical="center" wrapText="1"/>
    </xf>
    <xf numFmtId="171" fontId="7" fillId="0" borderId="2" xfId="1" applyFont="1" applyBorder="1" applyAlignment="1">
      <alignment horizontal="left" vertical="center" wrapText="1"/>
    </xf>
    <xf numFmtId="0" fontId="1" fillId="0" borderId="0" xfId="0" applyFont="1" applyAlignment="1">
      <alignment horizontal="left"/>
    </xf>
    <xf numFmtId="171" fontId="1" fillId="0" borderId="0" xfId="1" applyFont="1" applyAlignment="1">
      <alignment horizontal="left" vertical="center" wrapText="1"/>
    </xf>
    <xf numFmtId="171" fontId="1" fillId="0" borderId="4" xfId="1" applyFont="1" applyBorder="1" applyAlignment="1">
      <alignment horizontal="left" vertical="center" wrapText="1"/>
    </xf>
    <xf numFmtId="171" fontId="7" fillId="0" borderId="2" xfId="1" applyFont="1" applyBorder="1" applyAlignment="1">
      <alignment horizontal="left" wrapText="1"/>
    </xf>
    <xf numFmtId="171" fontId="7" fillId="0" borderId="2" xfId="1" applyFont="1" applyBorder="1" applyAlignment="1">
      <alignment vertical="center" wrapText="1"/>
    </xf>
    <xf numFmtId="3" fontId="3" fillId="0" borderId="2" xfId="0" applyNumberFormat="1" applyFont="1" applyBorder="1" applyAlignment="1">
      <alignment horizontal="right" vertical="center"/>
    </xf>
    <xf numFmtId="169" fontId="1"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0" fontId="7" fillId="0" borderId="0" xfId="0" applyFont="1" applyAlignment="1">
      <alignment horizontal="left" vertical="center" wrapText="1"/>
    </xf>
    <xf numFmtId="0" fontId="3" fillId="0" borderId="4" xfId="0" applyFont="1" applyBorder="1" applyAlignment="1">
      <alignment horizontal="left" vertical="center" wrapText="1"/>
    </xf>
  </cellXfs>
  <cellStyles count="3">
    <cellStyle name="Excel Built-in Comma" xfId="2" xr:uid="{00000000-0005-0000-0000-000000000000}"/>
    <cellStyle name="Excel Built-in Normal" xfId="1" xr:uid="{00000000-0005-0000-0000-000001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32"/>
  <sheetViews>
    <sheetView tabSelected="1" topLeftCell="A318" zoomScaleNormal="100" workbookViewId="0">
      <selection activeCell="B321" sqref="B321"/>
    </sheetView>
  </sheetViews>
  <sheetFormatPr defaultColWidth="9.140625" defaultRowHeight="12.75" x14ac:dyDescent="0.25"/>
  <cols>
    <col min="1" max="1" width="8.42578125" style="6" customWidth="1"/>
    <col min="2" max="2" width="73.42578125" style="11" customWidth="1"/>
    <col min="3" max="3" width="13.140625" style="12" customWidth="1"/>
    <col min="4" max="4" width="13.140625" style="6" bestFit="1" customWidth="1"/>
    <col min="5" max="5" width="7.5703125" style="13" bestFit="1" customWidth="1"/>
    <col min="6" max="6" width="10.5703125" style="13" bestFit="1" customWidth="1"/>
    <col min="7" max="7" width="5.7109375" style="13" customWidth="1"/>
    <col min="8" max="8" width="11.28515625" style="123" bestFit="1" customWidth="1"/>
    <col min="9" max="9" width="12.140625" style="11" bestFit="1" customWidth="1"/>
    <col min="10" max="10" width="11.140625" style="11" bestFit="1" customWidth="1"/>
    <col min="11" max="11" width="12.140625" style="11" bestFit="1" customWidth="1"/>
    <col min="12" max="12" width="11.140625" style="11" bestFit="1" customWidth="1"/>
    <col min="13" max="16384" width="9.140625" style="11"/>
  </cols>
  <sheetData>
    <row r="1" spans="1:11" ht="18" x14ac:dyDescent="0.25">
      <c r="A1" s="157"/>
      <c r="B1" s="158" t="s">
        <v>279</v>
      </c>
      <c r="C1" s="157"/>
      <c r="D1" s="159"/>
      <c r="E1" s="159"/>
      <c r="F1" s="159"/>
      <c r="G1" s="160"/>
      <c r="H1" s="155"/>
      <c r="I1" s="155"/>
      <c r="J1" s="155"/>
      <c r="K1" s="155"/>
    </row>
    <row r="2" spans="1:11" x14ac:dyDescent="0.25">
      <c r="A2" s="157"/>
      <c r="B2" s="155"/>
      <c r="C2" s="161"/>
      <c r="D2" s="157"/>
      <c r="E2" s="159"/>
      <c r="F2" s="159"/>
      <c r="G2" s="159"/>
      <c r="H2" s="160"/>
      <c r="I2" s="155"/>
      <c r="J2" s="155"/>
      <c r="K2" s="155"/>
    </row>
    <row r="3" spans="1:11" s="115" customFormat="1" ht="12.75" customHeight="1" x14ac:dyDescent="0.25">
      <c r="A3" s="268" t="s">
        <v>0</v>
      </c>
      <c r="B3" s="268"/>
      <c r="C3" s="268"/>
      <c r="D3" s="268"/>
      <c r="E3" s="268"/>
      <c r="F3" s="268"/>
      <c r="G3" s="268"/>
      <c r="H3" s="268"/>
      <c r="I3" s="268"/>
      <c r="J3" s="268"/>
      <c r="K3" s="268"/>
    </row>
    <row r="4" spans="1:11" ht="25.5" x14ac:dyDescent="0.25">
      <c r="A4" s="163" t="s">
        <v>1</v>
      </c>
      <c r="B4" s="164" t="s">
        <v>14</v>
      </c>
      <c r="C4" s="163" t="s">
        <v>15</v>
      </c>
      <c r="D4" s="163" t="s">
        <v>16</v>
      </c>
      <c r="E4" s="164" t="s">
        <v>17</v>
      </c>
      <c r="F4" s="165" t="s">
        <v>113</v>
      </c>
      <c r="G4" s="166" t="s">
        <v>114</v>
      </c>
      <c r="H4" s="167" t="s">
        <v>18</v>
      </c>
      <c r="I4" s="163" t="s">
        <v>115</v>
      </c>
      <c r="J4" s="163" t="s">
        <v>116</v>
      </c>
      <c r="K4" s="168" t="s">
        <v>19</v>
      </c>
    </row>
    <row r="5" spans="1:11" ht="25.5" x14ac:dyDescent="0.25">
      <c r="A5" s="169">
        <v>1</v>
      </c>
      <c r="B5" s="170" t="s">
        <v>2</v>
      </c>
      <c r="C5" s="170" t="s">
        <v>3</v>
      </c>
      <c r="D5" s="169" t="s">
        <v>4</v>
      </c>
      <c r="E5" s="171">
        <v>810</v>
      </c>
      <c r="F5" s="172"/>
      <c r="G5" s="173"/>
      <c r="H5" s="174"/>
      <c r="I5" s="175"/>
      <c r="J5" s="175"/>
      <c r="K5" s="176">
        <f>E5*H5</f>
        <v>0</v>
      </c>
    </row>
    <row r="6" spans="1:11" ht="25.5" x14ac:dyDescent="0.25">
      <c r="A6" s="169">
        <v>2</v>
      </c>
      <c r="B6" s="170" t="s">
        <v>2</v>
      </c>
      <c r="C6" s="170" t="s">
        <v>5</v>
      </c>
      <c r="D6" s="169" t="s">
        <v>4</v>
      </c>
      <c r="E6" s="171">
        <v>1950</v>
      </c>
      <c r="F6" s="172"/>
      <c r="G6" s="173"/>
      <c r="H6" s="174"/>
      <c r="I6" s="175"/>
      <c r="J6" s="175"/>
      <c r="K6" s="176">
        <f t="shared" ref="K6:K7" si="0">E6*H6</f>
        <v>0</v>
      </c>
    </row>
    <row r="7" spans="1:11" ht="25.5" x14ac:dyDescent="0.25">
      <c r="A7" s="169">
        <v>3</v>
      </c>
      <c r="B7" s="170" t="s">
        <v>2</v>
      </c>
      <c r="C7" s="170" t="s">
        <v>6</v>
      </c>
      <c r="D7" s="169" t="s">
        <v>4</v>
      </c>
      <c r="E7" s="171">
        <v>672</v>
      </c>
      <c r="F7" s="172"/>
      <c r="G7" s="173"/>
      <c r="H7" s="174"/>
      <c r="I7" s="175"/>
      <c r="J7" s="175"/>
      <c r="K7" s="176">
        <f t="shared" si="0"/>
        <v>0</v>
      </c>
    </row>
    <row r="8" spans="1:11" x14ac:dyDescent="0.25">
      <c r="A8" s="157"/>
      <c r="B8" s="161"/>
      <c r="C8" s="161"/>
      <c r="D8" s="157"/>
      <c r="E8" s="159"/>
      <c r="F8" s="177"/>
      <c r="G8" s="178"/>
      <c r="H8" s="160"/>
      <c r="I8" s="155"/>
      <c r="J8" s="155"/>
      <c r="K8" s="179">
        <f>SUM(K5:K7)</f>
        <v>0</v>
      </c>
    </row>
    <row r="9" spans="1:11" x14ac:dyDescent="0.25">
      <c r="A9" s="157"/>
      <c r="B9" s="161"/>
      <c r="C9" s="161"/>
      <c r="D9" s="157"/>
      <c r="E9" s="159"/>
      <c r="F9" s="177"/>
      <c r="G9" s="178"/>
      <c r="H9" s="160"/>
      <c r="I9" s="155"/>
      <c r="J9" s="155"/>
      <c r="K9" s="155"/>
    </row>
    <row r="10" spans="1:11" s="115" customFormat="1" ht="12.75" customHeight="1" x14ac:dyDescent="0.25">
      <c r="A10" s="268" t="s">
        <v>7</v>
      </c>
      <c r="B10" s="268"/>
      <c r="C10" s="268"/>
      <c r="D10" s="268"/>
      <c r="E10" s="268"/>
      <c r="F10" s="268"/>
      <c r="G10" s="268"/>
      <c r="H10" s="268"/>
      <c r="I10" s="268"/>
      <c r="J10" s="268"/>
      <c r="K10" s="268"/>
    </row>
    <row r="11" spans="1:11" ht="12.75" customHeight="1" x14ac:dyDescent="0.25">
      <c r="A11" s="163" t="s">
        <v>1</v>
      </c>
      <c r="B11" s="164" t="s">
        <v>14</v>
      </c>
      <c r="C11" s="163" t="s">
        <v>15</v>
      </c>
      <c r="D11" s="163" t="s">
        <v>16</v>
      </c>
      <c r="E11" s="164" t="s">
        <v>17</v>
      </c>
      <c r="F11" s="165" t="s">
        <v>113</v>
      </c>
      <c r="G11" s="166" t="s">
        <v>114</v>
      </c>
      <c r="H11" s="167" t="s">
        <v>18</v>
      </c>
      <c r="I11" s="163" t="s">
        <v>115</v>
      </c>
      <c r="J11" s="163" t="s">
        <v>116</v>
      </c>
      <c r="K11" s="168" t="s">
        <v>19</v>
      </c>
    </row>
    <row r="12" spans="1:11" ht="12.75" customHeight="1" x14ac:dyDescent="0.25">
      <c r="A12" s="32">
        <v>1</v>
      </c>
      <c r="B12" s="25" t="s">
        <v>8</v>
      </c>
      <c r="C12" s="25" t="s">
        <v>9</v>
      </c>
      <c r="D12" s="32" t="s">
        <v>10</v>
      </c>
      <c r="E12" s="180">
        <v>4200</v>
      </c>
      <c r="F12" s="181"/>
      <c r="G12" s="26"/>
      <c r="H12" s="182"/>
      <c r="I12" s="175"/>
      <c r="J12" s="175"/>
      <c r="K12" s="176">
        <f>E12*H12</f>
        <v>0</v>
      </c>
    </row>
    <row r="13" spans="1:11" ht="12.75" customHeight="1" x14ac:dyDescent="0.25">
      <c r="A13" s="32">
        <v>2</v>
      </c>
      <c r="B13" s="25" t="s">
        <v>8</v>
      </c>
      <c r="C13" s="25" t="s">
        <v>11</v>
      </c>
      <c r="D13" s="32" t="s">
        <v>10</v>
      </c>
      <c r="E13" s="180">
        <v>4350</v>
      </c>
      <c r="F13" s="181"/>
      <c r="G13" s="26"/>
      <c r="H13" s="182"/>
      <c r="I13" s="175"/>
      <c r="J13" s="175"/>
      <c r="K13" s="176">
        <f t="shared" ref="K13:K14" si="1">E13*H13</f>
        <v>0</v>
      </c>
    </row>
    <row r="14" spans="1:11" ht="12.75" customHeight="1" x14ac:dyDescent="0.25">
      <c r="A14" s="32">
        <v>3</v>
      </c>
      <c r="B14" s="25" t="s">
        <v>8</v>
      </c>
      <c r="C14" s="25" t="s">
        <v>12</v>
      </c>
      <c r="D14" s="32" t="s">
        <v>10</v>
      </c>
      <c r="E14" s="180">
        <v>1660</v>
      </c>
      <c r="F14" s="181"/>
      <c r="G14" s="26"/>
      <c r="H14" s="182"/>
      <c r="I14" s="175"/>
      <c r="J14" s="175"/>
      <c r="K14" s="176">
        <f t="shared" si="1"/>
        <v>0</v>
      </c>
    </row>
    <row r="15" spans="1:11" x14ac:dyDescent="0.25">
      <c r="A15" s="157"/>
      <c r="B15" s="161"/>
      <c r="C15" s="161"/>
      <c r="D15" s="157"/>
      <c r="E15" s="159"/>
      <c r="F15" s="177"/>
      <c r="G15" s="16"/>
      <c r="H15" s="160"/>
      <c r="I15" s="155"/>
      <c r="J15" s="155"/>
      <c r="K15" s="179">
        <f>SUM(K12:K14)</f>
        <v>0</v>
      </c>
    </row>
    <row r="16" spans="1:11" x14ac:dyDescent="0.25">
      <c r="A16" s="157"/>
      <c r="B16" s="161"/>
      <c r="C16" s="161"/>
      <c r="D16" s="157"/>
      <c r="E16" s="159"/>
      <c r="F16" s="177"/>
      <c r="G16" s="16"/>
      <c r="H16" s="160"/>
      <c r="I16" s="155"/>
      <c r="J16" s="155"/>
      <c r="K16" s="155"/>
    </row>
    <row r="17" spans="1:11" s="115" customFormat="1" x14ac:dyDescent="0.25">
      <c r="A17" s="277" t="s">
        <v>13</v>
      </c>
      <c r="B17" s="277"/>
      <c r="C17" s="277"/>
      <c r="D17" s="277"/>
      <c r="E17" s="277"/>
      <c r="F17" s="277"/>
      <c r="G17" s="277"/>
      <c r="H17" s="277"/>
      <c r="I17" s="277"/>
      <c r="J17" s="277"/>
      <c r="K17" s="277"/>
    </row>
    <row r="18" spans="1:11" ht="25.5" x14ac:dyDescent="0.25">
      <c r="A18" s="163" t="s">
        <v>1</v>
      </c>
      <c r="B18" s="164" t="s">
        <v>14</v>
      </c>
      <c r="C18" s="163" t="s">
        <v>15</v>
      </c>
      <c r="D18" s="163" t="s">
        <v>16</v>
      </c>
      <c r="E18" s="164" t="s">
        <v>17</v>
      </c>
      <c r="F18" s="165" t="s">
        <v>113</v>
      </c>
      <c r="G18" s="166" t="s">
        <v>114</v>
      </c>
      <c r="H18" s="167" t="s">
        <v>18</v>
      </c>
      <c r="I18" s="163" t="s">
        <v>115</v>
      </c>
      <c r="J18" s="163" t="s">
        <v>116</v>
      </c>
      <c r="K18" s="168" t="s">
        <v>19</v>
      </c>
    </row>
    <row r="19" spans="1:11" ht="12.75" customHeight="1" x14ac:dyDescent="0.25">
      <c r="A19" s="32">
        <v>1</v>
      </c>
      <c r="B19" s="25" t="s">
        <v>20</v>
      </c>
      <c r="C19" s="25" t="s">
        <v>21</v>
      </c>
      <c r="D19" s="32" t="s">
        <v>22</v>
      </c>
      <c r="E19" s="180">
        <v>5650</v>
      </c>
      <c r="F19" s="184"/>
      <c r="G19" s="26"/>
      <c r="H19" s="185"/>
      <c r="I19" s="175"/>
      <c r="J19" s="175"/>
      <c r="K19" s="176">
        <f>E19*H19</f>
        <v>0</v>
      </c>
    </row>
    <row r="20" spans="1:11" ht="12.75" customHeight="1" x14ac:dyDescent="0.25">
      <c r="A20" s="32">
        <v>2</v>
      </c>
      <c r="B20" s="25" t="s">
        <v>20</v>
      </c>
      <c r="C20" s="25" t="s">
        <v>23</v>
      </c>
      <c r="D20" s="32" t="s">
        <v>22</v>
      </c>
      <c r="E20" s="180">
        <v>23850</v>
      </c>
      <c r="F20" s="184"/>
      <c r="G20" s="26"/>
      <c r="H20" s="185"/>
      <c r="I20" s="175"/>
      <c r="J20" s="175"/>
      <c r="K20" s="176">
        <f t="shared" ref="K20:K26" si="2">E20*H20</f>
        <v>0</v>
      </c>
    </row>
    <row r="21" spans="1:11" ht="12.75" customHeight="1" x14ac:dyDescent="0.25">
      <c r="A21" s="32">
        <v>3</v>
      </c>
      <c r="B21" s="25" t="s">
        <v>20</v>
      </c>
      <c r="C21" s="25" t="s">
        <v>24</v>
      </c>
      <c r="D21" s="32" t="s">
        <v>22</v>
      </c>
      <c r="E21" s="180">
        <v>4500</v>
      </c>
      <c r="F21" s="184"/>
      <c r="G21" s="26"/>
      <c r="H21" s="185"/>
      <c r="I21" s="175"/>
      <c r="J21" s="175"/>
      <c r="K21" s="176">
        <f t="shared" si="2"/>
        <v>0</v>
      </c>
    </row>
    <row r="22" spans="1:11" ht="12.75" customHeight="1" x14ac:dyDescent="0.25">
      <c r="A22" s="32">
        <v>4</v>
      </c>
      <c r="B22" s="25" t="s">
        <v>25</v>
      </c>
      <c r="C22" s="25" t="s">
        <v>26</v>
      </c>
      <c r="D22" s="32" t="s">
        <v>22</v>
      </c>
      <c r="E22" s="180">
        <v>3500</v>
      </c>
      <c r="F22" s="184"/>
      <c r="G22" s="26"/>
      <c r="H22" s="185"/>
      <c r="I22" s="175"/>
      <c r="J22" s="175"/>
      <c r="K22" s="176">
        <f t="shared" si="2"/>
        <v>0</v>
      </c>
    </row>
    <row r="23" spans="1:11" ht="12.75" customHeight="1" x14ac:dyDescent="0.25">
      <c r="A23" s="32">
        <v>5</v>
      </c>
      <c r="B23" s="25" t="s">
        <v>25</v>
      </c>
      <c r="C23" s="25" t="s">
        <v>27</v>
      </c>
      <c r="D23" s="32" t="s">
        <v>28</v>
      </c>
      <c r="E23" s="180">
        <v>3700</v>
      </c>
      <c r="F23" s="184"/>
      <c r="G23" s="26"/>
      <c r="H23" s="185"/>
      <c r="I23" s="175"/>
      <c r="J23" s="175"/>
      <c r="K23" s="176">
        <f t="shared" si="2"/>
        <v>0</v>
      </c>
    </row>
    <row r="24" spans="1:11" ht="12.75" customHeight="1" x14ac:dyDescent="0.25">
      <c r="A24" s="32">
        <v>6</v>
      </c>
      <c r="B24" s="25" t="s">
        <v>25</v>
      </c>
      <c r="C24" s="25" t="s">
        <v>29</v>
      </c>
      <c r="D24" s="32" t="s">
        <v>22</v>
      </c>
      <c r="E24" s="180">
        <v>5650</v>
      </c>
      <c r="F24" s="184"/>
      <c r="G24" s="26"/>
      <c r="H24" s="185"/>
      <c r="I24" s="175"/>
      <c r="J24" s="175"/>
      <c r="K24" s="176">
        <f t="shared" si="2"/>
        <v>0</v>
      </c>
    </row>
    <row r="25" spans="1:11" ht="12.75" customHeight="1" x14ac:dyDescent="0.25">
      <c r="A25" s="32">
        <v>7</v>
      </c>
      <c r="B25" s="25" t="s">
        <v>30</v>
      </c>
      <c r="C25" s="25" t="s">
        <v>31</v>
      </c>
      <c r="D25" s="32" t="s">
        <v>32</v>
      </c>
      <c r="E25" s="180">
        <v>7000</v>
      </c>
      <c r="F25" s="186"/>
      <c r="G25" s="26"/>
      <c r="H25" s="182"/>
      <c r="I25" s="175"/>
      <c r="J25" s="175"/>
      <c r="K25" s="176">
        <f t="shared" si="2"/>
        <v>0</v>
      </c>
    </row>
    <row r="26" spans="1:11" ht="12.75" customHeight="1" x14ac:dyDescent="0.25">
      <c r="A26" s="32">
        <v>8</v>
      </c>
      <c r="B26" s="25" t="s">
        <v>30</v>
      </c>
      <c r="C26" s="25" t="s">
        <v>33</v>
      </c>
      <c r="D26" s="32" t="s">
        <v>32</v>
      </c>
      <c r="E26" s="180">
        <v>1600</v>
      </c>
      <c r="F26" s="186"/>
      <c r="G26" s="26"/>
      <c r="H26" s="182"/>
      <c r="I26" s="175"/>
      <c r="J26" s="175"/>
      <c r="K26" s="176">
        <f t="shared" si="2"/>
        <v>0</v>
      </c>
    </row>
    <row r="27" spans="1:11" x14ac:dyDescent="0.25">
      <c r="A27" s="157"/>
      <c r="B27" s="161"/>
      <c r="C27" s="161"/>
      <c r="D27" s="157"/>
      <c r="E27" s="159"/>
      <c r="F27" s="159"/>
      <c r="G27" s="16"/>
      <c r="H27" s="160"/>
      <c r="I27" s="155"/>
      <c r="J27" s="155"/>
      <c r="K27" s="179">
        <f>SUM(K19:K26)</f>
        <v>0</v>
      </c>
    </row>
    <row r="28" spans="1:11" x14ac:dyDescent="0.25">
      <c r="A28" s="157"/>
      <c r="B28" s="161"/>
      <c r="C28" s="161"/>
      <c r="D28" s="157"/>
      <c r="E28" s="159"/>
      <c r="F28" s="159"/>
      <c r="G28" s="16"/>
      <c r="H28" s="160"/>
      <c r="I28" s="155"/>
      <c r="J28" s="155"/>
      <c r="K28" s="155"/>
    </row>
    <row r="29" spans="1:11" s="115" customFormat="1" ht="15" customHeight="1" x14ac:dyDescent="0.25">
      <c r="A29" s="268" t="s">
        <v>34</v>
      </c>
      <c r="B29" s="268"/>
      <c r="C29" s="268"/>
      <c r="D29" s="268"/>
      <c r="E29" s="268"/>
      <c r="F29" s="268"/>
      <c r="G29" s="268"/>
      <c r="H29" s="268"/>
      <c r="I29" s="268"/>
      <c r="J29" s="268"/>
      <c r="K29" s="268"/>
    </row>
    <row r="30" spans="1:11" ht="40.5" customHeight="1" x14ac:dyDescent="0.25">
      <c r="A30" s="300" t="s">
        <v>312</v>
      </c>
      <c r="B30" s="300"/>
      <c r="C30" s="300"/>
      <c r="D30" s="300"/>
      <c r="E30" s="300"/>
      <c r="F30" s="300"/>
      <c r="G30" s="300"/>
      <c r="H30" s="300"/>
      <c r="I30" s="300"/>
      <c r="J30" s="300"/>
      <c r="K30" s="300"/>
    </row>
    <row r="31" spans="1:11" ht="25.5" x14ac:dyDescent="0.25">
      <c r="A31" s="78" t="s">
        <v>1</v>
      </c>
      <c r="B31" s="27" t="s">
        <v>14</v>
      </c>
      <c r="C31" s="78" t="s">
        <v>15</v>
      </c>
      <c r="D31" s="78" t="s">
        <v>16</v>
      </c>
      <c r="E31" s="27" t="s">
        <v>17</v>
      </c>
      <c r="F31" s="95" t="s">
        <v>113</v>
      </c>
      <c r="G31" s="77" t="s">
        <v>114</v>
      </c>
      <c r="H31" s="124" t="s">
        <v>18</v>
      </c>
      <c r="I31" s="78" t="s">
        <v>115</v>
      </c>
      <c r="J31" s="78" t="s">
        <v>116</v>
      </c>
      <c r="K31" s="79" t="s">
        <v>19</v>
      </c>
    </row>
    <row r="32" spans="1:11" ht="25.5" x14ac:dyDescent="0.25">
      <c r="A32" s="18">
        <v>1</v>
      </c>
      <c r="B32" s="19" t="s">
        <v>35</v>
      </c>
      <c r="C32" s="19" t="s">
        <v>36</v>
      </c>
      <c r="D32" s="28" t="s">
        <v>37</v>
      </c>
      <c r="E32" s="99">
        <v>102000</v>
      </c>
      <c r="F32" s="21"/>
      <c r="G32" s="22"/>
      <c r="H32" s="125"/>
      <c r="I32" s="23"/>
      <c r="J32" s="23"/>
      <c r="K32" s="80">
        <f>E32*H32</f>
        <v>0</v>
      </c>
    </row>
    <row r="33" spans="1:11" ht="25.5" x14ac:dyDescent="0.25">
      <c r="A33" s="18">
        <v>2</v>
      </c>
      <c r="B33" s="19" t="s">
        <v>38</v>
      </c>
      <c r="C33" s="19" t="s">
        <v>39</v>
      </c>
      <c r="D33" s="28" t="s">
        <v>37</v>
      </c>
      <c r="E33" s="99">
        <v>194750</v>
      </c>
      <c r="F33" s="21"/>
      <c r="G33" s="22"/>
      <c r="H33" s="125"/>
      <c r="I33" s="23"/>
      <c r="J33" s="23"/>
      <c r="K33" s="80">
        <f t="shared" ref="K33:K36" si="3">E33*H33</f>
        <v>0</v>
      </c>
    </row>
    <row r="34" spans="1:11" ht="25.5" x14ac:dyDescent="0.25">
      <c r="A34" s="18">
        <v>3</v>
      </c>
      <c r="B34" s="19" t="s">
        <v>40</v>
      </c>
      <c r="C34" s="19" t="s">
        <v>41</v>
      </c>
      <c r="D34" s="28" t="s">
        <v>37</v>
      </c>
      <c r="E34" s="99">
        <v>113500</v>
      </c>
      <c r="F34" s="21"/>
      <c r="G34" s="22"/>
      <c r="H34" s="125"/>
      <c r="I34" s="23"/>
      <c r="J34" s="23"/>
      <c r="K34" s="80">
        <f t="shared" si="3"/>
        <v>0</v>
      </c>
    </row>
    <row r="35" spans="1:11" ht="25.5" x14ac:dyDescent="0.25">
      <c r="A35" s="24">
        <v>4</v>
      </c>
      <c r="B35" s="19" t="s">
        <v>42</v>
      </c>
      <c r="C35" s="19" t="s">
        <v>43</v>
      </c>
      <c r="D35" s="18" t="s">
        <v>32</v>
      </c>
      <c r="E35" s="99">
        <v>14100</v>
      </c>
      <c r="F35" s="29"/>
      <c r="G35" s="22"/>
      <c r="H35" s="125"/>
      <c r="I35" s="23"/>
      <c r="J35" s="23"/>
      <c r="K35" s="80">
        <f t="shared" si="3"/>
        <v>0</v>
      </c>
    </row>
    <row r="36" spans="1:11" ht="25.5" x14ac:dyDescent="0.25">
      <c r="A36" s="24">
        <v>5</v>
      </c>
      <c r="B36" s="19" t="s">
        <v>44</v>
      </c>
      <c r="C36" s="19" t="s">
        <v>45</v>
      </c>
      <c r="D36" s="18" t="s">
        <v>32</v>
      </c>
      <c r="E36" s="99">
        <v>32750</v>
      </c>
      <c r="F36" s="29"/>
      <c r="G36" s="22"/>
      <c r="H36" s="125"/>
      <c r="I36" s="23"/>
      <c r="J36" s="23"/>
      <c r="K36" s="80">
        <f t="shared" si="3"/>
        <v>0</v>
      </c>
    </row>
    <row r="37" spans="1:11" x14ac:dyDescent="0.25">
      <c r="B37" s="12"/>
      <c r="F37" s="14"/>
      <c r="G37" s="16"/>
      <c r="K37" s="89">
        <f>SUM(K32:K36)</f>
        <v>0</v>
      </c>
    </row>
    <row r="38" spans="1:11" s="115" customFormat="1" ht="15" customHeight="1" x14ac:dyDescent="0.25">
      <c r="A38" s="268" t="s">
        <v>46</v>
      </c>
      <c r="B38" s="268"/>
      <c r="C38" s="268"/>
      <c r="D38" s="268"/>
      <c r="E38" s="268"/>
      <c r="F38" s="268"/>
      <c r="G38" s="268"/>
      <c r="H38" s="268"/>
      <c r="I38" s="268"/>
      <c r="J38" s="268"/>
      <c r="K38" s="268"/>
    </row>
    <row r="39" spans="1:11" ht="40.5" customHeight="1" x14ac:dyDescent="0.25">
      <c r="A39" s="300" t="s">
        <v>47</v>
      </c>
      <c r="B39" s="300"/>
      <c r="C39" s="300"/>
      <c r="D39" s="300"/>
      <c r="E39" s="300"/>
      <c r="F39" s="300"/>
      <c r="G39" s="300"/>
      <c r="H39" s="300"/>
      <c r="I39" s="300"/>
      <c r="J39" s="300"/>
      <c r="K39" s="300"/>
    </row>
    <row r="40" spans="1:11" ht="25.5" x14ac:dyDescent="0.25">
      <c r="A40" s="163" t="s">
        <v>1</v>
      </c>
      <c r="B40" s="164" t="s">
        <v>14</v>
      </c>
      <c r="C40" s="163" t="s">
        <v>15</v>
      </c>
      <c r="D40" s="163" t="s">
        <v>16</v>
      </c>
      <c r="E40" s="164" t="s">
        <v>17</v>
      </c>
      <c r="F40" s="165" t="s">
        <v>113</v>
      </c>
      <c r="G40" s="166" t="s">
        <v>114</v>
      </c>
      <c r="H40" s="167" t="s">
        <v>18</v>
      </c>
      <c r="I40" s="163" t="s">
        <v>115</v>
      </c>
      <c r="J40" s="163" t="s">
        <v>116</v>
      </c>
      <c r="K40" s="168" t="s">
        <v>19</v>
      </c>
    </row>
    <row r="41" spans="1:11" ht="25.5" x14ac:dyDescent="0.25">
      <c r="A41" s="32">
        <v>1</v>
      </c>
      <c r="B41" s="25" t="s">
        <v>48</v>
      </c>
      <c r="C41" s="25" t="s">
        <v>36</v>
      </c>
      <c r="D41" s="24" t="s">
        <v>49</v>
      </c>
      <c r="E41" s="180">
        <v>2400</v>
      </c>
      <c r="F41" s="181"/>
      <c r="G41" s="26"/>
      <c r="H41" s="182"/>
      <c r="I41" s="175"/>
      <c r="J41" s="175"/>
      <c r="K41" s="176">
        <f>E41*H41</f>
        <v>0</v>
      </c>
    </row>
    <row r="42" spans="1:11" ht="25.5" x14ac:dyDescent="0.25">
      <c r="A42" s="32">
        <v>2</v>
      </c>
      <c r="B42" s="25" t="s">
        <v>48</v>
      </c>
      <c r="C42" s="25" t="s">
        <v>39</v>
      </c>
      <c r="D42" s="24" t="s">
        <v>49</v>
      </c>
      <c r="E42" s="180">
        <v>6200</v>
      </c>
      <c r="F42" s="181"/>
      <c r="G42" s="26"/>
      <c r="H42" s="182"/>
      <c r="I42" s="175"/>
      <c r="J42" s="175"/>
      <c r="K42" s="176">
        <f t="shared" ref="K42:K44" si="4">E42*H42</f>
        <v>0</v>
      </c>
    </row>
    <row r="43" spans="1:11" ht="25.5" x14ac:dyDescent="0.25">
      <c r="A43" s="32">
        <v>3</v>
      </c>
      <c r="B43" s="25" t="s">
        <v>48</v>
      </c>
      <c r="C43" s="25" t="s">
        <v>41</v>
      </c>
      <c r="D43" s="24" t="s">
        <v>49</v>
      </c>
      <c r="E43" s="180">
        <v>5750</v>
      </c>
      <c r="F43" s="181"/>
      <c r="G43" s="26"/>
      <c r="H43" s="182"/>
      <c r="I43" s="175"/>
      <c r="J43" s="175"/>
      <c r="K43" s="176">
        <f t="shared" si="4"/>
        <v>0</v>
      </c>
    </row>
    <row r="44" spans="1:11" ht="25.5" x14ac:dyDescent="0.25">
      <c r="A44" s="32">
        <v>4</v>
      </c>
      <c r="B44" s="25" t="s">
        <v>50</v>
      </c>
      <c r="C44" s="25" t="s">
        <v>51</v>
      </c>
      <c r="D44" s="32" t="s">
        <v>52</v>
      </c>
      <c r="E44" s="180">
        <v>2850</v>
      </c>
      <c r="F44" s="186"/>
      <c r="G44" s="26"/>
      <c r="H44" s="182"/>
      <c r="I44" s="175"/>
      <c r="J44" s="175"/>
      <c r="K44" s="176">
        <f t="shared" si="4"/>
        <v>0</v>
      </c>
    </row>
    <row r="45" spans="1:11" x14ac:dyDescent="0.25">
      <c r="A45" s="157"/>
      <c r="B45" s="161"/>
      <c r="C45" s="161"/>
      <c r="D45" s="187"/>
      <c r="E45" s="159"/>
      <c r="F45" s="177"/>
      <c r="G45" s="16"/>
      <c r="H45" s="160"/>
      <c r="I45" s="155"/>
      <c r="J45" s="155"/>
      <c r="K45" s="179">
        <f>SUM(K41:K44)</f>
        <v>0</v>
      </c>
    </row>
    <row r="46" spans="1:11" ht="15" customHeight="1" x14ac:dyDescent="0.25">
      <c r="A46" s="157"/>
      <c r="B46" s="161"/>
      <c r="C46" s="161"/>
      <c r="D46" s="187"/>
      <c r="E46" s="159"/>
      <c r="F46" s="177"/>
      <c r="G46" s="16"/>
      <c r="H46" s="160"/>
      <c r="I46" s="155"/>
      <c r="J46" s="155"/>
      <c r="K46" s="155"/>
    </row>
    <row r="47" spans="1:11" s="115" customFormat="1" ht="12.75" customHeight="1" x14ac:dyDescent="0.25">
      <c r="A47" s="268" t="s">
        <v>53</v>
      </c>
      <c r="B47" s="268"/>
      <c r="C47" s="268"/>
      <c r="D47" s="268"/>
      <c r="E47" s="268"/>
      <c r="F47" s="268"/>
      <c r="G47" s="268"/>
      <c r="H47" s="268"/>
      <c r="I47" s="268"/>
      <c r="J47" s="268"/>
      <c r="K47" s="268"/>
    </row>
    <row r="48" spans="1:11" ht="39" customHeight="1" x14ac:dyDescent="0.25">
      <c r="A48" s="300" t="s">
        <v>54</v>
      </c>
      <c r="B48" s="300"/>
      <c r="C48" s="300"/>
      <c r="D48" s="300"/>
      <c r="E48" s="300"/>
      <c r="F48" s="300"/>
      <c r="G48" s="300"/>
      <c r="H48" s="300"/>
      <c r="I48" s="300"/>
      <c r="J48" s="300"/>
      <c r="K48" s="300"/>
    </row>
    <row r="49" spans="1:11" ht="25.5" x14ac:dyDescent="0.25">
      <c r="A49" s="78" t="s">
        <v>1</v>
      </c>
      <c r="B49" s="27" t="s">
        <v>14</v>
      </c>
      <c r="C49" s="78" t="s">
        <v>15</v>
      </c>
      <c r="D49" s="78" t="s">
        <v>16</v>
      </c>
      <c r="E49" s="27" t="s">
        <v>17</v>
      </c>
      <c r="F49" s="95" t="s">
        <v>113</v>
      </c>
      <c r="G49" s="77" t="s">
        <v>114</v>
      </c>
      <c r="H49" s="124" t="s">
        <v>18</v>
      </c>
      <c r="I49" s="78" t="s">
        <v>115</v>
      </c>
      <c r="J49" s="78" t="s">
        <v>116</v>
      </c>
      <c r="K49" s="79" t="s">
        <v>19</v>
      </c>
    </row>
    <row r="50" spans="1:11" ht="38.25" x14ac:dyDescent="0.25">
      <c r="A50" s="18">
        <v>1</v>
      </c>
      <c r="B50" s="19" t="s">
        <v>55</v>
      </c>
      <c r="C50" s="19" t="s">
        <v>41</v>
      </c>
      <c r="D50" s="28" t="s">
        <v>56</v>
      </c>
      <c r="E50" s="99">
        <v>3600</v>
      </c>
      <c r="F50" s="22"/>
      <c r="G50" s="22"/>
      <c r="H50" s="125"/>
      <c r="I50" s="23"/>
      <c r="J50" s="23"/>
      <c r="K50" s="80">
        <f>E50*H50</f>
        <v>0</v>
      </c>
    </row>
    <row r="51" spans="1:11" ht="38.25" x14ac:dyDescent="0.25">
      <c r="A51" s="18">
        <v>2</v>
      </c>
      <c r="B51" s="19" t="s">
        <v>55</v>
      </c>
      <c r="C51" s="19" t="s">
        <v>41</v>
      </c>
      <c r="D51" s="28" t="s">
        <v>57</v>
      </c>
      <c r="E51" s="99">
        <v>9100</v>
      </c>
      <c r="F51" s="22"/>
      <c r="G51" s="22"/>
      <c r="H51" s="125"/>
      <c r="I51" s="23"/>
      <c r="J51" s="23"/>
      <c r="K51" s="80">
        <f t="shared" ref="K51:K54" si="5">E51*H51</f>
        <v>0</v>
      </c>
    </row>
    <row r="52" spans="1:11" ht="38.25" x14ac:dyDescent="0.25">
      <c r="A52" s="18">
        <v>3</v>
      </c>
      <c r="B52" s="19" t="s">
        <v>58</v>
      </c>
      <c r="C52" s="19" t="s">
        <v>59</v>
      </c>
      <c r="D52" s="28" t="s">
        <v>56</v>
      </c>
      <c r="E52" s="99">
        <v>1380</v>
      </c>
      <c r="F52" s="22"/>
      <c r="G52" s="22"/>
      <c r="H52" s="125"/>
      <c r="I52" s="23"/>
      <c r="J52" s="23"/>
      <c r="K52" s="80">
        <f t="shared" si="5"/>
        <v>0</v>
      </c>
    </row>
    <row r="53" spans="1:11" ht="25.5" x14ac:dyDescent="0.25">
      <c r="A53" s="18">
        <v>4</v>
      </c>
      <c r="B53" s="19" t="s">
        <v>60</v>
      </c>
      <c r="C53" s="19" t="s">
        <v>61</v>
      </c>
      <c r="D53" s="28" t="s">
        <v>62</v>
      </c>
      <c r="E53" s="99">
        <v>2900</v>
      </c>
      <c r="F53" s="22"/>
      <c r="G53" s="22"/>
      <c r="H53" s="125"/>
      <c r="I53" s="23"/>
      <c r="J53" s="23"/>
      <c r="K53" s="80">
        <f t="shared" si="5"/>
        <v>0</v>
      </c>
    </row>
    <row r="54" spans="1:11" ht="39" customHeight="1" x14ac:dyDescent="0.25">
      <c r="A54" s="18">
        <v>5</v>
      </c>
      <c r="B54" s="19" t="s">
        <v>60</v>
      </c>
      <c r="C54" s="19" t="s">
        <v>63</v>
      </c>
      <c r="D54" s="28" t="s">
        <v>62</v>
      </c>
      <c r="E54" s="99">
        <v>3900</v>
      </c>
      <c r="F54" s="22"/>
      <c r="G54" s="22"/>
      <c r="H54" s="125"/>
      <c r="I54" s="23"/>
      <c r="J54" s="23"/>
      <c r="K54" s="80">
        <f t="shared" si="5"/>
        <v>0</v>
      </c>
    </row>
    <row r="55" spans="1:11" x14ac:dyDescent="0.25">
      <c r="A55" s="267" t="s">
        <v>64</v>
      </c>
      <c r="B55" s="267"/>
      <c r="C55" s="267"/>
      <c r="D55" s="267"/>
      <c r="E55" s="267"/>
      <c r="F55" s="267"/>
      <c r="G55" s="267"/>
      <c r="K55" s="88">
        <f>SUM(K50:K54)</f>
        <v>0</v>
      </c>
    </row>
    <row r="56" spans="1:11" x14ac:dyDescent="0.25">
      <c r="B56" s="12"/>
      <c r="F56" s="14"/>
      <c r="G56" s="15"/>
    </row>
    <row r="57" spans="1:11" s="115" customFormat="1" ht="15.75" customHeight="1" x14ac:dyDescent="0.25">
      <c r="A57" s="268" t="s">
        <v>65</v>
      </c>
      <c r="B57" s="268"/>
      <c r="C57" s="268"/>
      <c r="D57" s="268"/>
      <c r="E57" s="268"/>
      <c r="F57" s="268"/>
      <c r="G57" s="268"/>
      <c r="H57" s="268"/>
      <c r="I57" s="268"/>
      <c r="J57" s="268"/>
      <c r="K57" s="268"/>
    </row>
    <row r="58" spans="1:11" ht="25.5" x14ac:dyDescent="0.25">
      <c r="A58" s="163" t="s">
        <v>1</v>
      </c>
      <c r="B58" s="164" t="s">
        <v>14</v>
      </c>
      <c r="C58" s="163" t="s">
        <v>15</v>
      </c>
      <c r="D58" s="163" t="s">
        <v>16</v>
      </c>
      <c r="E58" s="164" t="s">
        <v>17</v>
      </c>
      <c r="F58" s="165" t="s">
        <v>113</v>
      </c>
      <c r="G58" s="166" t="s">
        <v>114</v>
      </c>
      <c r="H58" s="167" t="s">
        <v>18</v>
      </c>
      <c r="I58" s="163" t="s">
        <v>115</v>
      </c>
      <c r="J58" s="163" t="s">
        <v>116</v>
      </c>
      <c r="K58" s="168" t="s">
        <v>19</v>
      </c>
    </row>
    <row r="59" spans="1:11" ht="25.5" x14ac:dyDescent="0.25">
      <c r="A59" s="32">
        <v>1</v>
      </c>
      <c r="B59" s="25" t="s">
        <v>66</v>
      </c>
      <c r="C59" s="25" t="s">
        <v>67</v>
      </c>
      <c r="D59" s="32" t="s">
        <v>68</v>
      </c>
      <c r="E59" s="186">
        <v>6480</v>
      </c>
      <c r="F59" s="181"/>
      <c r="G59" s="26"/>
      <c r="H59" s="182"/>
      <c r="I59" s="175"/>
      <c r="J59" s="175"/>
      <c r="K59" s="176">
        <f>E59*H59</f>
        <v>0</v>
      </c>
    </row>
    <row r="60" spans="1:11" x14ac:dyDescent="0.25">
      <c r="A60" s="32">
        <v>2</v>
      </c>
      <c r="B60" s="25" t="s">
        <v>69</v>
      </c>
      <c r="C60" s="25" t="s">
        <v>70</v>
      </c>
      <c r="D60" s="32" t="s">
        <v>10</v>
      </c>
      <c r="E60" s="186">
        <v>30</v>
      </c>
      <c r="F60" s="181"/>
      <c r="G60" s="26"/>
      <c r="H60" s="182"/>
      <c r="I60" s="175"/>
      <c r="J60" s="175"/>
      <c r="K60" s="176">
        <f t="shared" ref="K60:K61" si="6">E60*H60</f>
        <v>0</v>
      </c>
    </row>
    <row r="61" spans="1:11" x14ac:dyDescent="0.25">
      <c r="A61" s="32">
        <v>3</v>
      </c>
      <c r="B61" s="25" t="s">
        <v>71</v>
      </c>
      <c r="C61" s="25" t="s">
        <v>72</v>
      </c>
      <c r="D61" s="32" t="s">
        <v>73</v>
      </c>
      <c r="E61" s="186">
        <v>60</v>
      </c>
      <c r="F61" s="181"/>
      <c r="G61" s="26"/>
      <c r="H61" s="182"/>
      <c r="I61" s="175"/>
      <c r="J61" s="175"/>
      <c r="K61" s="176">
        <f t="shared" si="6"/>
        <v>0</v>
      </c>
    </row>
    <row r="62" spans="1:11" x14ac:dyDescent="0.25">
      <c r="A62" s="157"/>
      <c r="B62" s="161"/>
      <c r="C62" s="161"/>
      <c r="D62" s="157"/>
      <c r="E62" s="159"/>
      <c r="F62" s="177"/>
      <c r="G62" s="16"/>
      <c r="H62" s="160"/>
      <c r="I62" s="155"/>
      <c r="J62" s="155"/>
      <c r="K62" s="179">
        <f>SUM(K59:K61)</f>
        <v>0</v>
      </c>
    </row>
    <row r="63" spans="1:11" x14ac:dyDescent="0.25">
      <c r="A63" s="157"/>
      <c r="B63" s="155"/>
      <c r="C63" s="161"/>
      <c r="D63" s="157"/>
      <c r="E63" s="159"/>
      <c r="F63" s="159"/>
      <c r="G63" s="159"/>
      <c r="H63" s="160"/>
      <c r="I63" s="155"/>
      <c r="J63" s="155"/>
      <c r="K63" s="155"/>
    </row>
    <row r="64" spans="1:11" s="115" customFormat="1" ht="15" customHeight="1" x14ac:dyDescent="0.25">
      <c r="A64" s="277" t="s">
        <v>74</v>
      </c>
      <c r="B64" s="277"/>
      <c r="C64" s="277"/>
      <c r="D64" s="277"/>
      <c r="E64" s="277"/>
      <c r="F64" s="277"/>
      <c r="G64" s="277"/>
      <c r="H64" s="277"/>
      <c r="I64" s="277"/>
      <c r="J64" s="277"/>
      <c r="K64" s="277"/>
    </row>
    <row r="65" spans="1:11" ht="25.5" x14ac:dyDescent="0.25">
      <c r="A65" s="163" t="s">
        <v>1</v>
      </c>
      <c r="B65" s="164" t="s">
        <v>14</v>
      </c>
      <c r="C65" s="163" t="s">
        <v>15</v>
      </c>
      <c r="D65" s="163" t="s">
        <v>16</v>
      </c>
      <c r="E65" s="164" t="s">
        <v>17</v>
      </c>
      <c r="F65" s="165" t="s">
        <v>113</v>
      </c>
      <c r="G65" s="166" t="s">
        <v>114</v>
      </c>
      <c r="H65" s="167" t="s">
        <v>18</v>
      </c>
      <c r="I65" s="163" t="s">
        <v>115</v>
      </c>
      <c r="J65" s="163" t="s">
        <v>116</v>
      </c>
      <c r="K65" s="168" t="s">
        <v>19</v>
      </c>
    </row>
    <row r="66" spans="1:11" ht="38.25" x14ac:dyDescent="0.25">
      <c r="A66" s="32">
        <v>1</v>
      </c>
      <c r="B66" s="25" t="s">
        <v>75</v>
      </c>
      <c r="C66" s="25" t="s">
        <v>76</v>
      </c>
      <c r="D66" s="32" t="s">
        <v>77</v>
      </c>
      <c r="E66" s="180">
        <v>504</v>
      </c>
      <c r="F66" s="188"/>
      <c r="G66" s="189"/>
      <c r="H66" s="182"/>
      <c r="I66" s="175"/>
      <c r="J66" s="175"/>
      <c r="K66" s="176">
        <f>E66*H66</f>
        <v>0</v>
      </c>
    </row>
    <row r="67" spans="1:11" ht="38.25" x14ac:dyDescent="0.25">
      <c r="A67" s="32">
        <v>2</v>
      </c>
      <c r="B67" s="25" t="s">
        <v>75</v>
      </c>
      <c r="C67" s="25" t="s">
        <v>78</v>
      </c>
      <c r="D67" s="32" t="s">
        <v>77</v>
      </c>
      <c r="E67" s="180">
        <v>1440</v>
      </c>
      <c r="F67" s="188"/>
      <c r="G67" s="189"/>
      <c r="H67" s="182"/>
      <c r="I67" s="175"/>
      <c r="J67" s="175"/>
      <c r="K67" s="176">
        <f t="shared" ref="K67:K76" si="7">E67*H67</f>
        <v>0</v>
      </c>
    </row>
    <row r="68" spans="1:11" ht="38.25" x14ac:dyDescent="0.25">
      <c r="A68" s="32">
        <v>3</v>
      </c>
      <c r="B68" s="25" t="s">
        <v>75</v>
      </c>
      <c r="C68" s="25" t="s">
        <v>79</v>
      </c>
      <c r="D68" s="32" t="s">
        <v>77</v>
      </c>
      <c r="E68" s="180">
        <v>174</v>
      </c>
      <c r="F68" s="188"/>
      <c r="G68" s="189"/>
      <c r="H68" s="182"/>
      <c r="I68" s="175"/>
      <c r="J68" s="175"/>
      <c r="K68" s="176">
        <f t="shared" si="7"/>
        <v>0</v>
      </c>
    </row>
    <row r="69" spans="1:11" ht="38.25" x14ac:dyDescent="0.25">
      <c r="A69" s="18">
        <v>4</v>
      </c>
      <c r="B69" s="19" t="s">
        <v>80</v>
      </c>
      <c r="C69" s="19" t="s">
        <v>76</v>
      </c>
      <c r="D69" s="18" t="s">
        <v>77</v>
      </c>
      <c r="E69" s="99">
        <v>336</v>
      </c>
      <c r="F69" s="37"/>
      <c r="G69" s="36"/>
      <c r="H69" s="125"/>
      <c r="I69" s="23"/>
      <c r="J69" s="23"/>
      <c r="K69" s="80">
        <f t="shared" si="7"/>
        <v>0</v>
      </c>
    </row>
    <row r="70" spans="1:11" ht="38.25" x14ac:dyDescent="0.25">
      <c r="A70" s="18">
        <v>5</v>
      </c>
      <c r="B70" s="19" t="s">
        <v>80</v>
      </c>
      <c r="C70" s="19" t="s">
        <v>78</v>
      </c>
      <c r="D70" s="18" t="s">
        <v>77</v>
      </c>
      <c r="E70" s="99">
        <v>5160</v>
      </c>
      <c r="F70" s="37"/>
      <c r="G70" s="36"/>
      <c r="H70" s="125"/>
      <c r="I70" s="23"/>
      <c r="J70" s="23"/>
      <c r="K70" s="80">
        <f t="shared" si="7"/>
        <v>0</v>
      </c>
    </row>
    <row r="71" spans="1:11" ht="38.25" x14ac:dyDescent="0.25">
      <c r="A71" s="18">
        <v>6</v>
      </c>
      <c r="B71" s="19" t="s">
        <v>80</v>
      </c>
      <c r="C71" s="19" t="s">
        <v>79</v>
      </c>
      <c r="D71" s="18" t="s">
        <v>77</v>
      </c>
      <c r="E71" s="99">
        <v>768</v>
      </c>
      <c r="F71" s="37"/>
      <c r="G71" s="36"/>
      <c r="H71" s="125"/>
      <c r="I71" s="23"/>
      <c r="J71" s="23"/>
      <c r="K71" s="80">
        <f t="shared" si="7"/>
        <v>0</v>
      </c>
    </row>
    <row r="72" spans="1:11" ht="38.25" x14ac:dyDescent="0.25">
      <c r="A72" s="18">
        <v>7</v>
      </c>
      <c r="B72" s="19" t="s">
        <v>81</v>
      </c>
      <c r="C72" s="19" t="s">
        <v>82</v>
      </c>
      <c r="D72" s="18" t="s">
        <v>77</v>
      </c>
      <c r="E72" s="99">
        <v>1476</v>
      </c>
      <c r="F72" s="37"/>
      <c r="G72" s="36"/>
      <c r="H72" s="125"/>
      <c r="I72" s="23"/>
      <c r="J72" s="23"/>
      <c r="K72" s="80">
        <f t="shared" si="7"/>
        <v>0</v>
      </c>
    </row>
    <row r="73" spans="1:11" ht="38.25" x14ac:dyDescent="0.25">
      <c r="A73" s="18">
        <v>8</v>
      </c>
      <c r="B73" s="19" t="s">
        <v>83</v>
      </c>
      <c r="C73" s="19" t="s">
        <v>78</v>
      </c>
      <c r="D73" s="18" t="s">
        <v>77</v>
      </c>
      <c r="E73" s="99">
        <v>888</v>
      </c>
      <c r="F73" s="37"/>
      <c r="G73" s="36"/>
      <c r="H73" s="125"/>
      <c r="I73" s="23"/>
      <c r="J73" s="23"/>
      <c r="K73" s="80">
        <f t="shared" si="7"/>
        <v>0</v>
      </c>
    </row>
    <row r="74" spans="1:11" ht="38.25" x14ac:dyDescent="0.25">
      <c r="A74" s="18">
        <v>9</v>
      </c>
      <c r="B74" s="19" t="s">
        <v>83</v>
      </c>
      <c r="C74" s="19" t="s">
        <v>79</v>
      </c>
      <c r="D74" s="18" t="s">
        <v>77</v>
      </c>
      <c r="E74" s="99">
        <v>324</v>
      </c>
      <c r="F74" s="37"/>
      <c r="G74" s="36"/>
      <c r="H74" s="125"/>
      <c r="I74" s="23"/>
      <c r="J74" s="23"/>
      <c r="K74" s="80">
        <f t="shared" si="7"/>
        <v>0</v>
      </c>
    </row>
    <row r="75" spans="1:11" ht="25.5" x14ac:dyDescent="0.25">
      <c r="A75" s="32">
        <v>10</v>
      </c>
      <c r="B75" s="19" t="s">
        <v>84</v>
      </c>
      <c r="C75" s="19" t="s">
        <v>85</v>
      </c>
      <c r="D75" s="18" t="s">
        <v>86</v>
      </c>
      <c r="E75" s="99">
        <v>42</v>
      </c>
      <c r="F75" s="37"/>
      <c r="G75" s="36"/>
      <c r="H75" s="125"/>
      <c r="I75" s="23"/>
      <c r="J75" s="23"/>
      <c r="K75" s="80">
        <f t="shared" si="7"/>
        <v>0</v>
      </c>
    </row>
    <row r="76" spans="1:11" ht="25.5" x14ac:dyDescent="0.25">
      <c r="A76" s="32">
        <v>11</v>
      </c>
      <c r="B76" s="19" t="s">
        <v>84</v>
      </c>
      <c r="C76" s="19" t="s">
        <v>87</v>
      </c>
      <c r="D76" s="18" t="s">
        <v>86</v>
      </c>
      <c r="E76" s="99">
        <v>15</v>
      </c>
      <c r="F76" s="37"/>
      <c r="G76" s="36"/>
      <c r="H76" s="125"/>
      <c r="I76" s="23"/>
      <c r="J76" s="23"/>
      <c r="K76" s="80">
        <f t="shared" si="7"/>
        <v>0</v>
      </c>
    </row>
    <row r="77" spans="1:11" x14ac:dyDescent="0.25">
      <c r="A77" s="288" t="s">
        <v>88</v>
      </c>
      <c r="B77" s="288"/>
      <c r="C77" s="288"/>
      <c r="D77" s="288"/>
      <c r="E77" s="288"/>
      <c r="F77" s="288"/>
      <c r="G77" s="288"/>
      <c r="K77" s="88">
        <f>SUM(K66:K76)</f>
        <v>0</v>
      </c>
    </row>
    <row r="78" spans="1:11" x14ac:dyDescent="0.2">
      <c r="B78" s="7"/>
      <c r="C78" s="7"/>
      <c r="D78" s="39"/>
      <c r="E78" s="5"/>
      <c r="F78" s="8"/>
      <c r="G78" s="2"/>
    </row>
    <row r="79" spans="1:11" s="115" customFormat="1" ht="15" customHeight="1" x14ac:dyDescent="0.25">
      <c r="A79" s="276" t="s">
        <v>89</v>
      </c>
      <c r="B79" s="276"/>
      <c r="C79" s="276"/>
      <c r="D79" s="276"/>
      <c r="E79" s="276"/>
      <c r="F79" s="276"/>
      <c r="G79" s="276"/>
      <c r="H79" s="276"/>
      <c r="I79" s="276"/>
      <c r="J79" s="276"/>
      <c r="K79" s="276"/>
    </row>
    <row r="80" spans="1:11" ht="25.5" x14ac:dyDescent="0.25">
      <c r="A80" s="163" t="s">
        <v>1</v>
      </c>
      <c r="B80" s="164" t="s">
        <v>14</v>
      </c>
      <c r="C80" s="163" t="s">
        <v>15</v>
      </c>
      <c r="D80" s="163" t="s">
        <v>16</v>
      </c>
      <c r="E80" s="164" t="s">
        <v>17</v>
      </c>
      <c r="F80" s="165" t="s">
        <v>113</v>
      </c>
      <c r="G80" s="166" t="s">
        <v>114</v>
      </c>
      <c r="H80" s="167" t="s">
        <v>18</v>
      </c>
      <c r="I80" s="163" t="s">
        <v>115</v>
      </c>
      <c r="J80" s="163" t="s">
        <v>116</v>
      </c>
      <c r="K80" s="168" t="s">
        <v>19</v>
      </c>
    </row>
    <row r="81" spans="1:11" ht="33.75" customHeight="1" x14ac:dyDescent="0.25">
      <c r="A81" s="32">
        <v>1</v>
      </c>
      <c r="B81" s="190" t="s">
        <v>90</v>
      </c>
      <c r="C81" s="190" t="s">
        <v>91</v>
      </c>
      <c r="D81" s="32" t="s">
        <v>86</v>
      </c>
      <c r="E81" s="191">
        <v>4000</v>
      </c>
      <c r="F81" s="186"/>
      <c r="G81" s="192"/>
      <c r="H81" s="193"/>
      <c r="I81" s="175"/>
      <c r="J81" s="175"/>
      <c r="K81" s="176">
        <f>E81*H81</f>
        <v>0</v>
      </c>
    </row>
    <row r="82" spans="1:11" ht="33.75" customHeight="1" x14ac:dyDescent="0.25">
      <c r="A82" s="32">
        <v>2</v>
      </c>
      <c r="B82" s="190" t="s">
        <v>90</v>
      </c>
      <c r="C82" s="190" t="s">
        <v>92</v>
      </c>
      <c r="D82" s="32" t="s">
        <v>86</v>
      </c>
      <c r="E82" s="191">
        <v>4450</v>
      </c>
      <c r="F82" s="186"/>
      <c r="G82" s="192"/>
      <c r="H82" s="193"/>
      <c r="I82" s="175"/>
      <c r="J82" s="175"/>
      <c r="K82" s="176">
        <f>E82*H82</f>
        <v>0</v>
      </c>
    </row>
    <row r="83" spans="1:11" x14ac:dyDescent="0.2">
      <c r="A83" s="157"/>
      <c r="B83" s="194"/>
      <c r="C83" s="194"/>
      <c r="D83" s="195"/>
      <c r="E83" s="59"/>
      <c r="F83" s="196"/>
      <c r="G83" s="2"/>
      <c r="H83" s="160"/>
      <c r="I83" s="155"/>
      <c r="J83" s="155"/>
      <c r="K83" s="179">
        <f>SUM(K81:K82)</f>
        <v>0</v>
      </c>
    </row>
    <row r="84" spans="1:11" x14ac:dyDescent="0.2">
      <c r="A84" s="17"/>
      <c r="B84" s="194"/>
      <c r="C84" s="194"/>
      <c r="D84" s="195"/>
      <c r="E84" s="59"/>
      <c r="F84" s="196"/>
      <c r="G84" s="197"/>
      <c r="H84" s="160"/>
      <c r="I84" s="155"/>
      <c r="J84" s="155"/>
      <c r="K84" s="155"/>
    </row>
    <row r="85" spans="1:11" s="115" customFormat="1" ht="12.75" customHeight="1" x14ac:dyDescent="0.25">
      <c r="A85" s="268" t="s">
        <v>93</v>
      </c>
      <c r="B85" s="268"/>
      <c r="C85" s="268"/>
      <c r="D85" s="268"/>
      <c r="E85" s="268"/>
      <c r="F85" s="268"/>
      <c r="G85" s="268"/>
      <c r="H85" s="268"/>
      <c r="I85" s="268"/>
      <c r="J85" s="268"/>
      <c r="K85" s="268"/>
    </row>
    <row r="86" spans="1:11" ht="25.5" x14ac:dyDescent="0.25">
      <c r="A86" s="78" t="s">
        <v>1</v>
      </c>
      <c r="B86" s="27" t="s">
        <v>14</v>
      </c>
      <c r="C86" s="78" t="s">
        <v>15</v>
      </c>
      <c r="D86" s="78" t="s">
        <v>16</v>
      </c>
      <c r="E86" s="27" t="s">
        <v>17</v>
      </c>
      <c r="F86" s="95" t="s">
        <v>113</v>
      </c>
      <c r="G86" s="77" t="s">
        <v>114</v>
      </c>
      <c r="H86" s="124" t="s">
        <v>18</v>
      </c>
      <c r="I86" s="78" t="s">
        <v>115</v>
      </c>
      <c r="J86" s="78" t="s">
        <v>116</v>
      </c>
      <c r="K86" s="79" t="s">
        <v>19</v>
      </c>
    </row>
    <row r="87" spans="1:11" ht="25.5" x14ac:dyDescent="0.25">
      <c r="A87" s="28">
        <v>1</v>
      </c>
      <c r="B87" s="25" t="s">
        <v>258</v>
      </c>
      <c r="C87" s="19" t="s">
        <v>268</v>
      </c>
      <c r="D87" s="28" t="s">
        <v>10</v>
      </c>
      <c r="E87" s="103">
        <v>3550</v>
      </c>
      <c r="F87" s="40"/>
      <c r="G87" s="40"/>
      <c r="H87" s="128"/>
      <c r="I87" s="80">
        <f>F87*E87</f>
        <v>0</v>
      </c>
      <c r="J87" s="80">
        <f>I87*0.08</f>
        <v>0</v>
      </c>
      <c r="K87" s="80">
        <f>I87*1.08</f>
        <v>0</v>
      </c>
    </row>
    <row r="88" spans="1:11" ht="38.25" x14ac:dyDescent="0.25">
      <c r="A88" s="28">
        <v>2</v>
      </c>
      <c r="B88" s="25" t="s">
        <v>277</v>
      </c>
      <c r="C88" s="19" t="s">
        <v>278</v>
      </c>
      <c r="D88" s="28" t="s">
        <v>10</v>
      </c>
      <c r="E88" s="103">
        <v>825</v>
      </c>
      <c r="F88" s="40"/>
      <c r="G88" s="40"/>
      <c r="H88" s="128"/>
      <c r="I88" s="80">
        <f t="shared" ref="I88:I99" si="8">F88*E88</f>
        <v>0</v>
      </c>
      <c r="J88" s="80">
        <f t="shared" ref="J88:J99" si="9">I88*0.08</f>
        <v>0</v>
      </c>
      <c r="K88" s="80">
        <f t="shared" ref="K88:K99" si="10">I88*1.08</f>
        <v>0</v>
      </c>
    </row>
    <row r="89" spans="1:11" ht="38.25" x14ac:dyDescent="0.25">
      <c r="A89" s="28">
        <v>3</v>
      </c>
      <c r="B89" s="25" t="s">
        <v>271</v>
      </c>
      <c r="C89" s="19" t="s">
        <v>270</v>
      </c>
      <c r="D89" s="28" t="s">
        <v>10</v>
      </c>
      <c r="E89" s="103">
        <v>2400</v>
      </c>
      <c r="F89" s="40"/>
      <c r="G89" s="40"/>
      <c r="H89" s="128"/>
      <c r="I89" s="80">
        <f t="shared" si="8"/>
        <v>0</v>
      </c>
      <c r="J89" s="80">
        <f t="shared" si="9"/>
        <v>0</v>
      </c>
      <c r="K89" s="80">
        <f t="shared" si="10"/>
        <v>0</v>
      </c>
    </row>
    <row r="90" spans="1:11" ht="25.5" x14ac:dyDescent="0.25">
      <c r="A90" s="28">
        <v>4</v>
      </c>
      <c r="B90" s="25" t="s">
        <v>259</v>
      </c>
      <c r="C90" s="19" t="s">
        <v>267</v>
      </c>
      <c r="D90" s="28" t="s">
        <v>10</v>
      </c>
      <c r="E90" s="103">
        <v>600</v>
      </c>
      <c r="F90" s="40"/>
      <c r="G90" s="40"/>
      <c r="H90" s="128"/>
      <c r="I90" s="80">
        <f t="shared" si="8"/>
        <v>0</v>
      </c>
      <c r="J90" s="80">
        <f t="shared" si="9"/>
        <v>0</v>
      </c>
      <c r="K90" s="80">
        <f t="shared" si="10"/>
        <v>0</v>
      </c>
    </row>
    <row r="91" spans="1:11" ht="25.5" x14ac:dyDescent="0.25">
      <c r="A91" s="28">
        <v>5</v>
      </c>
      <c r="B91" s="25" t="s">
        <v>260</v>
      </c>
      <c r="C91" s="19" t="s">
        <v>269</v>
      </c>
      <c r="D91" s="28" t="s">
        <v>10</v>
      </c>
      <c r="E91" s="103">
        <v>500</v>
      </c>
      <c r="F91" s="40"/>
      <c r="G91" s="40"/>
      <c r="H91" s="128"/>
      <c r="I91" s="80">
        <f t="shared" si="8"/>
        <v>0</v>
      </c>
      <c r="J91" s="80">
        <f t="shared" si="9"/>
        <v>0</v>
      </c>
      <c r="K91" s="80">
        <f t="shared" si="10"/>
        <v>0</v>
      </c>
    </row>
    <row r="92" spans="1:11" ht="38.25" x14ac:dyDescent="0.25">
      <c r="A92" s="28">
        <v>6</v>
      </c>
      <c r="B92" s="25" t="s">
        <v>276</v>
      </c>
      <c r="C92" s="19" t="s">
        <v>195</v>
      </c>
      <c r="D92" s="28" t="s">
        <v>10</v>
      </c>
      <c r="E92" s="103">
        <v>50</v>
      </c>
      <c r="F92" s="40"/>
      <c r="G92" s="40"/>
      <c r="H92" s="128"/>
      <c r="I92" s="80">
        <f t="shared" si="8"/>
        <v>0</v>
      </c>
      <c r="J92" s="80">
        <f t="shared" si="9"/>
        <v>0</v>
      </c>
      <c r="K92" s="80">
        <f t="shared" si="10"/>
        <v>0</v>
      </c>
    </row>
    <row r="93" spans="1:11" ht="78" customHeight="1" x14ac:dyDescent="0.25">
      <c r="A93" s="28">
        <v>7</v>
      </c>
      <c r="B93" s="143" t="s">
        <v>315</v>
      </c>
      <c r="C93" s="19" t="s">
        <v>314</v>
      </c>
      <c r="D93" s="28" t="s">
        <v>10</v>
      </c>
      <c r="E93" s="103">
        <v>150</v>
      </c>
      <c r="F93" s="40"/>
      <c r="G93" s="40"/>
      <c r="H93" s="128"/>
      <c r="I93" s="80">
        <f t="shared" si="8"/>
        <v>0</v>
      </c>
      <c r="J93" s="80">
        <f t="shared" si="9"/>
        <v>0</v>
      </c>
      <c r="K93" s="80">
        <f t="shared" si="10"/>
        <v>0</v>
      </c>
    </row>
    <row r="94" spans="1:11" ht="60" customHeight="1" x14ac:dyDescent="0.25">
      <c r="A94" s="28">
        <v>8</v>
      </c>
      <c r="B94" s="25" t="s">
        <v>261</v>
      </c>
      <c r="C94" s="19" t="s">
        <v>291</v>
      </c>
      <c r="D94" s="28" t="s">
        <v>10</v>
      </c>
      <c r="E94" s="103">
        <v>300</v>
      </c>
      <c r="F94" s="40"/>
      <c r="G94" s="40"/>
      <c r="H94" s="128"/>
      <c r="I94" s="80">
        <f t="shared" si="8"/>
        <v>0</v>
      </c>
      <c r="J94" s="80">
        <f t="shared" si="9"/>
        <v>0</v>
      </c>
      <c r="K94" s="80">
        <f t="shared" si="10"/>
        <v>0</v>
      </c>
    </row>
    <row r="95" spans="1:11" ht="137.25" customHeight="1" x14ac:dyDescent="0.25">
      <c r="A95" s="28">
        <v>9</v>
      </c>
      <c r="B95" s="144" t="s">
        <v>317</v>
      </c>
      <c r="C95" s="19" t="s">
        <v>316</v>
      </c>
      <c r="D95" s="28" t="s">
        <v>10</v>
      </c>
      <c r="E95" s="103">
        <v>400</v>
      </c>
      <c r="F95" s="40"/>
      <c r="G95" s="40"/>
      <c r="H95" s="128"/>
      <c r="I95" s="80">
        <f t="shared" si="8"/>
        <v>0</v>
      </c>
      <c r="J95" s="80">
        <f t="shared" si="9"/>
        <v>0</v>
      </c>
      <c r="K95" s="80">
        <f t="shared" si="10"/>
        <v>0</v>
      </c>
    </row>
    <row r="96" spans="1:11" ht="118.5" customHeight="1" x14ac:dyDescent="0.25">
      <c r="A96" s="28">
        <v>10</v>
      </c>
      <c r="B96" s="145" t="s">
        <v>318</v>
      </c>
      <c r="C96" s="19" t="s">
        <v>59</v>
      </c>
      <c r="D96" s="28" t="s">
        <v>10</v>
      </c>
      <c r="E96" s="103">
        <v>80</v>
      </c>
      <c r="F96" s="40"/>
      <c r="G96" s="40"/>
      <c r="H96" s="128"/>
      <c r="I96" s="80">
        <f t="shared" si="8"/>
        <v>0</v>
      </c>
      <c r="J96" s="80">
        <f t="shared" si="9"/>
        <v>0</v>
      </c>
      <c r="K96" s="80">
        <f t="shared" si="10"/>
        <v>0</v>
      </c>
    </row>
    <row r="97" spans="1:11" ht="117" customHeight="1" x14ac:dyDescent="0.25">
      <c r="A97" s="28">
        <v>11</v>
      </c>
      <c r="B97" s="146" t="s">
        <v>318</v>
      </c>
      <c r="C97" s="19" t="s">
        <v>319</v>
      </c>
      <c r="D97" s="28" t="s">
        <v>10</v>
      </c>
      <c r="E97" s="103">
        <v>80</v>
      </c>
      <c r="F97" s="40"/>
      <c r="G97" s="40"/>
      <c r="H97" s="128"/>
      <c r="I97" s="80">
        <f t="shared" si="8"/>
        <v>0</v>
      </c>
      <c r="J97" s="80">
        <f t="shared" si="9"/>
        <v>0</v>
      </c>
      <c r="K97" s="80">
        <f t="shared" si="10"/>
        <v>0</v>
      </c>
    </row>
    <row r="98" spans="1:11" ht="51" x14ac:dyDescent="0.25">
      <c r="A98" s="28">
        <v>12</v>
      </c>
      <c r="B98" s="107" t="s">
        <v>262</v>
      </c>
      <c r="C98" s="19" t="s">
        <v>263</v>
      </c>
      <c r="D98" s="28" t="s">
        <v>10</v>
      </c>
      <c r="E98" s="103">
        <v>70</v>
      </c>
      <c r="F98" s="40"/>
      <c r="G98" s="40"/>
      <c r="H98" s="128"/>
      <c r="I98" s="80">
        <f t="shared" si="8"/>
        <v>0</v>
      </c>
      <c r="J98" s="80">
        <f t="shared" si="9"/>
        <v>0</v>
      </c>
      <c r="K98" s="80">
        <f t="shared" si="10"/>
        <v>0</v>
      </c>
    </row>
    <row r="99" spans="1:11" ht="49.5" customHeight="1" x14ac:dyDescent="0.25">
      <c r="A99" s="28">
        <v>13</v>
      </c>
      <c r="B99" s="107" t="s">
        <v>264</v>
      </c>
      <c r="C99" s="19" t="s">
        <v>265</v>
      </c>
      <c r="D99" s="28" t="s">
        <v>10</v>
      </c>
      <c r="E99" s="103">
        <v>800</v>
      </c>
      <c r="F99" s="40"/>
      <c r="G99" s="40"/>
      <c r="H99" s="128"/>
      <c r="I99" s="80">
        <f t="shared" si="8"/>
        <v>0</v>
      </c>
      <c r="J99" s="80">
        <f t="shared" si="9"/>
        <v>0</v>
      </c>
      <c r="K99" s="80">
        <f t="shared" si="10"/>
        <v>0</v>
      </c>
    </row>
    <row r="100" spans="1:11" x14ac:dyDescent="0.25">
      <c r="A100" s="273"/>
      <c r="B100" s="273"/>
      <c r="C100" s="273"/>
      <c r="D100" s="273"/>
      <c r="E100" s="273"/>
      <c r="F100" s="33"/>
      <c r="G100" s="41"/>
      <c r="K100" s="88">
        <f>SUM(K87:K99)</f>
        <v>0</v>
      </c>
    </row>
    <row r="101" spans="1:11" x14ac:dyDescent="0.2">
      <c r="B101" s="5"/>
      <c r="C101" s="7"/>
      <c r="D101" s="39"/>
      <c r="E101" s="5"/>
      <c r="F101" s="5"/>
      <c r="G101" s="5"/>
    </row>
    <row r="102" spans="1:11" s="115" customFormat="1" x14ac:dyDescent="0.25">
      <c r="A102" s="276" t="s">
        <v>94</v>
      </c>
      <c r="B102" s="276"/>
      <c r="C102" s="276"/>
      <c r="D102" s="276"/>
      <c r="E102" s="276"/>
      <c r="F102" s="276"/>
      <c r="G102" s="276"/>
      <c r="H102" s="276"/>
      <c r="I102" s="276"/>
      <c r="J102" s="276"/>
      <c r="K102" s="276"/>
    </row>
    <row r="103" spans="1:11" ht="25.5" x14ac:dyDescent="0.25">
      <c r="A103" s="163" t="s">
        <v>1</v>
      </c>
      <c r="B103" s="164" t="s">
        <v>14</v>
      </c>
      <c r="C103" s="163" t="s">
        <v>15</v>
      </c>
      <c r="D103" s="163" t="s">
        <v>16</v>
      </c>
      <c r="E103" s="164" t="s">
        <v>17</v>
      </c>
      <c r="F103" s="165" t="s">
        <v>113</v>
      </c>
      <c r="G103" s="166" t="s">
        <v>114</v>
      </c>
      <c r="H103" s="167" t="s">
        <v>18</v>
      </c>
      <c r="I103" s="163" t="s">
        <v>115</v>
      </c>
      <c r="J103" s="163" t="s">
        <v>116</v>
      </c>
      <c r="K103" s="168" t="s">
        <v>19</v>
      </c>
    </row>
    <row r="104" spans="1:11" ht="25.5" x14ac:dyDescent="0.25">
      <c r="A104" s="32">
        <v>1</v>
      </c>
      <c r="B104" s="190" t="s">
        <v>95</v>
      </c>
      <c r="C104" s="190" t="s">
        <v>273</v>
      </c>
      <c r="D104" s="32" t="s">
        <v>10</v>
      </c>
      <c r="E104" s="198">
        <v>180</v>
      </c>
      <c r="F104" s="199"/>
      <c r="G104" s="192"/>
      <c r="H104" s="193"/>
      <c r="I104" s="175"/>
      <c r="J104" s="175"/>
      <c r="K104" s="176">
        <f>E104*H104</f>
        <v>0</v>
      </c>
    </row>
    <row r="105" spans="1:11" ht="25.5" x14ac:dyDescent="0.25">
      <c r="A105" s="32">
        <v>2</v>
      </c>
      <c r="B105" s="190" t="s">
        <v>96</v>
      </c>
      <c r="C105" s="190" t="s">
        <v>275</v>
      </c>
      <c r="D105" s="32" t="s">
        <v>10</v>
      </c>
      <c r="E105" s="198">
        <v>474</v>
      </c>
      <c r="F105" s="199"/>
      <c r="G105" s="192"/>
      <c r="H105" s="193"/>
      <c r="I105" s="175"/>
      <c r="J105" s="175"/>
      <c r="K105" s="176">
        <f>E105*H105</f>
        <v>0</v>
      </c>
    </row>
    <row r="106" spans="1:11" ht="25.5" x14ac:dyDescent="0.25">
      <c r="A106" s="32">
        <v>3</v>
      </c>
      <c r="B106" s="190" t="s">
        <v>97</v>
      </c>
      <c r="C106" s="190" t="s">
        <v>274</v>
      </c>
      <c r="D106" s="32" t="s">
        <v>10</v>
      </c>
      <c r="E106" s="198">
        <v>540</v>
      </c>
      <c r="F106" s="200"/>
      <c r="G106" s="192"/>
      <c r="H106" s="193"/>
      <c r="I106" s="175"/>
      <c r="J106" s="175"/>
      <c r="K106" s="176">
        <f>E106*H106</f>
        <v>0</v>
      </c>
    </row>
    <row r="107" spans="1:11" x14ac:dyDescent="0.2">
      <c r="A107" s="157"/>
      <c r="B107" s="194"/>
      <c r="C107" s="194"/>
      <c r="D107" s="195"/>
      <c r="E107" s="59"/>
      <c r="F107" s="196"/>
      <c r="G107" s="2"/>
      <c r="H107" s="160"/>
      <c r="I107" s="155"/>
      <c r="J107" s="155"/>
      <c r="K107" s="179">
        <f>SUM(K104:K106)</f>
        <v>0</v>
      </c>
    </row>
    <row r="108" spans="1:11" x14ac:dyDescent="0.2">
      <c r="A108" s="157"/>
      <c r="B108" s="194"/>
      <c r="C108" s="194"/>
      <c r="D108" s="195"/>
      <c r="E108" s="59"/>
      <c r="F108" s="196"/>
      <c r="G108" s="197"/>
      <c r="H108" s="160"/>
      <c r="I108" s="155"/>
      <c r="J108" s="155"/>
      <c r="K108" s="155"/>
    </row>
    <row r="109" spans="1:11" s="115" customFormat="1" x14ac:dyDescent="0.25">
      <c r="A109" s="275" t="s">
        <v>98</v>
      </c>
      <c r="B109" s="275"/>
      <c r="C109" s="275"/>
      <c r="D109" s="275"/>
      <c r="E109" s="275"/>
      <c r="F109" s="275"/>
      <c r="G109" s="275"/>
      <c r="H109" s="275"/>
      <c r="I109" s="275"/>
      <c r="J109" s="275"/>
      <c r="K109" s="275"/>
    </row>
    <row r="110" spans="1:11" ht="25.5" x14ac:dyDescent="0.25">
      <c r="A110" s="166" t="s">
        <v>1</v>
      </c>
      <c r="B110" s="201" t="s">
        <v>14</v>
      </c>
      <c r="C110" s="166" t="s">
        <v>15</v>
      </c>
      <c r="D110" s="166" t="s">
        <v>16</v>
      </c>
      <c r="E110" s="201" t="s">
        <v>17</v>
      </c>
      <c r="F110" s="202" t="s">
        <v>113</v>
      </c>
      <c r="G110" s="166" t="s">
        <v>114</v>
      </c>
      <c r="H110" s="203" t="s">
        <v>18</v>
      </c>
      <c r="I110" s="166" t="s">
        <v>115</v>
      </c>
      <c r="J110" s="166" t="s">
        <v>116</v>
      </c>
      <c r="K110" s="204" t="s">
        <v>19</v>
      </c>
    </row>
    <row r="111" spans="1:11" ht="25.5" x14ac:dyDescent="0.25">
      <c r="A111" s="32">
        <v>1</v>
      </c>
      <c r="B111" s="274" t="s">
        <v>99</v>
      </c>
      <c r="C111" s="190" t="s">
        <v>100</v>
      </c>
      <c r="D111" s="32" t="s">
        <v>254</v>
      </c>
      <c r="E111" s="198">
        <v>400</v>
      </c>
      <c r="F111" s="192"/>
      <c r="G111" s="42"/>
      <c r="H111" s="182"/>
      <c r="I111" s="175"/>
      <c r="J111" s="175"/>
      <c r="K111" s="176">
        <f>E111*H111</f>
        <v>0</v>
      </c>
    </row>
    <row r="112" spans="1:11" ht="25.5" x14ac:dyDescent="0.25">
      <c r="A112" s="32">
        <v>2</v>
      </c>
      <c r="B112" s="274"/>
      <c r="C112" s="190" t="s">
        <v>101</v>
      </c>
      <c r="D112" s="32" t="s">
        <v>254</v>
      </c>
      <c r="E112" s="198">
        <v>340</v>
      </c>
      <c r="F112" s="192"/>
      <c r="G112" s="42"/>
      <c r="H112" s="182"/>
      <c r="I112" s="175"/>
      <c r="J112" s="175"/>
      <c r="K112" s="176">
        <f>E112*H112</f>
        <v>0</v>
      </c>
    </row>
    <row r="113" spans="1:11" ht="25.5" x14ac:dyDescent="0.25">
      <c r="A113" s="32">
        <v>3</v>
      </c>
      <c r="B113" s="274"/>
      <c r="C113" s="190" t="s">
        <v>102</v>
      </c>
      <c r="D113" s="32" t="s">
        <v>254</v>
      </c>
      <c r="E113" s="198">
        <v>280</v>
      </c>
      <c r="F113" s="192"/>
      <c r="G113" s="42"/>
      <c r="H113" s="182"/>
      <c r="I113" s="175"/>
      <c r="J113" s="175"/>
      <c r="K113" s="176">
        <f>E113*H113</f>
        <v>0</v>
      </c>
    </row>
    <row r="114" spans="1:11" x14ac:dyDescent="0.2">
      <c r="A114" s="157"/>
      <c r="B114" s="59"/>
      <c r="C114" s="194"/>
      <c r="D114" s="195"/>
      <c r="E114" s="59"/>
      <c r="F114" s="59"/>
      <c r="G114" s="2"/>
      <c r="H114" s="160"/>
      <c r="I114" s="155"/>
      <c r="J114" s="155"/>
      <c r="K114" s="179">
        <f>SUM(K111:K113)</f>
        <v>0</v>
      </c>
    </row>
    <row r="115" spans="1:11" s="115" customFormat="1" x14ac:dyDescent="0.25">
      <c r="A115" s="275" t="s">
        <v>103</v>
      </c>
      <c r="B115" s="275"/>
      <c r="C115" s="275"/>
      <c r="D115" s="275"/>
      <c r="E115" s="275"/>
      <c r="F115" s="275"/>
      <c r="G115" s="275"/>
      <c r="H115" s="275"/>
      <c r="I115" s="275"/>
      <c r="J115" s="275"/>
      <c r="K115" s="275"/>
    </row>
    <row r="116" spans="1:11" ht="25.5" x14ac:dyDescent="0.25">
      <c r="A116" s="46" t="s">
        <v>1</v>
      </c>
      <c r="B116" s="47" t="s">
        <v>14</v>
      </c>
      <c r="C116" s="46" t="s">
        <v>15</v>
      </c>
      <c r="D116" s="46" t="s">
        <v>16</v>
      </c>
      <c r="E116" s="47" t="s">
        <v>17</v>
      </c>
      <c r="F116" s="48" t="s">
        <v>113</v>
      </c>
      <c r="G116" s="77" t="s">
        <v>114</v>
      </c>
      <c r="H116" s="129" t="s">
        <v>18</v>
      </c>
      <c r="I116" s="46" t="s">
        <v>115</v>
      </c>
      <c r="J116" s="46" t="s">
        <v>116</v>
      </c>
      <c r="K116" s="49" t="s">
        <v>19</v>
      </c>
    </row>
    <row r="117" spans="1:11" ht="114.75" x14ac:dyDescent="0.25">
      <c r="A117" s="18">
        <v>1</v>
      </c>
      <c r="B117" s="25" t="s">
        <v>104</v>
      </c>
      <c r="C117" s="19" t="s">
        <v>105</v>
      </c>
      <c r="D117" s="28" t="s">
        <v>106</v>
      </c>
      <c r="E117" s="99">
        <v>22200</v>
      </c>
      <c r="F117" s="43"/>
      <c r="G117" s="44"/>
      <c r="H117" s="125"/>
      <c r="I117" s="23"/>
      <c r="J117" s="23"/>
      <c r="K117" s="80">
        <f>E117*H117</f>
        <v>0</v>
      </c>
    </row>
    <row r="118" spans="1:11" ht="114.75" x14ac:dyDescent="0.25">
      <c r="A118" s="18">
        <v>2</v>
      </c>
      <c r="B118" s="25" t="s">
        <v>107</v>
      </c>
      <c r="C118" s="19" t="s">
        <v>108</v>
      </c>
      <c r="D118" s="28" t="s">
        <v>106</v>
      </c>
      <c r="E118" s="99">
        <v>72570</v>
      </c>
      <c r="F118" s="98"/>
      <c r="G118" s="44"/>
      <c r="H118" s="125"/>
      <c r="I118" s="23"/>
      <c r="J118" s="23"/>
      <c r="K118" s="80">
        <f>E118*H118</f>
        <v>0</v>
      </c>
    </row>
    <row r="119" spans="1:11" x14ac:dyDescent="0.2">
      <c r="A119" s="6" t="s">
        <v>272</v>
      </c>
      <c r="B119" s="10"/>
      <c r="C119" s="7"/>
      <c r="D119" s="39"/>
      <c r="E119" s="5"/>
      <c r="F119" s="9"/>
      <c r="G119" s="30"/>
      <c r="K119" s="89">
        <f>SUM(K117:K118)</f>
        <v>0</v>
      </c>
    </row>
    <row r="120" spans="1:11" x14ac:dyDescent="0.2">
      <c r="B120" s="7"/>
      <c r="C120" s="7"/>
      <c r="D120" s="39"/>
      <c r="E120" s="5"/>
      <c r="F120" s="8"/>
      <c r="G120" s="9"/>
    </row>
    <row r="121" spans="1:11" s="115" customFormat="1" x14ac:dyDescent="0.25">
      <c r="A121" s="205" t="s">
        <v>109</v>
      </c>
      <c r="B121" s="205"/>
      <c r="C121" s="120"/>
      <c r="D121" s="121"/>
      <c r="E121" s="119"/>
      <c r="F121" s="147"/>
      <c r="G121" s="119"/>
      <c r="H121" s="126"/>
      <c r="J121" s="11"/>
      <c r="K121" s="11"/>
    </row>
    <row r="122" spans="1:11" ht="25.5" x14ac:dyDescent="0.25">
      <c r="A122" s="206" t="s">
        <v>1</v>
      </c>
      <c r="B122" s="207" t="s">
        <v>14</v>
      </c>
      <c r="C122" s="46" t="s">
        <v>15</v>
      </c>
      <c r="D122" s="46" t="s">
        <v>16</v>
      </c>
      <c r="E122" s="47" t="s">
        <v>17</v>
      </c>
      <c r="F122" s="48" t="s">
        <v>113</v>
      </c>
      <c r="G122" s="46" t="s">
        <v>253</v>
      </c>
      <c r="H122" s="129" t="s">
        <v>18</v>
      </c>
      <c r="I122" s="46" t="s">
        <v>115</v>
      </c>
      <c r="J122" s="46" t="s">
        <v>116</v>
      </c>
      <c r="K122" s="49" t="s">
        <v>19</v>
      </c>
    </row>
    <row r="123" spans="1:11" ht="25.5" x14ac:dyDescent="0.25">
      <c r="A123" s="32">
        <v>1</v>
      </c>
      <c r="B123" s="190" t="s">
        <v>110</v>
      </c>
      <c r="C123" s="31" t="s">
        <v>111</v>
      </c>
      <c r="D123" s="18" t="s">
        <v>10</v>
      </c>
      <c r="E123" s="69">
        <v>116400</v>
      </c>
      <c r="F123" s="45"/>
      <c r="G123" s="67"/>
      <c r="H123" s="127"/>
      <c r="I123" s="35"/>
      <c r="J123" s="22"/>
      <c r="K123" s="22">
        <f>E123*H123</f>
        <v>0</v>
      </c>
    </row>
    <row r="124" spans="1:11" x14ac:dyDescent="0.25">
      <c r="A124" s="157"/>
      <c r="B124" s="155"/>
      <c r="K124" s="87">
        <f>SUM(K123)</f>
        <v>0</v>
      </c>
    </row>
    <row r="125" spans="1:11" s="115" customFormat="1" x14ac:dyDescent="0.2">
      <c r="A125" s="183" t="s">
        <v>112</v>
      </c>
      <c r="B125" s="59"/>
      <c r="C125" s="117"/>
      <c r="D125" s="118"/>
      <c r="E125" s="116"/>
      <c r="F125" s="56"/>
      <c r="G125" s="116"/>
      <c r="H125" s="130"/>
      <c r="I125" s="116"/>
      <c r="J125" s="5"/>
      <c r="K125" s="57"/>
    </row>
    <row r="126" spans="1:11" ht="25.5" x14ac:dyDescent="0.25">
      <c r="A126" s="206" t="s">
        <v>1</v>
      </c>
      <c r="B126" s="207" t="s">
        <v>14</v>
      </c>
      <c r="C126" s="46" t="s">
        <v>15</v>
      </c>
      <c r="D126" s="46" t="s">
        <v>16</v>
      </c>
      <c r="E126" s="47" t="s">
        <v>17</v>
      </c>
      <c r="F126" s="48" t="s">
        <v>113</v>
      </c>
      <c r="G126" s="46"/>
      <c r="H126" s="129"/>
      <c r="I126" s="46" t="s">
        <v>115</v>
      </c>
      <c r="J126" s="46" t="s">
        <v>116</v>
      </c>
      <c r="K126" s="49" t="s">
        <v>19</v>
      </c>
    </row>
    <row r="127" spans="1:11" ht="38.25" x14ac:dyDescent="0.2">
      <c r="A127" s="208" t="s">
        <v>117</v>
      </c>
      <c r="B127" s="209" t="s">
        <v>118</v>
      </c>
      <c r="C127" s="55" t="s">
        <v>119</v>
      </c>
      <c r="D127" s="52" t="s">
        <v>77</v>
      </c>
      <c r="E127" s="70">
        <v>150</v>
      </c>
      <c r="F127" s="101"/>
      <c r="G127" s="66"/>
      <c r="H127" s="131"/>
      <c r="I127" s="101">
        <f>SUM(E127*F127)</f>
        <v>0</v>
      </c>
      <c r="J127" s="102">
        <f>0.07*I127</f>
        <v>0</v>
      </c>
      <c r="K127" s="68">
        <f>E127*H127</f>
        <v>0</v>
      </c>
    </row>
    <row r="128" spans="1:11" ht="38.25" x14ac:dyDescent="0.2">
      <c r="A128" s="208" t="s">
        <v>120</v>
      </c>
      <c r="B128" s="209" t="s">
        <v>118</v>
      </c>
      <c r="C128" s="108" t="s">
        <v>121</v>
      </c>
      <c r="D128" s="53" t="s">
        <v>77</v>
      </c>
      <c r="E128" s="70">
        <v>1900</v>
      </c>
      <c r="F128" s="102"/>
      <c r="G128" s="66"/>
      <c r="H128" s="132"/>
      <c r="I128" s="102">
        <f>E128*F128</f>
        <v>0</v>
      </c>
      <c r="J128" s="102">
        <f>0.07*I128</f>
        <v>0</v>
      </c>
      <c r="K128" s="68">
        <f>E128*H128</f>
        <v>0</v>
      </c>
    </row>
    <row r="129" spans="1:11" ht="38.25" x14ac:dyDescent="0.2">
      <c r="A129" s="208" t="s">
        <v>122</v>
      </c>
      <c r="B129" s="209" t="s">
        <v>118</v>
      </c>
      <c r="C129" s="108" t="s">
        <v>123</v>
      </c>
      <c r="D129" s="53" t="s">
        <v>77</v>
      </c>
      <c r="E129" s="70">
        <v>6570</v>
      </c>
      <c r="F129" s="102"/>
      <c r="G129" s="66"/>
      <c r="H129" s="132"/>
      <c r="I129" s="102">
        <f>E129*F129</f>
        <v>0</v>
      </c>
      <c r="J129" s="102">
        <f>0.07*I129</f>
        <v>0</v>
      </c>
      <c r="K129" s="68">
        <f>E129*H129</f>
        <v>0</v>
      </c>
    </row>
    <row r="130" spans="1:11" ht="38.25" x14ac:dyDescent="0.2">
      <c r="A130" s="208" t="s">
        <v>124</v>
      </c>
      <c r="B130" s="209" t="s">
        <v>118</v>
      </c>
      <c r="C130" s="108" t="s">
        <v>125</v>
      </c>
      <c r="D130" s="53" t="s">
        <v>77</v>
      </c>
      <c r="E130" s="70">
        <v>2580</v>
      </c>
      <c r="F130" s="102"/>
      <c r="G130" s="66"/>
      <c r="H130" s="132"/>
      <c r="I130" s="102">
        <f>E130*F130</f>
        <v>0</v>
      </c>
      <c r="J130" s="102">
        <f>0.07*I130</f>
        <v>0</v>
      </c>
      <c r="K130" s="68">
        <f>E130*H130</f>
        <v>0</v>
      </c>
    </row>
    <row r="131" spans="1:11" x14ac:dyDescent="0.2">
      <c r="A131" s="59" t="s">
        <v>126</v>
      </c>
      <c r="B131" s="59"/>
      <c r="C131" s="7"/>
      <c r="D131" s="39"/>
      <c r="E131" s="5"/>
      <c r="F131" s="56"/>
      <c r="G131" s="5"/>
      <c r="H131" s="133"/>
      <c r="I131" s="5"/>
      <c r="J131" s="5"/>
      <c r="K131" s="54">
        <f>SUM(K127:K130)</f>
        <v>0</v>
      </c>
    </row>
    <row r="132" spans="1:11" x14ac:dyDescent="0.2">
      <c r="A132" s="59"/>
      <c r="B132" s="155"/>
      <c r="C132" s="7"/>
      <c r="D132" s="39"/>
      <c r="E132" s="5"/>
      <c r="F132" s="56"/>
      <c r="G132" s="5"/>
      <c r="H132" s="133"/>
      <c r="I132" s="5"/>
      <c r="J132" s="5"/>
      <c r="K132" s="57"/>
    </row>
    <row r="133" spans="1:11" s="115" customFormat="1" x14ac:dyDescent="0.2">
      <c r="A133" s="3" t="s">
        <v>127</v>
      </c>
      <c r="B133" s="59"/>
      <c r="C133" s="117"/>
      <c r="D133" s="118"/>
      <c r="E133" s="116"/>
      <c r="F133" s="56"/>
      <c r="G133" s="116"/>
      <c r="H133" s="130"/>
      <c r="I133" s="116"/>
      <c r="J133" s="5"/>
      <c r="K133" s="57"/>
    </row>
    <row r="134" spans="1:11" ht="25.5" x14ac:dyDescent="0.25">
      <c r="A134" s="46" t="s">
        <v>1</v>
      </c>
      <c r="B134" s="47" t="s">
        <v>14</v>
      </c>
      <c r="C134" s="46" t="s">
        <v>15</v>
      </c>
      <c r="D134" s="46" t="s">
        <v>16</v>
      </c>
      <c r="E134" s="47" t="s">
        <v>17</v>
      </c>
      <c r="F134" s="48" t="s">
        <v>113</v>
      </c>
      <c r="G134" s="46" t="s">
        <v>114</v>
      </c>
      <c r="H134" s="129" t="s">
        <v>18</v>
      </c>
      <c r="I134" s="46" t="s">
        <v>115</v>
      </c>
      <c r="J134" s="46" t="s">
        <v>116</v>
      </c>
      <c r="K134" s="49" t="s">
        <v>19</v>
      </c>
    </row>
    <row r="135" spans="1:11" x14ac:dyDescent="0.2">
      <c r="A135" s="53">
        <v>1</v>
      </c>
      <c r="B135" s="50" t="s">
        <v>128</v>
      </c>
      <c r="C135" s="51" t="s">
        <v>129</v>
      </c>
      <c r="D135" s="53" t="s">
        <v>10</v>
      </c>
      <c r="E135" s="70">
        <v>2925</v>
      </c>
      <c r="F135" s="71"/>
      <c r="G135" s="66"/>
      <c r="H135" s="134"/>
      <c r="I135" s="71"/>
      <c r="J135" s="71"/>
      <c r="K135" s="58">
        <f>E135*H135</f>
        <v>0</v>
      </c>
    </row>
    <row r="136" spans="1:11" ht="38.25" x14ac:dyDescent="0.25">
      <c r="A136" s="53">
        <v>2</v>
      </c>
      <c r="B136" s="55" t="s">
        <v>130</v>
      </c>
      <c r="C136" s="108" t="s">
        <v>131</v>
      </c>
      <c r="D136" s="52" t="s">
        <v>280</v>
      </c>
      <c r="E136" s="70">
        <v>117</v>
      </c>
      <c r="F136" s="71"/>
      <c r="G136" s="66"/>
      <c r="H136" s="134"/>
      <c r="I136" s="71"/>
      <c r="J136" s="71"/>
      <c r="K136" s="58">
        <f>E136*H136</f>
        <v>0</v>
      </c>
    </row>
    <row r="137" spans="1:11" ht="25.5" x14ac:dyDescent="0.25">
      <c r="A137" s="53">
        <v>3</v>
      </c>
      <c r="B137" s="55" t="s">
        <v>130</v>
      </c>
      <c r="C137" s="108" t="s">
        <v>132</v>
      </c>
      <c r="D137" s="52" t="s">
        <v>280</v>
      </c>
      <c r="E137" s="70">
        <v>157</v>
      </c>
      <c r="F137" s="71"/>
      <c r="G137" s="66"/>
      <c r="H137" s="134"/>
      <c r="I137" s="71"/>
      <c r="J137" s="71"/>
      <c r="K137" s="58">
        <f>E137*H137</f>
        <v>0</v>
      </c>
    </row>
    <row r="138" spans="1:11" ht="38.25" x14ac:dyDescent="0.25">
      <c r="A138" s="53">
        <v>4</v>
      </c>
      <c r="B138" s="55" t="s">
        <v>130</v>
      </c>
      <c r="C138" s="108" t="s">
        <v>133</v>
      </c>
      <c r="D138" s="52" t="s">
        <v>280</v>
      </c>
      <c r="E138" s="70">
        <v>24</v>
      </c>
      <c r="F138" s="71"/>
      <c r="G138" s="66"/>
      <c r="H138" s="134"/>
      <c r="I138" s="71"/>
      <c r="J138" s="71"/>
      <c r="K138" s="58">
        <f>E138*H138</f>
        <v>0</v>
      </c>
    </row>
    <row r="139" spans="1:11" x14ac:dyDescent="0.2">
      <c r="A139" s="5" t="s">
        <v>134</v>
      </c>
      <c r="B139" s="5"/>
      <c r="C139" s="7"/>
      <c r="D139" s="39"/>
      <c r="E139" s="5"/>
      <c r="F139" s="56"/>
      <c r="G139" s="5"/>
      <c r="H139" s="133"/>
      <c r="I139" s="5"/>
      <c r="J139" s="5"/>
      <c r="K139" s="54">
        <f>SUM(K135:K138)</f>
        <v>0</v>
      </c>
    </row>
    <row r="140" spans="1:11" x14ac:dyDescent="0.2">
      <c r="A140" s="5"/>
      <c r="C140" s="7"/>
      <c r="D140" s="39"/>
      <c r="E140" s="5"/>
      <c r="F140" s="56"/>
      <c r="G140" s="5"/>
      <c r="H140" s="133"/>
      <c r="I140" s="5"/>
      <c r="J140" s="5"/>
      <c r="K140" s="57"/>
    </row>
    <row r="141" spans="1:11" s="115" customFormat="1" x14ac:dyDescent="0.2">
      <c r="A141" s="3" t="s">
        <v>135</v>
      </c>
      <c r="B141" s="59"/>
      <c r="C141" s="194"/>
      <c r="D141" s="195"/>
      <c r="E141" s="59"/>
      <c r="F141" s="210"/>
      <c r="G141" s="59"/>
      <c r="H141" s="211"/>
      <c r="I141" s="59"/>
      <c r="J141" s="59"/>
      <c r="K141" s="212"/>
    </row>
    <row r="142" spans="1:11" ht="25.5" x14ac:dyDescent="0.25">
      <c r="A142" s="206" t="s">
        <v>1</v>
      </c>
      <c r="B142" s="207" t="s">
        <v>14</v>
      </c>
      <c r="C142" s="206" t="s">
        <v>15</v>
      </c>
      <c r="D142" s="206" t="s">
        <v>16</v>
      </c>
      <c r="E142" s="207" t="s">
        <v>17</v>
      </c>
      <c r="F142" s="213" t="s">
        <v>113</v>
      </c>
      <c r="G142" s="206" t="s">
        <v>114</v>
      </c>
      <c r="H142" s="214" t="s">
        <v>18</v>
      </c>
      <c r="I142" s="206" t="s">
        <v>115</v>
      </c>
      <c r="J142" s="206" t="s">
        <v>116</v>
      </c>
      <c r="K142" s="215" t="s">
        <v>19</v>
      </c>
    </row>
    <row r="143" spans="1:11" x14ac:dyDescent="0.2">
      <c r="A143" s="208">
        <v>1</v>
      </c>
      <c r="B143" s="209" t="s">
        <v>136</v>
      </c>
      <c r="C143" s="216" t="s">
        <v>137</v>
      </c>
      <c r="D143" s="217" t="s">
        <v>10</v>
      </c>
      <c r="E143" s="218">
        <v>72</v>
      </c>
      <c r="F143" s="219"/>
      <c r="G143" s="220"/>
      <c r="H143" s="221"/>
      <c r="I143" s="222"/>
      <c r="J143" s="222"/>
      <c r="K143" s="223">
        <f>E143*H143</f>
        <v>0</v>
      </c>
    </row>
    <row r="144" spans="1:11" ht="25.5" x14ac:dyDescent="0.25">
      <c r="A144" s="208">
        <v>2</v>
      </c>
      <c r="B144" s="269" t="s">
        <v>138</v>
      </c>
      <c r="C144" s="216" t="s">
        <v>266</v>
      </c>
      <c r="D144" s="208" t="s">
        <v>10</v>
      </c>
      <c r="E144" s="218">
        <v>1440</v>
      </c>
      <c r="F144" s="222"/>
      <c r="G144" s="220"/>
      <c r="H144" s="221"/>
      <c r="I144" s="222"/>
      <c r="J144" s="222"/>
      <c r="K144" s="223">
        <f>E144*H144</f>
        <v>0</v>
      </c>
    </row>
    <row r="145" spans="1:11" ht="25.5" x14ac:dyDescent="0.25">
      <c r="A145" s="208">
        <v>3</v>
      </c>
      <c r="B145" s="269"/>
      <c r="C145" s="216" t="s">
        <v>139</v>
      </c>
      <c r="D145" s="208" t="s">
        <v>10</v>
      </c>
      <c r="E145" s="218">
        <v>400</v>
      </c>
      <c r="F145" s="222"/>
      <c r="G145" s="220"/>
      <c r="H145" s="221"/>
      <c r="I145" s="222"/>
      <c r="J145" s="222"/>
      <c r="K145" s="223">
        <f>E145*H145</f>
        <v>0</v>
      </c>
    </row>
    <row r="146" spans="1:11" x14ac:dyDescent="0.2">
      <c r="A146" s="59"/>
      <c r="B146" s="59"/>
      <c r="C146" s="194"/>
      <c r="D146" s="195"/>
      <c r="E146" s="59"/>
      <c r="F146" s="210"/>
      <c r="G146" s="59"/>
      <c r="H146" s="211"/>
      <c r="I146" s="59"/>
      <c r="J146" s="59"/>
      <c r="K146" s="224">
        <f>SUM(K143:K145)</f>
        <v>0</v>
      </c>
    </row>
    <row r="147" spans="1:11" x14ac:dyDescent="0.2">
      <c r="A147" s="3"/>
      <c r="B147" s="59"/>
      <c r="C147" s="194"/>
      <c r="D147" s="195"/>
      <c r="E147" s="59"/>
      <c r="F147" s="210"/>
      <c r="G147" s="59"/>
      <c r="H147" s="211"/>
      <c r="I147" s="59"/>
      <c r="J147" s="59"/>
      <c r="K147" s="212"/>
    </row>
    <row r="148" spans="1:11" s="115" customFormat="1" x14ac:dyDescent="0.2">
      <c r="A148" s="183" t="s">
        <v>140</v>
      </c>
      <c r="B148" s="59"/>
      <c r="C148" s="194"/>
      <c r="D148" s="195"/>
      <c r="E148" s="59"/>
      <c r="F148" s="210"/>
      <c r="G148" s="59"/>
      <c r="H148" s="211"/>
      <c r="I148" s="59"/>
      <c r="J148" s="59"/>
      <c r="K148" s="212"/>
    </row>
    <row r="149" spans="1:11" ht="25.5" x14ac:dyDescent="0.25">
      <c r="A149" s="206" t="s">
        <v>1</v>
      </c>
      <c r="B149" s="207" t="s">
        <v>14</v>
      </c>
      <c r="C149" s="206" t="s">
        <v>15</v>
      </c>
      <c r="D149" s="206" t="s">
        <v>16</v>
      </c>
      <c r="E149" s="207" t="s">
        <v>17</v>
      </c>
      <c r="F149" s="213" t="s">
        <v>113</v>
      </c>
      <c r="G149" s="206" t="s">
        <v>114</v>
      </c>
      <c r="H149" s="214" t="s">
        <v>18</v>
      </c>
      <c r="I149" s="206" t="s">
        <v>115</v>
      </c>
      <c r="J149" s="206" t="s">
        <v>116</v>
      </c>
      <c r="K149" s="215" t="s">
        <v>19</v>
      </c>
    </row>
    <row r="150" spans="1:11" ht="25.5" x14ac:dyDescent="0.2">
      <c r="A150" s="208">
        <v>1</v>
      </c>
      <c r="B150" s="225" t="s">
        <v>141</v>
      </c>
      <c r="C150" s="226" t="s">
        <v>142</v>
      </c>
      <c r="D150" s="208" t="s">
        <v>22</v>
      </c>
      <c r="E150" s="227">
        <v>2100</v>
      </c>
      <c r="F150" s="228"/>
      <c r="G150" s="220"/>
      <c r="H150" s="229"/>
      <c r="I150" s="228">
        <f>E150*F150</f>
        <v>0</v>
      </c>
      <c r="J150" s="228">
        <f>0.08*I150</f>
        <v>0</v>
      </c>
      <c r="K150" s="230">
        <f>E150*H150</f>
        <v>0</v>
      </c>
    </row>
    <row r="151" spans="1:11" ht="25.5" x14ac:dyDescent="0.2">
      <c r="A151" s="208">
        <v>2</v>
      </c>
      <c r="B151" s="225" t="s">
        <v>141</v>
      </c>
      <c r="C151" s="226" t="s">
        <v>143</v>
      </c>
      <c r="D151" s="208" t="s">
        <v>22</v>
      </c>
      <c r="E151" s="227">
        <v>2100</v>
      </c>
      <c r="F151" s="228"/>
      <c r="G151" s="220"/>
      <c r="H151" s="229"/>
      <c r="I151" s="228">
        <f>E151*F151</f>
        <v>0</v>
      </c>
      <c r="J151" s="228">
        <f t="shared" ref="J151:J152" si="11">0.08*I151</f>
        <v>0</v>
      </c>
      <c r="K151" s="230">
        <f t="shared" ref="K151:K152" si="12">E151*H151</f>
        <v>0</v>
      </c>
    </row>
    <row r="152" spans="1:11" ht="25.5" x14ac:dyDescent="0.2">
      <c r="A152" s="208">
        <v>3</v>
      </c>
      <c r="B152" s="225" t="s">
        <v>141</v>
      </c>
      <c r="C152" s="226" t="s">
        <v>144</v>
      </c>
      <c r="D152" s="208" t="s">
        <v>22</v>
      </c>
      <c r="E152" s="227">
        <v>1780</v>
      </c>
      <c r="F152" s="228"/>
      <c r="G152" s="220"/>
      <c r="H152" s="229"/>
      <c r="I152" s="228">
        <f>E152*F152</f>
        <v>0</v>
      </c>
      <c r="J152" s="228">
        <f t="shared" si="11"/>
        <v>0</v>
      </c>
      <c r="K152" s="230">
        <f t="shared" si="12"/>
        <v>0</v>
      </c>
    </row>
    <row r="153" spans="1:11" x14ac:dyDescent="0.2">
      <c r="A153" s="59"/>
      <c r="B153" s="59"/>
      <c r="C153" s="194"/>
      <c r="D153" s="195"/>
      <c r="E153" s="59"/>
      <c r="F153" s="210"/>
      <c r="G153" s="59"/>
      <c r="H153" s="211"/>
      <c r="I153" s="59"/>
      <c r="J153" s="210"/>
      <c r="K153" s="224">
        <f>SUM(K150:K152)</f>
        <v>0</v>
      </c>
    </row>
    <row r="154" spans="1:11" x14ac:dyDescent="0.2">
      <c r="A154" s="59"/>
      <c r="B154" s="59"/>
      <c r="C154" s="194"/>
      <c r="D154" s="195"/>
      <c r="E154" s="59"/>
      <c r="F154" s="210"/>
      <c r="G154" s="59"/>
      <c r="H154" s="211"/>
      <c r="I154" s="59"/>
      <c r="J154" s="59"/>
      <c r="K154" s="212"/>
    </row>
    <row r="155" spans="1:11" s="115" customFormat="1" x14ac:dyDescent="0.2">
      <c r="A155" s="183" t="s">
        <v>145</v>
      </c>
      <c r="B155" s="59"/>
      <c r="C155" s="194"/>
      <c r="D155" s="195"/>
      <c r="E155" s="59"/>
      <c r="F155" s="210"/>
      <c r="G155" s="59"/>
      <c r="H155" s="211"/>
      <c r="I155" s="59"/>
      <c r="J155" s="59"/>
      <c r="K155" s="212"/>
    </row>
    <row r="156" spans="1:11" ht="25.5" x14ac:dyDescent="0.25">
      <c r="A156" s="206" t="s">
        <v>1</v>
      </c>
      <c r="B156" s="207" t="s">
        <v>14</v>
      </c>
      <c r="C156" s="206" t="s">
        <v>15</v>
      </c>
      <c r="D156" s="206" t="s">
        <v>16</v>
      </c>
      <c r="E156" s="207" t="s">
        <v>17</v>
      </c>
      <c r="F156" s="213" t="s">
        <v>113</v>
      </c>
      <c r="G156" s="206" t="s">
        <v>114</v>
      </c>
      <c r="H156" s="214" t="s">
        <v>18</v>
      </c>
      <c r="I156" s="206" t="s">
        <v>115</v>
      </c>
      <c r="J156" s="206" t="s">
        <v>116</v>
      </c>
      <c r="K156" s="215" t="s">
        <v>19</v>
      </c>
    </row>
    <row r="157" spans="1:11" x14ac:dyDescent="0.2">
      <c r="A157" s="208">
        <v>1</v>
      </c>
      <c r="B157" s="209" t="s">
        <v>146</v>
      </c>
      <c r="C157" s="209" t="s">
        <v>147</v>
      </c>
      <c r="D157" s="208" t="s">
        <v>22</v>
      </c>
      <c r="E157" s="231">
        <v>28000</v>
      </c>
      <c r="F157" s="232"/>
      <c r="G157" s="220"/>
      <c r="H157" s="233"/>
      <c r="I157" s="234">
        <f>E157*F157</f>
        <v>0</v>
      </c>
      <c r="J157" s="234">
        <f>0.08*I157</f>
        <v>0</v>
      </c>
      <c r="K157" s="235">
        <f>E157*H157</f>
        <v>0</v>
      </c>
    </row>
    <row r="158" spans="1:11" x14ac:dyDescent="0.2">
      <c r="A158" s="208">
        <v>2</v>
      </c>
      <c r="B158" s="209" t="s">
        <v>146</v>
      </c>
      <c r="C158" s="209" t="s">
        <v>148</v>
      </c>
      <c r="D158" s="208" t="s">
        <v>22</v>
      </c>
      <c r="E158" s="231">
        <v>11950</v>
      </c>
      <c r="F158" s="232"/>
      <c r="G158" s="220"/>
      <c r="H158" s="233"/>
      <c r="I158" s="234">
        <f>E158*F158</f>
        <v>0</v>
      </c>
      <c r="J158" s="234">
        <f t="shared" ref="J158:J161" si="13">0.08*I158</f>
        <v>0</v>
      </c>
      <c r="K158" s="235">
        <f>E158*H158</f>
        <v>0</v>
      </c>
    </row>
    <row r="159" spans="1:11" x14ac:dyDescent="0.2">
      <c r="A159" s="208">
        <v>3</v>
      </c>
      <c r="B159" s="209" t="s">
        <v>146</v>
      </c>
      <c r="C159" s="209" t="s">
        <v>149</v>
      </c>
      <c r="D159" s="208" t="s">
        <v>22</v>
      </c>
      <c r="E159" s="231">
        <v>10980</v>
      </c>
      <c r="F159" s="232"/>
      <c r="G159" s="220"/>
      <c r="H159" s="233"/>
      <c r="I159" s="234">
        <f>E159*F159</f>
        <v>0</v>
      </c>
      <c r="J159" s="234">
        <f t="shared" si="13"/>
        <v>0</v>
      </c>
      <c r="K159" s="235">
        <f>E159*H159</f>
        <v>0</v>
      </c>
    </row>
    <row r="160" spans="1:11" x14ac:dyDescent="0.2">
      <c r="A160" s="208">
        <v>4</v>
      </c>
      <c r="B160" s="209" t="s">
        <v>146</v>
      </c>
      <c r="C160" s="209" t="s">
        <v>150</v>
      </c>
      <c r="D160" s="208" t="s">
        <v>22</v>
      </c>
      <c r="E160" s="231">
        <v>12870</v>
      </c>
      <c r="F160" s="232"/>
      <c r="G160" s="220"/>
      <c r="H160" s="233"/>
      <c r="I160" s="234">
        <f>E160*F160</f>
        <v>0</v>
      </c>
      <c r="J160" s="234">
        <f t="shared" si="13"/>
        <v>0</v>
      </c>
      <c r="K160" s="235">
        <f>E160*H160</f>
        <v>0</v>
      </c>
    </row>
    <row r="161" spans="1:11" x14ac:dyDescent="0.2">
      <c r="A161" s="208">
        <v>5</v>
      </c>
      <c r="B161" s="209" t="s">
        <v>146</v>
      </c>
      <c r="C161" s="209" t="s">
        <v>151</v>
      </c>
      <c r="D161" s="208" t="s">
        <v>22</v>
      </c>
      <c r="E161" s="231">
        <v>11300</v>
      </c>
      <c r="F161" s="232"/>
      <c r="G161" s="220"/>
      <c r="H161" s="233"/>
      <c r="I161" s="234">
        <f>E161*F161</f>
        <v>0</v>
      </c>
      <c r="J161" s="234">
        <f t="shared" si="13"/>
        <v>0</v>
      </c>
      <c r="K161" s="235">
        <f>E161*H161</f>
        <v>0</v>
      </c>
    </row>
    <row r="162" spans="1:11" x14ac:dyDescent="0.2">
      <c r="A162" s="59"/>
      <c r="B162" s="59"/>
      <c r="C162" s="194"/>
      <c r="D162" s="195"/>
      <c r="E162" s="59"/>
      <c r="F162" s="210"/>
      <c r="G162" s="59"/>
      <c r="H162" s="211"/>
      <c r="I162" s="59"/>
      <c r="J162" s="210"/>
      <c r="K162" s="224">
        <f>SUM(K157:K161)</f>
        <v>0</v>
      </c>
    </row>
    <row r="163" spans="1:11" x14ac:dyDescent="0.25">
      <c r="A163" s="157"/>
      <c r="B163" s="155"/>
      <c r="C163" s="161"/>
      <c r="D163" s="157"/>
      <c r="E163" s="159"/>
      <c r="F163" s="159"/>
      <c r="G163" s="159"/>
      <c r="H163" s="160"/>
      <c r="I163" s="155"/>
      <c r="J163" s="155"/>
      <c r="K163" s="155"/>
    </row>
    <row r="164" spans="1:11" s="115" customFormat="1" ht="15" customHeight="1" x14ac:dyDescent="0.25">
      <c r="A164" s="272" t="s">
        <v>204</v>
      </c>
      <c r="B164" s="272"/>
      <c r="C164" s="272"/>
      <c r="D164" s="272"/>
      <c r="E164" s="272"/>
      <c r="F164" s="272"/>
      <c r="G164" s="272"/>
      <c r="H164" s="272"/>
      <c r="I164" s="272"/>
      <c r="J164" s="272"/>
      <c r="K164" s="272"/>
    </row>
    <row r="165" spans="1:11" ht="25.5" x14ac:dyDescent="0.25">
      <c r="A165" s="46" t="s">
        <v>1</v>
      </c>
      <c r="B165" s="47" t="s">
        <v>14</v>
      </c>
      <c r="C165" s="46" t="s">
        <v>15</v>
      </c>
      <c r="D165" s="46" t="s">
        <v>16</v>
      </c>
      <c r="E165" s="47" t="s">
        <v>17</v>
      </c>
      <c r="F165" s="48" t="s">
        <v>113</v>
      </c>
      <c r="G165" s="46" t="s">
        <v>114</v>
      </c>
      <c r="H165" s="129" t="s">
        <v>18</v>
      </c>
      <c r="I165" s="46" t="s">
        <v>115</v>
      </c>
      <c r="J165" s="46" t="s">
        <v>116</v>
      </c>
      <c r="K165" s="49" t="s">
        <v>19</v>
      </c>
    </row>
    <row r="166" spans="1:11" ht="25.5" x14ac:dyDescent="0.2">
      <c r="A166" s="270">
        <v>1</v>
      </c>
      <c r="B166" s="271" t="s">
        <v>152</v>
      </c>
      <c r="C166" s="111" t="s">
        <v>153</v>
      </c>
      <c r="D166" s="53" t="s">
        <v>22</v>
      </c>
      <c r="E166" s="51">
        <v>50</v>
      </c>
      <c r="F166" s="72"/>
      <c r="G166" s="66"/>
      <c r="H166" s="135"/>
      <c r="I166" s="76"/>
      <c r="J166" s="76"/>
      <c r="K166" s="73">
        <f t="shared" ref="K166:K189" si="14">E166*H166</f>
        <v>0</v>
      </c>
    </row>
    <row r="167" spans="1:11" ht="25.5" x14ac:dyDescent="0.2">
      <c r="A167" s="270"/>
      <c r="B167" s="271"/>
      <c r="C167" s="51" t="s">
        <v>154</v>
      </c>
      <c r="D167" s="53" t="s">
        <v>22</v>
      </c>
      <c r="E167" s="51">
        <v>30</v>
      </c>
      <c r="F167" s="72"/>
      <c r="G167" s="66"/>
      <c r="H167" s="135"/>
      <c r="I167" s="76"/>
      <c r="J167" s="76"/>
      <c r="K167" s="73">
        <f t="shared" si="14"/>
        <v>0</v>
      </c>
    </row>
    <row r="168" spans="1:11" ht="25.5" x14ac:dyDescent="0.2">
      <c r="A168" s="270"/>
      <c r="B168" s="271"/>
      <c r="C168" s="51" t="s">
        <v>59</v>
      </c>
      <c r="D168" s="53" t="s">
        <v>22</v>
      </c>
      <c r="E168" s="51">
        <v>10</v>
      </c>
      <c r="F168" s="72"/>
      <c r="G168" s="66"/>
      <c r="H168" s="135"/>
      <c r="I168" s="76"/>
      <c r="J168" s="76"/>
      <c r="K168" s="73">
        <f t="shared" si="14"/>
        <v>0</v>
      </c>
    </row>
    <row r="169" spans="1:11" ht="25.5" x14ac:dyDescent="0.2">
      <c r="A169" s="270">
        <v>2</v>
      </c>
      <c r="B169" s="271" t="s">
        <v>155</v>
      </c>
      <c r="C169" s="51" t="s">
        <v>153</v>
      </c>
      <c r="D169" s="53" t="s">
        <v>22</v>
      </c>
      <c r="E169" s="51">
        <v>750</v>
      </c>
      <c r="F169" s="72"/>
      <c r="G169" s="66"/>
      <c r="H169" s="135"/>
      <c r="I169" s="76"/>
      <c r="J169" s="76"/>
      <c r="K169" s="73">
        <f t="shared" si="14"/>
        <v>0</v>
      </c>
    </row>
    <row r="170" spans="1:11" ht="25.5" x14ac:dyDescent="0.2">
      <c r="A170" s="270"/>
      <c r="B170" s="271"/>
      <c r="C170" s="51" t="s">
        <v>59</v>
      </c>
      <c r="D170" s="53" t="s">
        <v>22</v>
      </c>
      <c r="E170" s="51">
        <v>720</v>
      </c>
      <c r="F170" s="72"/>
      <c r="G170" s="66"/>
      <c r="H170" s="135"/>
      <c r="I170" s="76"/>
      <c r="J170" s="76"/>
      <c r="K170" s="73">
        <f t="shared" si="14"/>
        <v>0</v>
      </c>
    </row>
    <row r="171" spans="1:11" ht="25.5" x14ac:dyDescent="0.2">
      <c r="A171" s="270"/>
      <c r="B171" s="271"/>
      <c r="C171" s="51" t="s">
        <v>156</v>
      </c>
      <c r="D171" s="53" t="s">
        <v>22</v>
      </c>
      <c r="E171" s="51">
        <v>300</v>
      </c>
      <c r="F171" s="72"/>
      <c r="G171" s="66"/>
      <c r="H171" s="135"/>
      <c r="I171" s="76"/>
      <c r="J171" s="76"/>
      <c r="K171" s="73">
        <f t="shared" si="14"/>
        <v>0</v>
      </c>
    </row>
    <row r="172" spans="1:11" x14ac:dyDescent="0.2">
      <c r="A172" s="278"/>
      <c r="B172" s="279"/>
      <c r="C172" s="7" t="s">
        <v>157</v>
      </c>
      <c r="D172" s="53" t="s">
        <v>22</v>
      </c>
      <c r="E172" s="5">
        <v>170</v>
      </c>
      <c r="F172" s="72"/>
      <c r="G172" s="66"/>
      <c r="H172" s="135"/>
      <c r="I172" s="76"/>
      <c r="J172" s="76"/>
      <c r="K172" s="73">
        <f t="shared" si="14"/>
        <v>0</v>
      </c>
    </row>
    <row r="173" spans="1:11" x14ac:dyDescent="0.2">
      <c r="A173" s="280">
        <v>3</v>
      </c>
      <c r="B173" s="281" t="s">
        <v>158</v>
      </c>
      <c r="C173" s="112" t="s">
        <v>159</v>
      </c>
      <c r="D173" s="53" t="s">
        <v>22</v>
      </c>
      <c r="E173" s="51">
        <v>20</v>
      </c>
      <c r="F173" s="72"/>
      <c r="G173" s="66"/>
      <c r="H173" s="135"/>
      <c r="I173" s="76"/>
      <c r="J173" s="76"/>
      <c r="K173" s="73">
        <f t="shared" si="14"/>
        <v>0</v>
      </c>
    </row>
    <row r="174" spans="1:11" x14ac:dyDescent="0.2">
      <c r="A174" s="280"/>
      <c r="B174" s="281"/>
      <c r="C174" s="112" t="s">
        <v>160</v>
      </c>
      <c r="D174" s="53" t="s">
        <v>22</v>
      </c>
      <c r="E174" s="51">
        <v>50</v>
      </c>
      <c r="F174" s="72"/>
      <c r="G174" s="66"/>
      <c r="H174" s="135"/>
      <c r="I174" s="76"/>
      <c r="J174" s="76"/>
      <c r="K174" s="73">
        <f t="shared" si="14"/>
        <v>0</v>
      </c>
    </row>
    <row r="175" spans="1:11" x14ac:dyDescent="0.2">
      <c r="A175" s="18">
        <v>3</v>
      </c>
      <c r="B175" s="31" t="s">
        <v>161</v>
      </c>
      <c r="C175" s="112" t="s">
        <v>162</v>
      </c>
      <c r="D175" s="53" t="s">
        <v>22</v>
      </c>
      <c r="E175" s="51">
        <v>10</v>
      </c>
      <c r="F175" s="72"/>
      <c r="G175" s="66"/>
      <c r="H175" s="135"/>
      <c r="I175" s="76"/>
      <c r="J175" s="76"/>
      <c r="K175" s="73">
        <f t="shared" si="14"/>
        <v>0</v>
      </c>
    </row>
    <row r="176" spans="1:11" x14ac:dyDescent="0.2">
      <c r="A176" s="18">
        <v>4</v>
      </c>
      <c r="B176" s="31" t="s">
        <v>163</v>
      </c>
      <c r="C176" s="112" t="s">
        <v>164</v>
      </c>
      <c r="D176" s="53" t="s">
        <v>22</v>
      </c>
      <c r="E176" s="51">
        <v>20</v>
      </c>
      <c r="F176" s="72"/>
      <c r="G176" s="66"/>
      <c r="H176" s="135"/>
      <c r="I176" s="76"/>
      <c r="J176" s="76"/>
      <c r="K176" s="73">
        <f t="shared" si="14"/>
        <v>0</v>
      </c>
    </row>
    <row r="177" spans="1:12" ht="25.5" x14ac:dyDescent="0.2">
      <c r="A177" s="18">
        <v>5</v>
      </c>
      <c r="B177" s="31" t="s">
        <v>165</v>
      </c>
      <c r="C177" s="112" t="s">
        <v>166</v>
      </c>
      <c r="D177" s="53" t="s">
        <v>22</v>
      </c>
      <c r="E177" s="51">
        <v>30</v>
      </c>
      <c r="F177" s="72"/>
      <c r="G177" s="66"/>
      <c r="H177" s="135"/>
      <c r="I177" s="76"/>
      <c r="J177" s="76"/>
      <c r="K177" s="73">
        <f t="shared" si="14"/>
        <v>0</v>
      </c>
    </row>
    <row r="178" spans="1:12" x14ac:dyDescent="0.2">
      <c r="A178" s="280">
        <v>6</v>
      </c>
      <c r="B178" s="282" t="s">
        <v>167</v>
      </c>
      <c r="C178" s="112" t="s">
        <v>168</v>
      </c>
      <c r="D178" s="53" t="s">
        <v>22</v>
      </c>
      <c r="E178" s="51">
        <v>10</v>
      </c>
      <c r="F178" s="72"/>
      <c r="G178" s="66"/>
      <c r="H178" s="135"/>
      <c r="I178" s="76"/>
      <c r="J178" s="76"/>
      <c r="K178" s="73">
        <f t="shared" si="14"/>
        <v>0</v>
      </c>
    </row>
    <row r="179" spans="1:12" x14ac:dyDescent="0.2">
      <c r="A179" s="280"/>
      <c r="B179" s="282"/>
      <c r="C179" s="112" t="s">
        <v>169</v>
      </c>
      <c r="D179" s="53" t="s">
        <v>22</v>
      </c>
      <c r="E179" s="51">
        <v>30</v>
      </c>
      <c r="F179" s="72"/>
      <c r="G179" s="66"/>
      <c r="H179" s="135"/>
      <c r="I179" s="76"/>
      <c r="J179" s="76"/>
      <c r="K179" s="73">
        <f t="shared" si="14"/>
        <v>0</v>
      </c>
    </row>
    <row r="180" spans="1:12" x14ac:dyDescent="0.2">
      <c r="A180" s="280"/>
      <c r="B180" s="282"/>
      <c r="C180" s="112" t="s">
        <v>170</v>
      </c>
      <c r="D180" s="53" t="s">
        <v>22</v>
      </c>
      <c r="E180" s="51">
        <v>10</v>
      </c>
      <c r="F180" s="72"/>
      <c r="G180" s="66"/>
      <c r="H180" s="135"/>
      <c r="I180" s="76"/>
      <c r="J180" s="76"/>
      <c r="K180" s="73">
        <f t="shared" si="14"/>
        <v>0</v>
      </c>
    </row>
    <row r="181" spans="1:12" ht="25.5" x14ac:dyDescent="0.2">
      <c r="A181" s="18">
        <v>7</v>
      </c>
      <c r="B181" s="31" t="s">
        <v>171</v>
      </c>
      <c r="C181" s="112" t="s">
        <v>172</v>
      </c>
      <c r="D181" s="53" t="s">
        <v>22</v>
      </c>
      <c r="E181" s="51">
        <v>20</v>
      </c>
      <c r="F181" s="72"/>
      <c r="G181" s="66"/>
      <c r="H181" s="135"/>
      <c r="I181" s="76"/>
      <c r="J181" s="76"/>
      <c r="K181" s="73">
        <f t="shared" si="14"/>
        <v>0</v>
      </c>
    </row>
    <row r="182" spans="1:12" ht="25.5" x14ac:dyDescent="0.2">
      <c r="A182" s="18">
        <v>8</v>
      </c>
      <c r="B182" s="31" t="s">
        <v>173</v>
      </c>
      <c r="C182" s="112" t="s">
        <v>174</v>
      </c>
      <c r="D182" s="53" t="s">
        <v>22</v>
      </c>
      <c r="E182" s="51">
        <v>60</v>
      </c>
      <c r="F182" s="72"/>
      <c r="G182" s="66"/>
      <c r="H182" s="135"/>
      <c r="I182" s="76"/>
      <c r="J182" s="76"/>
      <c r="K182" s="73">
        <f t="shared" si="14"/>
        <v>0</v>
      </c>
    </row>
    <row r="183" spans="1:12" ht="25.5" x14ac:dyDescent="0.2">
      <c r="A183" s="280">
        <v>9</v>
      </c>
      <c r="B183" s="281" t="s">
        <v>175</v>
      </c>
      <c r="C183" s="112" t="s">
        <v>176</v>
      </c>
      <c r="D183" s="53" t="s">
        <v>22</v>
      </c>
      <c r="E183" s="51">
        <v>20</v>
      </c>
      <c r="F183" s="72"/>
      <c r="G183" s="66"/>
      <c r="H183" s="135"/>
      <c r="I183" s="76"/>
      <c r="J183" s="76"/>
      <c r="K183" s="73">
        <f t="shared" si="14"/>
        <v>0</v>
      </c>
    </row>
    <row r="184" spans="1:12" ht="25.5" x14ac:dyDescent="0.2">
      <c r="A184" s="280"/>
      <c r="B184" s="281"/>
      <c r="C184" s="112" t="s">
        <v>177</v>
      </c>
      <c r="D184" s="53" t="s">
        <v>22</v>
      </c>
      <c r="E184" s="51">
        <v>60</v>
      </c>
      <c r="F184" s="72"/>
      <c r="G184" s="66"/>
      <c r="H184" s="135"/>
      <c r="I184" s="76"/>
      <c r="J184" s="76"/>
      <c r="K184" s="73">
        <f t="shared" si="14"/>
        <v>0</v>
      </c>
    </row>
    <row r="185" spans="1:12" ht="38.25" x14ac:dyDescent="0.2">
      <c r="A185" s="280"/>
      <c r="B185" s="281"/>
      <c r="C185" s="112" t="s">
        <v>178</v>
      </c>
      <c r="D185" s="53" t="s">
        <v>22</v>
      </c>
      <c r="E185" s="51">
        <v>60</v>
      </c>
      <c r="F185" s="72"/>
      <c r="G185" s="66"/>
      <c r="H185" s="135"/>
      <c r="I185" s="76"/>
      <c r="J185" s="76"/>
      <c r="K185" s="73">
        <f t="shared" si="14"/>
        <v>0</v>
      </c>
    </row>
    <row r="186" spans="1:12" ht="25.5" x14ac:dyDescent="0.2">
      <c r="A186" s="280"/>
      <c r="B186" s="281"/>
      <c r="C186" s="112" t="s">
        <v>179</v>
      </c>
      <c r="D186" s="53" t="s">
        <v>22</v>
      </c>
      <c r="E186" s="51">
        <v>60</v>
      </c>
      <c r="F186" s="72"/>
      <c r="G186" s="66"/>
      <c r="H186" s="135"/>
      <c r="I186" s="76"/>
      <c r="J186" s="76"/>
      <c r="K186" s="73">
        <f t="shared" si="14"/>
        <v>0</v>
      </c>
    </row>
    <row r="187" spans="1:12" ht="25.5" x14ac:dyDescent="0.2">
      <c r="A187" s="280">
        <v>10</v>
      </c>
      <c r="B187" s="281" t="s">
        <v>180</v>
      </c>
      <c r="C187" s="112" t="s">
        <v>153</v>
      </c>
      <c r="D187" s="53" t="s">
        <v>22</v>
      </c>
      <c r="E187" s="51">
        <v>30</v>
      </c>
      <c r="F187" s="72"/>
      <c r="G187" s="66"/>
      <c r="H187" s="135"/>
      <c r="I187" s="76"/>
      <c r="J187" s="76"/>
      <c r="K187" s="73">
        <f t="shared" si="14"/>
        <v>0</v>
      </c>
    </row>
    <row r="188" spans="1:12" ht="25.5" x14ac:dyDescent="0.2">
      <c r="A188" s="280"/>
      <c r="B188" s="281"/>
      <c r="C188" s="112" t="s">
        <v>59</v>
      </c>
      <c r="D188" s="53" t="s">
        <v>22</v>
      </c>
      <c r="E188" s="51">
        <v>80</v>
      </c>
      <c r="F188" s="72"/>
      <c r="G188" s="66"/>
      <c r="H188" s="135"/>
      <c r="I188" s="76"/>
      <c r="J188" s="76"/>
      <c r="K188" s="73">
        <f t="shared" si="14"/>
        <v>0</v>
      </c>
    </row>
    <row r="189" spans="1:12" ht="25.5" x14ac:dyDescent="0.2">
      <c r="A189" s="18">
        <v>11</v>
      </c>
      <c r="B189" s="31" t="s">
        <v>181</v>
      </c>
      <c r="C189" s="112" t="s">
        <v>153</v>
      </c>
      <c r="D189" s="53" t="s">
        <v>22</v>
      </c>
      <c r="E189" s="51">
        <v>650</v>
      </c>
      <c r="F189" s="72"/>
      <c r="G189" s="66"/>
      <c r="H189" s="135"/>
      <c r="I189" s="76"/>
      <c r="J189" s="76"/>
      <c r="K189" s="73">
        <f t="shared" si="14"/>
        <v>0</v>
      </c>
    </row>
    <row r="190" spans="1:12" x14ac:dyDescent="0.2">
      <c r="A190" s="5"/>
      <c r="B190" s="7"/>
      <c r="C190" s="7"/>
      <c r="D190" s="38"/>
      <c r="E190" s="57"/>
      <c r="F190" s="54"/>
      <c r="I190" s="74"/>
      <c r="J190" s="74"/>
      <c r="K190" s="74">
        <f>SUM(K166:K189)</f>
        <v>0</v>
      </c>
      <c r="L190" s="75"/>
    </row>
    <row r="191" spans="1:12" x14ac:dyDescent="0.2">
      <c r="A191" s="5"/>
      <c r="B191" s="7"/>
      <c r="C191" s="7"/>
      <c r="D191" s="38"/>
      <c r="E191" s="57"/>
      <c r="F191" s="54"/>
    </row>
    <row r="192" spans="1:12" s="115" customFormat="1" ht="15" customHeight="1" x14ac:dyDescent="0.25">
      <c r="A192" s="268" t="s">
        <v>283</v>
      </c>
      <c r="B192" s="268"/>
      <c r="C192" s="268"/>
      <c r="D192" s="268"/>
      <c r="E192" s="268"/>
      <c r="F192" s="268"/>
      <c r="G192" s="268"/>
      <c r="H192" s="268"/>
      <c r="I192" s="268"/>
      <c r="J192" s="268"/>
      <c r="K192" s="268"/>
    </row>
    <row r="193" spans="1:11" ht="25.5" x14ac:dyDescent="0.25">
      <c r="A193" s="163" t="s">
        <v>1</v>
      </c>
      <c r="B193" s="164" t="s">
        <v>14</v>
      </c>
      <c r="C193" s="163" t="s">
        <v>15</v>
      </c>
      <c r="D193" s="163" t="s">
        <v>16</v>
      </c>
      <c r="E193" s="164" t="s">
        <v>17</v>
      </c>
      <c r="F193" s="165" t="s">
        <v>113</v>
      </c>
      <c r="G193" s="163" t="s">
        <v>114</v>
      </c>
      <c r="H193" s="167" t="s">
        <v>18</v>
      </c>
      <c r="I193" s="163" t="s">
        <v>115</v>
      </c>
      <c r="J193" s="163" t="s">
        <v>116</v>
      </c>
      <c r="K193" s="168" t="s">
        <v>19</v>
      </c>
    </row>
    <row r="194" spans="1:11" x14ac:dyDescent="0.2">
      <c r="A194" s="32">
        <v>1</v>
      </c>
      <c r="B194" s="236" t="s">
        <v>182</v>
      </c>
      <c r="C194" s="236" t="s">
        <v>168</v>
      </c>
      <c r="D194" s="32" t="s">
        <v>254</v>
      </c>
      <c r="E194" s="236">
        <v>450</v>
      </c>
      <c r="F194" s="237"/>
      <c r="G194" s="186"/>
      <c r="H194" s="238"/>
      <c r="I194" s="175"/>
      <c r="J194" s="175"/>
      <c r="K194" s="176">
        <f>E194*H194</f>
        <v>0</v>
      </c>
    </row>
    <row r="195" spans="1:11" x14ac:dyDescent="0.2">
      <c r="A195" s="32">
        <v>2</v>
      </c>
      <c r="B195" s="236" t="s">
        <v>182</v>
      </c>
      <c r="C195" s="236" t="s">
        <v>183</v>
      </c>
      <c r="D195" s="32" t="s">
        <v>254</v>
      </c>
      <c r="E195" s="236">
        <v>300</v>
      </c>
      <c r="F195" s="237"/>
      <c r="G195" s="186"/>
      <c r="H195" s="238"/>
      <c r="I195" s="175"/>
      <c r="J195" s="175"/>
      <c r="K195" s="176">
        <f>E195*H195</f>
        <v>0</v>
      </c>
    </row>
    <row r="196" spans="1:11" x14ac:dyDescent="0.2">
      <c r="A196" s="32">
        <v>3</v>
      </c>
      <c r="B196" s="236" t="s">
        <v>284</v>
      </c>
      <c r="C196" s="236"/>
      <c r="D196" s="32" t="s">
        <v>22</v>
      </c>
      <c r="E196" s="236">
        <v>5</v>
      </c>
      <c r="F196" s="237"/>
      <c r="G196" s="186"/>
      <c r="H196" s="238"/>
      <c r="I196" s="175"/>
      <c r="J196" s="175"/>
      <c r="K196" s="176">
        <f t="shared" ref="K196:K198" si="15">E196*H196</f>
        <v>0</v>
      </c>
    </row>
    <row r="197" spans="1:11" ht="25.5" x14ac:dyDescent="0.2">
      <c r="A197" s="32">
        <v>4</v>
      </c>
      <c r="B197" s="236" t="s">
        <v>285</v>
      </c>
      <c r="C197" s="236" t="s">
        <v>286</v>
      </c>
      <c r="D197" s="32" t="s">
        <v>287</v>
      </c>
      <c r="E197" s="236">
        <v>3</v>
      </c>
      <c r="F197" s="237"/>
      <c r="G197" s="186"/>
      <c r="H197" s="238"/>
      <c r="I197" s="175"/>
      <c r="J197" s="175"/>
      <c r="K197" s="176">
        <f t="shared" si="15"/>
        <v>0</v>
      </c>
    </row>
    <row r="198" spans="1:11" x14ac:dyDescent="0.2">
      <c r="A198" s="32">
        <v>5</v>
      </c>
      <c r="B198" s="236" t="s">
        <v>288</v>
      </c>
      <c r="C198" s="236" t="s">
        <v>289</v>
      </c>
      <c r="D198" s="32" t="s">
        <v>290</v>
      </c>
      <c r="E198" s="236">
        <v>3</v>
      </c>
      <c r="F198" s="237"/>
      <c r="G198" s="186"/>
      <c r="H198" s="238"/>
      <c r="I198" s="175"/>
      <c r="J198" s="175"/>
      <c r="K198" s="176">
        <f t="shared" si="15"/>
        <v>0</v>
      </c>
    </row>
    <row r="199" spans="1:11" x14ac:dyDescent="0.2">
      <c r="A199" s="59"/>
      <c r="B199" s="194"/>
      <c r="C199" s="194"/>
      <c r="D199" s="239"/>
      <c r="E199" s="212"/>
      <c r="F199" s="224"/>
      <c r="G199" s="159"/>
      <c r="H199" s="160"/>
      <c r="I199" s="155"/>
      <c r="J199" s="155"/>
      <c r="K199" s="240">
        <f>SUM(K194:K195)</f>
        <v>0</v>
      </c>
    </row>
    <row r="200" spans="1:11" x14ac:dyDescent="0.2">
      <c r="A200" s="59"/>
      <c r="B200" s="194"/>
      <c r="C200" s="194"/>
      <c r="D200" s="239"/>
      <c r="E200" s="212"/>
      <c r="F200" s="224"/>
      <c r="G200" s="159"/>
      <c r="H200" s="160"/>
      <c r="I200" s="155"/>
      <c r="J200" s="155"/>
      <c r="K200" s="155"/>
    </row>
    <row r="201" spans="1:11" s="115" customFormat="1" ht="15" customHeight="1" x14ac:dyDescent="0.25">
      <c r="A201" s="272" t="s">
        <v>184</v>
      </c>
      <c r="B201" s="272"/>
      <c r="C201" s="272"/>
      <c r="D201" s="272"/>
      <c r="E201" s="272"/>
      <c r="F201" s="272"/>
      <c r="G201" s="272"/>
      <c r="H201" s="272"/>
      <c r="I201" s="272"/>
      <c r="J201" s="272"/>
      <c r="K201" s="272"/>
    </row>
    <row r="202" spans="1:11" ht="25.5" x14ac:dyDescent="0.25">
      <c r="A202" s="206" t="s">
        <v>1</v>
      </c>
      <c r="B202" s="207" t="s">
        <v>14</v>
      </c>
      <c r="C202" s="206" t="s">
        <v>15</v>
      </c>
      <c r="D202" s="206" t="s">
        <v>16</v>
      </c>
      <c r="E202" s="207" t="s">
        <v>17</v>
      </c>
      <c r="F202" s="213" t="s">
        <v>113</v>
      </c>
      <c r="G202" s="166" t="s">
        <v>114</v>
      </c>
      <c r="H202" s="203" t="s">
        <v>18</v>
      </c>
      <c r="I202" s="166" t="s">
        <v>115</v>
      </c>
      <c r="J202" s="166" t="s">
        <v>116</v>
      </c>
      <c r="K202" s="204" t="s">
        <v>19</v>
      </c>
    </row>
    <row r="203" spans="1:11" x14ac:dyDescent="0.2">
      <c r="A203" s="32">
        <v>1</v>
      </c>
      <c r="B203" s="284" t="s">
        <v>185</v>
      </c>
      <c r="C203" s="236" t="s">
        <v>186</v>
      </c>
      <c r="D203" s="298" t="s">
        <v>254</v>
      </c>
      <c r="E203" s="296">
        <v>7000</v>
      </c>
      <c r="F203" s="297"/>
      <c r="G203" s="283"/>
      <c r="H203" s="285"/>
      <c r="I203" s="283"/>
      <c r="J203" s="283"/>
      <c r="K203" s="286">
        <f>E203*H203</f>
        <v>0</v>
      </c>
    </row>
    <row r="204" spans="1:11" x14ac:dyDescent="0.2">
      <c r="A204" s="32">
        <v>2</v>
      </c>
      <c r="B204" s="284"/>
      <c r="C204" s="236" t="s">
        <v>187</v>
      </c>
      <c r="D204" s="298"/>
      <c r="E204" s="296"/>
      <c r="F204" s="297"/>
      <c r="G204" s="283"/>
      <c r="H204" s="285"/>
      <c r="I204" s="283"/>
      <c r="J204" s="283"/>
      <c r="K204" s="286"/>
    </row>
    <row r="205" spans="1:11" x14ac:dyDescent="0.2">
      <c r="A205" s="32">
        <v>3</v>
      </c>
      <c r="B205" s="284"/>
      <c r="C205" s="236" t="s">
        <v>188</v>
      </c>
      <c r="D205" s="298"/>
      <c r="E205" s="296"/>
      <c r="F205" s="297"/>
      <c r="G205" s="283"/>
      <c r="H205" s="285"/>
      <c r="I205" s="283"/>
      <c r="J205" s="283"/>
      <c r="K205" s="286"/>
    </row>
    <row r="206" spans="1:11" x14ac:dyDescent="0.2">
      <c r="A206" s="32">
        <v>4</v>
      </c>
      <c r="B206" s="284"/>
      <c r="C206" s="236" t="s">
        <v>189</v>
      </c>
      <c r="D206" s="298"/>
      <c r="E206" s="296"/>
      <c r="F206" s="297"/>
      <c r="G206" s="283"/>
      <c r="H206" s="285"/>
      <c r="I206" s="283"/>
      <c r="J206" s="283"/>
      <c r="K206" s="286"/>
    </row>
    <row r="207" spans="1:11" x14ac:dyDescent="0.2">
      <c r="A207" s="32">
        <v>5</v>
      </c>
      <c r="B207" s="284"/>
      <c r="C207" s="236" t="s">
        <v>190</v>
      </c>
      <c r="D207" s="298"/>
      <c r="E207" s="296"/>
      <c r="F207" s="297"/>
      <c r="G207" s="283"/>
      <c r="H207" s="285"/>
      <c r="I207" s="283"/>
      <c r="J207" s="283"/>
      <c r="K207" s="286"/>
    </row>
    <row r="208" spans="1:11" x14ac:dyDescent="0.2">
      <c r="A208" s="32">
        <v>6</v>
      </c>
      <c r="B208" s="284"/>
      <c r="C208" s="236" t="s">
        <v>191</v>
      </c>
      <c r="D208" s="298"/>
      <c r="E208" s="296"/>
      <c r="F208" s="297"/>
      <c r="G208" s="283"/>
      <c r="H208" s="285"/>
      <c r="I208" s="283"/>
      <c r="J208" s="283"/>
      <c r="K208" s="286"/>
    </row>
    <row r="209" spans="1:11" x14ac:dyDescent="0.2">
      <c r="A209" s="32">
        <v>7</v>
      </c>
      <c r="B209" s="284"/>
      <c r="C209" s="236" t="s">
        <v>192</v>
      </c>
      <c r="D209" s="298"/>
      <c r="E209" s="296"/>
      <c r="F209" s="297"/>
      <c r="G209" s="283"/>
      <c r="H209" s="285"/>
      <c r="I209" s="283"/>
      <c r="J209" s="283"/>
      <c r="K209" s="286"/>
    </row>
    <row r="210" spans="1:11" x14ac:dyDescent="0.2">
      <c r="A210" s="59"/>
      <c r="B210" s="194"/>
      <c r="C210" s="194"/>
      <c r="D210" s="239"/>
      <c r="E210" s="212"/>
      <c r="F210" s="212"/>
      <c r="G210" s="159"/>
      <c r="H210" s="160"/>
      <c r="I210" s="155"/>
      <c r="J210" s="155"/>
      <c r="K210" s="179">
        <f>SUM(K203)</f>
        <v>0</v>
      </c>
    </row>
    <row r="211" spans="1:11" s="115" customFormat="1" ht="15" customHeight="1" x14ac:dyDescent="0.25">
      <c r="A211" s="268" t="s">
        <v>193</v>
      </c>
      <c r="B211" s="268"/>
      <c r="C211" s="268"/>
      <c r="D211" s="268"/>
      <c r="E211" s="268"/>
      <c r="F211" s="268"/>
      <c r="G211" s="268"/>
      <c r="H211" s="268"/>
      <c r="I211" s="268"/>
      <c r="J211" s="268"/>
      <c r="K211" s="268"/>
    </row>
    <row r="212" spans="1:11" ht="15" customHeight="1" x14ac:dyDescent="0.25">
      <c r="A212" s="162"/>
      <c r="B212" s="162"/>
      <c r="C212" s="162"/>
      <c r="D212" s="162"/>
      <c r="E212" s="162"/>
      <c r="F212" s="162"/>
      <c r="G212" s="162"/>
      <c r="H212" s="241"/>
      <c r="I212" s="162"/>
      <c r="J212" s="162"/>
      <c r="K212" s="162"/>
    </row>
    <row r="213" spans="1:11" ht="25.5" x14ac:dyDescent="0.25">
      <c r="A213" s="206" t="s">
        <v>1</v>
      </c>
      <c r="B213" s="207" t="s">
        <v>14</v>
      </c>
      <c r="C213" s="206" t="s">
        <v>15</v>
      </c>
      <c r="D213" s="206" t="s">
        <v>16</v>
      </c>
      <c r="E213" s="207" t="s">
        <v>17</v>
      </c>
      <c r="F213" s="242" t="s">
        <v>113</v>
      </c>
      <c r="G213" s="163" t="s">
        <v>114</v>
      </c>
      <c r="H213" s="167" t="s">
        <v>18</v>
      </c>
      <c r="I213" s="163" t="s">
        <v>115</v>
      </c>
      <c r="J213" s="163" t="s">
        <v>116</v>
      </c>
      <c r="K213" s="168" t="s">
        <v>19</v>
      </c>
    </row>
    <row r="214" spans="1:11" x14ac:dyDescent="0.2">
      <c r="A214" s="208">
        <v>1</v>
      </c>
      <c r="B214" s="209" t="s">
        <v>194</v>
      </c>
      <c r="C214" s="209" t="s">
        <v>195</v>
      </c>
      <c r="D214" s="32" t="s">
        <v>254</v>
      </c>
      <c r="E214" s="243">
        <v>160</v>
      </c>
      <c r="F214" s="244"/>
      <c r="G214" s="186"/>
      <c r="H214" s="182"/>
      <c r="I214" s="175"/>
      <c r="J214" s="175"/>
      <c r="K214" s="176">
        <f>E214*H214</f>
        <v>0</v>
      </c>
    </row>
    <row r="215" spans="1:11" x14ac:dyDescent="0.2">
      <c r="A215" s="208">
        <v>2</v>
      </c>
      <c r="B215" s="209" t="s">
        <v>194</v>
      </c>
      <c r="C215" s="209" t="s">
        <v>196</v>
      </c>
      <c r="D215" s="32" t="s">
        <v>254</v>
      </c>
      <c r="E215" s="243">
        <v>75</v>
      </c>
      <c r="F215" s="244"/>
      <c r="G215" s="186"/>
      <c r="H215" s="182"/>
      <c r="I215" s="175"/>
      <c r="J215" s="175"/>
      <c r="K215" s="176">
        <f>E215*H215</f>
        <v>0</v>
      </c>
    </row>
    <row r="216" spans="1:11" x14ac:dyDescent="0.2">
      <c r="A216" s="208">
        <v>3</v>
      </c>
      <c r="B216" s="209" t="s">
        <v>197</v>
      </c>
      <c r="C216" s="209" t="s">
        <v>198</v>
      </c>
      <c r="D216" s="32" t="s">
        <v>254</v>
      </c>
      <c r="E216" s="243">
        <v>16</v>
      </c>
      <c r="F216" s="244"/>
      <c r="G216" s="186"/>
      <c r="H216" s="182"/>
      <c r="I216" s="175"/>
      <c r="J216" s="175"/>
      <c r="K216" s="176">
        <f>E216*H216</f>
        <v>0</v>
      </c>
    </row>
    <row r="217" spans="1:11" x14ac:dyDescent="0.2">
      <c r="A217" s="59"/>
      <c r="B217" s="194"/>
      <c r="C217" s="194"/>
      <c r="D217" s="239"/>
      <c r="E217" s="212"/>
      <c r="F217" s="224"/>
      <c r="G217" s="159"/>
      <c r="H217" s="160"/>
      <c r="I217" s="155"/>
      <c r="J217" s="155"/>
      <c r="K217" s="179">
        <f>SUM(K214:K216)</f>
        <v>0</v>
      </c>
    </row>
    <row r="218" spans="1:11" x14ac:dyDescent="0.2">
      <c r="A218" s="3"/>
      <c r="B218" s="155"/>
      <c r="C218" s="4"/>
      <c r="D218" s="245"/>
      <c r="E218" s="224"/>
      <c r="F218" s="224"/>
      <c r="G218" s="159"/>
      <c r="H218" s="160"/>
      <c r="I218" s="155"/>
      <c r="J218" s="155"/>
      <c r="K218" s="155"/>
    </row>
    <row r="219" spans="1:11" s="115" customFormat="1" ht="12.75" customHeight="1" x14ac:dyDescent="0.25">
      <c r="A219" s="268" t="s">
        <v>199</v>
      </c>
      <c r="B219" s="268"/>
      <c r="C219" s="268"/>
      <c r="D219" s="268"/>
      <c r="E219" s="268"/>
      <c r="F219" s="268"/>
      <c r="G219" s="268"/>
      <c r="H219" s="268"/>
      <c r="I219" s="268"/>
      <c r="J219" s="268"/>
      <c r="K219" s="268"/>
    </row>
    <row r="220" spans="1:11" ht="40.5" customHeight="1" x14ac:dyDescent="0.25">
      <c r="A220" s="299" t="s">
        <v>200</v>
      </c>
      <c r="B220" s="299"/>
      <c r="C220" s="299"/>
      <c r="D220" s="299"/>
      <c r="E220" s="299"/>
      <c r="F220" s="299"/>
      <c r="G220" s="299"/>
      <c r="H220" s="299"/>
      <c r="I220" s="299"/>
      <c r="J220" s="299"/>
      <c r="K220" s="299"/>
    </row>
    <row r="221" spans="1:11" ht="12.75" customHeight="1" x14ac:dyDescent="0.25">
      <c r="A221" s="77" t="s">
        <v>1</v>
      </c>
      <c r="B221" s="81" t="s">
        <v>14</v>
      </c>
      <c r="C221" s="77" t="s">
        <v>15</v>
      </c>
      <c r="D221" s="77" t="s">
        <v>16</v>
      </c>
      <c r="E221" s="81" t="s">
        <v>17</v>
      </c>
      <c r="F221" s="82" t="s">
        <v>113</v>
      </c>
      <c r="G221" s="83" t="s">
        <v>114</v>
      </c>
      <c r="H221" s="136" t="s">
        <v>18</v>
      </c>
      <c r="I221" s="83" t="s">
        <v>115</v>
      </c>
      <c r="J221" s="83" t="s">
        <v>116</v>
      </c>
      <c r="K221" s="84" t="s">
        <v>19</v>
      </c>
    </row>
    <row r="222" spans="1:11" ht="38.25" x14ac:dyDescent="0.25">
      <c r="A222" s="18">
        <v>1</v>
      </c>
      <c r="B222" s="85" t="s">
        <v>205</v>
      </c>
      <c r="C222" s="85" t="s">
        <v>201</v>
      </c>
      <c r="D222" s="18" t="s">
        <v>254</v>
      </c>
      <c r="E222" s="34">
        <v>300</v>
      </c>
      <c r="F222" s="148"/>
      <c r="G222" s="20"/>
      <c r="H222" s="127"/>
      <c r="I222" s="23"/>
      <c r="J222" s="23"/>
      <c r="K222" s="86">
        <f>E222*H222</f>
        <v>0</v>
      </c>
    </row>
    <row r="223" spans="1:11" ht="12.75" customHeight="1" x14ac:dyDescent="0.25">
      <c r="A223" s="267" t="s">
        <v>202</v>
      </c>
      <c r="B223" s="267"/>
      <c r="C223" s="267"/>
      <c r="D223" s="267"/>
      <c r="E223" s="267"/>
      <c r="F223" s="267"/>
      <c r="G223" s="267"/>
      <c r="H223" s="267"/>
      <c r="I223" s="267"/>
      <c r="J223" s="267"/>
      <c r="K223" s="267"/>
    </row>
    <row r="224" spans="1:11" x14ac:dyDescent="0.2">
      <c r="A224" s="5"/>
      <c r="B224" s="7"/>
      <c r="C224" s="7"/>
      <c r="D224" s="38"/>
      <c r="E224" s="57"/>
      <c r="F224" s="57"/>
      <c r="K224" s="97">
        <f>SUM(K222)</f>
        <v>0</v>
      </c>
    </row>
    <row r="225" spans="1:11" s="115" customFormat="1" ht="15" customHeight="1" x14ac:dyDescent="0.25">
      <c r="A225" s="268" t="s">
        <v>203</v>
      </c>
      <c r="B225" s="268"/>
      <c r="C225" s="268"/>
      <c r="D225" s="268"/>
      <c r="E225" s="268"/>
      <c r="F225" s="268"/>
      <c r="G225" s="268"/>
      <c r="H225" s="268"/>
      <c r="I225" s="268"/>
      <c r="J225" s="268"/>
      <c r="K225" s="268"/>
    </row>
    <row r="226" spans="1:11" ht="25.5" x14ac:dyDescent="0.25">
      <c r="A226" s="166" t="s">
        <v>1</v>
      </c>
      <c r="B226" s="201" t="s">
        <v>14</v>
      </c>
      <c r="C226" s="166" t="s">
        <v>15</v>
      </c>
      <c r="D226" s="166" t="s">
        <v>16</v>
      </c>
      <c r="E226" s="201" t="s">
        <v>17</v>
      </c>
      <c r="F226" s="246" t="s">
        <v>113</v>
      </c>
      <c r="G226" s="247" t="s">
        <v>114</v>
      </c>
      <c r="H226" s="248" t="s">
        <v>18</v>
      </c>
      <c r="I226" s="247" t="s">
        <v>115</v>
      </c>
      <c r="J226" s="247" t="s">
        <v>116</v>
      </c>
      <c r="K226" s="249" t="s">
        <v>19</v>
      </c>
    </row>
    <row r="227" spans="1:11" ht="51" x14ac:dyDescent="0.2">
      <c r="A227" s="32">
        <v>1</v>
      </c>
      <c r="B227" s="236" t="s">
        <v>320</v>
      </c>
      <c r="C227" s="190" t="s">
        <v>313</v>
      </c>
      <c r="D227" s="32" t="s">
        <v>254</v>
      </c>
      <c r="E227" s="250">
        <v>7000</v>
      </c>
      <c r="F227" s="251"/>
      <c r="G227" s="186"/>
      <c r="H227" s="193"/>
      <c r="I227" s="175"/>
      <c r="J227" s="175"/>
      <c r="K227" s="252">
        <f>E227*H227</f>
        <v>0</v>
      </c>
    </row>
    <row r="228" spans="1:11" x14ac:dyDescent="0.25">
      <c r="A228" s="157"/>
      <c r="B228" s="155"/>
      <c r="C228" s="161"/>
      <c r="D228" s="157"/>
      <c r="E228" s="159"/>
      <c r="F228" s="159"/>
      <c r="G228" s="159"/>
      <c r="H228" s="160"/>
      <c r="I228" s="155"/>
      <c r="J228" s="155"/>
      <c r="K228" s="240">
        <f>SUM(K227)</f>
        <v>0</v>
      </c>
    </row>
    <row r="229" spans="1:11" s="115" customFormat="1" ht="15" x14ac:dyDescent="0.25">
      <c r="A229" s="205" t="s">
        <v>206</v>
      </c>
      <c r="B229" s="205"/>
      <c r="C229" s="253"/>
      <c r="D229" s="254"/>
      <c r="E229" s="255"/>
      <c r="F229" s="255"/>
      <c r="G229" s="159"/>
      <c r="H229" s="160"/>
      <c r="I229" s="155"/>
      <c r="J229" s="155"/>
      <c r="K229" s="155"/>
    </row>
    <row r="230" spans="1:11" ht="25.5" x14ac:dyDescent="0.25">
      <c r="A230" s="166" t="s">
        <v>1</v>
      </c>
      <c r="B230" s="201" t="s">
        <v>14</v>
      </c>
      <c r="C230" s="166" t="s">
        <v>15</v>
      </c>
      <c r="D230" s="166" t="s">
        <v>16</v>
      </c>
      <c r="E230" s="201" t="s">
        <v>17</v>
      </c>
      <c r="F230" s="246" t="s">
        <v>113</v>
      </c>
      <c r="G230" s="247" t="s">
        <v>114</v>
      </c>
      <c r="H230" s="248" t="s">
        <v>18</v>
      </c>
      <c r="I230" s="247" t="s">
        <v>115</v>
      </c>
      <c r="J230" s="247" t="s">
        <v>116</v>
      </c>
      <c r="K230" s="249" t="s">
        <v>19</v>
      </c>
    </row>
    <row r="231" spans="1:11" x14ac:dyDescent="0.2">
      <c r="A231" s="32">
        <v>1</v>
      </c>
      <c r="B231" s="289" t="s">
        <v>207</v>
      </c>
      <c r="C231" s="256" t="s">
        <v>208</v>
      </c>
      <c r="D231" s="32" t="s">
        <v>254</v>
      </c>
      <c r="E231" s="257">
        <v>288</v>
      </c>
      <c r="F231" s="256"/>
      <c r="G231" s="186"/>
      <c r="H231" s="258"/>
      <c r="I231" s="175"/>
      <c r="J231" s="175"/>
      <c r="K231" s="26">
        <f>E231*H231</f>
        <v>0</v>
      </c>
    </row>
    <row r="232" spans="1:11" ht="25.5" x14ac:dyDescent="0.2">
      <c r="A232" s="32">
        <v>2</v>
      </c>
      <c r="B232" s="289"/>
      <c r="C232" s="256" t="s">
        <v>209</v>
      </c>
      <c r="D232" s="32" t="s">
        <v>254</v>
      </c>
      <c r="E232" s="257">
        <v>216</v>
      </c>
      <c r="F232" s="256"/>
      <c r="G232" s="186"/>
      <c r="H232" s="258"/>
      <c r="I232" s="175"/>
      <c r="J232" s="175"/>
      <c r="K232" s="26">
        <f>E232*H232</f>
        <v>0</v>
      </c>
    </row>
    <row r="233" spans="1:11" ht="25.5" x14ac:dyDescent="0.2">
      <c r="A233" s="32">
        <v>3</v>
      </c>
      <c r="B233" s="289" t="s">
        <v>210</v>
      </c>
      <c r="C233" s="256" t="s">
        <v>281</v>
      </c>
      <c r="D233" s="32" t="s">
        <v>254</v>
      </c>
      <c r="E233" s="257">
        <v>30</v>
      </c>
      <c r="F233" s="256"/>
      <c r="G233" s="186"/>
      <c r="H233" s="258"/>
      <c r="I233" s="175"/>
      <c r="J233" s="175"/>
      <c r="K233" s="26">
        <f>E233*H233</f>
        <v>0</v>
      </c>
    </row>
    <row r="234" spans="1:11" ht="25.5" x14ac:dyDescent="0.2">
      <c r="A234" s="32">
        <v>4</v>
      </c>
      <c r="B234" s="289"/>
      <c r="C234" s="256" t="s">
        <v>211</v>
      </c>
      <c r="D234" s="32" t="s">
        <v>254</v>
      </c>
      <c r="E234" s="257">
        <v>50</v>
      </c>
      <c r="F234" s="256"/>
      <c r="G234" s="186"/>
      <c r="H234" s="258"/>
      <c r="I234" s="175"/>
      <c r="J234" s="175"/>
      <c r="K234" s="26">
        <f>E234*H234</f>
        <v>0</v>
      </c>
    </row>
    <row r="235" spans="1:11" ht="15" x14ac:dyDescent="0.25">
      <c r="A235" s="4"/>
      <c r="B235" s="253"/>
      <c r="C235" s="253"/>
      <c r="D235" s="259"/>
      <c r="E235" s="253"/>
      <c r="F235" s="30"/>
      <c r="G235" s="159"/>
      <c r="H235" s="160"/>
      <c r="I235" s="155"/>
      <c r="J235" s="155"/>
      <c r="K235" s="16">
        <f>SUM(K231:K234)</f>
        <v>0</v>
      </c>
    </row>
    <row r="236" spans="1:11" ht="15" x14ac:dyDescent="0.25">
      <c r="A236" s="3"/>
      <c r="B236" s="255"/>
      <c r="C236" s="253"/>
      <c r="D236" s="254"/>
      <c r="E236" s="255"/>
      <c r="F236" s="255"/>
      <c r="G236" s="159"/>
      <c r="H236" s="160"/>
      <c r="I236" s="155"/>
      <c r="J236" s="155"/>
      <c r="K236" s="155"/>
    </row>
    <row r="237" spans="1:11" s="115" customFormat="1" x14ac:dyDescent="0.25">
      <c r="A237" s="277" t="s">
        <v>226</v>
      </c>
      <c r="B237" s="277"/>
      <c r="C237" s="277"/>
      <c r="D237" s="277"/>
      <c r="E237" s="277"/>
      <c r="F237" s="277"/>
      <c r="G237" s="277"/>
      <c r="H237" s="277"/>
      <c r="I237" s="277"/>
      <c r="J237" s="277"/>
      <c r="K237" s="277"/>
    </row>
    <row r="238" spans="1:11" ht="25.5" x14ac:dyDescent="0.25">
      <c r="A238" s="166" t="s">
        <v>1</v>
      </c>
      <c r="B238" s="201" t="s">
        <v>14</v>
      </c>
      <c r="C238" s="166" t="s">
        <v>15</v>
      </c>
      <c r="D238" s="166" t="s">
        <v>16</v>
      </c>
      <c r="E238" s="201" t="s">
        <v>17</v>
      </c>
      <c r="F238" s="246" t="s">
        <v>113</v>
      </c>
      <c r="G238" s="247" t="s">
        <v>114</v>
      </c>
      <c r="H238" s="248" t="s">
        <v>18</v>
      </c>
      <c r="I238" s="247" t="s">
        <v>115</v>
      </c>
      <c r="J238" s="247" t="s">
        <v>116</v>
      </c>
      <c r="K238" s="249" t="s">
        <v>19</v>
      </c>
    </row>
    <row r="239" spans="1:11" x14ac:dyDescent="0.2">
      <c r="A239" s="32">
        <v>1</v>
      </c>
      <c r="B239" s="260" t="s">
        <v>212</v>
      </c>
      <c r="C239" s="236"/>
      <c r="D239" s="261" t="s">
        <v>256</v>
      </c>
      <c r="E239" s="260">
        <v>21</v>
      </c>
      <c r="F239" s="260"/>
      <c r="G239" s="186"/>
      <c r="H239" s="182"/>
      <c r="I239" s="175"/>
      <c r="J239" s="175"/>
      <c r="K239" s="176">
        <f t="shared" ref="K239:K250" si="16">E239*H239</f>
        <v>0</v>
      </c>
    </row>
    <row r="240" spans="1:11" x14ac:dyDescent="0.2">
      <c r="A240" s="32">
        <v>2</v>
      </c>
      <c r="B240" s="260" t="s">
        <v>213</v>
      </c>
      <c r="C240" s="236"/>
      <c r="D240" s="261" t="s">
        <v>256</v>
      </c>
      <c r="E240" s="260">
        <v>7</v>
      </c>
      <c r="F240" s="260"/>
      <c r="G240" s="186"/>
      <c r="H240" s="182"/>
      <c r="I240" s="175"/>
      <c r="J240" s="175"/>
      <c r="K240" s="176">
        <f t="shared" si="16"/>
        <v>0</v>
      </c>
    </row>
    <row r="241" spans="1:11" x14ac:dyDescent="0.2">
      <c r="A241" s="32">
        <v>3</v>
      </c>
      <c r="B241" s="260" t="s">
        <v>214</v>
      </c>
      <c r="C241" s="236"/>
      <c r="D241" s="261" t="s">
        <v>256</v>
      </c>
      <c r="E241" s="260">
        <v>12</v>
      </c>
      <c r="F241" s="260"/>
      <c r="G241" s="186"/>
      <c r="H241" s="182"/>
      <c r="I241" s="175"/>
      <c r="J241" s="175"/>
      <c r="K241" s="176">
        <f t="shared" si="16"/>
        <v>0</v>
      </c>
    </row>
    <row r="242" spans="1:11" x14ac:dyDescent="0.2">
      <c r="A242" s="32">
        <v>4</v>
      </c>
      <c r="B242" s="260" t="s">
        <v>215</v>
      </c>
      <c r="C242" s="236"/>
      <c r="D242" s="261" t="s">
        <v>256</v>
      </c>
      <c r="E242" s="260">
        <v>4</v>
      </c>
      <c r="F242" s="260"/>
      <c r="G242" s="186"/>
      <c r="H242" s="182"/>
      <c r="I242" s="175"/>
      <c r="J242" s="175"/>
      <c r="K242" s="176">
        <f t="shared" si="16"/>
        <v>0</v>
      </c>
    </row>
    <row r="243" spans="1:11" x14ac:dyDescent="0.2">
      <c r="A243" s="32">
        <v>5</v>
      </c>
      <c r="B243" s="260" t="s">
        <v>216</v>
      </c>
      <c r="C243" s="236"/>
      <c r="D243" s="261" t="s">
        <v>256</v>
      </c>
      <c r="E243" s="260">
        <v>6</v>
      </c>
      <c r="F243" s="260"/>
      <c r="G243" s="186"/>
      <c r="H243" s="182"/>
      <c r="I243" s="175"/>
      <c r="J243" s="175"/>
      <c r="K243" s="176">
        <f t="shared" si="16"/>
        <v>0</v>
      </c>
    </row>
    <row r="244" spans="1:11" x14ac:dyDescent="0.2">
      <c r="A244" s="32">
        <v>6</v>
      </c>
      <c r="B244" s="260" t="s">
        <v>217</v>
      </c>
      <c r="C244" s="236"/>
      <c r="D244" s="261" t="s">
        <v>256</v>
      </c>
      <c r="E244" s="260">
        <v>14</v>
      </c>
      <c r="F244" s="260"/>
      <c r="G244" s="186"/>
      <c r="H244" s="182"/>
      <c r="I244" s="175"/>
      <c r="J244" s="175"/>
      <c r="K244" s="176">
        <f t="shared" si="16"/>
        <v>0</v>
      </c>
    </row>
    <row r="245" spans="1:11" x14ac:dyDescent="0.2">
      <c r="A245" s="32">
        <v>7</v>
      </c>
      <c r="B245" s="260" t="s">
        <v>218</v>
      </c>
      <c r="C245" s="236"/>
      <c r="D245" s="261" t="s">
        <v>256</v>
      </c>
      <c r="E245" s="260">
        <v>1</v>
      </c>
      <c r="F245" s="260"/>
      <c r="G245" s="186"/>
      <c r="H245" s="182"/>
      <c r="I245" s="175"/>
      <c r="J245" s="175"/>
      <c r="K245" s="176">
        <f t="shared" si="16"/>
        <v>0</v>
      </c>
    </row>
    <row r="246" spans="1:11" x14ac:dyDescent="0.2">
      <c r="A246" s="32">
        <v>8</v>
      </c>
      <c r="B246" s="260" t="s">
        <v>219</v>
      </c>
      <c r="C246" s="236"/>
      <c r="D246" s="261" t="s">
        <v>256</v>
      </c>
      <c r="E246" s="260">
        <v>1</v>
      </c>
      <c r="F246" s="260"/>
      <c r="G246" s="186"/>
      <c r="H246" s="182"/>
      <c r="I246" s="175"/>
      <c r="J246" s="175"/>
      <c r="K246" s="176">
        <f t="shared" si="16"/>
        <v>0</v>
      </c>
    </row>
    <row r="247" spans="1:11" x14ac:dyDescent="0.2">
      <c r="A247" s="32">
        <v>9</v>
      </c>
      <c r="B247" s="260" t="s">
        <v>220</v>
      </c>
      <c r="C247" s="236"/>
      <c r="D247" s="261" t="s">
        <v>256</v>
      </c>
      <c r="E247" s="260">
        <v>2</v>
      </c>
      <c r="F247" s="260"/>
      <c r="G247" s="186"/>
      <c r="H247" s="182"/>
      <c r="I247" s="175"/>
      <c r="J247" s="175"/>
      <c r="K247" s="176">
        <f t="shared" si="16"/>
        <v>0</v>
      </c>
    </row>
    <row r="248" spans="1:11" x14ac:dyDescent="0.2">
      <c r="A248" s="32">
        <v>10</v>
      </c>
      <c r="B248" s="260" t="s">
        <v>221</v>
      </c>
      <c r="C248" s="236"/>
      <c r="D248" s="261" t="s">
        <v>256</v>
      </c>
      <c r="E248" s="260">
        <v>1</v>
      </c>
      <c r="F248" s="260"/>
      <c r="G248" s="186"/>
      <c r="H248" s="182"/>
      <c r="I248" s="175"/>
      <c r="J248" s="175"/>
      <c r="K248" s="176">
        <f t="shared" si="16"/>
        <v>0</v>
      </c>
    </row>
    <row r="249" spans="1:11" x14ac:dyDescent="0.2">
      <c r="A249" s="32">
        <v>11</v>
      </c>
      <c r="B249" s="260" t="s">
        <v>222</v>
      </c>
      <c r="C249" s="236"/>
      <c r="D249" s="261" t="s">
        <v>256</v>
      </c>
      <c r="E249" s="260">
        <v>1</v>
      </c>
      <c r="F249" s="260"/>
      <c r="G249" s="186"/>
      <c r="H249" s="182"/>
      <c r="I249" s="175"/>
      <c r="J249" s="175"/>
      <c r="K249" s="176">
        <f t="shared" si="16"/>
        <v>0</v>
      </c>
    </row>
    <row r="250" spans="1:11" x14ac:dyDescent="0.2">
      <c r="A250" s="32">
        <v>12</v>
      </c>
      <c r="B250" s="260" t="s">
        <v>223</v>
      </c>
      <c r="C250" s="236"/>
      <c r="D250" s="261" t="s">
        <v>256</v>
      </c>
      <c r="E250" s="260">
        <v>1</v>
      </c>
      <c r="F250" s="260"/>
      <c r="G250" s="186"/>
      <c r="H250" s="182"/>
      <c r="I250" s="175"/>
      <c r="J250" s="175"/>
      <c r="K250" s="176">
        <f t="shared" si="16"/>
        <v>0</v>
      </c>
    </row>
    <row r="251" spans="1:11" x14ac:dyDescent="0.2">
      <c r="A251" s="59"/>
      <c r="B251" s="59"/>
      <c r="C251" s="194"/>
      <c r="D251" s="262"/>
      <c r="E251" s="2"/>
      <c r="F251" s="59"/>
      <c r="G251" s="159"/>
      <c r="H251" s="160"/>
      <c r="I251" s="155"/>
      <c r="J251" s="155"/>
      <c r="K251" s="179">
        <f>SUM(K239:K250)</f>
        <v>0</v>
      </c>
    </row>
    <row r="252" spans="1:11" x14ac:dyDescent="0.2">
      <c r="A252" s="59"/>
      <c r="B252" s="59"/>
      <c r="C252" s="194"/>
      <c r="D252" s="262"/>
      <c r="E252" s="197"/>
      <c r="F252" s="59"/>
      <c r="G252" s="159"/>
      <c r="H252" s="160"/>
      <c r="I252" s="155"/>
      <c r="J252" s="155"/>
      <c r="K252" s="155"/>
    </row>
    <row r="253" spans="1:11" s="115" customFormat="1" x14ac:dyDescent="0.2">
      <c r="A253" s="291" t="s">
        <v>224</v>
      </c>
      <c r="B253" s="291"/>
      <c r="C253" s="291"/>
      <c r="D253" s="291"/>
      <c r="E253" s="291"/>
      <c r="F253" s="291"/>
      <c r="G253" s="291"/>
      <c r="H253" s="291"/>
      <c r="I253" s="291"/>
      <c r="J253" s="291"/>
      <c r="K253" s="291"/>
    </row>
    <row r="254" spans="1:11" ht="25.5" x14ac:dyDescent="0.25">
      <c r="A254" s="77" t="s">
        <v>1</v>
      </c>
      <c r="B254" s="81" t="s">
        <v>14</v>
      </c>
      <c r="C254" s="77" t="s">
        <v>15</v>
      </c>
      <c r="D254" s="77" t="s">
        <v>16</v>
      </c>
      <c r="E254" s="81" t="s">
        <v>17</v>
      </c>
      <c r="F254" s="82" t="s">
        <v>113</v>
      </c>
      <c r="G254" s="83" t="s">
        <v>114</v>
      </c>
      <c r="H254" s="136" t="s">
        <v>18</v>
      </c>
      <c r="I254" s="83" t="s">
        <v>115</v>
      </c>
      <c r="J254" s="83" t="s">
        <v>116</v>
      </c>
      <c r="K254" s="84" t="s">
        <v>19</v>
      </c>
    </row>
    <row r="255" spans="1:11" ht="25.5" x14ac:dyDescent="0.25">
      <c r="A255" s="18">
        <v>1</v>
      </c>
      <c r="B255" s="31" t="s">
        <v>225</v>
      </c>
      <c r="C255" s="31"/>
      <c r="D255" s="36" t="s">
        <v>257</v>
      </c>
      <c r="E255" s="34">
        <v>1100</v>
      </c>
      <c r="F255" s="34"/>
      <c r="G255" s="20"/>
      <c r="H255" s="127"/>
      <c r="I255" s="23"/>
      <c r="J255" s="23"/>
      <c r="K255" s="80">
        <f>E255*H255</f>
        <v>0</v>
      </c>
    </row>
    <row r="256" spans="1:11" x14ac:dyDescent="0.25">
      <c r="K256" s="88">
        <f>SUM(K255)</f>
        <v>0</v>
      </c>
    </row>
    <row r="257" spans="1:11" x14ac:dyDescent="0.25">
      <c r="K257" s="88"/>
    </row>
    <row r="258" spans="1:11" s="115" customFormat="1" ht="15.75" customHeight="1" x14ac:dyDescent="0.25">
      <c r="A258" s="292" t="s">
        <v>227</v>
      </c>
      <c r="B258" s="292"/>
      <c r="C258" s="292"/>
      <c r="D258" s="292"/>
      <c r="E258" s="292"/>
      <c r="F258" s="292"/>
      <c r="G258" s="292"/>
      <c r="H258" s="292"/>
      <c r="I258" s="292"/>
      <c r="J258" s="292"/>
      <c r="K258" s="292"/>
    </row>
    <row r="259" spans="1:11" ht="25.5" x14ac:dyDescent="0.25">
      <c r="A259" s="77" t="s">
        <v>1</v>
      </c>
      <c r="B259" s="81" t="s">
        <v>14</v>
      </c>
      <c r="C259" s="77" t="s">
        <v>15</v>
      </c>
      <c r="D259" s="77" t="s">
        <v>16</v>
      </c>
      <c r="E259" s="81" t="s">
        <v>17</v>
      </c>
      <c r="F259" s="82" t="s">
        <v>113</v>
      </c>
      <c r="G259" s="83" t="s">
        <v>114</v>
      </c>
      <c r="H259" s="136" t="s">
        <v>18</v>
      </c>
      <c r="I259" s="83" t="s">
        <v>115</v>
      </c>
      <c r="J259" s="83" t="s">
        <v>116</v>
      </c>
      <c r="K259" s="84" t="s">
        <v>19</v>
      </c>
    </row>
    <row r="260" spans="1:11" x14ac:dyDescent="0.2">
      <c r="A260" s="90">
        <v>1</v>
      </c>
      <c r="B260" s="290" t="s">
        <v>228</v>
      </c>
      <c r="C260" s="92" t="s">
        <v>229</v>
      </c>
      <c r="D260" s="104" t="s">
        <v>257</v>
      </c>
      <c r="E260" s="91">
        <v>30</v>
      </c>
      <c r="F260" s="149"/>
      <c r="G260" s="20"/>
      <c r="H260" s="137"/>
      <c r="I260" s="23"/>
      <c r="J260" s="23"/>
      <c r="K260" s="80">
        <f t="shared" ref="K260:K278" si="17">E260*H260</f>
        <v>0</v>
      </c>
    </row>
    <row r="261" spans="1:11" x14ac:dyDescent="0.2">
      <c r="A261" s="90">
        <v>2</v>
      </c>
      <c r="B261" s="290"/>
      <c r="C261" s="92" t="s">
        <v>230</v>
      </c>
      <c r="D261" s="104" t="s">
        <v>257</v>
      </c>
      <c r="E261" s="91">
        <v>50</v>
      </c>
      <c r="F261" s="149"/>
      <c r="G261" s="20"/>
      <c r="H261" s="137"/>
      <c r="I261" s="23"/>
      <c r="J261" s="23"/>
      <c r="K261" s="80">
        <f t="shared" si="17"/>
        <v>0</v>
      </c>
    </row>
    <row r="262" spans="1:11" ht="25.5" x14ac:dyDescent="0.2">
      <c r="A262" s="90">
        <v>3</v>
      </c>
      <c r="B262" s="290" t="s">
        <v>231</v>
      </c>
      <c r="C262" s="92" t="s">
        <v>172</v>
      </c>
      <c r="D262" s="104" t="s">
        <v>257</v>
      </c>
      <c r="E262" s="91">
        <v>110</v>
      </c>
      <c r="F262" s="149"/>
      <c r="G262" s="20"/>
      <c r="H262" s="137"/>
      <c r="I262" s="23"/>
      <c r="J262" s="23"/>
      <c r="K262" s="80">
        <f t="shared" si="17"/>
        <v>0</v>
      </c>
    </row>
    <row r="263" spans="1:11" x14ac:dyDescent="0.2">
      <c r="A263" s="90">
        <v>4</v>
      </c>
      <c r="B263" s="290"/>
      <c r="C263" s="92" t="s">
        <v>232</v>
      </c>
      <c r="D263" s="104" t="s">
        <v>257</v>
      </c>
      <c r="E263" s="91">
        <v>40</v>
      </c>
      <c r="F263" s="149"/>
      <c r="G263" s="20"/>
      <c r="H263" s="137"/>
      <c r="I263" s="23"/>
      <c r="J263" s="23"/>
      <c r="K263" s="80">
        <f t="shared" si="17"/>
        <v>0</v>
      </c>
    </row>
    <row r="264" spans="1:11" ht="29.25" customHeight="1" x14ac:dyDescent="0.2">
      <c r="A264" s="90">
        <v>5</v>
      </c>
      <c r="B264" s="290"/>
      <c r="C264" s="92" t="s">
        <v>233</v>
      </c>
      <c r="D264" s="104" t="s">
        <v>257</v>
      </c>
      <c r="E264" s="91">
        <v>150</v>
      </c>
      <c r="F264" s="149"/>
      <c r="G264" s="20"/>
      <c r="H264" s="137"/>
      <c r="I264" s="23"/>
      <c r="J264" s="23"/>
      <c r="K264" s="80">
        <f t="shared" si="17"/>
        <v>0</v>
      </c>
    </row>
    <row r="265" spans="1:11" x14ac:dyDescent="0.2">
      <c r="A265" s="90">
        <v>6</v>
      </c>
      <c r="B265" s="290" t="s">
        <v>234</v>
      </c>
      <c r="C265" s="92" t="s">
        <v>235</v>
      </c>
      <c r="D265" s="104" t="s">
        <v>257</v>
      </c>
      <c r="E265" s="91">
        <v>30</v>
      </c>
      <c r="F265" s="149"/>
      <c r="G265" s="20"/>
      <c r="H265" s="137"/>
      <c r="I265" s="23"/>
      <c r="J265" s="23"/>
      <c r="K265" s="80">
        <f t="shared" si="17"/>
        <v>0</v>
      </c>
    </row>
    <row r="266" spans="1:11" ht="25.5" x14ac:dyDescent="0.2">
      <c r="A266" s="90">
        <v>7</v>
      </c>
      <c r="B266" s="290"/>
      <c r="C266" s="92" t="s">
        <v>172</v>
      </c>
      <c r="D266" s="104" t="s">
        <v>257</v>
      </c>
      <c r="E266" s="91">
        <v>120</v>
      </c>
      <c r="F266" s="149"/>
      <c r="G266" s="20"/>
      <c r="H266" s="137"/>
      <c r="I266" s="23"/>
      <c r="J266" s="23"/>
      <c r="K266" s="80">
        <f t="shared" si="17"/>
        <v>0</v>
      </c>
    </row>
    <row r="267" spans="1:11" x14ac:dyDescent="0.2">
      <c r="A267" s="90">
        <v>8</v>
      </c>
      <c r="B267" s="290"/>
      <c r="C267" s="92" t="s">
        <v>232</v>
      </c>
      <c r="D267" s="104" t="s">
        <v>257</v>
      </c>
      <c r="E267" s="91">
        <v>60</v>
      </c>
      <c r="F267" s="149"/>
      <c r="G267" s="20"/>
      <c r="H267" s="137"/>
      <c r="I267" s="23"/>
      <c r="J267" s="23"/>
      <c r="K267" s="80">
        <f t="shared" si="17"/>
        <v>0</v>
      </c>
    </row>
    <row r="268" spans="1:11" ht="34.5" customHeight="1" x14ac:dyDescent="0.2">
      <c r="A268" s="90">
        <v>9</v>
      </c>
      <c r="B268" s="290"/>
      <c r="C268" s="92" t="s">
        <v>233</v>
      </c>
      <c r="D268" s="104" t="s">
        <v>257</v>
      </c>
      <c r="E268" s="91">
        <v>240</v>
      </c>
      <c r="F268" s="149"/>
      <c r="G268" s="20"/>
      <c r="H268" s="137"/>
      <c r="I268" s="23"/>
      <c r="J268" s="23"/>
      <c r="K268" s="80">
        <f t="shared" si="17"/>
        <v>0</v>
      </c>
    </row>
    <row r="269" spans="1:11" ht="74.25" customHeight="1" x14ac:dyDescent="0.2">
      <c r="A269" s="90">
        <v>10</v>
      </c>
      <c r="B269" s="92" t="s">
        <v>236</v>
      </c>
      <c r="C269" s="109" t="s">
        <v>237</v>
      </c>
      <c r="D269" s="104" t="s">
        <v>257</v>
      </c>
      <c r="E269" s="93">
        <v>10</v>
      </c>
      <c r="F269" s="150"/>
      <c r="G269" s="20"/>
      <c r="H269" s="138"/>
      <c r="I269" s="23"/>
      <c r="J269" s="23"/>
      <c r="K269" s="80">
        <f t="shared" si="17"/>
        <v>0</v>
      </c>
    </row>
    <row r="270" spans="1:11" x14ac:dyDescent="0.2">
      <c r="A270" s="90">
        <v>11</v>
      </c>
      <c r="B270" s="294" t="s">
        <v>238</v>
      </c>
      <c r="C270" s="92"/>
      <c r="D270" s="104"/>
      <c r="E270" s="91"/>
      <c r="F270" s="149"/>
      <c r="G270" s="20"/>
      <c r="H270" s="137"/>
      <c r="I270" s="23"/>
      <c r="J270" s="23"/>
      <c r="K270" s="80"/>
    </row>
    <row r="271" spans="1:11" ht="25.5" x14ac:dyDescent="0.2">
      <c r="A271" s="90">
        <v>12</v>
      </c>
      <c r="B271" s="294"/>
      <c r="C271" s="92" t="s">
        <v>172</v>
      </c>
      <c r="D271" s="104" t="s">
        <v>257</v>
      </c>
      <c r="E271" s="91">
        <v>10</v>
      </c>
      <c r="F271" s="149"/>
      <c r="G271" s="20"/>
      <c r="H271" s="137"/>
      <c r="I271" s="23"/>
      <c r="J271" s="23"/>
      <c r="K271" s="80">
        <f t="shared" si="17"/>
        <v>0</v>
      </c>
    </row>
    <row r="272" spans="1:11" ht="28.5" customHeight="1" x14ac:dyDescent="0.2">
      <c r="A272" s="90">
        <v>13</v>
      </c>
      <c r="B272" s="294"/>
      <c r="C272" s="92" t="s">
        <v>233</v>
      </c>
      <c r="D272" s="104" t="s">
        <v>257</v>
      </c>
      <c r="E272" s="91">
        <v>25</v>
      </c>
      <c r="F272" s="149"/>
      <c r="G272" s="20"/>
      <c r="H272" s="137"/>
      <c r="I272" s="23"/>
      <c r="J272" s="23"/>
      <c r="K272" s="80">
        <f t="shared" si="17"/>
        <v>0</v>
      </c>
    </row>
    <row r="273" spans="1:11" x14ac:dyDescent="0.2">
      <c r="A273" s="90">
        <v>14</v>
      </c>
      <c r="B273" s="294" t="s">
        <v>240</v>
      </c>
      <c r="C273" s="92" t="s">
        <v>239</v>
      </c>
      <c r="D273" s="104" t="s">
        <v>257</v>
      </c>
      <c r="E273" s="91">
        <v>35</v>
      </c>
      <c r="F273" s="149"/>
      <c r="G273" s="20"/>
      <c r="H273" s="137"/>
      <c r="I273" s="23"/>
      <c r="J273" s="23"/>
      <c r="K273" s="80">
        <f t="shared" si="17"/>
        <v>0</v>
      </c>
    </row>
    <row r="274" spans="1:11" ht="25.5" x14ac:dyDescent="0.2">
      <c r="A274" s="90">
        <v>15</v>
      </c>
      <c r="B274" s="294"/>
      <c r="C274" s="92" t="s">
        <v>172</v>
      </c>
      <c r="D274" s="104" t="s">
        <v>257</v>
      </c>
      <c r="E274" s="91">
        <v>55</v>
      </c>
      <c r="F274" s="149"/>
      <c r="G274" s="20"/>
      <c r="H274" s="137"/>
      <c r="I274" s="23"/>
      <c r="J274" s="23"/>
      <c r="K274" s="80">
        <f t="shared" si="17"/>
        <v>0</v>
      </c>
    </row>
    <row r="275" spans="1:11" ht="25.5" x14ac:dyDescent="0.2">
      <c r="A275" s="90">
        <v>16</v>
      </c>
      <c r="B275" s="294"/>
      <c r="C275" s="92" t="s">
        <v>233</v>
      </c>
      <c r="D275" s="104" t="s">
        <v>257</v>
      </c>
      <c r="E275" s="91">
        <v>105</v>
      </c>
      <c r="F275" s="149"/>
      <c r="G275" s="20"/>
      <c r="H275" s="137"/>
      <c r="I275" s="23"/>
      <c r="J275" s="23"/>
      <c r="K275" s="80">
        <f t="shared" si="17"/>
        <v>0</v>
      </c>
    </row>
    <row r="276" spans="1:11" ht="17.25" customHeight="1" x14ac:dyDescent="0.2">
      <c r="A276" s="90">
        <v>17</v>
      </c>
      <c r="B276" s="294" t="s">
        <v>241</v>
      </c>
      <c r="C276" s="92" t="s">
        <v>172</v>
      </c>
      <c r="D276" s="104" t="s">
        <v>257</v>
      </c>
      <c r="E276" s="91">
        <v>50</v>
      </c>
      <c r="F276" s="149"/>
      <c r="G276" s="20"/>
      <c r="H276" s="137"/>
      <c r="I276" s="23"/>
      <c r="J276" s="23"/>
      <c r="K276" s="80">
        <f t="shared" si="17"/>
        <v>0</v>
      </c>
    </row>
    <row r="277" spans="1:11" ht="129" customHeight="1" x14ac:dyDescent="0.2">
      <c r="A277" s="90">
        <v>18</v>
      </c>
      <c r="B277" s="294"/>
      <c r="C277" s="92" t="s">
        <v>233</v>
      </c>
      <c r="D277" s="104" t="s">
        <v>257</v>
      </c>
      <c r="E277" s="91">
        <v>100</v>
      </c>
      <c r="F277" s="149"/>
      <c r="G277" s="20"/>
      <c r="H277" s="137"/>
      <c r="I277" s="23"/>
      <c r="J277" s="23"/>
      <c r="K277" s="80">
        <f t="shared" si="17"/>
        <v>0</v>
      </c>
    </row>
    <row r="278" spans="1:11" ht="76.5" x14ac:dyDescent="0.2">
      <c r="A278" s="90">
        <v>19</v>
      </c>
      <c r="B278" s="92" t="s">
        <v>242</v>
      </c>
      <c r="C278" s="110" t="s">
        <v>243</v>
      </c>
      <c r="D278" s="90" t="s">
        <v>257</v>
      </c>
      <c r="E278" s="94">
        <v>50</v>
      </c>
      <c r="F278" s="151"/>
      <c r="G278" s="20"/>
      <c r="H278" s="139"/>
      <c r="I278" s="23"/>
      <c r="J278" s="23"/>
      <c r="K278" s="80">
        <f t="shared" si="17"/>
        <v>0</v>
      </c>
    </row>
    <row r="279" spans="1:11" x14ac:dyDescent="0.2">
      <c r="A279" s="60"/>
      <c r="B279" s="61"/>
      <c r="C279" s="61"/>
      <c r="D279" s="105"/>
      <c r="E279" s="60"/>
      <c r="F279" s="152"/>
      <c r="K279" s="88">
        <f>SUM(K260:K278)</f>
        <v>0</v>
      </c>
    </row>
    <row r="280" spans="1:11" x14ac:dyDescent="0.2">
      <c r="A280" s="60"/>
      <c r="B280" s="61"/>
      <c r="C280" s="61"/>
      <c r="D280" s="105"/>
      <c r="E280" s="60"/>
      <c r="F280" s="153"/>
    </row>
    <row r="281" spans="1:11" s="115" customFormat="1" ht="15" customHeight="1" x14ac:dyDescent="0.25">
      <c r="A281" s="293" t="s">
        <v>244</v>
      </c>
      <c r="B281" s="293"/>
      <c r="C281" s="293"/>
      <c r="D281" s="293"/>
      <c r="E281" s="293"/>
      <c r="F281" s="293"/>
      <c r="G281" s="293"/>
      <c r="H281" s="293"/>
      <c r="I281" s="293"/>
      <c r="J281" s="293"/>
      <c r="K281" s="293"/>
    </row>
    <row r="282" spans="1:11" ht="25.5" x14ac:dyDescent="0.25">
      <c r="A282" s="78" t="s">
        <v>1</v>
      </c>
      <c r="B282" s="27" t="s">
        <v>14</v>
      </c>
      <c r="C282" s="78" t="s">
        <v>15</v>
      </c>
      <c r="D282" s="78" t="s">
        <v>16</v>
      </c>
      <c r="E282" s="27" t="s">
        <v>17</v>
      </c>
      <c r="F282" s="95" t="s">
        <v>113</v>
      </c>
      <c r="G282" s="78" t="s">
        <v>114</v>
      </c>
      <c r="H282" s="124" t="s">
        <v>18</v>
      </c>
      <c r="I282" s="78" t="s">
        <v>115</v>
      </c>
      <c r="J282" s="78" t="s">
        <v>116</v>
      </c>
      <c r="K282" s="79" t="s">
        <v>19</v>
      </c>
    </row>
    <row r="283" spans="1:11" x14ac:dyDescent="0.2">
      <c r="A283" s="91">
        <v>1</v>
      </c>
      <c r="B283" s="295" t="s">
        <v>245</v>
      </c>
      <c r="C283" s="109" t="s">
        <v>142</v>
      </c>
      <c r="D283" s="104" t="s">
        <v>257</v>
      </c>
      <c r="E283" s="91">
        <v>200</v>
      </c>
      <c r="F283" s="149"/>
      <c r="G283" s="20"/>
      <c r="H283" s="137"/>
      <c r="I283" s="23"/>
      <c r="J283" s="23"/>
      <c r="K283" s="80">
        <f>E283*H283</f>
        <v>0</v>
      </c>
    </row>
    <row r="284" spans="1:11" ht="25.5" x14ac:dyDescent="0.2">
      <c r="A284" s="91">
        <v>2</v>
      </c>
      <c r="B284" s="295"/>
      <c r="C284" s="109" t="s">
        <v>246</v>
      </c>
      <c r="D284" s="104" t="s">
        <v>257</v>
      </c>
      <c r="E284" s="91">
        <v>400</v>
      </c>
      <c r="F284" s="149"/>
      <c r="G284" s="20"/>
      <c r="H284" s="137"/>
      <c r="I284" s="23"/>
      <c r="J284" s="23"/>
      <c r="K284" s="80">
        <f>E284*H284</f>
        <v>0</v>
      </c>
    </row>
    <row r="285" spans="1:11" x14ac:dyDescent="0.2">
      <c r="A285" s="60"/>
      <c r="B285" s="61"/>
      <c r="C285" s="61"/>
      <c r="D285" s="105"/>
      <c r="E285" s="60"/>
      <c r="F285" s="154"/>
      <c r="K285" s="88">
        <f>SUM(K283:K284)</f>
        <v>0</v>
      </c>
    </row>
    <row r="286" spans="1:11" x14ac:dyDescent="0.2">
      <c r="A286" s="60"/>
      <c r="B286" s="61"/>
      <c r="C286" s="61"/>
      <c r="D286" s="105"/>
      <c r="E286" s="60"/>
      <c r="F286" s="154"/>
      <c r="K286" s="88"/>
    </row>
    <row r="287" spans="1:11" s="115" customFormat="1" ht="15" customHeight="1" x14ac:dyDescent="0.25">
      <c r="A287" s="293" t="s">
        <v>247</v>
      </c>
      <c r="B287" s="293"/>
      <c r="C287" s="293"/>
      <c r="D287" s="293"/>
      <c r="E287" s="293"/>
      <c r="F287" s="293"/>
      <c r="G287" s="293"/>
      <c r="H287" s="293"/>
      <c r="I287" s="293"/>
      <c r="J287" s="293"/>
      <c r="K287" s="293"/>
    </row>
    <row r="288" spans="1:11" ht="25.5" x14ac:dyDescent="0.25">
      <c r="A288" s="163" t="s">
        <v>1</v>
      </c>
      <c r="B288" s="164" t="s">
        <v>14</v>
      </c>
      <c r="C288" s="163" t="s">
        <v>255</v>
      </c>
      <c r="D288" s="163" t="s">
        <v>16</v>
      </c>
      <c r="E288" s="164" t="s">
        <v>17</v>
      </c>
      <c r="F288" s="165" t="s">
        <v>113</v>
      </c>
      <c r="G288" s="163" t="s">
        <v>114</v>
      </c>
      <c r="H288" s="167" t="s">
        <v>18</v>
      </c>
      <c r="I288" s="163" t="s">
        <v>115</v>
      </c>
      <c r="J288" s="163" t="s">
        <v>116</v>
      </c>
      <c r="K288" s="168" t="s">
        <v>19</v>
      </c>
    </row>
    <row r="289" spans="1:11" ht="12.75" customHeight="1" x14ac:dyDescent="0.2">
      <c r="A289" s="65">
        <v>1</v>
      </c>
      <c r="B289" s="287" t="s">
        <v>252</v>
      </c>
      <c r="C289" s="113" t="s">
        <v>248</v>
      </c>
      <c r="D289" s="263" t="s">
        <v>257</v>
      </c>
      <c r="E289" s="100">
        <v>20</v>
      </c>
      <c r="F289" s="264"/>
      <c r="G289" s="96"/>
      <c r="H289" s="140"/>
      <c r="I289" s="176"/>
      <c r="J289" s="176"/>
      <c r="K289" s="176">
        <f>SUM(I289,J289)</f>
        <v>0</v>
      </c>
    </row>
    <row r="290" spans="1:11" x14ac:dyDescent="0.2">
      <c r="A290" s="65">
        <v>2</v>
      </c>
      <c r="B290" s="287"/>
      <c r="C290" s="113" t="s">
        <v>249</v>
      </c>
      <c r="D290" s="263" t="s">
        <v>257</v>
      </c>
      <c r="E290" s="100">
        <v>110</v>
      </c>
      <c r="F290" s="264"/>
      <c r="G290" s="96"/>
      <c r="H290" s="140"/>
      <c r="I290" s="176"/>
      <c r="J290" s="176"/>
      <c r="K290" s="176">
        <f t="shared" ref="K290:K294" si="18">SUM(I290,J290)</f>
        <v>0</v>
      </c>
    </row>
    <row r="291" spans="1:11" x14ac:dyDescent="0.2">
      <c r="A291" s="65">
        <v>3</v>
      </c>
      <c r="B291" s="287"/>
      <c r="C291" s="113" t="s">
        <v>250</v>
      </c>
      <c r="D291" s="263" t="s">
        <v>257</v>
      </c>
      <c r="E291" s="100">
        <v>130</v>
      </c>
      <c r="F291" s="264"/>
      <c r="G291" s="96"/>
      <c r="H291" s="140"/>
      <c r="I291" s="176"/>
      <c r="J291" s="176"/>
      <c r="K291" s="176">
        <f t="shared" si="18"/>
        <v>0</v>
      </c>
    </row>
    <row r="292" spans="1:11" x14ac:dyDescent="0.2">
      <c r="A292" s="65">
        <v>4</v>
      </c>
      <c r="B292" s="287"/>
      <c r="C292" s="113" t="s">
        <v>251</v>
      </c>
      <c r="D292" s="263" t="s">
        <v>257</v>
      </c>
      <c r="E292" s="100">
        <v>20</v>
      </c>
      <c r="F292" s="264"/>
      <c r="G292" s="96"/>
      <c r="H292" s="140"/>
      <c r="I292" s="176"/>
      <c r="J292" s="176"/>
      <c r="K292" s="176">
        <f t="shared" si="18"/>
        <v>0</v>
      </c>
    </row>
    <row r="293" spans="1:11" ht="30.75" customHeight="1" x14ac:dyDescent="0.2">
      <c r="A293" s="65">
        <v>5</v>
      </c>
      <c r="B293" s="284" t="s">
        <v>282</v>
      </c>
      <c r="C293" s="113" t="s">
        <v>249</v>
      </c>
      <c r="D293" s="263" t="s">
        <v>257</v>
      </c>
      <c r="E293" s="100">
        <v>70</v>
      </c>
      <c r="F293" s="264"/>
      <c r="G293" s="96"/>
      <c r="H293" s="140"/>
      <c r="I293" s="176"/>
      <c r="J293" s="176"/>
      <c r="K293" s="176">
        <f t="shared" si="18"/>
        <v>0</v>
      </c>
    </row>
    <row r="294" spans="1:11" ht="30" customHeight="1" x14ac:dyDescent="0.2">
      <c r="A294" s="65">
        <v>6</v>
      </c>
      <c r="B294" s="284"/>
      <c r="C294" s="113" t="s">
        <v>250</v>
      </c>
      <c r="D294" s="263" t="s">
        <v>257</v>
      </c>
      <c r="E294" s="100">
        <v>100</v>
      </c>
      <c r="F294" s="264"/>
      <c r="G294" s="96"/>
      <c r="H294" s="140"/>
      <c r="I294" s="176"/>
      <c r="J294" s="176"/>
      <c r="K294" s="176">
        <f t="shared" si="18"/>
        <v>0</v>
      </c>
    </row>
    <row r="295" spans="1:11" x14ac:dyDescent="0.2">
      <c r="A295" s="62"/>
      <c r="B295" s="63"/>
      <c r="C295" s="114"/>
      <c r="D295" s="106"/>
      <c r="E295" s="62"/>
      <c r="F295" s="62"/>
      <c r="G295" s="64"/>
      <c r="H295" s="141"/>
      <c r="I295" s="155"/>
      <c r="J295" s="155"/>
      <c r="K295" s="179">
        <f>SUM(K289:K294)</f>
        <v>0</v>
      </c>
    </row>
    <row r="296" spans="1:11" x14ac:dyDescent="0.25">
      <c r="A296" s="157"/>
      <c r="B296" s="155"/>
      <c r="C296" s="161"/>
      <c r="D296" s="157"/>
      <c r="E296" s="159"/>
      <c r="F296" s="159"/>
      <c r="G296" s="159"/>
      <c r="H296" s="160"/>
      <c r="I296" s="155"/>
      <c r="J296" s="155"/>
      <c r="K296" s="155"/>
    </row>
    <row r="297" spans="1:11" x14ac:dyDescent="0.25">
      <c r="A297" s="157"/>
      <c r="B297" s="155"/>
      <c r="C297" s="161"/>
      <c r="D297" s="157"/>
      <c r="E297" s="159"/>
      <c r="F297" s="159"/>
      <c r="G297" s="159"/>
      <c r="H297" s="160"/>
      <c r="I297" s="155"/>
      <c r="J297" s="155"/>
      <c r="K297" s="155"/>
    </row>
    <row r="298" spans="1:11" s="115" customFormat="1" x14ac:dyDescent="0.25">
      <c r="A298" s="288" t="s">
        <v>292</v>
      </c>
      <c r="B298" s="288"/>
      <c r="C298" s="288"/>
      <c r="D298" s="288"/>
      <c r="E298" s="288"/>
      <c r="F298" s="288"/>
      <c r="G298" s="288"/>
      <c r="H298" s="288"/>
      <c r="I298" s="288"/>
      <c r="J298" s="288"/>
      <c r="K298" s="288"/>
    </row>
    <row r="299" spans="1:11" ht="25.5" x14ac:dyDescent="0.25">
      <c r="A299" s="163" t="s">
        <v>1</v>
      </c>
      <c r="B299" s="164" t="s">
        <v>14</v>
      </c>
      <c r="C299" s="163" t="s">
        <v>255</v>
      </c>
      <c r="D299" s="163" t="s">
        <v>16</v>
      </c>
      <c r="E299" s="164" t="s">
        <v>17</v>
      </c>
      <c r="F299" s="165" t="s">
        <v>113</v>
      </c>
      <c r="G299" s="163" t="s">
        <v>114</v>
      </c>
      <c r="H299" s="167" t="s">
        <v>18</v>
      </c>
      <c r="I299" s="163" t="s">
        <v>115</v>
      </c>
      <c r="J299" s="163" t="s">
        <v>116</v>
      </c>
      <c r="K299" s="168" t="s">
        <v>19</v>
      </c>
    </row>
    <row r="300" spans="1:11" x14ac:dyDescent="0.25">
      <c r="A300" s="32">
        <v>1</v>
      </c>
      <c r="B300" s="175" t="s">
        <v>294</v>
      </c>
      <c r="C300" s="25" t="s">
        <v>297</v>
      </c>
      <c r="D300" s="32" t="s">
        <v>10</v>
      </c>
      <c r="E300" s="186">
        <v>40</v>
      </c>
      <c r="F300" s="186"/>
      <c r="G300" s="186"/>
      <c r="H300" s="265"/>
      <c r="I300" s="175"/>
      <c r="J300" s="175"/>
      <c r="K300" s="265">
        <f t="shared" ref="K300:K308" si="19">SUM(E300*H300)</f>
        <v>0</v>
      </c>
    </row>
    <row r="301" spans="1:11" x14ac:dyDescent="0.25">
      <c r="A301" s="32">
        <v>2</v>
      </c>
      <c r="B301" s="175" t="s">
        <v>295</v>
      </c>
      <c r="C301" s="25" t="s">
        <v>298</v>
      </c>
      <c r="D301" s="32" t="s">
        <v>10</v>
      </c>
      <c r="E301" s="186">
        <v>40</v>
      </c>
      <c r="F301" s="186"/>
      <c r="G301" s="186"/>
      <c r="H301" s="265"/>
      <c r="I301" s="175"/>
      <c r="J301" s="175"/>
      <c r="K301" s="265">
        <f t="shared" si="19"/>
        <v>0</v>
      </c>
    </row>
    <row r="302" spans="1:11" x14ac:dyDescent="0.25">
      <c r="A302" s="32">
        <v>3</v>
      </c>
      <c r="B302" s="175" t="s">
        <v>296</v>
      </c>
      <c r="C302" s="25" t="s">
        <v>157</v>
      </c>
      <c r="D302" s="32" t="s">
        <v>10</v>
      </c>
      <c r="E302" s="186">
        <v>40</v>
      </c>
      <c r="F302" s="186"/>
      <c r="G302" s="186"/>
      <c r="H302" s="265"/>
      <c r="I302" s="175"/>
      <c r="J302" s="175"/>
      <c r="K302" s="265">
        <f t="shared" si="19"/>
        <v>0</v>
      </c>
    </row>
    <row r="303" spans="1:11" ht="12.75" customHeight="1" x14ac:dyDescent="0.25">
      <c r="A303" s="32">
        <v>4</v>
      </c>
      <c r="B303" s="25" t="s">
        <v>299</v>
      </c>
      <c r="C303" s="175" t="s">
        <v>300</v>
      </c>
      <c r="D303" s="32" t="s">
        <v>10</v>
      </c>
      <c r="E303" s="186">
        <v>40</v>
      </c>
      <c r="F303" s="186"/>
      <c r="G303" s="175"/>
      <c r="H303" s="265"/>
      <c r="I303" s="175"/>
      <c r="J303" s="175"/>
      <c r="K303" s="265">
        <f t="shared" si="19"/>
        <v>0</v>
      </c>
    </row>
    <row r="304" spans="1:11" x14ac:dyDescent="0.25">
      <c r="A304" s="32">
        <v>5</v>
      </c>
      <c r="B304" s="25" t="s">
        <v>301</v>
      </c>
      <c r="C304" s="175" t="s">
        <v>302</v>
      </c>
      <c r="D304" s="32" t="s">
        <v>10</v>
      </c>
      <c r="E304" s="186">
        <v>40</v>
      </c>
      <c r="F304" s="186"/>
      <c r="G304" s="175"/>
      <c r="H304" s="265"/>
      <c r="I304" s="175"/>
      <c r="J304" s="175"/>
      <c r="K304" s="265">
        <f t="shared" si="19"/>
        <v>0</v>
      </c>
    </row>
    <row r="305" spans="1:11" x14ac:dyDescent="0.25">
      <c r="A305" s="32">
        <v>6</v>
      </c>
      <c r="B305" s="25" t="s">
        <v>301</v>
      </c>
      <c r="C305" s="175" t="s">
        <v>293</v>
      </c>
      <c r="D305" s="32" t="s">
        <v>10</v>
      </c>
      <c r="E305" s="186">
        <v>20</v>
      </c>
      <c r="F305" s="186"/>
      <c r="G305" s="175"/>
      <c r="H305" s="265"/>
      <c r="I305" s="175"/>
      <c r="J305" s="175"/>
      <c r="K305" s="265">
        <f t="shared" si="19"/>
        <v>0</v>
      </c>
    </row>
    <row r="306" spans="1:11" x14ac:dyDescent="0.25">
      <c r="A306" s="32">
        <v>7</v>
      </c>
      <c r="B306" s="25" t="s">
        <v>303</v>
      </c>
      <c r="C306" s="175" t="s">
        <v>304</v>
      </c>
      <c r="D306" s="32" t="s">
        <v>10</v>
      </c>
      <c r="E306" s="186">
        <v>20</v>
      </c>
      <c r="F306" s="186"/>
      <c r="G306" s="175"/>
      <c r="H306" s="265"/>
      <c r="I306" s="175"/>
      <c r="J306" s="175"/>
      <c r="K306" s="265">
        <f t="shared" si="19"/>
        <v>0</v>
      </c>
    </row>
    <row r="307" spans="1:11" x14ac:dyDescent="0.25">
      <c r="A307" s="32">
        <v>8</v>
      </c>
      <c r="B307" s="175" t="s">
        <v>305</v>
      </c>
      <c r="C307" s="25" t="s">
        <v>300</v>
      </c>
      <c r="D307" s="32" t="s">
        <v>10</v>
      </c>
      <c r="E307" s="186">
        <v>20</v>
      </c>
      <c r="F307" s="186"/>
      <c r="G307" s="186"/>
      <c r="H307" s="265"/>
      <c r="I307" s="175"/>
      <c r="J307" s="175"/>
      <c r="K307" s="265">
        <f t="shared" si="19"/>
        <v>0</v>
      </c>
    </row>
    <row r="308" spans="1:11" x14ac:dyDescent="0.25">
      <c r="A308" s="32">
        <v>9</v>
      </c>
      <c r="B308" s="175" t="s">
        <v>306</v>
      </c>
      <c r="C308" s="25" t="s">
        <v>307</v>
      </c>
      <c r="D308" s="32" t="s">
        <v>308</v>
      </c>
      <c r="E308" s="186">
        <v>12</v>
      </c>
      <c r="F308" s="186"/>
      <c r="G308" s="186"/>
      <c r="H308" s="265"/>
      <c r="I308" s="175"/>
      <c r="J308" s="175"/>
      <c r="K308" s="265">
        <f t="shared" si="19"/>
        <v>0</v>
      </c>
    </row>
    <row r="309" spans="1:11" x14ac:dyDescent="0.25">
      <c r="A309" s="157"/>
      <c r="B309" s="155"/>
      <c r="C309" s="161"/>
      <c r="D309" s="157"/>
      <c r="E309" s="159"/>
      <c r="F309" s="159"/>
      <c r="G309" s="159"/>
      <c r="H309" s="160"/>
      <c r="I309" s="155"/>
      <c r="J309" s="155"/>
      <c r="K309" s="266">
        <f>SUM(K300:K308)</f>
        <v>0</v>
      </c>
    </row>
    <row r="310" spans="1:11" x14ac:dyDescent="0.25">
      <c r="A310" s="157"/>
      <c r="B310" s="155"/>
      <c r="C310" s="161"/>
      <c r="D310" s="157"/>
      <c r="E310" s="159"/>
      <c r="F310" s="159"/>
      <c r="G310" s="159"/>
      <c r="H310" s="160"/>
      <c r="I310" s="155"/>
      <c r="J310" s="155"/>
      <c r="K310" s="155"/>
    </row>
    <row r="311" spans="1:11" x14ac:dyDescent="0.25">
      <c r="A311" s="157"/>
      <c r="B311" s="155"/>
      <c r="C311" s="161"/>
      <c r="D311" s="157"/>
      <c r="E311" s="159"/>
      <c r="F311" s="159"/>
      <c r="G311" s="159"/>
      <c r="H311" s="160"/>
      <c r="I311" s="155"/>
      <c r="J311" s="155"/>
      <c r="K311" s="155"/>
    </row>
    <row r="312" spans="1:11" s="115" customFormat="1" x14ac:dyDescent="0.25">
      <c r="A312" s="288" t="s">
        <v>309</v>
      </c>
      <c r="B312" s="288"/>
      <c r="C312" s="288"/>
      <c r="D312" s="288"/>
      <c r="E312" s="288"/>
      <c r="F312" s="288"/>
      <c r="G312" s="288"/>
      <c r="H312" s="288"/>
      <c r="I312" s="288"/>
      <c r="J312" s="288"/>
      <c r="K312" s="288"/>
    </row>
    <row r="313" spans="1:11" ht="25.5" x14ac:dyDescent="0.25">
      <c r="A313" s="78" t="s">
        <v>1</v>
      </c>
      <c r="B313" s="27" t="s">
        <v>14</v>
      </c>
      <c r="C313" s="78" t="s">
        <v>255</v>
      </c>
      <c r="D313" s="78" t="s">
        <v>16</v>
      </c>
      <c r="E313" s="27" t="s">
        <v>17</v>
      </c>
      <c r="F313" s="95" t="s">
        <v>113</v>
      </c>
      <c r="G313" s="78" t="s">
        <v>114</v>
      </c>
      <c r="H313" s="124" t="s">
        <v>18</v>
      </c>
      <c r="I313" s="78" t="s">
        <v>115</v>
      </c>
      <c r="J313" s="78" t="s">
        <v>116</v>
      </c>
      <c r="K313" s="79" t="s">
        <v>19</v>
      </c>
    </row>
    <row r="314" spans="1:11" ht="409.5" customHeight="1" x14ac:dyDescent="0.25">
      <c r="A314" s="18">
        <v>1</v>
      </c>
      <c r="B314" s="122" t="s">
        <v>321</v>
      </c>
      <c r="C314" s="19"/>
      <c r="D314" s="18" t="s">
        <v>311</v>
      </c>
      <c r="E314" s="20">
        <v>5000</v>
      </c>
      <c r="F314" s="20"/>
      <c r="G314" s="20"/>
      <c r="H314" s="142"/>
      <c r="I314" s="23"/>
      <c r="J314" s="23"/>
      <c r="K314" s="142">
        <f>SUM(H314*E314)</f>
        <v>0</v>
      </c>
    </row>
    <row r="315" spans="1:11" ht="238.5" customHeight="1" x14ac:dyDescent="0.25">
      <c r="A315" s="18">
        <v>2</v>
      </c>
      <c r="B315" s="1" t="s">
        <v>310</v>
      </c>
      <c r="C315" s="19"/>
      <c r="D315" s="18" t="s">
        <v>311</v>
      </c>
      <c r="E315" s="20">
        <v>3000</v>
      </c>
      <c r="F315" s="20"/>
      <c r="G315" s="20"/>
      <c r="H315" s="142"/>
      <c r="I315" s="23"/>
      <c r="J315" s="23"/>
      <c r="K315" s="142">
        <f>SUM(H315*E315)</f>
        <v>0</v>
      </c>
    </row>
    <row r="316" spans="1:11" x14ac:dyDescent="0.25">
      <c r="K316" s="89">
        <f>SUM(K314:K315)</f>
        <v>0</v>
      </c>
    </row>
    <row r="321" spans="1:11" x14ac:dyDescent="0.25">
      <c r="B321" s="11" t="s">
        <v>322</v>
      </c>
    </row>
    <row r="322" spans="1:11" ht="25.5" x14ac:dyDescent="0.25">
      <c r="A322" s="78" t="s">
        <v>1</v>
      </c>
      <c r="B322" s="27" t="s">
        <v>14</v>
      </c>
      <c r="C322" s="78" t="s">
        <v>255</v>
      </c>
      <c r="D322" s="78" t="s">
        <v>16</v>
      </c>
      <c r="E322" s="27" t="s">
        <v>17</v>
      </c>
      <c r="F322" s="95" t="s">
        <v>113</v>
      </c>
      <c r="G322" s="78" t="s">
        <v>114</v>
      </c>
      <c r="H322" s="124" t="s">
        <v>18</v>
      </c>
      <c r="I322" s="78" t="s">
        <v>115</v>
      </c>
      <c r="J322" s="78" t="s">
        <v>116</v>
      </c>
      <c r="K322" s="79" t="s">
        <v>19</v>
      </c>
    </row>
    <row r="323" spans="1:11" x14ac:dyDescent="0.25">
      <c r="A323" s="18">
        <v>1</v>
      </c>
      <c r="B323" s="23" t="s">
        <v>323</v>
      </c>
      <c r="C323" s="19" t="s">
        <v>324</v>
      </c>
      <c r="D323" s="18" t="s">
        <v>311</v>
      </c>
      <c r="E323" s="20">
        <v>200</v>
      </c>
      <c r="F323" s="20"/>
      <c r="G323" s="20"/>
      <c r="H323" s="128"/>
      <c r="I323" s="23"/>
      <c r="J323" s="23"/>
      <c r="K323" s="23">
        <f>SUM(E323*H323)</f>
        <v>0</v>
      </c>
    </row>
    <row r="324" spans="1:11" x14ac:dyDescent="0.25">
      <c r="A324" s="18">
        <v>2</v>
      </c>
      <c r="B324" s="23" t="s">
        <v>325</v>
      </c>
      <c r="C324" s="19" t="s">
        <v>326</v>
      </c>
      <c r="D324" s="18" t="s">
        <v>311</v>
      </c>
      <c r="E324" s="20">
        <v>200</v>
      </c>
      <c r="F324" s="20"/>
      <c r="G324" s="20"/>
      <c r="H324" s="128"/>
      <c r="I324" s="23"/>
      <c r="J324" s="23"/>
      <c r="K324" s="23">
        <f t="shared" ref="K324:K331" si="20">SUM(E324*H324)</f>
        <v>0</v>
      </c>
    </row>
    <row r="325" spans="1:11" x14ac:dyDescent="0.25">
      <c r="A325" s="18">
        <v>3</v>
      </c>
      <c r="B325" s="23" t="s">
        <v>327</v>
      </c>
      <c r="C325" s="19" t="s">
        <v>328</v>
      </c>
      <c r="D325" s="18" t="s">
        <v>311</v>
      </c>
      <c r="E325" s="20">
        <v>50</v>
      </c>
      <c r="F325" s="20"/>
      <c r="G325" s="20"/>
      <c r="H325" s="128"/>
      <c r="I325" s="23"/>
      <c r="J325" s="23"/>
      <c r="K325" s="23">
        <f t="shared" si="20"/>
        <v>0</v>
      </c>
    </row>
    <row r="326" spans="1:11" ht="25.5" x14ac:dyDescent="0.25">
      <c r="A326" s="18">
        <v>4</v>
      </c>
      <c r="B326" s="23" t="s">
        <v>329</v>
      </c>
      <c r="C326" s="19" t="s">
        <v>330</v>
      </c>
      <c r="D326" s="28" t="s">
        <v>331</v>
      </c>
      <c r="E326" s="20">
        <v>20</v>
      </c>
      <c r="F326" s="20"/>
      <c r="G326" s="20"/>
      <c r="H326" s="128"/>
      <c r="I326" s="23"/>
      <c r="J326" s="23"/>
      <c r="K326" s="23">
        <f t="shared" si="20"/>
        <v>0</v>
      </c>
    </row>
    <row r="327" spans="1:11" x14ac:dyDescent="0.25">
      <c r="A327" s="18">
        <v>5</v>
      </c>
      <c r="B327" s="23" t="s">
        <v>333</v>
      </c>
      <c r="C327" s="19" t="s">
        <v>332</v>
      </c>
      <c r="D327" s="18" t="s">
        <v>10</v>
      </c>
      <c r="E327" s="20">
        <v>100</v>
      </c>
      <c r="F327" s="20"/>
      <c r="G327" s="20"/>
      <c r="H327" s="128"/>
      <c r="I327" s="23"/>
      <c r="J327" s="23"/>
      <c r="K327" s="23">
        <f t="shared" si="20"/>
        <v>0</v>
      </c>
    </row>
    <row r="328" spans="1:11" x14ac:dyDescent="0.25">
      <c r="A328" s="18">
        <v>6</v>
      </c>
      <c r="B328" s="23" t="s">
        <v>334</v>
      </c>
      <c r="C328" s="19" t="s">
        <v>289</v>
      </c>
      <c r="D328" s="18" t="s">
        <v>10</v>
      </c>
      <c r="E328" s="20">
        <v>100</v>
      </c>
      <c r="F328" s="20"/>
      <c r="G328" s="20"/>
      <c r="H328" s="128"/>
      <c r="I328" s="23"/>
      <c r="J328" s="23"/>
      <c r="K328" s="23">
        <f t="shared" si="20"/>
        <v>0</v>
      </c>
    </row>
    <row r="329" spans="1:11" x14ac:dyDescent="0.25">
      <c r="A329" s="18">
        <v>7</v>
      </c>
      <c r="B329" s="23" t="s">
        <v>335</v>
      </c>
      <c r="C329" s="19"/>
      <c r="D329" s="18" t="s">
        <v>10</v>
      </c>
      <c r="E329" s="20">
        <v>50</v>
      </c>
      <c r="F329" s="20"/>
      <c r="G329" s="20"/>
      <c r="H329" s="128"/>
      <c r="I329" s="23"/>
      <c r="J329" s="23"/>
      <c r="K329" s="23">
        <f t="shared" si="20"/>
        <v>0</v>
      </c>
    </row>
    <row r="330" spans="1:11" x14ac:dyDescent="0.25">
      <c r="A330" s="18">
        <v>8</v>
      </c>
      <c r="B330" s="23" t="s">
        <v>336</v>
      </c>
      <c r="C330" s="19"/>
      <c r="D330" s="18" t="s">
        <v>10</v>
      </c>
      <c r="E330" s="20">
        <v>20</v>
      </c>
      <c r="F330" s="20"/>
      <c r="G330" s="20"/>
      <c r="H330" s="128"/>
      <c r="I330" s="23"/>
      <c r="J330" s="23"/>
      <c r="K330" s="23">
        <f t="shared" si="20"/>
        <v>0</v>
      </c>
    </row>
    <row r="331" spans="1:11" x14ac:dyDescent="0.25">
      <c r="A331" s="18">
        <v>9</v>
      </c>
      <c r="B331" s="23" t="s">
        <v>337</v>
      </c>
      <c r="C331" s="19" t="s">
        <v>338</v>
      </c>
      <c r="D331" s="18" t="s">
        <v>339</v>
      </c>
      <c r="E331" s="20">
        <v>100</v>
      </c>
      <c r="F331" s="20"/>
      <c r="G331" s="20"/>
      <c r="H331" s="128"/>
      <c r="I331" s="23"/>
      <c r="J331" s="23"/>
      <c r="K331" s="23">
        <f t="shared" si="20"/>
        <v>0</v>
      </c>
    </row>
    <row r="332" spans="1:11" x14ac:dyDescent="0.25">
      <c r="K332" s="156">
        <f>SUM(K323:K331)</f>
        <v>0</v>
      </c>
    </row>
  </sheetData>
  <mergeCells count="68">
    <mergeCell ref="A312:K312"/>
    <mergeCell ref="A220:K220"/>
    <mergeCell ref="A77:G77"/>
    <mergeCell ref="A3:K3"/>
    <mergeCell ref="A38:K38"/>
    <mergeCell ref="A29:K29"/>
    <mergeCell ref="A17:K17"/>
    <mergeCell ref="A10:K10"/>
    <mergeCell ref="A30:K30"/>
    <mergeCell ref="A39:K39"/>
    <mergeCell ref="A48:K48"/>
    <mergeCell ref="A183:A186"/>
    <mergeCell ref="B183:B186"/>
    <mergeCell ref="A187:A188"/>
    <mergeCell ref="B187:B188"/>
    <mergeCell ref="A192:K192"/>
    <mergeCell ref="A201:K201"/>
    <mergeCell ref="A287:K287"/>
    <mergeCell ref="B262:B264"/>
    <mergeCell ref="B265:B268"/>
    <mergeCell ref="B270:B272"/>
    <mergeCell ref="B273:B275"/>
    <mergeCell ref="B276:B277"/>
    <mergeCell ref="B283:B284"/>
    <mergeCell ref="A281:K281"/>
    <mergeCell ref="E203:E209"/>
    <mergeCell ref="F203:F209"/>
    <mergeCell ref="D203:D209"/>
    <mergeCell ref="A219:K219"/>
    <mergeCell ref="A211:K211"/>
    <mergeCell ref="A223:K223"/>
    <mergeCell ref="A225:K225"/>
    <mergeCell ref="B289:B292"/>
    <mergeCell ref="B293:B294"/>
    <mergeCell ref="A298:K298"/>
    <mergeCell ref="B231:B232"/>
    <mergeCell ref="B233:B234"/>
    <mergeCell ref="B260:B261"/>
    <mergeCell ref="A237:K237"/>
    <mergeCell ref="A253:K253"/>
    <mergeCell ref="A258:K258"/>
    <mergeCell ref="G203:G209"/>
    <mergeCell ref="I203:I209"/>
    <mergeCell ref="B203:B209"/>
    <mergeCell ref="H203:H209"/>
    <mergeCell ref="K203:K209"/>
    <mergeCell ref="J203:J209"/>
    <mergeCell ref="A169:A172"/>
    <mergeCell ref="B169:B172"/>
    <mergeCell ref="A173:A174"/>
    <mergeCell ref="B173:B174"/>
    <mergeCell ref="A178:A180"/>
    <mergeCell ref="B178:B180"/>
    <mergeCell ref="A55:G55"/>
    <mergeCell ref="A47:K47"/>
    <mergeCell ref="B144:B145"/>
    <mergeCell ref="A166:A168"/>
    <mergeCell ref="B166:B168"/>
    <mergeCell ref="A164:K164"/>
    <mergeCell ref="A100:E100"/>
    <mergeCell ref="B111:B113"/>
    <mergeCell ref="A115:K115"/>
    <mergeCell ref="A109:K109"/>
    <mergeCell ref="A102:K102"/>
    <mergeCell ref="A85:K85"/>
    <mergeCell ref="A79:K79"/>
    <mergeCell ref="A64:K64"/>
    <mergeCell ref="A57:K57"/>
  </mergeCells>
  <pageMargins left="0.70866141732283472" right="0.70866141732283472" top="0.74803149606299213" bottom="0.74803149606299213" header="0.31496062992125984" footer="0.31496062992125984"/>
  <pageSetup paperSize="9" scale="73"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Mat_opatrunkoPakiety 1-31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Zamównia publiczne</dc:creator>
  <cp:lastModifiedBy>Zamówienia Publiczne</cp:lastModifiedBy>
  <cp:lastPrinted>2023-02-07T11:13:59Z</cp:lastPrinted>
  <dcterms:created xsi:type="dcterms:W3CDTF">2021-03-17T07:08:33Z</dcterms:created>
  <dcterms:modified xsi:type="dcterms:W3CDTF">2023-03-07T09:47:26Z</dcterms:modified>
</cp:coreProperties>
</file>