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zieleniec wykaz" sheetId="5" r:id="rId1"/>
    <sheet name="Arkusz1" sheetId="1" r:id="rId2"/>
    <sheet name="Arkusz2" sheetId="2" r:id="rId3"/>
    <sheet name="Arkusz3" sheetId="3" r:id="rId4"/>
  </sheets>
  <calcPr calcId="124519"/>
</workbook>
</file>

<file path=xl/calcChain.xml><?xml version="1.0" encoding="utf-8"?>
<calcChain xmlns="http://schemas.openxmlformats.org/spreadsheetml/2006/main">
  <c r="O92" i="5"/>
  <c r="M92"/>
  <c r="L92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M68" s="1"/>
  <c r="O68" s="1"/>
  <c r="L68"/>
  <c r="O63"/>
  <c r="M63"/>
  <c r="L63"/>
  <c r="L61"/>
  <c r="M60" s="1"/>
  <c r="O60" s="1"/>
  <c r="L60"/>
  <c r="L57"/>
  <c r="L56"/>
  <c r="L55"/>
  <c r="M55" s="1"/>
  <c r="O55" s="1"/>
  <c r="L52"/>
  <c r="L51"/>
  <c r="L50"/>
  <c r="M49" s="1"/>
  <c r="L49"/>
  <c r="L46"/>
  <c r="O44"/>
  <c r="M44"/>
  <c r="L44"/>
  <c r="M46" s="1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M11" s="1"/>
  <c r="L11"/>
  <c r="T65" i="1"/>
  <c r="R27"/>
  <c r="R26"/>
  <c r="R50"/>
  <c r="R45"/>
  <c r="O11" i="5" l="1"/>
  <c r="O49"/>
  <c r="O46"/>
</calcChain>
</file>

<file path=xl/sharedStrings.xml><?xml version="1.0" encoding="utf-8"?>
<sst xmlns="http://schemas.openxmlformats.org/spreadsheetml/2006/main" count="298" uniqueCount="97">
  <si>
    <t>nr działki</t>
  </si>
  <si>
    <t>obręb</t>
  </si>
  <si>
    <t>m2</t>
  </si>
  <si>
    <t>460/2</t>
  </si>
  <si>
    <t>1- go Maja</t>
  </si>
  <si>
    <t>217/4</t>
  </si>
  <si>
    <t>215/3</t>
  </si>
  <si>
    <t>ha</t>
  </si>
  <si>
    <t>Zieleniec</t>
  </si>
  <si>
    <t>ZIELENIEC</t>
  </si>
  <si>
    <t>UWAGI</t>
  </si>
  <si>
    <t>Mickiewicza</t>
  </si>
  <si>
    <t>Teren OSP ( staw)</t>
  </si>
  <si>
    <t>Matejki</t>
  </si>
  <si>
    <t>Spichrzowa - Koszalińska</t>
  </si>
  <si>
    <t>356/1</t>
  </si>
  <si>
    <t>Wyspiańskiego</t>
  </si>
  <si>
    <t>360/6</t>
  </si>
  <si>
    <t>Seligera -Reymonta</t>
  </si>
  <si>
    <t>355/4</t>
  </si>
  <si>
    <t>358/1</t>
  </si>
  <si>
    <t>Reymonta-Warszawska</t>
  </si>
  <si>
    <t>211/10</t>
  </si>
  <si>
    <t>211/4</t>
  </si>
  <si>
    <t>211/12</t>
  </si>
  <si>
    <t>Warszawska</t>
  </si>
  <si>
    <t>363/2</t>
  </si>
  <si>
    <t>334/3</t>
  </si>
  <si>
    <t>Szkolna</t>
  </si>
  <si>
    <t>336/8</t>
  </si>
  <si>
    <t>336/7</t>
  </si>
  <si>
    <t>337/1</t>
  </si>
  <si>
    <t>Koszalińska</t>
  </si>
  <si>
    <t>121/1</t>
  </si>
  <si>
    <t>Zieleniec 1/2 dz.</t>
  </si>
  <si>
    <t>Ratusz</t>
  </si>
  <si>
    <t>180/7</t>
  </si>
  <si>
    <t>Zieleniec Ratusz</t>
  </si>
  <si>
    <t>Park na skarpie</t>
  </si>
  <si>
    <t>Plac Chrobrego</t>
  </si>
  <si>
    <t>Plac imprezowy</t>
  </si>
  <si>
    <t>601/37</t>
  </si>
  <si>
    <t>601/35</t>
  </si>
  <si>
    <t>601/36</t>
  </si>
  <si>
    <t>Park na Reja</t>
  </si>
  <si>
    <t>Zieleniec (wjazd)</t>
  </si>
  <si>
    <t>Teren przy Stawach - Koszalińska</t>
  </si>
  <si>
    <t>179/1</t>
  </si>
  <si>
    <t>126/2</t>
  </si>
  <si>
    <t>Ratuszowa</t>
  </si>
  <si>
    <t>Fabryczna</t>
  </si>
  <si>
    <t>Zielenic Szkoła</t>
  </si>
  <si>
    <t>Zieleniec przy Szkole</t>
  </si>
  <si>
    <t>Tylna</t>
  </si>
  <si>
    <t>211/2</t>
  </si>
  <si>
    <t>Zieleniec PKS</t>
  </si>
  <si>
    <t>211/1</t>
  </si>
  <si>
    <t>W. Polskiego</t>
  </si>
  <si>
    <t xml:space="preserve">Zieleniec </t>
  </si>
  <si>
    <t>inne</t>
  </si>
  <si>
    <t>Dworcowa</t>
  </si>
  <si>
    <t>Droga</t>
  </si>
  <si>
    <t>Parking przy Biedronce</t>
  </si>
  <si>
    <t>Szpitalna</t>
  </si>
  <si>
    <t>Zieleniec/droga</t>
  </si>
  <si>
    <t>Zielona</t>
  </si>
  <si>
    <t>Pocztowa</t>
  </si>
  <si>
    <t>Pionierów</t>
  </si>
  <si>
    <t>Reja</t>
  </si>
  <si>
    <t>Reymonta</t>
  </si>
  <si>
    <t>361/2</t>
  </si>
  <si>
    <t>Robotnicza</t>
  </si>
  <si>
    <t>W.Polskiego</t>
  </si>
  <si>
    <t>209/8</t>
  </si>
  <si>
    <t>W.Polskiego - Seligera</t>
  </si>
  <si>
    <t>210/5</t>
  </si>
  <si>
    <t>3/8</t>
  </si>
  <si>
    <t>Seligera - Reymonta</t>
  </si>
  <si>
    <t>Taras Widokowy</t>
  </si>
  <si>
    <t>Szkoła Kurowo</t>
  </si>
  <si>
    <t>Zieleniec wykaz placów zabaw na podstawie załącznika Nr 6 do OPZ - Wykaz placów zabaw</t>
  </si>
  <si>
    <t>tylko pas zielony</t>
  </si>
  <si>
    <t>186/4</t>
  </si>
  <si>
    <t>Kurowo</t>
  </si>
  <si>
    <t>1,2050</t>
  </si>
  <si>
    <t>WYKAZ  ZIELEŃCÓW, PARKÓW, KWIETNIKÓW, ZADRZEWIEŃ, ZAKRZACZEŃ</t>
  </si>
  <si>
    <t>Krzyż pamięci</t>
  </si>
  <si>
    <t>4/1</t>
  </si>
  <si>
    <t>krotność</t>
  </si>
  <si>
    <t>ilość m2</t>
  </si>
  <si>
    <t>łącznie m2</t>
  </si>
  <si>
    <t>Koszenie placów zabaw</t>
  </si>
  <si>
    <t>Plac Rekreacyjny</t>
  </si>
  <si>
    <t xml:space="preserve">Zadanie III. „Utrzymanie i konserwacja terenów zieleni oraz fontann na obszarze 
Gminy Bobolice w 2024 roku”
</t>
  </si>
  <si>
    <t>83/2, 82/2</t>
  </si>
  <si>
    <t>Zieleniec wykaz placów zabaw na podstawie załącznika Nr…..do OPZ - Wykaz placów zabaw</t>
  </si>
  <si>
    <t xml:space="preserve">                                                                              Załącznik Nr 4 do OPZ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</si>
</sst>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 Black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2" fontId="5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3" fontId="7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/>
    <xf numFmtId="1" fontId="9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/>
    <xf numFmtId="0" fontId="11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F2:W102"/>
  <sheetViews>
    <sheetView tabSelected="1" workbookViewId="0">
      <selection activeCell="M2" sqref="M2:Q2"/>
    </sheetView>
  </sheetViews>
  <sheetFormatPr defaultRowHeight="14.4"/>
  <cols>
    <col min="9" max="9" width="13.5546875" customWidth="1"/>
    <col min="10" max="10" width="11.5546875" customWidth="1"/>
    <col min="11" max="14" width="12" customWidth="1"/>
    <col min="15" max="15" width="13.88671875" customWidth="1"/>
    <col min="16" max="16" width="11.44140625" bestFit="1" customWidth="1"/>
    <col min="17" max="17" width="9" customWidth="1"/>
  </cols>
  <sheetData>
    <row r="2" spans="6:17" ht="15.6">
      <c r="F2" s="76"/>
      <c r="G2" s="76"/>
      <c r="H2" s="76"/>
      <c r="I2" s="76"/>
      <c r="J2" s="76"/>
      <c r="K2" s="76"/>
      <c r="L2" s="76"/>
      <c r="M2" s="144" t="s">
        <v>96</v>
      </c>
      <c r="N2" s="144"/>
      <c r="O2" s="144"/>
      <c r="P2" s="144"/>
      <c r="Q2" s="144"/>
    </row>
    <row r="3" spans="6:17" ht="15.6"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6:17">
      <c r="F4" s="145" t="s">
        <v>85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6:17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6:17"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6:17" ht="15.6"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6:17" ht="20.25" customHeight="1">
      <c r="F8" s="146" t="s">
        <v>93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</row>
    <row r="9" spans="6:17" ht="24" customHeight="1"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6:17" ht="24.9" customHeight="1">
      <c r="F10" s="143"/>
      <c r="G10" s="143"/>
      <c r="H10" s="143"/>
      <c r="I10" s="51" t="s">
        <v>0</v>
      </c>
      <c r="J10" s="51" t="s">
        <v>1</v>
      </c>
      <c r="K10" s="51" t="s">
        <v>7</v>
      </c>
      <c r="L10" s="51" t="s">
        <v>2</v>
      </c>
      <c r="M10" s="51" t="s">
        <v>89</v>
      </c>
      <c r="N10" s="51" t="s">
        <v>88</v>
      </c>
      <c r="O10" s="51" t="s">
        <v>90</v>
      </c>
      <c r="P10" s="130" t="s">
        <v>10</v>
      </c>
      <c r="Q10" s="130"/>
    </row>
    <row r="11" spans="6:17" ht="15.6">
      <c r="F11" s="114" t="s">
        <v>14</v>
      </c>
      <c r="G11" s="123"/>
      <c r="H11" s="115"/>
      <c r="I11" s="52" t="s">
        <v>3</v>
      </c>
      <c r="J11" s="52">
        <v>3</v>
      </c>
      <c r="K11" s="53">
        <v>9.11E-2</v>
      </c>
      <c r="L11" s="53">
        <f t="shared" ref="L11:L44" si="0">K11*10000</f>
        <v>911</v>
      </c>
      <c r="M11" s="110">
        <f>SUM(L11:L43)</f>
        <v>54864</v>
      </c>
      <c r="N11" s="110">
        <v>4</v>
      </c>
      <c r="O11" s="135">
        <f>M11*N11</f>
        <v>219456</v>
      </c>
      <c r="P11" s="153" t="s">
        <v>8</v>
      </c>
      <c r="Q11" s="153"/>
    </row>
    <row r="12" spans="6:17" ht="15" customHeight="1">
      <c r="F12" s="112" t="s">
        <v>4</v>
      </c>
      <c r="G12" s="122"/>
      <c r="H12" s="113"/>
      <c r="I12" s="51" t="s">
        <v>5</v>
      </c>
      <c r="J12" s="51">
        <v>3</v>
      </c>
      <c r="K12" s="54">
        <v>0.47589999999999999</v>
      </c>
      <c r="L12" s="54">
        <f t="shared" si="0"/>
        <v>4759</v>
      </c>
      <c r="M12" s="152"/>
      <c r="N12" s="152"/>
      <c r="O12" s="136"/>
      <c r="P12" s="130" t="s">
        <v>8</v>
      </c>
      <c r="Q12" s="130"/>
    </row>
    <row r="13" spans="6:17" ht="15.6">
      <c r="F13" s="114"/>
      <c r="G13" s="123"/>
      <c r="H13" s="115"/>
      <c r="I13" s="51" t="s">
        <v>6</v>
      </c>
      <c r="J13" s="51">
        <v>3</v>
      </c>
      <c r="K13" s="54">
        <v>8.3099999999999993E-2</v>
      </c>
      <c r="L13" s="54">
        <f t="shared" si="0"/>
        <v>830.99999999999989</v>
      </c>
      <c r="M13" s="152"/>
      <c r="N13" s="152"/>
      <c r="O13" s="136"/>
      <c r="P13" s="130" t="s">
        <v>8</v>
      </c>
      <c r="Q13" s="130"/>
    </row>
    <row r="14" spans="6:17" ht="15.75" customHeight="1">
      <c r="F14" s="130" t="s">
        <v>11</v>
      </c>
      <c r="G14" s="130"/>
      <c r="H14" s="130"/>
      <c r="I14" s="55">
        <v>76</v>
      </c>
      <c r="J14" s="55">
        <v>4</v>
      </c>
      <c r="K14" s="54">
        <v>0.78439999999999999</v>
      </c>
      <c r="L14" s="54">
        <f t="shared" si="0"/>
        <v>7844</v>
      </c>
      <c r="M14" s="152"/>
      <c r="N14" s="152"/>
      <c r="O14" s="136"/>
      <c r="P14" s="130" t="s">
        <v>12</v>
      </c>
      <c r="Q14" s="130"/>
    </row>
    <row r="15" spans="6:17" ht="15.6">
      <c r="F15" s="130" t="s">
        <v>13</v>
      </c>
      <c r="G15" s="130"/>
      <c r="H15" s="130"/>
      <c r="I15" s="55" t="s">
        <v>15</v>
      </c>
      <c r="J15" s="55">
        <v>3</v>
      </c>
      <c r="K15" s="56">
        <v>0.2409</v>
      </c>
      <c r="L15" s="56">
        <f t="shared" si="0"/>
        <v>2409</v>
      </c>
      <c r="M15" s="152"/>
      <c r="N15" s="152"/>
      <c r="O15" s="136"/>
      <c r="P15" s="130" t="s">
        <v>8</v>
      </c>
      <c r="Q15" s="130"/>
    </row>
    <row r="16" spans="6:17" ht="15.75" customHeight="1">
      <c r="F16" s="130" t="s">
        <v>16</v>
      </c>
      <c r="G16" s="130"/>
      <c r="H16" s="130"/>
      <c r="I16" s="55" t="s">
        <v>17</v>
      </c>
      <c r="J16" s="55">
        <v>3</v>
      </c>
      <c r="K16" s="56">
        <v>0.2225</v>
      </c>
      <c r="L16" s="56">
        <f t="shared" si="0"/>
        <v>2225</v>
      </c>
      <c r="M16" s="152"/>
      <c r="N16" s="152"/>
      <c r="O16" s="136"/>
      <c r="P16" s="130" t="s">
        <v>8</v>
      </c>
      <c r="Q16" s="130"/>
    </row>
    <row r="17" spans="6:17" ht="15" customHeight="1">
      <c r="F17" s="130" t="s">
        <v>18</v>
      </c>
      <c r="G17" s="130"/>
      <c r="H17" s="130"/>
      <c r="I17" s="55" t="s">
        <v>19</v>
      </c>
      <c r="J17" s="142">
        <v>3</v>
      </c>
      <c r="K17" s="56">
        <v>0.1138</v>
      </c>
      <c r="L17" s="56">
        <f t="shared" si="0"/>
        <v>1138</v>
      </c>
      <c r="M17" s="152"/>
      <c r="N17" s="152"/>
      <c r="O17" s="136"/>
      <c r="P17" s="130" t="s">
        <v>8</v>
      </c>
      <c r="Q17" s="130"/>
    </row>
    <row r="18" spans="6:17" ht="15.6">
      <c r="F18" s="130"/>
      <c r="G18" s="130"/>
      <c r="H18" s="130"/>
      <c r="I18" s="55" t="s">
        <v>20</v>
      </c>
      <c r="J18" s="142"/>
      <c r="K18" s="56">
        <v>9.4700000000000006E-2</v>
      </c>
      <c r="L18" s="56">
        <f t="shared" si="0"/>
        <v>947.00000000000011</v>
      </c>
      <c r="M18" s="152"/>
      <c r="N18" s="152"/>
      <c r="O18" s="136"/>
      <c r="P18" s="130" t="s">
        <v>8</v>
      </c>
      <c r="Q18" s="130"/>
    </row>
    <row r="19" spans="6:17" ht="15.75" customHeight="1">
      <c r="F19" s="130" t="s">
        <v>21</v>
      </c>
      <c r="G19" s="130"/>
      <c r="H19" s="130"/>
      <c r="I19" s="55" t="s">
        <v>22</v>
      </c>
      <c r="J19" s="55">
        <v>4</v>
      </c>
      <c r="K19" s="56">
        <v>0.1065</v>
      </c>
      <c r="L19" s="56">
        <f t="shared" si="0"/>
        <v>1065</v>
      </c>
      <c r="M19" s="152"/>
      <c r="N19" s="152"/>
      <c r="O19" s="136"/>
      <c r="P19" s="130" t="s">
        <v>8</v>
      </c>
      <c r="Q19" s="130"/>
    </row>
    <row r="20" spans="6:17" ht="15.6">
      <c r="F20" s="130"/>
      <c r="G20" s="130"/>
      <c r="H20" s="130"/>
      <c r="I20" s="55" t="s">
        <v>23</v>
      </c>
      <c r="J20" s="55">
        <v>4</v>
      </c>
      <c r="K20" s="54">
        <v>5.4100000000000002E-2</v>
      </c>
      <c r="L20" s="54">
        <f t="shared" si="0"/>
        <v>541</v>
      </c>
      <c r="M20" s="152"/>
      <c r="N20" s="152"/>
      <c r="O20" s="136"/>
      <c r="P20" s="130" t="s">
        <v>8</v>
      </c>
      <c r="Q20" s="130"/>
    </row>
    <row r="21" spans="6:17" ht="15.6">
      <c r="F21" s="130"/>
      <c r="G21" s="130"/>
      <c r="H21" s="130"/>
      <c r="I21" s="55" t="s">
        <v>24</v>
      </c>
      <c r="J21" s="55">
        <v>4</v>
      </c>
      <c r="K21" s="54">
        <v>0.1457</v>
      </c>
      <c r="L21" s="54">
        <f t="shared" si="0"/>
        <v>1457</v>
      </c>
      <c r="M21" s="152"/>
      <c r="N21" s="152"/>
      <c r="O21" s="136"/>
      <c r="P21" s="130" t="s">
        <v>8</v>
      </c>
      <c r="Q21" s="130"/>
    </row>
    <row r="22" spans="6:17" ht="15.75" customHeight="1">
      <c r="F22" s="143" t="s">
        <v>25</v>
      </c>
      <c r="G22" s="143"/>
      <c r="H22" s="143"/>
      <c r="I22" s="55" t="s">
        <v>26</v>
      </c>
      <c r="J22" s="55">
        <v>3</v>
      </c>
      <c r="K22" s="56">
        <v>0.12720000000000001</v>
      </c>
      <c r="L22" s="56">
        <f t="shared" si="0"/>
        <v>1272</v>
      </c>
      <c r="M22" s="152"/>
      <c r="N22" s="152"/>
      <c r="O22" s="136"/>
      <c r="P22" s="130" t="s">
        <v>8</v>
      </c>
      <c r="Q22" s="130"/>
    </row>
    <row r="23" spans="6:17" ht="15.6">
      <c r="F23" s="130" t="s">
        <v>28</v>
      </c>
      <c r="G23" s="130"/>
      <c r="H23" s="130"/>
      <c r="I23" s="55" t="s">
        <v>27</v>
      </c>
      <c r="J23" s="142">
        <v>3</v>
      </c>
      <c r="K23" s="56">
        <v>3.5099999999999999E-2</v>
      </c>
      <c r="L23" s="56">
        <f t="shared" si="0"/>
        <v>351</v>
      </c>
      <c r="M23" s="152"/>
      <c r="N23" s="152"/>
      <c r="O23" s="136"/>
      <c r="P23" s="130" t="s">
        <v>8</v>
      </c>
      <c r="Q23" s="130"/>
    </row>
    <row r="24" spans="6:17" ht="15.6">
      <c r="F24" s="130"/>
      <c r="G24" s="130"/>
      <c r="H24" s="130"/>
      <c r="I24" s="55" t="s">
        <v>29</v>
      </c>
      <c r="J24" s="142"/>
      <c r="K24" s="57">
        <v>0.13</v>
      </c>
      <c r="L24" s="58">
        <f t="shared" si="0"/>
        <v>1300</v>
      </c>
      <c r="M24" s="152"/>
      <c r="N24" s="152"/>
      <c r="O24" s="136"/>
      <c r="P24" s="130" t="s">
        <v>8</v>
      </c>
      <c r="Q24" s="130"/>
    </row>
    <row r="25" spans="6:17" ht="15.6">
      <c r="F25" s="130"/>
      <c r="G25" s="130"/>
      <c r="H25" s="130"/>
      <c r="I25" s="55" t="s">
        <v>30</v>
      </c>
      <c r="J25" s="142"/>
      <c r="K25" s="56">
        <v>0.2137</v>
      </c>
      <c r="L25" s="56">
        <f t="shared" si="0"/>
        <v>2137</v>
      </c>
      <c r="M25" s="152"/>
      <c r="N25" s="152"/>
      <c r="O25" s="136"/>
      <c r="P25" s="130" t="s">
        <v>8</v>
      </c>
      <c r="Q25" s="130"/>
    </row>
    <row r="26" spans="6:17" ht="15.6">
      <c r="F26" s="130"/>
      <c r="G26" s="130"/>
      <c r="H26" s="130"/>
      <c r="I26" s="55" t="s">
        <v>31</v>
      </c>
      <c r="J26" s="142"/>
      <c r="K26" s="56">
        <v>4.8500000000000001E-2</v>
      </c>
      <c r="L26" s="56">
        <f t="shared" si="0"/>
        <v>485</v>
      </c>
      <c r="M26" s="152"/>
      <c r="N26" s="152"/>
      <c r="O26" s="136"/>
      <c r="P26" s="130" t="s">
        <v>8</v>
      </c>
      <c r="Q26" s="130"/>
    </row>
    <row r="27" spans="6:17" ht="15" customHeight="1">
      <c r="F27" s="130" t="s">
        <v>32</v>
      </c>
      <c r="G27" s="130"/>
      <c r="H27" s="130"/>
      <c r="I27" s="55" t="s">
        <v>33</v>
      </c>
      <c r="J27" s="130">
        <v>3</v>
      </c>
      <c r="K27" s="59">
        <v>0.16700000000000001</v>
      </c>
      <c r="L27" s="60">
        <f t="shared" si="0"/>
        <v>1670</v>
      </c>
      <c r="M27" s="152"/>
      <c r="N27" s="152"/>
      <c r="O27" s="136"/>
      <c r="P27" s="130" t="s">
        <v>8</v>
      </c>
      <c r="Q27" s="130"/>
    </row>
    <row r="28" spans="6:17" ht="15.6">
      <c r="F28" s="130"/>
      <c r="G28" s="130"/>
      <c r="H28" s="130"/>
      <c r="I28" s="55">
        <v>119</v>
      </c>
      <c r="J28" s="130"/>
      <c r="K28" s="54">
        <v>2.2700000000000001E-2</v>
      </c>
      <c r="L28" s="54">
        <f t="shared" si="0"/>
        <v>227.00000000000003</v>
      </c>
      <c r="M28" s="152"/>
      <c r="N28" s="152"/>
      <c r="O28" s="136"/>
      <c r="P28" s="130" t="s">
        <v>34</v>
      </c>
      <c r="Q28" s="130"/>
    </row>
    <row r="29" spans="6:17" ht="15.6">
      <c r="F29" s="130"/>
      <c r="G29" s="130"/>
      <c r="H29" s="130"/>
      <c r="I29" s="55">
        <v>118</v>
      </c>
      <c r="J29" s="130"/>
      <c r="K29" s="56">
        <v>2.1499999999999998E-2</v>
      </c>
      <c r="L29" s="56">
        <f t="shared" si="0"/>
        <v>214.99999999999997</v>
      </c>
      <c r="M29" s="152"/>
      <c r="N29" s="152"/>
      <c r="O29" s="136"/>
      <c r="P29" s="130" t="s">
        <v>34</v>
      </c>
      <c r="Q29" s="130"/>
    </row>
    <row r="30" spans="6:17" ht="15.6">
      <c r="F30" s="130"/>
      <c r="G30" s="130"/>
      <c r="H30" s="130"/>
      <c r="I30" s="55">
        <v>117</v>
      </c>
      <c r="J30" s="130"/>
      <c r="K30" s="57">
        <v>2.1999999999999999E-2</v>
      </c>
      <c r="L30" s="58">
        <f t="shared" si="0"/>
        <v>220</v>
      </c>
      <c r="M30" s="152"/>
      <c r="N30" s="152"/>
      <c r="O30" s="136"/>
      <c r="P30" s="130" t="s">
        <v>34</v>
      </c>
      <c r="Q30" s="130"/>
    </row>
    <row r="31" spans="6:17" ht="15.6">
      <c r="F31" s="130"/>
      <c r="G31" s="130"/>
      <c r="H31" s="130"/>
      <c r="I31" s="55">
        <v>116</v>
      </c>
      <c r="J31" s="130"/>
      <c r="K31" s="56">
        <v>1.84E-2</v>
      </c>
      <c r="L31" s="56">
        <f t="shared" si="0"/>
        <v>184</v>
      </c>
      <c r="M31" s="152"/>
      <c r="N31" s="152"/>
      <c r="O31" s="136"/>
      <c r="P31" s="130" t="s">
        <v>34</v>
      </c>
      <c r="Q31" s="130"/>
    </row>
    <row r="32" spans="6:17" ht="15.6">
      <c r="F32" s="130"/>
      <c r="G32" s="130"/>
      <c r="H32" s="130"/>
      <c r="I32" s="55">
        <v>94</v>
      </c>
      <c r="J32" s="130"/>
      <c r="K32" s="57">
        <v>0.02</v>
      </c>
      <c r="L32" s="58">
        <f t="shared" si="0"/>
        <v>200</v>
      </c>
      <c r="M32" s="152"/>
      <c r="N32" s="152"/>
      <c r="O32" s="136"/>
      <c r="P32" s="130" t="s">
        <v>34</v>
      </c>
      <c r="Q32" s="130"/>
    </row>
    <row r="33" spans="6:17" ht="15.6">
      <c r="F33" s="130"/>
      <c r="G33" s="130"/>
      <c r="H33" s="130"/>
      <c r="I33" s="55">
        <v>93</v>
      </c>
      <c r="J33" s="130"/>
      <c r="K33" s="56">
        <v>2.52E-2</v>
      </c>
      <c r="L33" s="56">
        <f t="shared" si="0"/>
        <v>252</v>
      </c>
      <c r="M33" s="152"/>
      <c r="N33" s="152"/>
      <c r="O33" s="136"/>
      <c r="P33" s="130" t="s">
        <v>34</v>
      </c>
      <c r="Q33" s="130"/>
    </row>
    <row r="34" spans="6:17" ht="15.6">
      <c r="F34" s="130"/>
      <c r="G34" s="130"/>
      <c r="H34" s="130"/>
      <c r="I34" s="55">
        <v>92</v>
      </c>
      <c r="J34" s="130"/>
      <c r="K34" s="54">
        <v>1.9800000000000002E-2</v>
      </c>
      <c r="L34" s="54">
        <f t="shared" si="0"/>
        <v>198.00000000000003</v>
      </c>
      <c r="M34" s="152"/>
      <c r="N34" s="152"/>
      <c r="O34" s="136"/>
      <c r="P34" s="130" t="s">
        <v>34</v>
      </c>
      <c r="Q34" s="130"/>
    </row>
    <row r="35" spans="6:17" ht="15.6">
      <c r="F35" s="130"/>
      <c r="G35" s="130"/>
      <c r="H35" s="130"/>
      <c r="I35" s="55">
        <v>88</v>
      </c>
      <c r="J35" s="130"/>
      <c r="K35" s="54">
        <v>2.6800000000000001E-2</v>
      </c>
      <c r="L35" s="54">
        <f t="shared" si="0"/>
        <v>268</v>
      </c>
      <c r="M35" s="152"/>
      <c r="N35" s="152"/>
      <c r="O35" s="136"/>
      <c r="P35" s="130" t="s">
        <v>34</v>
      </c>
      <c r="Q35" s="130"/>
    </row>
    <row r="36" spans="6:17" ht="15.6">
      <c r="F36" s="130"/>
      <c r="G36" s="130"/>
      <c r="H36" s="130"/>
      <c r="I36" s="55">
        <v>86</v>
      </c>
      <c r="J36" s="130"/>
      <c r="K36" s="56">
        <v>3.8199999999999998E-2</v>
      </c>
      <c r="L36" s="56">
        <f t="shared" si="0"/>
        <v>382</v>
      </c>
      <c r="M36" s="152"/>
      <c r="N36" s="152"/>
      <c r="O36" s="136"/>
      <c r="P36" s="130" t="s">
        <v>8</v>
      </c>
      <c r="Q36" s="130"/>
    </row>
    <row r="37" spans="6:17" ht="15.6">
      <c r="F37" s="130"/>
      <c r="G37" s="130"/>
      <c r="H37" s="130"/>
      <c r="I37" s="55">
        <v>89</v>
      </c>
      <c r="J37" s="130"/>
      <c r="K37" s="56">
        <v>7.7899999999999997E-2</v>
      </c>
      <c r="L37" s="56">
        <f t="shared" si="0"/>
        <v>779</v>
      </c>
      <c r="M37" s="152"/>
      <c r="N37" s="152"/>
      <c r="O37" s="136"/>
      <c r="P37" s="130" t="s">
        <v>8</v>
      </c>
      <c r="Q37" s="130"/>
    </row>
    <row r="38" spans="6:17" ht="15.6">
      <c r="F38" s="141"/>
      <c r="G38" s="141"/>
      <c r="H38" s="141"/>
      <c r="I38" s="61">
        <v>85</v>
      </c>
      <c r="J38" s="141"/>
      <c r="K38" s="56">
        <v>5.9900000000000002E-2</v>
      </c>
      <c r="L38" s="56">
        <f t="shared" si="0"/>
        <v>599</v>
      </c>
      <c r="M38" s="152"/>
      <c r="N38" s="152"/>
      <c r="O38" s="136"/>
      <c r="P38" s="130" t="s">
        <v>8</v>
      </c>
      <c r="Q38" s="130"/>
    </row>
    <row r="39" spans="6:17" ht="15.6">
      <c r="F39" s="130" t="s">
        <v>35</v>
      </c>
      <c r="G39" s="130"/>
      <c r="H39" s="130"/>
      <c r="I39" s="51" t="s">
        <v>36</v>
      </c>
      <c r="J39" s="62">
        <v>3</v>
      </c>
      <c r="K39" s="56">
        <v>0.1696</v>
      </c>
      <c r="L39" s="56">
        <f t="shared" si="0"/>
        <v>1696</v>
      </c>
      <c r="M39" s="152"/>
      <c r="N39" s="152"/>
      <c r="O39" s="136"/>
      <c r="P39" s="131" t="s">
        <v>37</v>
      </c>
      <c r="Q39" s="131"/>
    </row>
    <row r="40" spans="6:17" ht="15.6">
      <c r="F40" s="130" t="s">
        <v>49</v>
      </c>
      <c r="G40" s="130"/>
      <c r="H40" s="130"/>
      <c r="I40" s="51" t="s">
        <v>47</v>
      </c>
      <c r="J40" s="62">
        <v>3</v>
      </c>
      <c r="K40" s="56">
        <v>0.2104</v>
      </c>
      <c r="L40" s="56">
        <f t="shared" si="0"/>
        <v>2104</v>
      </c>
      <c r="M40" s="152"/>
      <c r="N40" s="152"/>
      <c r="O40" s="136"/>
      <c r="P40" s="131" t="s">
        <v>8</v>
      </c>
      <c r="Q40" s="131"/>
    </row>
    <row r="41" spans="6:17" ht="15.75" customHeight="1">
      <c r="F41" s="130" t="s">
        <v>50</v>
      </c>
      <c r="G41" s="130"/>
      <c r="H41" s="130"/>
      <c r="I41" s="51">
        <v>241</v>
      </c>
      <c r="J41" s="130">
        <v>3</v>
      </c>
      <c r="K41" s="54">
        <v>0.98270000000000002</v>
      </c>
      <c r="L41" s="54">
        <f t="shared" si="0"/>
        <v>9827</v>
      </c>
      <c r="M41" s="152"/>
      <c r="N41" s="152"/>
      <c r="O41" s="136"/>
      <c r="P41" s="131" t="s">
        <v>51</v>
      </c>
      <c r="Q41" s="131"/>
    </row>
    <row r="42" spans="6:17" ht="15.75" customHeight="1">
      <c r="F42" s="130"/>
      <c r="G42" s="130"/>
      <c r="H42" s="130"/>
      <c r="I42" s="51">
        <v>240</v>
      </c>
      <c r="J42" s="130"/>
      <c r="K42" s="59">
        <v>7.4999999999999997E-2</v>
      </c>
      <c r="L42" s="60">
        <f t="shared" si="0"/>
        <v>750</v>
      </c>
      <c r="M42" s="152"/>
      <c r="N42" s="152"/>
      <c r="O42" s="136"/>
      <c r="P42" s="131" t="s">
        <v>51</v>
      </c>
      <c r="Q42" s="131"/>
    </row>
    <row r="43" spans="6:17" ht="15.75" customHeight="1">
      <c r="F43" s="130" t="s">
        <v>39</v>
      </c>
      <c r="G43" s="130"/>
      <c r="H43" s="130"/>
      <c r="I43" s="63">
        <v>61</v>
      </c>
      <c r="J43" s="62">
        <v>3</v>
      </c>
      <c r="K43" s="54">
        <v>0.56210000000000004</v>
      </c>
      <c r="L43" s="54">
        <f t="shared" si="0"/>
        <v>5621</v>
      </c>
      <c r="M43" s="111"/>
      <c r="N43" s="111"/>
      <c r="O43" s="137"/>
      <c r="P43" s="130" t="s">
        <v>8</v>
      </c>
      <c r="Q43" s="130"/>
    </row>
    <row r="44" spans="6:17" ht="15.75" customHeight="1">
      <c r="F44" s="97" t="s">
        <v>44</v>
      </c>
      <c r="G44" s="97"/>
      <c r="H44" s="97"/>
      <c r="I44" s="63">
        <v>162</v>
      </c>
      <c r="J44" s="62">
        <v>4</v>
      </c>
      <c r="K44" s="59">
        <v>8.6999999999999994E-2</v>
      </c>
      <c r="L44" s="60">
        <f t="shared" si="0"/>
        <v>869.99999999999989</v>
      </c>
      <c r="M44" s="64">
        <f>L44</f>
        <v>869.99999999999989</v>
      </c>
      <c r="N44" s="53">
        <v>4</v>
      </c>
      <c r="O44" s="65">
        <f>M44*N44</f>
        <v>3479.9999999999995</v>
      </c>
      <c r="P44" s="130" t="s">
        <v>45</v>
      </c>
      <c r="Q44" s="130"/>
    </row>
    <row r="45" spans="6:17" ht="15.6">
      <c r="F45" s="76"/>
      <c r="G45" s="76"/>
      <c r="H45" s="76"/>
      <c r="I45" s="76"/>
      <c r="J45" s="76"/>
      <c r="K45" s="76"/>
      <c r="L45" s="66"/>
      <c r="M45" s="77"/>
      <c r="N45" s="77"/>
      <c r="O45" s="77"/>
      <c r="P45" s="76"/>
      <c r="Q45" s="76"/>
    </row>
    <row r="46" spans="6:17" ht="15.6">
      <c r="F46" s="97" t="s">
        <v>38</v>
      </c>
      <c r="G46" s="97"/>
      <c r="H46" s="97"/>
      <c r="I46" s="82">
        <v>84</v>
      </c>
      <c r="J46" s="82">
        <v>3</v>
      </c>
      <c r="K46" s="83">
        <v>2.8668999999999998</v>
      </c>
      <c r="L46" s="83">
        <f>K46*10000</f>
        <v>28668.999999999996</v>
      </c>
      <c r="M46" s="84">
        <f>L46+L44</f>
        <v>29538.999999999996</v>
      </c>
      <c r="N46" s="83">
        <v>4</v>
      </c>
      <c r="O46" s="85">
        <f>M46*N46</f>
        <v>118155.99999999999</v>
      </c>
      <c r="P46" s="97" t="s">
        <v>8</v>
      </c>
      <c r="Q46" s="97"/>
    </row>
    <row r="47" spans="6:17" ht="15" customHeight="1"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6:17" ht="15.6">
      <c r="F48" s="86"/>
      <c r="G48" s="86"/>
      <c r="H48" s="86"/>
      <c r="I48" s="86"/>
      <c r="J48" s="86"/>
      <c r="K48" s="87"/>
      <c r="L48" s="87"/>
      <c r="M48" s="87"/>
      <c r="N48" s="87"/>
      <c r="O48" s="86"/>
      <c r="P48" s="86"/>
      <c r="Q48" s="86"/>
    </row>
    <row r="49" spans="6:23" ht="15.6">
      <c r="F49" s="109" t="s">
        <v>92</v>
      </c>
      <c r="G49" s="109"/>
      <c r="H49" s="109"/>
      <c r="I49" s="88" t="s">
        <v>41</v>
      </c>
      <c r="J49" s="97">
        <v>3</v>
      </c>
      <c r="K49" s="83">
        <v>1.4534</v>
      </c>
      <c r="L49" s="83">
        <f>K49*10000</f>
        <v>14534</v>
      </c>
      <c r="M49" s="138">
        <f>SUM(L49:L52)</f>
        <v>29496</v>
      </c>
      <c r="N49" s="138">
        <v>3</v>
      </c>
      <c r="O49" s="138">
        <f>M49*N49</f>
        <v>88488</v>
      </c>
      <c r="P49" s="97" t="s">
        <v>8</v>
      </c>
      <c r="Q49" s="97"/>
    </row>
    <row r="50" spans="6:23" ht="15.6">
      <c r="F50" s="109"/>
      <c r="G50" s="109"/>
      <c r="H50" s="109"/>
      <c r="I50" s="88">
        <v>153</v>
      </c>
      <c r="J50" s="97"/>
      <c r="K50" s="89">
        <v>0.246</v>
      </c>
      <c r="L50" s="84">
        <f>K50*10000</f>
        <v>2460</v>
      </c>
      <c r="M50" s="139"/>
      <c r="N50" s="139"/>
      <c r="O50" s="139"/>
      <c r="P50" s="97" t="s">
        <v>8</v>
      </c>
      <c r="Q50" s="97"/>
    </row>
    <row r="51" spans="6:23" ht="15.6">
      <c r="F51" s="109"/>
      <c r="G51" s="109"/>
      <c r="H51" s="109"/>
      <c r="I51" s="88" t="s">
        <v>42</v>
      </c>
      <c r="J51" s="97"/>
      <c r="K51" s="90">
        <v>1.0208999999999999</v>
      </c>
      <c r="L51" s="90">
        <f>K51*10000</f>
        <v>10209</v>
      </c>
      <c r="M51" s="139"/>
      <c r="N51" s="139"/>
      <c r="O51" s="139"/>
      <c r="P51" s="97" t="s">
        <v>8</v>
      </c>
      <c r="Q51" s="97"/>
    </row>
    <row r="52" spans="6:23" ht="15.6">
      <c r="F52" s="109"/>
      <c r="G52" s="109"/>
      <c r="H52" s="109"/>
      <c r="I52" s="88" t="s">
        <v>43</v>
      </c>
      <c r="J52" s="97"/>
      <c r="K52" s="83">
        <v>0.2293</v>
      </c>
      <c r="L52" s="83">
        <f>K52*10000</f>
        <v>2293</v>
      </c>
      <c r="M52" s="140"/>
      <c r="N52" s="140"/>
      <c r="O52" s="140"/>
      <c r="P52" s="97" t="s">
        <v>8</v>
      </c>
      <c r="Q52" s="97"/>
    </row>
    <row r="53" spans="6:23" ht="15.6">
      <c r="F53" s="68"/>
      <c r="G53" s="68"/>
      <c r="H53" s="68"/>
      <c r="I53" s="68"/>
      <c r="J53" s="69"/>
      <c r="K53" s="67"/>
      <c r="L53" s="67"/>
      <c r="M53" s="67"/>
      <c r="N53" s="67"/>
      <c r="O53" s="78"/>
      <c r="P53" s="79"/>
      <c r="Q53" s="79"/>
    </row>
    <row r="54" spans="6:23" ht="15.6">
      <c r="F54" s="76"/>
      <c r="G54" s="76"/>
      <c r="H54" s="76"/>
      <c r="I54" s="76"/>
      <c r="J54" s="76"/>
      <c r="K54" s="67"/>
      <c r="L54" s="67"/>
      <c r="M54" s="67"/>
      <c r="N54" s="67"/>
      <c r="O54" s="76"/>
      <c r="P54" s="76"/>
      <c r="Q54" s="76"/>
    </row>
    <row r="55" spans="6:23" ht="15" customHeight="1">
      <c r="F55" s="130" t="s">
        <v>46</v>
      </c>
      <c r="G55" s="130"/>
      <c r="H55" s="130"/>
      <c r="I55" s="51">
        <v>128</v>
      </c>
      <c r="J55" s="131">
        <v>3</v>
      </c>
      <c r="K55" s="56">
        <v>0.1343</v>
      </c>
      <c r="L55" s="56">
        <f>K55*10000</f>
        <v>1343</v>
      </c>
      <c r="M55" s="132">
        <f>SUM(L55:L57)</f>
        <v>2598</v>
      </c>
      <c r="N55" s="132">
        <v>4</v>
      </c>
      <c r="O55" s="135">
        <f>M55*N55</f>
        <v>10392</v>
      </c>
      <c r="P55" s="130" t="s">
        <v>8</v>
      </c>
      <c r="Q55" s="130"/>
    </row>
    <row r="56" spans="6:23" ht="15.6">
      <c r="F56" s="130"/>
      <c r="G56" s="130"/>
      <c r="H56" s="130"/>
      <c r="I56" s="51">
        <v>131</v>
      </c>
      <c r="J56" s="131"/>
      <c r="K56" s="56">
        <v>7.46E-2</v>
      </c>
      <c r="L56" s="56">
        <f>K56*10000</f>
        <v>746</v>
      </c>
      <c r="M56" s="133"/>
      <c r="N56" s="133"/>
      <c r="O56" s="136"/>
      <c r="P56" s="130" t="s">
        <v>8</v>
      </c>
      <c r="Q56" s="130"/>
    </row>
    <row r="57" spans="6:23" ht="15.6">
      <c r="F57" s="130"/>
      <c r="G57" s="130"/>
      <c r="H57" s="130"/>
      <c r="I57" s="51" t="s">
        <v>48</v>
      </c>
      <c r="J57" s="131"/>
      <c r="K57" s="53">
        <v>5.0900000000000001E-2</v>
      </c>
      <c r="L57" s="53">
        <f>K57*10000</f>
        <v>509</v>
      </c>
      <c r="M57" s="134"/>
      <c r="N57" s="134"/>
      <c r="O57" s="137"/>
      <c r="P57" s="130" t="s">
        <v>8</v>
      </c>
      <c r="Q57" s="130"/>
    </row>
    <row r="58" spans="6:23" ht="15.6">
      <c r="F58" s="70"/>
      <c r="G58" s="70"/>
      <c r="H58" s="70"/>
      <c r="I58" s="68"/>
      <c r="J58" s="71"/>
      <c r="K58" s="54"/>
      <c r="L58" s="67"/>
      <c r="M58" s="67"/>
      <c r="N58" s="67"/>
      <c r="O58" s="72"/>
      <c r="P58" s="80"/>
      <c r="Q58" s="80"/>
      <c r="R58" s="25"/>
    </row>
    <row r="59" spans="6:23" ht="15.6">
      <c r="F59" s="78"/>
      <c r="G59" s="78"/>
      <c r="H59" s="78"/>
      <c r="I59" s="78"/>
      <c r="J59" s="78"/>
      <c r="K59" s="56"/>
      <c r="L59" s="73"/>
      <c r="M59" s="73"/>
      <c r="N59" s="73"/>
      <c r="O59" s="67"/>
      <c r="P59" s="78"/>
      <c r="Q59" s="78"/>
      <c r="R59" s="25"/>
    </row>
    <row r="60" spans="6:23" ht="15.75" customHeight="1">
      <c r="F60" s="112" t="s">
        <v>53</v>
      </c>
      <c r="G60" s="122"/>
      <c r="H60" s="113"/>
      <c r="I60" s="51" t="s">
        <v>54</v>
      </c>
      <c r="J60" s="62">
        <v>3</v>
      </c>
      <c r="K60" s="57">
        <v>0.05</v>
      </c>
      <c r="L60" s="58">
        <f>K60*10000</f>
        <v>500</v>
      </c>
      <c r="M60" s="124">
        <f>L60+L61</f>
        <v>1168</v>
      </c>
      <c r="N60" s="124">
        <v>4</v>
      </c>
      <c r="O60" s="110">
        <f>M60*N60</f>
        <v>4672</v>
      </c>
      <c r="P60" s="112" t="s">
        <v>55</v>
      </c>
      <c r="Q60" s="113"/>
    </row>
    <row r="61" spans="6:23" ht="15.6">
      <c r="F61" s="114"/>
      <c r="G61" s="123"/>
      <c r="H61" s="115"/>
      <c r="I61" s="52" t="s">
        <v>56</v>
      </c>
      <c r="J61" s="74">
        <v>3</v>
      </c>
      <c r="K61" s="53">
        <v>6.6799999999999998E-2</v>
      </c>
      <c r="L61" s="53">
        <f>K61*10000</f>
        <v>668</v>
      </c>
      <c r="M61" s="125"/>
      <c r="N61" s="125"/>
      <c r="O61" s="111"/>
      <c r="P61" s="114"/>
      <c r="Q61" s="115"/>
    </row>
    <row r="62" spans="6:23" ht="15.6">
      <c r="F62" s="76"/>
      <c r="G62" s="76"/>
      <c r="H62" s="76"/>
      <c r="I62" s="76"/>
      <c r="J62" s="76"/>
      <c r="K62" s="54"/>
      <c r="L62" s="67"/>
      <c r="M62" s="67"/>
      <c r="N62" s="67"/>
      <c r="O62" s="75"/>
      <c r="P62" s="76"/>
      <c r="Q62" s="76"/>
    </row>
    <row r="63" spans="6:23" ht="15.75" customHeight="1">
      <c r="F63" s="112" t="s">
        <v>57</v>
      </c>
      <c r="G63" s="122"/>
      <c r="H63" s="113"/>
      <c r="I63" s="51">
        <v>190</v>
      </c>
      <c r="J63" s="62">
        <v>3</v>
      </c>
      <c r="K63" s="126">
        <v>0.03</v>
      </c>
      <c r="L63" s="128">
        <f>K63*10000</f>
        <v>300</v>
      </c>
      <c r="M63" s="128">
        <f>L63</f>
        <v>300</v>
      </c>
      <c r="N63" s="128">
        <v>4</v>
      </c>
      <c r="O63" s="110">
        <f>M63*N63</f>
        <v>1200</v>
      </c>
      <c r="P63" s="112" t="s">
        <v>58</v>
      </c>
      <c r="Q63" s="113"/>
      <c r="W63" s="43"/>
    </row>
    <row r="64" spans="6:23" ht="15.75" customHeight="1">
      <c r="F64" s="114"/>
      <c r="G64" s="123"/>
      <c r="H64" s="115"/>
      <c r="I64" s="52">
        <v>191</v>
      </c>
      <c r="J64" s="74">
        <v>3</v>
      </c>
      <c r="K64" s="127"/>
      <c r="L64" s="129"/>
      <c r="M64" s="129"/>
      <c r="N64" s="129"/>
      <c r="O64" s="111"/>
      <c r="P64" s="114"/>
      <c r="Q64" s="115"/>
    </row>
    <row r="65" spans="6:17" ht="15.6"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6:17" ht="15.6">
      <c r="F66" s="81" t="s">
        <v>59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6:17" ht="15.6"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6:17" ht="15.6">
      <c r="F68" s="97" t="s">
        <v>49</v>
      </c>
      <c r="G68" s="97"/>
      <c r="H68" s="97"/>
      <c r="I68" s="82">
        <v>140</v>
      </c>
      <c r="J68" s="82">
        <v>3</v>
      </c>
      <c r="K68" s="89">
        <v>0.02</v>
      </c>
      <c r="L68" s="84">
        <f t="shared" ref="L68:L90" si="1">K68*10000</f>
        <v>200</v>
      </c>
      <c r="M68" s="116">
        <f>SUM(L68:L90)</f>
        <v>33690</v>
      </c>
      <c r="N68" s="116">
        <v>4</v>
      </c>
      <c r="O68" s="119">
        <f>M68*N68</f>
        <v>134760</v>
      </c>
      <c r="P68" s="97" t="s">
        <v>64</v>
      </c>
      <c r="Q68" s="97"/>
    </row>
    <row r="69" spans="6:17" ht="15.75" customHeight="1">
      <c r="F69" s="97" t="s">
        <v>60</v>
      </c>
      <c r="G69" s="97"/>
      <c r="H69" s="97"/>
      <c r="I69" s="91" t="s">
        <v>76</v>
      </c>
      <c r="J69" s="88">
        <v>3</v>
      </c>
      <c r="K69" s="83">
        <v>0.1024</v>
      </c>
      <c r="L69" s="83">
        <f t="shared" si="1"/>
        <v>1024</v>
      </c>
      <c r="M69" s="117"/>
      <c r="N69" s="117"/>
      <c r="O69" s="120"/>
      <c r="P69" s="97" t="s">
        <v>64</v>
      </c>
      <c r="Q69" s="97"/>
    </row>
    <row r="70" spans="6:17" ht="15.75" customHeight="1">
      <c r="F70" s="97" t="s">
        <v>62</v>
      </c>
      <c r="G70" s="97"/>
      <c r="H70" s="97"/>
      <c r="I70" s="88">
        <v>343</v>
      </c>
      <c r="J70" s="88">
        <v>3</v>
      </c>
      <c r="K70" s="83">
        <v>3.3700000000000001E-2</v>
      </c>
      <c r="L70" s="83">
        <f t="shared" si="1"/>
        <v>337</v>
      </c>
      <c r="M70" s="117"/>
      <c r="N70" s="117"/>
      <c r="O70" s="120"/>
      <c r="P70" s="97" t="s">
        <v>8</v>
      </c>
      <c r="Q70" s="97"/>
    </row>
    <row r="71" spans="6:17" ht="15.6">
      <c r="F71" s="97" t="s">
        <v>63</v>
      </c>
      <c r="G71" s="97"/>
      <c r="H71" s="97"/>
      <c r="I71" s="88">
        <v>629</v>
      </c>
      <c r="J71" s="88">
        <v>3</v>
      </c>
      <c r="K71" s="89">
        <v>0.3</v>
      </c>
      <c r="L71" s="83">
        <f t="shared" si="1"/>
        <v>3000</v>
      </c>
      <c r="M71" s="117"/>
      <c r="N71" s="117"/>
      <c r="O71" s="120"/>
      <c r="P71" s="97" t="s">
        <v>64</v>
      </c>
      <c r="Q71" s="97"/>
    </row>
    <row r="72" spans="6:17" ht="15.6">
      <c r="F72" s="97" t="s">
        <v>65</v>
      </c>
      <c r="G72" s="97"/>
      <c r="H72" s="97"/>
      <c r="I72" s="88">
        <v>77</v>
      </c>
      <c r="J72" s="88">
        <v>3</v>
      </c>
      <c r="K72" s="83">
        <v>0.16889999999999999</v>
      </c>
      <c r="L72" s="83">
        <f t="shared" si="1"/>
        <v>1689</v>
      </c>
      <c r="M72" s="117"/>
      <c r="N72" s="117"/>
      <c r="O72" s="120"/>
      <c r="P72" s="97" t="s">
        <v>64</v>
      </c>
      <c r="Q72" s="97"/>
    </row>
    <row r="73" spans="6:17" ht="15.6">
      <c r="F73" s="97" t="s">
        <v>66</v>
      </c>
      <c r="G73" s="97"/>
      <c r="H73" s="97"/>
      <c r="I73" s="88">
        <v>103</v>
      </c>
      <c r="J73" s="88">
        <v>3</v>
      </c>
      <c r="K73" s="83">
        <v>0.2913</v>
      </c>
      <c r="L73" s="83">
        <f t="shared" si="1"/>
        <v>2913</v>
      </c>
      <c r="M73" s="117"/>
      <c r="N73" s="117"/>
      <c r="O73" s="120"/>
      <c r="P73" s="97" t="s">
        <v>64</v>
      </c>
      <c r="Q73" s="97"/>
    </row>
    <row r="74" spans="6:17" ht="15.6">
      <c r="F74" s="97" t="s">
        <v>67</v>
      </c>
      <c r="G74" s="97"/>
      <c r="H74" s="97"/>
      <c r="I74" s="88">
        <v>157</v>
      </c>
      <c r="J74" s="88">
        <v>3</v>
      </c>
      <c r="K74" s="83">
        <v>0.13439999999999999</v>
      </c>
      <c r="L74" s="83">
        <f t="shared" si="1"/>
        <v>1344</v>
      </c>
      <c r="M74" s="117"/>
      <c r="N74" s="117"/>
      <c r="O74" s="120"/>
      <c r="P74" s="97" t="s">
        <v>64</v>
      </c>
      <c r="Q74" s="97"/>
    </row>
    <row r="75" spans="6:17" ht="15.6">
      <c r="F75" s="98" t="s">
        <v>86</v>
      </c>
      <c r="G75" s="99"/>
      <c r="H75" s="100"/>
      <c r="I75" s="91" t="s">
        <v>87</v>
      </c>
      <c r="J75" s="88">
        <v>4</v>
      </c>
      <c r="K75" s="83">
        <v>2.75E-2</v>
      </c>
      <c r="L75" s="83">
        <f t="shared" si="1"/>
        <v>275</v>
      </c>
      <c r="M75" s="117"/>
      <c r="N75" s="117"/>
      <c r="O75" s="120"/>
      <c r="P75" s="101" t="s">
        <v>8</v>
      </c>
      <c r="Q75" s="102"/>
    </row>
    <row r="76" spans="6:17" ht="15.75" customHeight="1">
      <c r="F76" s="98" t="s">
        <v>60</v>
      </c>
      <c r="G76" s="99"/>
      <c r="H76" s="100"/>
      <c r="I76" s="88">
        <v>220</v>
      </c>
      <c r="J76" s="88">
        <v>3</v>
      </c>
      <c r="K76" s="83">
        <v>0.1343</v>
      </c>
      <c r="L76" s="83">
        <f t="shared" si="1"/>
        <v>1343</v>
      </c>
      <c r="M76" s="117"/>
      <c r="N76" s="117"/>
      <c r="O76" s="120"/>
      <c r="P76" s="97" t="s">
        <v>8</v>
      </c>
      <c r="Q76" s="97"/>
    </row>
    <row r="77" spans="6:17" ht="15.6">
      <c r="F77" s="98" t="s">
        <v>68</v>
      </c>
      <c r="G77" s="99"/>
      <c r="H77" s="100"/>
      <c r="I77" s="88">
        <v>137</v>
      </c>
      <c r="J77" s="88">
        <v>4</v>
      </c>
      <c r="K77" s="83">
        <v>0.27289999999999998</v>
      </c>
      <c r="L77" s="83">
        <f t="shared" si="1"/>
        <v>2728.9999999999995</v>
      </c>
      <c r="M77" s="117"/>
      <c r="N77" s="117"/>
      <c r="O77" s="120"/>
      <c r="P77" s="97" t="s">
        <v>64</v>
      </c>
      <c r="Q77" s="97"/>
    </row>
    <row r="78" spans="6:17" ht="15.6">
      <c r="F78" s="97" t="s">
        <v>69</v>
      </c>
      <c r="G78" s="97"/>
      <c r="H78" s="97"/>
      <c r="I78" s="88" t="s">
        <v>70</v>
      </c>
      <c r="J78" s="88">
        <v>3</v>
      </c>
      <c r="K78" s="83">
        <v>0.12280000000000001</v>
      </c>
      <c r="L78" s="83">
        <f t="shared" si="1"/>
        <v>1228</v>
      </c>
      <c r="M78" s="117"/>
      <c r="N78" s="117"/>
      <c r="O78" s="120"/>
      <c r="P78" s="97" t="s">
        <v>64</v>
      </c>
      <c r="Q78" s="97"/>
    </row>
    <row r="79" spans="6:17" ht="15.6">
      <c r="F79" s="97" t="s">
        <v>71</v>
      </c>
      <c r="G79" s="97"/>
      <c r="H79" s="97"/>
      <c r="I79" s="88">
        <v>15</v>
      </c>
      <c r="J79" s="88">
        <v>4</v>
      </c>
      <c r="K79" s="83">
        <v>0.1323</v>
      </c>
      <c r="L79" s="83">
        <f t="shared" si="1"/>
        <v>1323</v>
      </c>
      <c r="M79" s="117"/>
      <c r="N79" s="117"/>
      <c r="O79" s="120"/>
      <c r="P79" s="97" t="s">
        <v>64</v>
      </c>
      <c r="Q79" s="97"/>
    </row>
    <row r="80" spans="6:17" ht="15.6">
      <c r="F80" s="97" t="s">
        <v>72</v>
      </c>
      <c r="G80" s="97"/>
      <c r="H80" s="97"/>
      <c r="I80" s="88" t="s">
        <v>73</v>
      </c>
      <c r="J80" s="88">
        <v>3</v>
      </c>
      <c r="K80" s="83">
        <v>1.11E-2</v>
      </c>
      <c r="L80" s="84">
        <f t="shared" si="1"/>
        <v>111</v>
      </c>
      <c r="M80" s="117"/>
      <c r="N80" s="117"/>
      <c r="O80" s="120"/>
      <c r="P80" s="97" t="s">
        <v>8</v>
      </c>
      <c r="Q80" s="97"/>
    </row>
    <row r="81" spans="6:17" ht="15.6">
      <c r="F81" s="97" t="s">
        <v>74</v>
      </c>
      <c r="G81" s="97"/>
      <c r="H81" s="97"/>
      <c r="I81" s="88" t="s">
        <v>75</v>
      </c>
      <c r="J81" s="88">
        <v>3</v>
      </c>
      <c r="K81" s="83">
        <v>0.29580000000000001</v>
      </c>
      <c r="L81" s="83">
        <f t="shared" si="1"/>
        <v>2958</v>
      </c>
      <c r="M81" s="117"/>
      <c r="N81" s="117"/>
      <c r="O81" s="120"/>
      <c r="P81" s="97" t="s">
        <v>8</v>
      </c>
      <c r="Q81" s="97"/>
    </row>
    <row r="82" spans="6:17" ht="15.6">
      <c r="F82" s="103" t="s">
        <v>77</v>
      </c>
      <c r="G82" s="104"/>
      <c r="H82" s="105"/>
      <c r="I82" s="88">
        <v>357</v>
      </c>
      <c r="J82" s="82">
        <v>3</v>
      </c>
      <c r="K82" s="83">
        <v>7.6100000000000001E-2</v>
      </c>
      <c r="L82" s="83">
        <f t="shared" si="1"/>
        <v>761</v>
      </c>
      <c r="M82" s="117"/>
      <c r="N82" s="117"/>
      <c r="O82" s="120"/>
      <c r="P82" s="103" t="s">
        <v>61</v>
      </c>
      <c r="Q82" s="105"/>
    </row>
    <row r="83" spans="6:17" ht="15.6">
      <c r="F83" s="106"/>
      <c r="G83" s="107"/>
      <c r="H83" s="108"/>
      <c r="I83" s="92">
        <v>359</v>
      </c>
      <c r="J83" s="93">
        <v>3</v>
      </c>
      <c r="K83" s="83">
        <v>7.6100000000000001E-2</v>
      </c>
      <c r="L83" s="83">
        <f t="shared" si="1"/>
        <v>761</v>
      </c>
      <c r="M83" s="117"/>
      <c r="N83" s="117"/>
      <c r="O83" s="120"/>
      <c r="P83" s="106"/>
      <c r="Q83" s="108"/>
    </row>
    <row r="84" spans="6:17" ht="15.6">
      <c r="F84" s="103" t="s">
        <v>78</v>
      </c>
      <c r="G84" s="104"/>
      <c r="H84" s="105"/>
      <c r="I84" s="88">
        <v>148</v>
      </c>
      <c r="J84" s="82">
        <v>3</v>
      </c>
      <c r="K84" s="83">
        <v>4.6699999999999998E-2</v>
      </c>
      <c r="L84" s="83">
        <f t="shared" si="1"/>
        <v>467</v>
      </c>
      <c r="M84" s="117"/>
      <c r="N84" s="117"/>
      <c r="O84" s="120"/>
      <c r="P84" s="103" t="s">
        <v>8</v>
      </c>
      <c r="Q84" s="105"/>
    </row>
    <row r="85" spans="6:17" ht="15.6">
      <c r="F85" s="106"/>
      <c r="G85" s="107"/>
      <c r="H85" s="108"/>
      <c r="I85" s="92">
        <v>146</v>
      </c>
      <c r="J85" s="93">
        <v>3</v>
      </c>
      <c r="K85" s="89">
        <v>9.5000000000000001E-2</v>
      </c>
      <c r="L85" s="84">
        <f t="shared" si="1"/>
        <v>950</v>
      </c>
      <c r="M85" s="117"/>
      <c r="N85" s="117"/>
      <c r="O85" s="120"/>
      <c r="P85" s="106"/>
      <c r="Q85" s="108"/>
    </row>
    <row r="86" spans="6:17" ht="15.6">
      <c r="F86" s="97" t="s">
        <v>69</v>
      </c>
      <c r="G86" s="97"/>
      <c r="H86" s="97"/>
      <c r="I86" s="88">
        <v>55</v>
      </c>
      <c r="J86" s="109">
        <v>4</v>
      </c>
      <c r="K86" s="83">
        <v>4.7500000000000001E-2</v>
      </c>
      <c r="L86" s="83">
        <f t="shared" si="1"/>
        <v>475</v>
      </c>
      <c r="M86" s="117"/>
      <c r="N86" s="117"/>
      <c r="O86" s="120"/>
      <c r="P86" s="97" t="s">
        <v>8</v>
      </c>
      <c r="Q86" s="97"/>
    </row>
    <row r="87" spans="6:17" ht="15.6">
      <c r="F87" s="97"/>
      <c r="G87" s="97"/>
      <c r="H87" s="97"/>
      <c r="I87" s="88">
        <v>85</v>
      </c>
      <c r="J87" s="109"/>
      <c r="K87" s="83">
        <v>0.2097</v>
      </c>
      <c r="L87" s="83">
        <f t="shared" si="1"/>
        <v>2097</v>
      </c>
      <c r="M87" s="117"/>
      <c r="N87" s="117"/>
      <c r="O87" s="120"/>
      <c r="P87" s="97" t="s">
        <v>8</v>
      </c>
      <c r="Q87" s="97"/>
    </row>
    <row r="88" spans="6:17" ht="15.6">
      <c r="F88" s="97"/>
      <c r="G88" s="97"/>
      <c r="H88" s="97"/>
      <c r="I88" s="88" t="s">
        <v>94</v>
      </c>
      <c r="J88" s="109"/>
      <c r="K88" s="83">
        <v>0.04</v>
      </c>
      <c r="L88" s="83">
        <f t="shared" si="1"/>
        <v>400</v>
      </c>
      <c r="M88" s="117"/>
      <c r="N88" s="117"/>
      <c r="O88" s="120"/>
      <c r="P88" s="82"/>
      <c r="Q88" s="82"/>
    </row>
    <row r="89" spans="6:17" ht="15.6">
      <c r="F89" s="97"/>
      <c r="G89" s="97"/>
      <c r="H89" s="97"/>
      <c r="I89" s="88">
        <v>28</v>
      </c>
      <c r="J89" s="109"/>
      <c r="K89" s="83">
        <v>0.51890000000000003</v>
      </c>
      <c r="L89" s="83">
        <f t="shared" si="1"/>
        <v>5189</v>
      </c>
      <c r="M89" s="117"/>
      <c r="N89" s="117"/>
      <c r="O89" s="120"/>
      <c r="P89" s="97" t="s">
        <v>8</v>
      </c>
      <c r="Q89" s="97"/>
    </row>
    <row r="90" spans="6:17" ht="15.6">
      <c r="F90" s="97" t="s">
        <v>79</v>
      </c>
      <c r="G90" s="97"/>
      <c r="H90" s="97"/>
      <c r="I90" s="88" t="s">
        <v>82</v>
      </c>
      <c r="J90" s="88" t="s">
        <v>83</v>
      </c>
      <c r="K90" s="83">
        <v>0.21160000000000001</v>
      </c>
      <c r="L90" s="83">
        <f t="shared" si="1"/>
        <v>2116</v>
      </c>
      <c r="M90" s="118"/>
      <c r="N90" s="118"/>
      <c r="O90" s="121"/>
      <c r="P90" s="97" t="s">
        <v>8</v>
      </c>
      <c r="Q90" s="97"/>
    </row>
    <row r="91" spans="6:17" ht="15.6">
      <c r="F91" s="97" t="s">
        <v>95</v>
      </c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6:17" ht="15.75" customHeight="1">
      <c r="F92" s="97" t="s">
        <v>91</v>
      </c>
      <c r="G92" s="97"/>
      <c r="H92" s="97"/>
      <c r="I92" s="97"/>
      <c r="J92" s="97"/>
      <c r="K92" s="83">
        <v>1.6060000000000001</v>
      </c>
      <c r="L92" s="83">
        <f>K92*10000</f>
        <v>16060.000000000002</v>
      </c>
      <c r="M92" s="84">
        <f>L92</f>
        <v>16060.000000000002</v>
      </c>
      <c r="N92" s="83">
        <v>3</v>
      </c>
      <c r="O92" s="85">
        <f>M92*N92</f>
        <v>48180.000000000007</v>
      </c>
      <c r="P92" s="97" t="s">
        <v>8</v>
      </c>
      <c r="Q92" s="97"/>
    </row>
    <row r="93" spans="6:17" ht="15.6">
      <c r="K93" s="46"/>
      <c r="L93" s="46"/>
      <c r="M93" s="46"/>
    </row>
    <row r="95" spans="6:17" ht="15.6">
      <c r="I95" s="25"/>
      <c r="J95" s="95"/>
      <c r="K95" s="95"/>
      <c r="L95" s="95"/>
      <c r="M95" s="47"/>
    </row>
    <row r="96" spans="6:17" ht="18.600000000000001">
      <c r="I96" s="25"/>
      <c r="J96" s="95"/>
      <c r="K96" s="95"/>
      <c r="L96" s="95"/>
      <c r="M96" s="47"/>
      <c r="N96" s="46"/>
      <c r="O96" s="40"/>
      <c r="P96" s="45"/>
    </row>
    <row r="97" spans="9:16" ht="15.6">
      <c r="I97" s="25"/>
      <c r="J97" s="95"/>
      <c r="K97" s="95"/>
      <c r="L97" s="95"/>
      <c r="M97" s="44"/>
    </row>
    <row r="98" spans="9:16">
      <c r="I98" s="25"/>
      <c r="J98" s="25"/>
      <c r="K98" s="25"/>
      <c r="L98" s="25"/>
      <c r="M98" s="25"/>
    </row>
    <row r="99" spans="9:16" ht="17.399999999999999">
      <c r="I99" s="25"/>
      <c r="J99" s="96"/>
      <c r="K99" s="96"/>
      <c r="L99" s="96"/>
      <c r="M99" s="94"/>
      <c r="N99" s="50"/>
      <c r="O99" s="48"/>
      <c r="P99" s="49"/>
    </row>
    <row r="100" spans="9:16">
      <c r="I100" s="25"/>
      <c r="J100" s="25"/>
      <c r="K100" s="25"/>
      <c r="L100" s="25"/>
      <c r="M100" s="25"/>
    </row>
    <row r="101" spans="9:16">
      <c r="I101" s="25"/>
      <c r="J101" s="25"/>
      <c r="K101" s="25"/>
      <c r="L101" s="25"/>
      <c r="M101" s="25"/>
    </row>
    <row r="102" spans="9:16">
      <c r="I102" s="25"/>
      <c r="J102" s="25"/>
      <c r="K102" s="25"/>
      <c r="L102" s="25"/>
      <c r="M102" s="25"/>
    </row>
  </sheetData>
  <mergeCells count="141">
    <mergeCell ref="M2:Q2"/>
    <mergeCell ref="F4:Q6"/>
    <mergeCell ref="F8:Q9"/>
    <mergeCell ref="F10:H10"/>
    <mergeCell ref="P10:Q10"/>
    <mergeCell ref="F11:H11"/>
    <mergeCell ref="M11:M43"/>
    <mergeCell ref="N11:N43"/>
    <mergeCell ref="O11:O43"/>
    <mergeCell ref="P11:Q11"/>
    <mergeCell ref="F16:H16"/>
    <mergeCell ref="P16:Q16"/>
    <mergeCell ref="F17:H18"/>
    <mergeCell ref="J17:J18"/>
    <mergeCell ref="P17:Q17"/>
    <mergeCell ref="P18:Q18"/>
    <mergeCell ref="F12:H13"/>
    <mergeCell ref="P12:Q12"/>
    <mergeCell ref="P13:Q13"/>
    <mergeCell ref="F14:H14"/>
    <mergeCell ref="P14:Q14"/>
    <mergeCell ref="F15:H15"/>
    <mergeCell ref="P15:Q15"/>
    <mergeCell ref="F23:H26"/>
    <mergeCell ref="J23:J26"/>
    <mergeCell ref="P23:Q23"/>
    <mergeCell ref="P24:Q24"/>
    <mergeCell ref="P25:Q25"/>
    <mergeCell ref="P26:Q26"/>
    <mergeCell ref="F19:H21"/>
    <mergeCell ref="P19:Q19"/>
    <mergeCell ref="P20:Q20"/>
    <mergeCell ref="P21:Q21"/>
    <mergeCell ref="F22:H22"/>
    <mergeCell ref="P22:Q22"/>
    <mergeCell ref="P35:Q35"/>
    <mergeCell ref="P36:Q36"/>
    <mergeCell ref="P37:Q37"/>
    <mergeCell ref="P38:Q38"/>
    <mergeCell ref="F39:H39"/>
    <mergeCell ref="P39:Q39"/>
    <mergeCell ref="F27:H38"/>
    <mergeCell ref="J27:J38"/>
    <mergeCell ref="P27:Q27"/>
    <mergeCell ref="P28:Q28"/>
    <mergeCell ref="P29:Q29"/>
    <mergeCell ref="P30:Q30"/>
    <mergeCell ref="P31:Q31"/>
    <mergeCell ref="P32:Q32"/>
    <mergeCell ref="P33:Q33"/>
    <mergeCell ref="P34:Q34"/>
    <mergeCell ref="F43:H43"/>
    <mergeCell ref="P43:Q43"/>
    <mergeCell ref="F44:H44"/>
    <mergeCell ref="P44:Q44"/>
    <mergeCell ref="F46:H46"/>
    <mergeCell ref="P46:Q46"/>
    <mergeCell ref="F40:H40"/>
    <mergeCell ref="P40:Q40"/>
    <mergeCell ref="F41:H42"/>
    <mergeCell ref="J41:J42"/>
    <mergeCell ref="P41:Q41"/>
    <mergeCell ref="P42:Q42"/>
    <mergeCell ref="F55:H57"/>
    <mergeCell ref="J55:J57"/>
    <mergeCell ref="M55:M57"/>
    <mergeCell ref="N55:N57"/>
    <mergeCell ref="O55:O57"/>
    <mergeCell ref="P55:Q55"/>
    <mergeCell ref="P56:Q56"/>
    <mergeCell ref="P57:Q57"/>
    <mergeCell ref="F49:H52"/>
    <mergeCell ref="J49:J52"/>
    <mergeCell ref="M49:M52"/>
    <mergeCell ref="N49:N52"/>
    <mergeCell ref="O49:O52"/>
    <mergeCell ref="P49:Q49"/>
    <mergeCell ref="P50:Q50"/>
    <mergeCell ref="P51:Q51"/>
    <mergeCell ref="P52:Q52"/>
    <mergeCell ref="F60:H61"/>
    <mergeCell ref="M60:M61"/>
    <mergeCell ref="N60:N61"/>
    <mergeCell ref="O60:O61"/>
    <mergeCell ref="P60:Q61"/>
    <mergeCell ref="F63:H64"/>
    <mergeCell ref="K63:K64"/>
    <mergeCell ref="L63:L64"/>
    <mergeCell ref="M63:M64"/>
    <mergeCell ref="N63:N64"/>
    <mergeCell ref="P70:Q70"/>
    <mergeCell ref="F71:H71"/>
    <mergeCell ref="P71:Q71"/>
    <mergeCell ref="F72:H72"/>
    <mergeCell ref="P72:Q72"/>
    <mergeCell ref="F73:H73"/>
    <mergeCell ref="P73:Q73"/>
    <mergeCell ref="O63:O64"/>
    <mergeCell ref="P63:Q64"/>
    <mergeCell ref="F68:H68"/>
    <mergeCell ref="M68:M90"/>
    <mergeCell ref="N68:N90"/>
    <mergeCell ref="O68:O90"/>
    <mergeCell ref="P68:Q68"/>
    <mergeCell ref="F69:H69"/>
    <mergeCell ref="P69:Q69"/>
    <mergeCell ref="F70:H70"/>
    <mergeCell ref="F77:H77"/>
    <mergeCell ref="P77:Q77"/>
    <mergeCell ref="F78:H78"/>
    <mergeCell ref="P78:Q78"/>
    <mergeCell ref="F79:H79"/>
    <mergeCell ref="P79:Q79"/>
    <mergeCell ref="F74:H74"/>
    <mergeCell ref="P74:Q74"/>
    <mergeCell ref="F75:H75"/>
    <mergeCell ref="P75:Q75"/>
    <mergeCell ref="F76:H76"/>
    <mergeCell ref="P76:Q76"/>
    <mergeCell ref="F84:H85"/>
    <mergeCell ref="P84:Q85"/>
    <mergeCell ref="F86:H89"/>
    <mergeCell ref="J86:J89"/>
    <mergeCell ref="P86:Q86"/>
    <mergeCell ref="P87:Q87"/>
    <mergeCell ref="P89:Q89"/>
    <mergeCell ref="F80:H80"/>
    <mergeCell ref="P80:Q80"/>
    <mergeCell ref="F81:H81"/>
    <mergeCell ref="P81:Q81"/>
    <mergeCell ref="F82:H83"/>
    <mergeCell ref="P82:Q83"/>
    <mergeCell ref="J96:L96"/>
    <mergeCell ref="J97:L97"/>
    <mergeCell ref="J99:L99"/>
    <mergeCell ref="F90:H90"/>
    <mergeCell ref="P90:Q90"/>
    <mergeCell ref="F91:Q91"/>
    <mergeCell ref="F92:J92"/>
    <mergeCell ref="P92:Q92"/>
    <mergeCell ref="J95:L95"/>
  </mergeCells>
  <pageMargins left="0.70866141732283472" right="0.70866141732283472" top="0.74803149606299213" bottom="0.74803149606299213" header="0.31496062992125984" footer="0.31496062992125984"/>
  <pageSetup paperSize="9" scale="47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4:T96"/>
  <sheetViews>
    <sheetView workbookViewId="0">
      <selection activeCell="S73" sqref="S73"/>
    </sheetView>
  </sheetViews>
  <sheetFormatPr defaultRowHeight="14.4"/>
  <cols>
    <col min="9" max="9" width="13.5546875" customWidth="1"/>
    <col min="10" max="10" width="11.5546875" customWidth="1"/>
    <col min="11" max="12" width="12" customWidth="1"/>
    <col min="13" max="13" width="11.44140625" bestFit="1" customWidth="1"/>
    <col min="14" max="14" width="9" customWidth="1"/>
  </cols>
  <sheetData>
    <row r="4" spans="6:14">
      <c r="F4" s="156" t="s">
        <v>85</v>
      </c>
      <c r="G4" s="156"/>
      <c r="H4" s="156"/>
      <c r="I4" s="156"/>
      <c r="J4" s="156"/>
      <c r="K4" s="156"/>
      <c r="L4" s="156"/>
      <c r="M4" s="156"/>
      <c r="N4" s="156"/>
    </row>
    <row r="5" spans="6:14">
      <c r="F5" s="156"/>
      <c r="G5" s="156"/>
      <c r="H5" s="156"/>
      <c r="I5" s="156"/>
      <c r="J5" s="156"/>
      <c r="K5" s="156"/>
      <c r="L5" s="156"/>
      <c r="M5" s="156"/>
      <c r="N5" s="156"/>
    </row>
    <row r="6" spans="6:14">
      <c r="F6" s="156"/>
      <c r="G6" s="156"/>
      <c r="H6" s="156"/>
      <c r="I6" s="156"/>
      <c r="J6" s="156"/>
      <c r="K6" s="156"/>
      <c r="L6" s="156"/>
      <c r="M6" s="156"/>
      <c r="N6" s="156"/>
    </row>
    <row r="8" spans="6:14" ht="20.399999999999999">
      <c r="F8" s="180" t="s">
        <v>9</v>
      </c>
      <c r="G8" s="180"/>
      <c r="H8" s="180"/>
      <c r="I8" s="180"/>
      <c r="J8" s="180"/>
      <c r="K8" s="180"/>
      <c r="L8" s="3"/>
    </row>
    <row r="10" spans="6:14" ht="24.9" customHeight="1">
      <c r="F10" s="182"/>
      <c r="G10" s="182"/>
      <c r="H10" s="182"/>
      <c r="I10" s="1" t="s">
        <v>0</v>
      </c>
      <c r="J10" s="1" t="s">
        <v>1</v>
      </c>
      <c r="K10" s="1" t="s">
        <v>7</v>
      </c>
      <c r="L10" s="1" t="s">
        <v>2</v>
      </c>
      <c r="M10" s="178" t="s">
        <v>10</v>
      </c>
      <c r="N10" s="178"/>
    </row>
    <row r="11" spans="6:14" ht="15.6">
      <c r="F11" s="165" t="s">
        <v>14</v>
      </c>
      <c r="G11" s="166"/>
      <c r="H11" s="167"/>
      <c r="I11" s="14" t="s">
        <v>3</v>
      </c>
      <c r="J11" s="14">
        <v>3</v>
      </c>
      <c r="K11" s="15">
        <v>9.11E-2</v>
      </c>
      <c r="L11" s="28"/>
      <c r="M11" s="179" t="s">
        <v>8</v>
      </c>
      <c r="N11" s="179"/>
    </row>
    <row r="12" spans="6:14" ht="15" customHeight="1">
      <c r="F12" s="162" t="s">
        <v>4</v>
      </c>
      <c r="G12" s="163"/>
      <c r="H12" s="164"/>
      <c r="I12" s="1" t="s">
        <v>5</v>
      </c>
      <c r="J12" s="1">
        <v>3</v>
      </c>
      <c r="K12" s="2">
        <v>0.47589999999999999</v>
      </c>
      <c r="L12" s="2"/>
      <c r="M12" s="155" t="s">
        <v>8</v>
      </c>
      <c r="N12" s="155"/>
    </row>
    <row r="13" spans="6:14" ht="15.6">
      <c r="F13" s="165"/>
      <c r="G13" s="166"/>
      <c r="H13" s="167"/>
      <c r="I13" s="1" t="s">
        <v>6</v>
      </c>
      <c r="J13" s="1">
        <v>3</v>
      </c>
      <c r="K13" s="2">
        <v>8.3099999999999993E-2</v>
      </c>
      <c r="L13" s="2"/>
      <c r="M13" s="155" t="s">
        <v>8</v>
      </c>
      <c r="N13" s="155"/>
    </row>
    <row r="14" spans="6:14" ht="15.75" customHeight="1">
      <c r="F14" s="154" t="s">
        <v>11</v>
      </c>
      <c r="G14" s="154"/>
      <c r="H14" s="154"/>
      <c r="I14" s="6">
        <v>76</v>
      </c>
      <c r="J14" s="6">
        <v>4</v>
      </c>
      <c r="K14" s="2">
        <v>1.6314</v>
      </c>
      <c r="L14" s="16"/>
      <c r="M14" s="155" t="s">
        <v>12</v>
      </c>
      <c r="N14" s="155"/>
    </row>
    <row r="15" spans="6:14" ht="15.6">
      <c r="F15" s="154" t="s">
        <v>13</v>
      </c>
      <c r="G15" s="154"/>
      <c r="H15" s="154"/>
      <c r="I15" s="6" t="s">
        <v>15</v>
      </c>
      <c r="J15" s="6">
        <v>3</v>
      </c>
      <c r="K15" s="7">
        <v>0.2409</v>
      </c>
      <c r="L15" s="16"/>
      <c r="M15" s="155" t="s">
        <v>8</v>
      </c>
      <c r="N15" s="155"/>
    </row>
    <row r="16" spans="6:14" ht="15.75" customHeight="1">
      <c r="F16" s="154" t="s">
        <v>16</v>
      </c>
      <c r="G16" s="154"/>
      <c r="H16" s="154"/>
      <c r="I16" s="6" t="s">
        <v>17</v>
      </c>
      <c r="J16" s="6">
        <v>3</v>
      </c>
      <c r="K16" s="7">
        <v>0.2225</v>
      </c>
      <c r="L16" s="16"/>
      <c r="M16" s="155" t="s">
        <v>8</v>
      </c>
      <c r="N16" s="155"/>
    </row>
    <row r="17" spans="6:18" ht="15" customHeight="1">
      <c r="F17" s="154" t="s">
        <v>18</v>
      </c>
      <c r="G17" s="154"/>
      <c r="H17" s="154"/>
      <c r="I17" s="6" t="s">
        <v>19</v>
      </c>
      <c r="J17" s="181">
        <v>3</v>
      </c>
      <c r="K17" s="7">
        <v>0.1138</v>
      </c>
      <c r="L17" s="16"/>
      <c r="M17" s="155" t="s">
        <v>8</v>
      </c>
      <c r="N17" s="155"/>
    </row>
    <row r="18" spans="6:18" ht="15.6">
      <c r="F18" s="154"/>
      <c r="G18" s="154"/>
      <c r="H18" s="154"/>
      <c r="I18" s="6" t="s">
        <v>20</v>
      </c>
      <c r="J18" s="181"/>
      <c r="K18" s="7">
        <v>9.4700000000000006E-2</v>
      </c>
      <c r="L18" s="16"/>
      <c r="M18" s="155" t="s">
        <v>8</v>
      </c>
      <c r="N18" s="155"/>
    </row>
    <row r="19" spans="6:18" ht="15.75" customHeight="1">
      <c r="F19" s="154" t="s">
        <v>21</v>
      </c>
      <c r="G19" s="154"/>
      <c r="H19" s="154"/>
      <c r="I19" s="6" t="s">
        <v>22</v>
      </c>
      <c r="J19" s="6">
        <v>4</v>
      </c>
      <c r="K19" s="7">
        <v>0.1065</v>
      </c>
      <c r="L19" s="16"/>
      <c r="M19" s="155" t="s">
        <v>8</v>
      </c>
      <c r="N19" s="155"/>
    </row>
    <row r="20" spans="6:18" ht="15.6">
      <c r="F20" s="154"/>
      <c r="G20" s="154"/>
      <c r="H20" s="154"/>
      <c r="I20" s="9" t="s">
        <v>23</v>
      </c>
      <c r="J20" s="6">
        <v>4</v>
      </c>
      <c r="K20" s="2">
        <v>5.4100000000000002E-2</v>
      </c>
      <c r="L20" s="16"/>
      <c r="M20" s="155" t="s">
        <v>8</v>
      </c>
      <c r="N20" s="155"/>
    </row>
    <row r="21" spans="6:18" ht="15.6">
      <c r="F21" s="154"/>
      <c r="G21" s="154"/>
      <c r="H21" s="154"/>
      <c r="I21" s="9" t="s">
        <v>24</v>
      </c>
      <c r="J21" s="6">
        <v>4</v>
      </c>
      <c r="K21" s="2">
        <v>0.1457</v>
      </c>
      <c r="L21" s="16"/>
      <c r="M21" s="155" t="s">
        <v>8</v>
      </c>
      <c r="N21" s="155"/>
    </row>
    <row r="22" spans="6:18" ht="15.75" customHeight="1">
      <c r="F22" s="182" t="s">
        <v>25</v>
      </c>
      <c r="G22" s="182"/>
      <c r="H22" s="182"/>
      <c r="I22" s="6" t="s">
        <v>26</v>
      </c>
      <c r="J22" s="6">
        <v>3</v>
      </c>
      <c r="K22" s="7">
        <v>0.12720000000000001</v>
      </c>
      <c r="L22" s="16"/>
      <c r="M22" s="155" t="s">
        <v>8</v>
      </c>
      <c r="N22" s="155"/>
    </row>
    <row r="23" spans="6:18" ht="15.6">
      <c r="F23" s="154" t="s">
        <v>28</v>
      </c>
      <c r="G23" s="154"/>
      <c r="H23" s="154"/>
      <c r="I23" s="6" t="s">
        <v>27</v>
      </c>
      <c r="J23" s="181">
        <v>3</v>
      </c>
      <c r="K23" s="7">
        <v>3.5099999999999999E-2</v>
      </c>
      <c r="L23" s="16"/>
      <c r="M23" s="155" t="s">
        <v>8</v>
      </c>
      <c r="N23" s="155"/>
    </row>
    <row r="24" spans="6:18" ht="15.6">
      <c r="F24" s="154"/>
      <c r="G24" s="154"/>
      <c r="H24" s="154"/>
      <c r="I24" s="6" t="s">
        <v>29</v>
      </c>
      <c r="J24" s="181"/>
      <c r="K24" s="10">
        <v>0.13</v>
      </c>
      <c r="L24" s="16"/>
      <c r="M24" s="155" t="s">
        <v>8</v>
      </c>
      <c r="N24" s="155"/>
    </row>
    <row r="25" spans="6:18" ht="15.6">
      <c r="F25" s="154"/>
      <c r="G25" s="154"/>
      <c r="H25" s="154"/>
      <c r="I25" s="6" t="s">
        <v>30</v>
      </c>
      <c r="J25" s="181"/>
      <c r="K25" s="7">
        <v>0.2137</v>
      </c>
      <c r="L25" s="16"/>
      <c r="M25" s="155" t="s">
        <v>8</v>
      </c>
      <c r="N25" s="155"/>
    </row>
    <row r="26" spans="6:18" ht="15.6">
      <c r="F26" s="154"/>
      <c r="G26" s="154"/>
      <c r="H26" s="154"/>
      <c r="I26" s="6" t="s">
        <v>31</v>
      </c>
      <c r="J26" s="181"/>
      <c r="K26" s="7">
        <v>4.8500000000000001E-2</v>
      </c>
      <c r="L26" s="16"/>
      <c r="M26" s="155" t="s">
        <v>8</v>
      </c>
      <c r="N26" s="155"/>
      <c r="R26">
        <f>SUM(K11:K42)</f>
        <v>5.7712999999999983</v>
      </c>
    </row>
    <row r="27" spans="6:18" ht="15" customHeight="1">
      <c r="F27" s="154" t="s">
        <v>32</v>
      </c>
      <c r="G27" s="154"/>
      <c r="H27" s="154"/>
      <c r="I27" s="6" t="s">
        <v>33</v>
      </c>
      <c r="J27" s="154">
        <v>3</v>
      </c>
      <c r="K27" s="41">
        <v>0.16700000000000001</v>
      </c>
      <c r="L27" s="16"/>
      <c r="M27" s="155" t="s">
        <v>8</v>
      </c>
      <c r="N27" s="155"/>
      <c r="R27">
        <f>SUM(K55:K57)</f>
        <v>0.25980000000000003</v>
      </c>
    </row>
    <row r="28" spans="6:18" ht="15.6">
      <c r="F28" s="154"/>
      <c r="G28" s="154"/>
      <c r="H28" s="154"/>
      <c r="I28" s="6">
        <v>119</v>
      </c>
      <c r="J28" s="154"/>
      <c r="K28" s="2">
        <v>2.2700000000000001E-2</v>
      </c>
      <c r="L28" s="16"/>
      <c r="M28" s="155" t="s">
        <v>34</v>
      </c>
      <c r="N28" s="155"/>
    </row>
    <row r="29" spans="6:18" ht="15.6">
      <c r="F29" s="154"/>
      <c r="G29" s="154"/>
      <c r="H29" s="154"/>
      <c r="I29" s="6">
        <v>118</v>
      </c>
      <c r="J29" s="154"/>
      <c r="K29" s="7">
        <v>2.1499999999999998E-2</v>
      </c>
      <c r="L29" s="16"/>
      <c r="M29" s="155" t="s">
        <v>34</v>
      </c>
      <c r="N29" s="155"/>
    </row>
    <row r="30" spans="6:18" ht="15.6">
      <c r="F30" s="154"/>
      <c r="G30" s="154"/>
      <c r="H30" s="154"/>
      <c r="I30" s="6">
        <v>117</v>
      </c>
      <c r="J30" s="154"/>
      <c r="K30" s="10">
        <v>2.1999999999999999E-2</v>
      </c>
      <c r="L30" s="16"/>
      <c r="M30" s="155" t="s">
        <v>34</v>
      </c>
      <c r="N30" s="155"/>
    </row>
    <row r="31" spans="6:18" ht="15.6">
      <c r="F31" s="154"/>
      <c r="G31" s="154"/>
      <c r="H31" s="154"/>
      <c r="I31" s="6">
        <v>116</v>
      </c>
      <c r="J31" s="154"/>
      <c r="K31" s="7">
        <v>1.84E-2</v>
      </c>
      <c r="L31" s="16"/>
      <c r="M31" s="155" t="s">
        <v>34</v>
      </c>
      <c r="N31" s="155"/>
    </row>
    <row r="32" spans="6:18" ht="15.6">
      <c r="F32" s="154"/>
      <c r="G32" s="154"/>
      <c r="H32" s="154"/>
      <c r="I32" s="6">
        <v>94</v>
      </c>
      <c r="J32" s="154"/>
      <c r="K32" s="10">
        <v>0.02</v>
      </c>
      <c r="L32" s="16"/>
      <c r="M32" s="155" t="s">
        <v>34</v>
      </c>
      <c r="N32" s="155"/>
    </row>
    <row r="33" spans="6:18" ht="15.6">
      <c r="F33" s="154"/>
      <c r="G33" s="154"/>
      <c r="H33" s="154"/>
      <c r="I33" s="6">
        <v>93</v>
      </c>
      <c r="J33" s="154"/>
      <c r="K33" s="7">
        <v>2.52E-2</v>
      </c>
      <c r="L33" s="16"/>
      <c r="M33" s="155" t="s">
        <v>34</v>
      </c>
      <c r="N33" s="155"/>
    </row>
    <row r="34" spans="6:18" ht="15.6">
      <c r="F34" s="154"/>
      <c r="G34" s="154"/>
      <c r="H34" s="154"/>
      <c r="I34" s="6">
        <v>92</v>
      </c>
      <c r="J34" s="154"/>
      <c r="K34" s="2">
        <v>1.9800000000000002E-2</v>
      </c>
      <c r="L34" s="16"/>
      <c r="M34" s="155" t="s">
        <v>34</v>
      </c>
      <c r="N34" s="155"/>
    </row>
    <row r="35" spans="6:18" ht="15.6">
      <c r="F35" s="154"/>
      <c r="G35" s="154"/>
      <c r="H35" s="154"/>
      <c r="I35" s="6">
        <v>88</v>
      </c>
      <c r="J35" s="154"/>
      <c r="K35" s="2">
        <v>2.6800000000000001E-2</v>
      </c>
      <c r="L35" s="16"/>
      <c r="M35" s="155" t="s">
        <v>34</v>
      </c>
      <c r="N35" s="155"/>
    </row>
    <row r="36" spans="6:18" ht="15.6">
      <c r="F36" s="154"/>
      <c r="G36" s="154"/>
      <c r="H36" s="154"/>
      <c r="I36" s="6">
        <v>86</v>
      </c>
      <c r="J36" s="154"/>
      <c r="K36" s="7">
        <v>3.8199999999999998E-2</v>
      </c>
      <c r="L36" s="16"/>
      <c r="M36" s="155" t="s">
        <v>8</v>
      </c>
      <c r="N36" s="155"/>
    </row>
    <row r="37" spans="6:18" ht="15.6">
      <c r="F37" s="154"/>
      <c r="G37" s="154"/>
      <c r="H37" s="154"/>
      <c r="I37" s="6">
        <v>89</v>
      </c>
      <c r="J37" s="154"/>
      <c r="K37" s="7">
        <v>7.7899999999999997E-2</v>
      </c>
      <c r="L37" s="16"/>
      <c r="M37" s="155" t="s">
        <v>8</v>
      </c>
      <c r="N37" s="155"/>
    </row>
    <row r="38" spans="6:18" ht="15.6">
      <c r="F38" s="177"/>
      <c r="G38" s="177"/>
      <c r="H38" s="177"/>
      <c r="I38" s="11">
        <v>85</v>
      </c>
      <c r="J38" s="177"/>
      <c r="K38" s="7">
        <v>5.9900000000000002E-2</v>
      </c>
      <c r="L38" s="16"/>
      <c r="M38" s="155" t="s">
        <v>8</v>
      </c>
      <c r="N38" s="155"/>
    </row>
    <row r="39" spans="6:18" ht="15.6">
      <c r="F39" s="154" t="s">
        <v>35</v>
      </c>
      <c r="G39" s="154"/>
      <c r="H39" s="154"/>
      <c r="I39" s="1" t="s">
        <v>36</v>
      </c>
      <c r="J39" s="12">
        <v>3</v>
      </c>
      <c r="K39" s="7">
        <v>0.1696</v>
      </c>
      <c r="L39" s="1"/>
      <c r="M39" s="183" t="s">
        <v>37</v>
      </c>
      <c r="N39" s="183"/>
    </row>
    <row r="40" spans="6:18" ht="15.6">
      <c r="F40" s="154" t="s">
        <v>49</v>
      </c>
      <c r="G40" s="154"/>
      <c r="H40" s="154"/>
      <c r="I40" s="1" t="s">
        <v>47</v>
      </c>
      <c r="J40" s="12">
        <v>3</v>
      </c>
      <c r="K40" s="7">
        <v>0.2104</v>
      </c>
      <c r="L40" s="1"/>
      <c r="M40" s="183" t="s">
        <v>8</v>
      </c>
      <c r="N40" s="183"/>
    </row>
    <row r="41" spans="6:18" ht="15.75" customHeight="1">
      <c r="F41" s="154" t="s">
        <v>50</v>
      </c>
      <c r="G41" s="154"/>
      <c r="H41" s="154"/>
      <c r="I41" s="1">
        <v>241</v>
      </c>
      <c r="J41" s="154">
        <v>3</v>
      </c>
      <c r="K41" s="2">
        <v>0.98270000000000002</v>
      </c>
      <c r="L41" s="1"/>
      <c r="M41" s="183" t="s">
        <v>51</v>
      </c>
      <c r="N41" s="183"/>
    </row>
    <row r="42" spans="6:18" ht="15.75" customHeight="1">
      <c r="F42" s="154"/>
      <c r="G42" s="154"/>
      <c r="H42" s="154"/>
      <c r="I42" s="1">
        <v>240</v>
      </c>
      <c r="J42" s="154"/>
      <c r="K42" s="41">
        <v>7.4999999999999997E-2</v>
      </c>
      <c r="L42" s="1"/>
      <c r="M42" s="183" t="s">
        <v>51</v>
      </c>
      <c r="N42" s="183"/>
    </row>
    <row r="43" spans="6:18" ht="15.75" customHeight="1">
      <c r="F43" s="5"/>
      <c r="G43" s="5"/>
      <c r="H43" s="5"/>
      <c r="I43" s="21"/>
      <c r="J43" s="5"/>
      <c r="K43" s="4"/>
      <c r="L43" s="21"/>
      <c r="M43" s="27"/>
      <c r="N43" s="27"/>
    </row>
    <row r="44" spans="6:18">
      <c r="M44" s="18"/>
      <c r="N44" s="18"/>
    </row>
    <row r="45" spans="6:18" ht="15.6">
      <c r="F45" s="154" t="s">
        <v>38</v>
      </c>
      <c r="G45" s="154"/>
      <c r="H45" s="154"/>
      <c r="I45" s="17">
        <v>84</v>
      </c>
      <c r="J45" s="12">
        <v>3</v>
      </c>
      <c r="K45" s="2">
        <v>2.8668999999999998</v>
      </c>
      <c r="L45" s="12"/>
      <c r="M45" s="155" t="s">
        <v>8</v>
      </c>
      <c r="N45" s="155"/>
      <c r="R45">
        <f>SUM(K45:K47)</f>
        <v>3.516</v>
      </c>
    </row>
    <row r="46" spans="6:18" ht="15.6">
      <c r="F46" s="154" t="s">
        <v>39</v>
      </c>
      <c r="G46" s="154"/>
      <c r="H46" s="154"/>
      <c r="I46" s="17">
        <v>61</v>
      </c>
      <c r="J46" s="12">
        <v>3</v>
      </c>
      <c r="K46" s="2">
        <v>0.56210000000000004</v>
      </c>
      <c r="L46" s="12"/>
      <c r="M46" s="155" t="s">
        <v>8</v>
      </c>
      <c r="N46" s="155"/>
    </row>
    <row r="47" spans="6:18" ht="15" customHeight="1">
      <c r="F47" s="154" t="s">
        <v>44</v>
      </c>
      <c r="G47" s="154"/>
      <c r="H47" s="154"/>
      <c r="I47" s="17">
        <v>162</v>
      </c>
      <c r="J47" s="12">
        <v>4</v>
      </c>
      <c r="K47" s="41">
        <v>8.6999999999999994E-2</v>
      </c>
      <c r="L47" s="12"/>
      <c r="M47" s="155" t="s">
        <v>45</v>
      </c>
      <c r="N47" s="155"/>
    </row>
    <row r="48" spans="6:18" ht="15.6">
      <c r="K48" s="2"/>
      <c r="M48" s="18"/>
      <c r="N48" s="18"/>
    </row>
    <row r="49" spans="6:18" ht="15.6">
      <c r="F49" s="172" t="s">
        <v>40</v>
      </c>
      <c r="G49" s="172"/>
      <c r="H49" s="172"/>
      <c r="I49" s="1" t="s">
        <v>41</v>
      </c>
      <c r="J49" s="184">
        <v>3</v>
      </c>
      <c r="K49" s="7">
        <v>1.4534</v>
      </c>
      <c r="L49" s="16"/>
      <c r="M49" s="155" t="s">
        <v>8</v>
      </c>
      <c r="N49" s="155"/>
    </row>
    <row r="50" spans="6:18" ht="15.6">
      <c r="F50" s="172"/>
      <c r="G50" s="172"/>
      <c r="H50" s="172"/>
      <c r="I50" s="1">
        <v>153</v>
      </c>
      <c r="J50" s="184"/>
      <c r="K50" s="10">
        <v>0.246</v>
      </c>
      <c r="L50" s="16"/>
      <c r="M50" s="155" t="s">
        <v>8</v>
      </c>
      <c r="N50" s="155"/>
      <c r="R50">
        <f>SUM(K49:K52)</f>
        <v>2.9495999999999998</v>
      </c>
    </row>
    <row r="51" spans="6:18" ht="15.6">
      <c r="F51" s="172"/>
      <c r="G51" s="172"/>
      <c r="H51" s="172"/>
      <c r="I51" s="1" t="s">
        <v>42</v>
      </c>
      <c r="J51" s="184"/>
      <c r="K51" s="15">
        <v>1.0208999999999999</v>
      </c>
      <c r="L51" s="16"/>
      <c r="M51" s="155" t="s">
        <v>8</v>
      </c>
      <c r="N51" s="155"/>
    </row>
    <row r="52" spans="6:18" ht="15.6">
      <c r="F52" s="172"/>
      <c r="G52" s="172"/>
      <c r="H52" s="172"/>
      <c r="I52" s="1" t="s">
        <v>43</v>
      </c>
      <c r="J52" s="184"/>
      <c r="K52" s="2">
        <v>0.2293</v>
      </c>
      <c r="L52" s="16"/>
      <c r="M52" s="155" t="s">
        <v>8</v>
      </c>
      <c r="N52" s="155"/>
    </row>
    <row r="53" spans="6:18" ht="15.6">
      <c r="F53" s="172"/>
      <c r="G53" s="172"/>
      <c r="H53" s="172"/>
      <c r="I53" s="9"/>
      <c r="J53" s="184"/>
      <c r="K53" s="2"/>
      <c r="L53" s="16"/>
      <c r="M53" s="155"/>
      <c r="N53" s="155"/>
    </row>
    <row r="54" spans="6:18" ht="15.6">
      <c r="K54" s="2"/>
      <c r="M54" s="18"/>
      <c r="N54" s="18"/>
    </row>
    <row r="55" spans="6:18" ht="15" customHeight="1">
      <c r="F55" s="154" t="s">
        <v>46</v>
      </c>
      <c r="G55" s="154"/>
      <c r="H55" s="154"/>
      <c r="I55" s="1">
        <v>128</v>
      </c>
      <c r="J55" s="172">
        <v>3</v>
      </c>
      <c r="K55" s="7">
        <v>0.1343</v>
      </c>
      <c r="L55" s="23"/>
      <c r="M55" s="155" t="s">
        <v>8</v>
      </c>
      <c r="N55" s="155"/>
    </row>
    <row r="56" spans="6:18" ht="15.6">
      <c r="F56" s="154"/>
      <c r="G56" s="154"/>
      <c r="H56" s="154"/>
      <c r="I56" s="1">
        <v>131</v>
      </c>
      <c r="J56" s="172"/>
      <c r="K56" s="7">
        <v>7.46E-2</v>
      </c>
      <c r="L56" s="23"/>
      <c r="M56" s="155" t="s">
        <v>8</v>
      </c>
      <c r="N56" s="155"/>
    </row>
    <row r="57" spans="6:18" ht="15.6">
      <c r="F57" s="154"/>
      <c r="G57" s="154"/>
      <c r="H57" s="154"/>
      <c r="I57" s="26" t="s">
        <v>48</v>
      </c>
      <c r="J57" s="172"/>
      <c r="K57" s="15">
        <v>5.0900000000000001E-2</v>
      </c>
      <c r="L57" s="23"/>
      <c r="M57" s="155" t="s">
        <v>8</v>
      </c>
      <c r="N57" s="155"/>
    </row>
    <row r="58" spans="6:18" ht="15.6">
      <c r="F58" s="22"/>
      <c r="G58" s="22"/>
      <c r="H58" s="22"/>
      <c r="I58" s="21"/>
      <c r="J58" s="20"/>
      <c r="K58" s="2"/>
      <c r="L58" s="24"/>
      <c r="M58" s="30"/>
      <c r="N58" s="30"/>
      <c r="O58" s="25"/>
    </row>
    <row r="59" spans="6:18" ht="15" customHeight="1">
      <c r="F59" s="154" t="s">
        <v>50</v>
      </c>
      <c r="G59" s="154"/>
      <c r="H59" s="154"/>
      <c r="I59" s="13">
        <v>241</v>
      </c>
      <c r="J59" s="154">
        <v>3</v>
      </c>
      <c r="K59" s="2">
        <v>0.98270000000000002</v>
      </c>
      <c r="L59" s="29"/>
      <c r="M59" s="168" t="s">
        <v>52</v>
      </c>
      <c r="N59" s="169"/>
      <c r="O59" s="25"/>
    </row>
    <row r="60" spans="6:18" ht="15.6">
      <c r="F60" s="154"/>
      <c r="G60" s="154"/>
      <c r="H60" s="154"/>
      <c r="I60" s="8">
        <v>240</v>
      </c>
      <c r="J60" s="154"/>
      <c r="K60" s="41">
        <v>7.4999999999999997E-2</v>
      </c>
      <c r="L60" s="29"/>
      <c r="M60" s="170"/>
      <c r="N60" s="171"/>
      <c r="O60" s="25"/>
    </row>
    <row r="61" spans="6:18" ht="15.6">
      <c r="F61" s="25"/>
      <c r="G61" s="25"/>
      <c r="H61" s="25"/>
      <c r="I61" s="25"/>
      <c r="J61" s="25"/>
      <c r="K61" s="7"/>
      <c r="L61" s="25"/>
      <c r="M61" s="25"/>
      <c r="N61" s="25"/>
      <c r="O61" s="25"/>
    </row>
    <row r="62" spans="6:18" ht="15.75" customHeight="1">
      <c r="F62" s="162" t="s">
        <v>53</v>
      </c>
      <c r="G62" s="163"/>
      <c r="H62" s="164"/>
      <c r="I62" s="13" t="s">
        <v>54</v>
      </c>
      <c r="J62" s="12">
        <v>3</v>
      </c>
      <c r="K62" s="10">
        <v>0.05</v>
      </c>
      <c r="L62" s="31"/>
      <c r="M62" s="168" t="s">
        <v>55</v>
      </c>
      <c r="N62" s="169"/>
    </row>
    <row r="63" spans="6:18" ht="15.6">
      <c r="F63" s="165"/>
      <c r="G63" s="166"/>
      <c r="H63" s="167"/>
      <c r="I63" s="14" t="s">
        <v>56</v>
      </c>
      <c r="J63" s="33">
        <v>3</v>
      </c>
      <c r="K63" s="15">
        <v>6.6799999999999998E-2</v>
      </c>
      <c r="L63" s="34"/>
      <c r="M63" s="170"/>
      <c r="N63" s="171"/>
    </row>
    <row r="64" spans="6:18" ht="15.6">
      <c r="K64" s="2"/>
    </row>
    <row r="65" spans="6:20" ht="15.75" customHeight="1">
      <c r="F65" s="162" t="s">
        <v>57</v>
      </c>
      <c r="G65" s="163"/>
      <c r="H65" s="164"/>
      <c r="I65" s="13">
        <v>190</v>
      </c>
      <c r="J65" s="12">
        <v>3</v>
      </c>
      <c r="K65" s="173">
        <v>0.03</v>
      </c>
      <c r="L65" s="175"/>
      <c r="M65" s="168" t="s">
        <v>58</v>
      </c>
      <c r="N65" s="169"/>
      <c r="T65" s="43">
        <f>SUM(K71:K92,K65,K63,K62,K60,K59,K57,K56,K55,K42,K41,K40,K39,K38,K37,K36,K35,K34,K33,K32,K31,K30,K29,K28,K27,K26,K25,K24,K23,K22,K21,K20,K18,K19,K17,K16,K15,K14,K13,K12,K11)</f>
        <v>10.2646</v>
      </c>
    </row>
    <row r="66" spans="6:20" ht="15.75" customHeight="1">
      <c r="F66" s="165"/>
      <c r="G66" s="166"/>
      <c r="H66" s="167"/>
      <c r="I66" s="14">
        <v>191</v>
      </c>
      <c r="J66" s="33">
        <v>3</v>
      </c>
      <c r="K66" s="174"/>
      <c r="L66" s="176"/>
      <c r="M66" s="170"/>
      <c r="N66" s="171"/>
    </row>
    <row r="68" spans="6:20" ht="15.6">
      <c r="F68" s="38" t="s">
        <v>59</v>
      </c>
    </row>
    <row r="69" spans="6:20" ht="15.6">
      <c r="F69" s="38"/>
    </row>
    <row r="71" spans="6:20" ht="15.6">
      <c r="F71" s="154" t="s">
        <v>49</v>
      </c>
      <c r="G71" s="154"/>
      <c r="H71" s="154"/>
      <c r="I71" s="19">
        <v>140</v>
      </c>
      <c r="J71" s="12">
        <v>3</v>
      </c>
      <c r="K71" s="2">
        <v>0.02</v>
      </c>
      <c r="L71" s="12"/>
      <c r="M71" s="155" t="s">
        <v>64</v>
      </c>
      <c r="N71" s="155"/>
      <c r="O71" t="s">
        <v>81</v>
      </c>
    </row>
    <row r="72" spans="6:20" ht="15.75" customHeight="1">
      <c r="F72" s="154" t="s">
        <v>60</v>
      </c>
      <c r="G72" s="154"/>
      <c r="H72" s="154"/>
      <c r="I72" s="35" t="s">
        <v>76</v>
      </c>
      <c r="J72" s="8">
        <v>3</v>
      </c>
      <c r="K72" s="7">
        <v>0.1024</v>
      </c>
      <c r="L72" s="16"/>
      <c r="M72" s="155" t="s">
        <v>64</v>
      </c>
      <c r="N72" s="155"/>
      <c r="O72" t="s">
        <v>81</v>
      </c>
    </row>
    <row r="73" spans="6:20" ht="15.75" customHeight="1">
      <c r="F73" s="154" t="s">
        <v>62</v>
      </c>
      <c r="G73" s="154"/>
      <c r="H73" s="154"/>
      <c r="I73" s="8">
        <v>343</v>
      </c>
      <c r="J73" s="8">
        <v>3</v>
      </c>
      <c r="K73" s="7">
        <v>3.3700000000000001E-2</v>
      </c>
      <c r="L73" s="16"/>
      <c r="M73" s="155" t="s">
        <v>8</v>
      </c>
      <c r="N73" s="155"/>
      <c r="O73" t="s">
        <v>81</v>
      </c>
    </row>
    <row r="74" spans="6:20" ht="15.6">
      <c r="F74" s="154" t="s">
        <v>63</v>
      </c>
      <c r="G74" s="154"/>
      <c r="H74" s="154"/>
      <c r="I74" s="8">
        <v>629</v>
      </c>
      <c r="J74" s="8">
        <v>3</v>
      </c>
      <c r="K74" s="36" t="s">
        <v>84</v>
      </c>
      <c r="L74" s="16"/>
      <c r="M74" s="155" t="s">
        <v>64</v>
      </c>
      <c r="N74" s="155"/>
      <c r="O74" t="s">
        <v>81</v>
      </c>
    </row>
    <row r="75" spans="6:20" ht="15.6">
      <c r="F75" s="154" t="s">
        <v>65</v>
      </c>
      <c r="G75" s="154"/>
      <c r="H75" s="154"/>
      <c r="I75" s="8">
        <v>77</v>
      </c>
      <c r="J75" s="8">
        <v>3</v>
      </c>
      <c r="K75" s="7">
        <v>0.16889999999999999</v>
      </c>
      <c r="L75" s="16"/>
      <c r="M75" s="155" t="s">
        <v>64</v>
      </c>
      <c r="N75" s="155"/>
    </row>
    <row r="76" spans="6:20" ht="15.6">
      <c r="F76" s="154" t="s">
        <v>66</v>
      </c>
      <c r="G76" s="154"/>
      <c r="H76" s="154"/>
      <c r="I76" s="8">
        <v>103</v>
      </c>
      <c r="J76" s="8">
        <v>3</v>
      </c>
      <c r="K76" s="7">
        <v>0.2913</v>
      </c>
      <c r="L76" s="16"/>
      <c r="M76" s="155" t="s">
        <v>64</v>
      </c>
      <c r="N76" s="155"/>
    </row>
    <row r="77" spans="6:20" ht="15.6">
      <c r="F77" s="154" t="s">
        <v>67</v>
      </c>
      <c r="G77" s="154"/>
      <c r="H77" s="154"/>
      <c r="I77" s="8">
        <v>157</v>
      </c>
      <c r="J77" s="8">
        <v>3</v>
      </c>
      <c r="K77" s="7">
        <v>0.13439999999999999</v>
      </c>
      <c r="L77" s="16"/>
      <c r="M77" s="155" t="s">
        <v>64</v>
      </c>
      <c r="N77" s="155"/>
    </row>
    <row r="78" spans="6:20" ht="15.6">
      <c r="F78" s="157" t="s">
        <v>86</v>
      </c>
      <c r="G78" s="158"/>
      <c r="H78" s="159"/>
      <c r="I78" s="42" t="s">
        <v>87</v>
      </c>
      <c r="J78" s="8">
        <v>4</v>
      </c>
      <c r="K78" s="7">
        <v>2.75E-2</v>
      </c>
      <c r="L78" s="16"/>
      <c r="M78" s="160" t="s">
        <v>8</v>
      </c>
      <c r="N78" s="161"/>
    </row>
    <row r="79" spans="6:20" ht="15.75" customHeight="1">
      <c r="F79" s="157" t="s">
        <v>60</v>
      </c>
      <c r="G79" s="158"/>
      <c r="H79" s="159"/>
      <c r="I79" s="8">
        <v>220</v>
      </c>
      <c r="J79" s="8">
        <v>3</v>
      </c>
      <c r="K79" s="7">
        <v>0.1343</v>
      </c>
      <c r="L79" s="16"/>
      <c r="M79" s="155" t="s">
        <v>8</v>
      </c>
      <c r="N79" s="155"/>
    </row>
    <row r="80" spans="6:20" ht="15.6">
      <c r="F80" s="157" t="s">
        <v>68</v>
      </c>
      <c r="G80" s="158"/>
      <c r="H80" s="159"/>
      <c r="I80" s="8">
        <v>137</v>
      </c>
      <c r="J80" s="8">
        <v>4</v>
      </c>
      <c r="K80" s="7">
        <v>0.27289999999999998</v>
      </c>
      <c r="L80" s="16"/>
      <c r="M80" s="155" t="s">
        <v>64</v>
      </c>
      <c r="N80" s="155"/>
    </row>
    <row r="81" spans="6:14" ht="15.6">
      <c r="F81" s="154" t="s">
        <v>69</v>
      </c>
      <c r="G81" s="154"/>
      <c r="H81" s="154"/>
      <c r="I81" s="8" t="s">
        <v>70</v>
      </c>
      <c r="J81" s="8">
        <v>3</v>
      </c>
      <c r="K81" s="7">
        <v>0.12280000000000001</v>
      </c>
      <c r="L81" s="16"/>
      <c r="M81" s="155" t="s">
        <v>64</v>
      </c>
      <c r="N81" s="155"/>
    </row>
    <row r="82" spans="6:14" ht="15.6">
      <c r="F82" s="154" t="s">
        <v>71</v>
      </c>
      <c r="G82" s="154"/>
      <c r="H82" s="154"/>
      <c r="I82" s="8">
        <v>15</v>
      </c>
      <c r="J82" s="8">
        <v>4</v>
      </c>
      <c r="K82" s="7">
        <v>0.1323</v>
      </c>
      <c r="L82" s="16"/>
      <c r="M82" s="155" t="s">
        <v>64</v>
      </c>
      <c r="N82" s="155"/>
    </row>
    <row r="83" spans="6:14" ht="15.6">
      <c r="F83" s="154" t="s">
        <v>72</v>
      </c>
      <c r="G83" s="154"/>
      <c r="H83" s="154"/>
      <c r="I83" s="8" t="s">
        <v>73</v>
      </c>
      <c r="J83" s="8">
        <v>3</v>
      </c>
      <c r="K83" s="7">
        <v>1.11E-2</v>
      </c>
      <c r="L83" s="16"/>
      <c r="M83" s="155" t="s">
        <v>8</v>
      </c>
      <c r="N83" s="155"/>
    </row>
    <row r="84" spans="6:14" ht="15.6">
      <c r="F84" s="154" t="s">
        <v>74</v>
      </c>
      <c r="G84" s="154"/>
      <c r="H84" s="154"/>
      <c r="I84" s="8" t="s">
        <v>75</v>
      </c>
      <c r="J84" s="8">
        <v>3</v>
      </c>
      <c r="K84" s="7">
        <v>0.29580000000000001</v>
      </c>
      <c r="L84" s="16"/>
      <c r="M84" s="155" t="s">
        <v>8</v>
      </c>
      <c r="N84" s="155"/>
    </row>
    <row r="85" spans="6:14" ht="15.6">
      <c r="F85" s="162" t="s">
        <v>77</v>
      </c>
      <c r="G85" s="163"/>
      <c r="H85" s="164"/>
      <c r="I85" s="13">
        <v>357</v>
      </c>
      <c r="J85" s="12">
        <v>3</v>
      </c>
      <c r="K85" s="2">
        <v>7.6100000000000001E-2</v>
      </c>
      <c r="L85" s="32"/>
      <c r="M85" s="168" t="s">
        <v>61</v>
      </c>
      <c r="N85" s="169"/>
    </row>
    <row r="86" spans="6:14" ht="15.6">
      <c r="F86" s="165"/>
      <c r="G86" s="166"/>
      <c r="H86" s="167"/>
      <c r="I86" s="14">
        <v>359</v>
      </c>
      <c r="J86" s="33">
        <v>3</v>
      </c>
      <c r="K86" s="2">
        <v>7.6100000000000001E-2</v>
      </c>
      <c r="L86" s="32"/>
      <c r="M86" s="170"/>
      <c r="N86" s="171"/>
    </row>
    <row r="87" spans="6:14" ht="15.6">
      <c r="F87" s="162" t="s">
        <v>78</v>
      </c>
      <c r="G87" s="163"/>
      <c r="H87" s="164"/>
      <c r="I87" s="13">
        <v>148</v>
      </c>
      <c r="J87" s="12">
        <v>3</v>
      </c>
      <c r="K87" s="2">
        <v>4.6699999999999998E-2</v>
      </c>
      <c r="L87" s="32"/>
      <c r="M87" s="168" t="s">
        <v>8</v>
      </c>
      <c r="N87" s="169"/>
    </row>
    <row r="88" spans="6:14" ht="15.6">
      <c r="F88" s="165"/>
      <c r="G88" s="166"/>
      <c r="H88" s="167"/>
      <c r="I88" s="14">
        <v>146</v>
      </c>
      <c r="J88" s="33">
        <v>3</v>
      </c>
      <c r="K88" s="10">
        <v>9.5000000000000001E-2</v>
      </c>
      <c r="L88" s="32"/>
      <c r="M88" s="170"/>
      <c r="N88" s="171"/>
    </row>
    <row r="89" spans="6:14" ht="15.6">
      <c r="F89" s="154" t="s">
        <v>69</v>
      </c>
      <c r="G89" s="154"/>
      <c r="H89" s="154"/>
      <c r="I89" s="13">
        <v>55</v>
      </c>
      <c r="J89" s="172">
        <v>4</v>
      </c>
      <c r="K89" s="7">
        <v>4.7500000000000001E-2</v>
      </c>
      <c r="L89" s="23"/>
      <c r="M89" s="155" t="s">
        <v>8</v>
      </c>
      <c r="N89" s="155"/>
    </row>
    <row r="90" spans="6:14" ht="15.6">
      <c r="F90" s="154"/>
      <c r="G90" s="154"/>
      <c r="H90" s="154"/>
      <c r="I90" s="13">
        <v>85</v>
      </c>
      <c r="J90" s="172"/>
      <c r="K90" s="2">
        <v>0.2097</v>
      </c>
      <c r="L90" s="23"/>
      <c r="M90" s="155" t="s">
        <v>8</v>
      </c>
      <c r="N90" s="155"/>
    </row>
    <row r="91" spans="6:14" ht="15.6">
      <c r="F91" s="154"/>
      <c r="G91" s="154"/>
      <c r="H91" s="154"/>
      <c r="I91" s="37">
        <v>28</v>
      </c>
      <c r="J91" s="172"/>
      <c r="K91" s="7">
        <v>0.51890000000000003</v>
      </c>
      <c r="L91" s="23"/>
      <c r="M91" s="155" t="s">
        <v>8</v>
      </c>
      <c r="N91" s="155"/>
    </row>
    <row r="92" spans="6:14" ht="15.6">
      <c r="F92" s="154" t="s">
        <v>79</v>
      </c>
      <c r="G92" s="154"/>
      <c r="H92" s="154"/>
      <c r="I92" s="9" t="s">
        <v>82</v>
      </c>
      <c r="J92" s="8" t="s">
        <v>83</v>
      </c>
      <c r="K92" s="7">
        <v>0.21160000000000001</v>
      </c>
      <c r="L92" s="16"/>
      <c r="M92" s="155" t="s">
        <v>8</v>
      </c>
      <c r="N92" s="155"/>
    </row>
    <row r="93" spans="6:14" ht="15">
      <c r="F93" s="154" t="s">
        <v>80</v>
      </c>
      <c r="G93" s="154"/>
      <c r="H93" s="154"/>
      <c r="I93" s="154"/>
      <c r="J93" s="154"/>
      <c r="K93" s="154"/>
      <c r="L93" s="154"/>
      <c r="M93" s="154"/>
      <c r="N93" s="154"/>
    </row>
    <row r="96" spans="6:14" ht="18.600000000000001">
      <c r="K96" s="39"/>
      <c r="L96" s="40"/>
    </row>
  </sheetData>
  <mergeCells count="120">
    <mergeCell ref="F55:H57"/>
    <mergeCell ref="J55:J57"/>
    <mergeCell ref="M55:N55"/>
    <mergeCell ref="M56:N56"/>
    <mergeCell ref="M57:N57"/>
    <mergeCell ref="M51:N51"/>
    <mergeCell ref="M52:N52"/>
    <mergeCell ref="F40:H40"/>
    <mergeCell ref="M40:N40"/>
    <mergeCell ref="F41:H42"/>
    <mergeCell ref="J41:J42"/>
    <mergeCell ref="M41:N41"/>
    <mergeCell ref="M42:N42"/>
    <mergeCell ref="M53:N53"/>
    <mergeCell ref="F49:H53"/>
    <mergeCell ref="J49:J53"/>
    <mergeCell ref="M49:N49"/>
    <mergeCell ref="M50:N50"/>
    <mergeCell ref="M30:N30"/>
    <mergeCell ref="M31:N31"/>
    <mergeCell ref="M32:N32"/>
    <mergeCell ref="M33:N33"/>
    <mergeCell ref="M34:N34"/>
    <mergeCell ref="F47:H47"/>
    <mergeCell ref="M47:N47"/>
    <mergeCell ref="M39:N39"/>
    <mergeCell ref="F45:H45"/>
    <mergeCell ref="M46:N46"/>
    <mergeCell ref="F46:H46"/>
    <mergeCell ref="M45:N45"/>
    <mergeCell ref="M38:N38"/>
    <mergeCell ref="F23:H26"/>
    <mergeCell ref="F8:K8"/>
    <mergeCell ref="F17:H18"/>
    <mergeCell ref="J17:J18"/>
    <mergeCell ref="F19:H21"/>
    <mergeCell ref="F22:H22"/>
    <mergeCell ref="J23:J26"/>
    <mergeCell ref="F12:H13"/>
    <mergeCell ref="F10:H10"/>
    <mergeCell ref="F11:H11"/>
    <mergeCell ref="F14:H14"/>
    <mergeCell ref="F15:H15"/>
    <mergeCell ref="F16:H16"/>
    <mergeCell ref="M10:N10"/>
    <mergeCell ref="M11:N11"/>
    <mergeCell ref="M12:N12"/>
    <mergeCell ref="M13:N13"/>
    <mergeCell ref="M14:N14"/>
    <mergeCell ref="M26:N26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7:N27"/>
    <mergeCell ref="F71:H71"/>
    <mergeCell ref="M71:N71"/>
    <mergeCell ref="F72:H72"/>
    <mergeCell ref="M72:N72"/>
    <mergeCell ref="F73:H73"/>
    <mergeCell ref="M73:N73"/>
    <mergeCell ref="F65:H66"/>
    <mergeCell ref="M65:N66"/>
    <mergeCell ref="K65:K66"/>
    <mergeCell ref="L65:L66"/>
    <mergeCell ref="M35:N35"/>
    <mergeCell ref="M36:N36"/>
    <mergeCell ref="F59:H60"/>
    <mergeCell ref="J59:J60"/>
    <mergeCell ref="M59:N60"/>
    <mergeCell ref="F62:H63"/>
    <mergeCell ref="M62:N63"/>
    <mergeCell ref="M37:N37"/>
    <mergeCell ref="F27:H38"/>
    <mergeCell ref="J27:J38"/>
    <mergeCell ref="F39:H39"/>
    <mergeCell ref="M28:N28"/>
    <mergeCell ref="M29:N29"/>
    <mergeCell ref="M77:N77"/>
    <mergeCell ref="F79:H79"/>
    <mergeCell ref="M79:N79"/>
    <mergeCell ref="F80:H80"/>
    <mergeCell ref="M80:N80"/>
    <mergeCell ref="F74:H74"/>
    <mergeCell ref="M74:N74"/>
    <mergeCell ref="F75:H75"/>
    <mergeCell ref="M75:N75"/>
    <mergeCell ref="F76:H76"/>
    <mergeCell ref="M76:N76"/>
    <mergeCell ref="F92:H92"/>
    <mergeCell ref="M92:N92"/>
    <mergeCell ref="F93:N93"/>
    <mergeCell ref="F4:N6"/>
    <mergeCell ref="F78:H78"/>
    <mergeCell ref="M78:N78"/>
    <mergeCell ref="F87:H88"/>
    <mergeCell ref="M87:N88"/>
    <mergeCell ref="F89:H91"/>
    <mergeCell ref="J89:J91"/>
    <mergeCell ref="M89:N89"/>
    <mergeCell ref="M90:N90"/>
    <mergeCell ref="M91:N91"/>
    <mergeCell ref="F84:H84"/>
    <mergeCell ref="M84:N84"/>
    <mergeCell ref="F85:H86"/>
    <mergeCell ref="M85:N86"/>
    <mergeCell ref="F81:H81"/>
    <mergeCell ref="M81:N81"/>
    <mergeCell ref="F82:H82"/>
    <mergeCell ref="M82:N82"/>
    <mergeCell ref="F83:H83"/>
    <mergeCell ref="M83:N83"/>
    <mergeCell ref="F77:H77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zieleniec wykaz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2023-11-26T12:37:38Z</dcterms:modified>
</cp:coreProperties>
</file>