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45" windowHeight="11580" tabRatio="500" firstSheet="8" activeTab="8"/>
  </bookViews>
  <sheets>
    <sheet name="obli_BGK" sheetId="1" r:id="rId1"/>
    <sheet name="obli_SGB" sheetId="2" r:id="rId2"/>
    <sheet name="NFOŚ" sheetId="3" r:id="rId3"/>
    <sheet name="BOŚ" sheetId="4" r:id="rId4"/>
    <sheet name="WFOŚ_5" sheetId="5" r:id="rId5"/>
    <sheet name="Pekao" sheetId="6" r:id="rId6"/>
    <sheet name="KKK_1300792" sheetId="7" r:id="rId7"/>
    <sheet name="KKK_1700644" sheetId="8" r:id="rId8"/>
    <sheet name="Wibor 1.08.22" sheetId="9" r:id="rId9"/>
  </sheets>
  <definedNames/>
  <calcPr fullCalcOnLoad="1"/>
</workbook>
</file>

<file path=xl/sharedStrings.xml><?xml version="1.0" encoding="utf-8"?>
<sst xmlns="http://schemas.openxmlformats.org/spreadsheetml/2006/main" count="180" uniqueCount="23">
  <si>
    <t>Dla wyliczenia ceny przyjmuje się dzień wypłaty kredytu:</t>
  </si>
  <si>
    <t>Data</t>
  </si>
  <si>
    <t>Rata kapitałowa
[zł]</t>
  </si>
  <si>
    <t xml:space="preserve">Odsetki
[zł]
</t>
  </si>
  <si>
    <t xml:space="preserve">
Liczba
dni</t>
  </si>
  <si>
    <r>
      <rPr>
        <b/>
        <sz val="11"/>
        <rFont val="Arial"/>
        <family val="2"/>
      </rPr>
      <t xml:space="preserve">Łączna wartość odsetek:
</t>
    </r>
    <r>
      <rPr>
        <b/>
        <sz val="8"/>
        <rFont val="Arial"/>
        <family val="2"/>
      </rPr>
      <t>(suma poszczególnych rat odsetkowych zawartych w kolumnie nr 4)</t>
    </r>
  </si>
  <si>
    <t>KALKULACJA CENY OFERTYT</t>
  </si>
  <si>
    <t>TABELA NR 1</t>
  </si>
  <si>
    <t>Zmienna stopa bazowa WIBOR 3M (przyjęta na potrzeby kalkulacji ceny oferty)</t>
  </si>
  <si>
    <t>Stała marża</t>
  </si>
  <si>
    <r>
      <t xml:space="preserve">Podstawa oprocentowania </t>
    </r>
    <r>
      <rPr>
        <i/>
        <sz val="10"/>
        <rFont val="Arial"/>
        <family val="2"/>
      </rPr>
      <t>(zmienna stopa bazowa WIBOR 3M + stała marża)</t>
    </r>
  </si>
  <si>
    <t>TABELA NR 2</t>
  </si>
  <si>
    <t>Nr raty</t>
  </si>
  <si>
    <r>
      <t xml:space="preserve">Płatność razem
</t>
    </r>
    <r>
      <rPr>
        <sz val="10"/>
        <rFont val="Arial"/>
        <family val="2"/>
      </rPr>
      <t>(rata kapitałowa+ odsetki)
[zł]</t>
    </r>
  </si>
  <si>
    <r>
      <t xml:space="preserve">Saldo zadłużenia
</t>
    </r>
    <r>
      <rPr>
        <sz val="10"/>
        <rFont val="Arial"/>
        <family val="2"/>
      </rPr>
      <t>[zł]</t>
    </r>
  </si>
  <si>
    <t>Załącznik nr 3 do SWZ</t>
  </si>
  <si>
    <t>Znak sprawy: ZP.271.32.2021</t>
  </si>
  <si>
    <t>(Nazwa i adres Wykonawcy)</t>
  </si>
  <si>
    <t>Gmina Kartuzy
Urząd Miejski w Kartuzach
83-300 Kartuzy
ul. gen. Józefa Hallera 1</t>
  </si>
  <si>
    <t>31-12-2021</t>
  </si>
  <si>
    <t>Zmienna stopa bazowa WIBOR 6M (przyjęta na potrzeby kalkulacji ceny oferty)</t>
  </si>
  <si>
    <t>Znak sprawy: ZP.271.10.2024</t>
  </si>
  <si>
    <r>
      <t xml:space="preserve">Wykonawca oświadcza, że cena podana w ofercie na realizację zamówienia publicznego prowadzonego pn. </t>
    </r>
    <r>
      <rPr>
        <b/>
        <i/>
        <sz val="10"/>
        <rFont val="Arial"/>
        <family val="2"/>
      </rPr>
      <t>"Udzielenie kredytu w kwocie do 14.000.000,00 zł"</t>
    </r>
    <r>
      <rPr>
        <sz val="10"/>
        <rFont val="Arial"/>
        <family val="2"/>
      </rPr>
      <t>, została obliczona zgodnie z poniższą kalkulacją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</si>
</sst>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\ [$zł-415];[Red]\-#,##0.00\ [$zł-415]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11" borderId="0" applyNumberFormat="0" applyBorder="0" applyAlignment="0" applyProtection="0"/>
    <xf numFmtId="0" fontId="1" fillId="2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2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4" borderId="0" applyNumberFormat="0" applyBorder="0" applyAlignment="0" applyProtection="0"/>
    <xf numFmtId="0" fontId="26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" fillId="13" borderId="0" applyNumberFormat="0" applyBorder="0" applyAlignment="0" applyProtection="0"/>
    <xf numFmtId="0" fontId="27" fillId="23" borderId="0" applyNumberFormat="0" applyBorder="0" applyAlignment="0" applyProtection="0"/>
    <xf numFmtId="0" fontId="2" fillId="15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21" borderId="0" applyNumberFormat="0" applyBorder="0" applyAlignment="0" applyProtection="0"/>
    <xf numFmtId="0" fontId="27" fillId="27" borderId="0" applyNumberFormat="0" applyBorder="0" applyAlignment="0" applyProtection="0"/>
    <xf numFmtId="0" fontId="2" fillId="4" borderId="0" applyNumberFormat="0" applyBorder="0" applyAlignment="0" applyProtection="0"/>
    <xf numFmtId="0" fontId="27" fillId="28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3" fillId="4" borderId="1" applyNumberFormat="0" applyAlignment="0" applyProtection="0"/>
    <xf numFmtId="0" fontId="4" fillId="33" borderId="2" applyNumberFormat="0" applyAlignment="0" applyProtection="0"/>
    <xf numFmtId="0" fontId="5" fillId="34" borderId="0" applyNumberFormat="0" applyBorder="0" applyAlignment="0" applyProtection="0"/>
    <xf numFmtId="0" fontId="28" fillId="35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3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9" fillId="37" borderId="0" applyNumberFormat="0" applyBorder="0" applyAlignment="0" applyProtection="0"/>
    <xf numFmtId="0" fontId="12" fillId="33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8" borderId="0" applyNumberFormat="0" applyBorder="0" applyAlignment="0" applyProtection="0"/>
    <xf numFmtId="0" fontId="30" fillId="39" borderId="0" applyNumberFormat="0" applyBorder="0" applyAlignment="0" applyProtection="0"/>
  </cellStyleXfs>
  <cellXfs count="117">
    <xf numFmtId="0" fontId="0" fillId="0" borderId="0" xfId="0" applyAlignment="1">
      <alignment/>
    </xf>
    <xf numFmtId="10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right"/>
    </xf>
    <xf numFmtId="167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18" fillId="40" borderId="10" xfId="0" applyFont="1" applyFill="1" applyBorder="1" applyAlignment="1">
      <alignment horizontal="center" vertical="center"/>
    </xf>
    <xf numFmtId="0" fontId="18" fillId="40" borderId="10" xfId="0" applyFont="1" applyFill="1" applyBorder="1" applyAlignment="1">
      <alignment horizontal="center" vertical="center" wrapText="1"/>
    </xf>
    <xf numFmtId="0" fontId="18" fillId="40" borderId="10" xfId="0" applyFont="1" applyFill="1" applyBorder="1" applyAlignment="1">
      <alignment horizontal="center" vertical="top" wrapText="1"/>
    </xf>
    <xf numFmtId="0" fontId="20" fillId="4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0" fontId="0" fillId="41" borderId="10" xfId="0" applyNumberFormat="1" applyFont="1" applyFill="1" applyBorder="1" applyAlignment="1">
      <alignment horizontal="right" vertical="center"/>
    </xf>
    <xf numFmtId="10" fontId="0" fillId="42" borderId="10" xfId="0" applyNumberFormat="1" applyFont="1" applyFill="1" applyBorder="1" applyAlignment="1" applyProtection="1">
      <alignment horizontal="right" vertical="center"/>
      <protection locked="0"/>
    </xf>
    <xf numFmtId="167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 horizontal="right"/>
    </xf>
    <xf numFmtId="167" fontId="0" fillId="0" borderId="16" xfId="0" applyNumberFormat="1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center"/>
    </xf>
    <xf numFmtId="167" fontId="0" fillId="0" borderId="19" xfId="0" applyNumberFormat="1" applyFont="1" applyFill="1" applyBorder="1" applyAlignment="1">
      <alignment horizontal="right"/>
    </xf>
    <xf numFmtId="167" fontId="0" fillId="0" borderId="20" xfId="0" applyNumberFormat="1" applyFont="1" applyFill="1" applyBorder="1" applyAlignment="1">
      <alignment horizontal="right"/>
    </xf>
    <xf numFmtId="0" fontId="0" fillId="43" borderId="14" xfId="0" applyFont="1" applyFill="1" applyBorder="1" applyAlignment="1">
      <alignment horizontal="center"/>
    </xf>
    <xf numFmtId="0" fontId="0" fillId="43" borderId="21" xfId="0" applyFill="1" applyBorder="1" applyAlignment="1">
      <alignment/>
    </xf>
    <xf numFmtId="0" fontId="0" fillId="43" borderId="17" xfId="0" applyFont="1" applyFill="1" applyBorder="1" applyAlignment="1">
      <alignment horizontal="center"/>
    </xf>
    <xf numFmtId="0" fontId="0" fillId="43" borderId="18" xfId="0" applyFont="1" applyFill="1" applyBorder="1" applyAlignment="1">
      <alignment horizontal="center"/>
    </xf>
    <xf numFmtId="0" fontId="0" fillId="43" borderId="22" xfId="0" applyFill="1" applyBorder="1" applyAlignment="1">
      <alignment/>
    </xf>
    <xf numFmtId="167" fontId="0" fillId="43" borderId="23" xfId="0" applyNumberForma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167" fontId="0" fillId="0" borderId="23" xfId="0" applyNumberFormat="1" applyBorder="1" applyAlignment="1">
      <alignment/>
    </xf>
    <xf numFmtId="167" fontId="18" fillId="2" borderId="24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7" fontId="0" fillId="44" borderId="10" xfId="0" applyNumberFormat="1" applyFont="1" applyFill="1" applyBorder="1" applyAlignment="1">
      <alignment horizontal="right"/>
    </xf>
    <xf numFmtId="166" fontId="0" fillId="0" borderId="13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right"/>
    </xf>
    <xf numFmtId="167" fontId="0" fillId="0" borderId="26" xfId="0" applyNumberFormat="1" applyFont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167" fontId="0" fillId="43" borderId="13" xfId="0" applyNumberFormat="1" applyFont="1" applyFill="1" applyBorder="1" applyAlignment="1">
      <alignment horizontal="right"/>
    </xf>
    <xf numFmtId="167" fontId="0" fillId="43" borderId="26" xfId="0" applyNumberFormat="1" applyFont="1" applyFill="1" applyBorder="1" applyAlignment="1">
      <alignment horizontal="right"/>
    </xf>
    <xf numFmtId="167" fontId="0" fillId="0" borderId="15" xfId="0" applyNumberFormat="1" applyFont="1" applyBorder="1" applyAlignment="1">
      <alignment horizontal="right"/>
    </xf>
    <xf numFmtId="167" fontId="0" fillId="43" borderId="19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0" fontId="18" fillId="40" borderId="27" xfId="0" applyFont="1" applyFill="1" applyBorder="1" applyAlignment="1">
      <alignment horizontal="center" vertical="center" wrapText="1"/>
    </xf>
    <xf numFmtId="0" fontId="18" fillId="40" borderId="27" xfId="0" applyFont="1" applyFill="1" applyBorder="1" applyAlignment="1">
      <alignment horizontal="center" vertical="center"/>
    </xf>
    <xf numFmtId="0" fontId="18" fillId="40" borderId="27" xfId="0" applyFont="1" applyFill="1" applyBorder="1" applyAlignment="1">
      <alignment horizontal="center" vertical="top" wrapText="1"/>
    </xf>
    <xf numFmtId="0" fontId="20" fillId="40" borderId="27" xfId="0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167" fontId="0" fillId="0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166" fontId="0" fillId="0" borderId="28" xfId="0" applyNumberFormat="1" applyFont="1" applyFill="1" applyBorder="1" applyAlignment="1">
      <alignment horizontal="center"/>
    </xf>
    <xf numFmtId="167" fontId="0" fillId="0" borderId="28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167" fontId="0" fillId="0" borderId="29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7" fontId="0" fillId="0" borderId="3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7" fontId="0" fillId="0" borderId="31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167" fontId="18" fillId="2" borderId="27" xfId="0" applyNumberFormat="1" applyFont="1" applyFill="1" applyBorder="1" applyAlignment="1">
      <alignment horizontal="right" vertical="center"/>
    </xf>
    <xf numFmtId="10" fontId="0" fillId="0" borderId="27" xfId="0" applyNumberFormat="1" applyFont="1" applyBorder="1" applyAlignment="1">
      <alignment horizontal="right" vertical="center"/>
    </xf>
    <xf numFmtId="10" fontId="0" fillId="42" borderId="27" xfId="0" applyNumberFormat="1" applyFont="1" applyFill="1" applyBorder="1" applyAlignment="1" applyProtection="1">
      <alignment horizontal="right" vertical="center"/>
      <protection locked="0"/>
    </xf>
    <xf numFmtId="10" fontId="0" fillId="41" borderId="27" xfId="0" applyNumberFormat="1" applyFont="1" applyFill="1" applyBorder="1" applyAlignment="1">
      <alignment horizontal="right" vertical="center"/>
    </xf>
    <xf numFmtId="166" fontId="0" fillId="0" borderId="27" xfId="0" applyNumberFormat="1" applyFont="1" applyBorder="1" applyAlignment="1">
      <alignment horizontal="center" vertical="center"/>
    </xf>
    <xf numFmtId="167" fontId="0" fillId="0" borderId="30" xfId="0" applyNumberFormat="1" applyBorder="1" applyAlignment="1">
      <alignment horizontal="right"/>
    </xf>
    <xf numFmtId="167" fontId="0" fillId="0" borderId="27" xfId="0" applyNumberFormat="1" applyBorder="1" applyAlignment="1">
      <alignment horizontal="right"/>
    </xf>
    <xf numFmtId="167" fontId="0" fillId="0" borderId="31" xfId="0" applyNumberFormat="1" applyBorder="1" applyAlignment="1">
      <alignment horizontal="right"/>
    </xf>
    <xf numFmtId="0" fontId="24" fillId="0" borderId="32" xfId="0" applyFont="1" applyBorder="1" applyAlignment="1">
      <alignment horizontal="left" vertical="center" wrapText="1"/>
    </xf>
    <xf numFmtId="0" fontId="22" fillId="2" borderId="10" xfId="0" applyFont="1" applyFill="1" applyBorder="1" applyAlignment="1">
      <alignment wrapText="1"/>
    </xf>
    <xf numFmtId="0" fontId="22" fillId="2" borderId="24" xfId="0" applyFont="1" applyFill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0" fillId="8" borderId="35" xfId="0" applyFill="1" applyBorder="1" applyAlignment="1" applyProtection="1">
      <alignment horizontal="center"/>
      <protection locked="0"/>
    </xf>
    <xf numFmtId="0" fontId="18" fillId="0" borderId="36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2" fillId="2" borderId="27" xfId="0" applyFont="1" applyFill="1" applyBorder="1" applyAlignment="1">
      <alignment wrapTex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wrapText="1"/>
    </xf>
    <xf numFmtId="0" fontId="0" fillId="0" borderId="3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8" fillId="40" borderId="27" xfId="0" applyFont="1" applyFill="1" applyBorder="1" applyAlignment="1">
      <alignment horizontal="center" vertical="center" wrapText="1"/>
    </xf>
    <xf numFmtId="0" fontId="20" fillId="4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44" fontId="0" fillId="0" borderId="11" xfId="78" applyBorder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M26" sqref="M26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3" t="s">
        <v>15</v>
      </c>
      <c r="B1" s="93"/>
      <c r="C1" s="93"/>
      <c r="D1" s="13"/>
      <c r="E1" s="94" t="s">
        <v>16</v>
      </c>
      <c r="F1" s="94"/>
      <c r="G1" s="94"/>
    </row>
    <row r="2" spans="1:7" ht="71.25" customHeight="1">
      <c r="A2" s="95"/>
      <c r="B2" s="95"/>
      <c r="C2" s="95"/>
      <c r="F2" s="96" t="s">
        <v>18</v>
      </c>
      <c r="G2" s="97"/>
    </row>
    <row r="3" spans="1:3" ht="12.75">
      <c r="A3" s="98" t="s">
        <v>17</v>
      </c>
      <c r="B3" s="99"/>
      <c r="C3" s="99"/>
    </row>
    <row r="5" spans="1:7" ht="20.25" customHeight="1">
      <c r="A5" s="100" t="s">
        <v>6</v>
      </c>
      <c r="B5" s="100"/>
      <c r="C5" s="100"/>
      <c r="D5" s="100"/>
      <c r="E5" s="100"/>
      <c r="F5" s="100"/>
      <c r="G5" s="100"/>
    </row>
    <row r="6" spans="1:7" ht="17.25" customHeight="1">
      <c r="A6" s="84" t="s">
        <v>7</v>
      </c>
      <c r="B6" s="84"/>
      <c r="C6" s="6"/>
      <c r="D6" s="6"/>
      <c r="E6" s="6"/>
      <c r="F6" s="6"/>
      <c r="G6" s="6"/>
    </row>
    <row r="7" spans="1:7" ht="30.75" customHeight="1">
      <c r="A7" s="87" t="s">
        <v>20</v>
      </c>
      <c r="B7" s="88"/>
      <c r="C7" s="89"/>
      <c r="D7" s="1">
        <v>0.0187</v>
      </c>
      <c r="E7" s="90"/>
      <c r="F7" s="90"/>
      <c r="G7" s="90"/>
    </row>
    <row r="8" spans="1:4" ht="15.75" customHeight="1">
      <c r="A8" s="91" t="s">
        <v>9</v>
      </c>
      <c r="B8" s="91"/>
      <c r="C8" s="91"/>
      <c r="D8" s="15">
        <v>0.0101</v>
      </c>
    </row>
    <row r="9" spans="1:4" ht="24.75" customHeight="1">
      <c r="A9" s="92" t="s">
        <v>10</v>
      </c>
      <c r="B9" s="92"/>
      <c r="C9" s="92"/>
      <c r="D9" s="14">
        <f>SUM(D7:D8)</f>
        <v>0.0288</v>
      </c>
    </row>
    <row r="10" spans="1:4" ht="24.75" customHeight="1">
      <c r="A10" s="92" t="s">
        <v>0</v>
      </c>
      <c r="B10" s="92"/>
      <c r="C10" s="92"/>
      <c r="D10" s="2"/>
    </row>
    <row r="12" spans="1:2" ht="16.5" customHeight="1">
      <c r="A12" s="84" t="s">
        <v>11</v>
      </c>
      <c r="B12" s="8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75747.94520547945</v>
      </c>
      <c r="E15" s="4">
        <f aca="true" t="shared" si="0" ref="E15:E72">C15+D15</f>
        <v>75747.94520547945</v>
      </c>
      <c r="F15" s="42">
        <v>32000000</v>
      </c>
      <c r="G15" s="12">
        <v>30</v>
      </c>
      <c r="H15" s="51">
        <f>SUM(D15:D16)</f>
        <v>154020.8219178082</v>
      </c>
    </row>
    <row r="16" spans="1:7" ht="13.5" thickBot="1">
      <c r="A16" s="11">
        <v>1</v>
      </c>
      <c r="B16" s="43" t="s">
        <v>19</v>
      </c>
      <c r="C16" s="44">
        <v>0</v>
      </c>
      <c r="D16" s="44">
        <f>(F16*$D$9*G16)/365</f>
        <v>78272.87671232877</v>
      </c>
      <c r="E16" s="44">
        <f t="shared" si="0"/>
        <v>78272.87671232877</v>
      </c>
      <c r="F16" s="47">
        <v>32000000</v>
      </c>
      <c r="G16" s="17">
        <v>31</v>
      </c>
    </row>
    <row r="17" spans="1:8" ht="12.75">
      <c r="A17" s="18">
        <v>2</v>
      </c>
      <c r="B17" s="19">
        <v>44651</v>
      </c>
      <c r="C17" s="45"/>
      <c r="D17" s="49">
        <f>(F17*$D$9*G17)/365</f>
        <v>227243.83561643836</v>
      </c>
      <c r="E17" s="49">
        <f t="shared" si="0"/>
        <v>227243.83561643836</v>
      </c>
      <c r="F17" s="48">
        <f>F16-C17</f>
        <v>32000000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/>
      <c r="D18" s="4">
        <f>(F18*$D$9*G18)/365</f>
        <v>229768.76712328766</v>
      </c>
      <c r="E18" s="4">
        <f t="shared" si="0"/>
        <v>229768.76712328766</v>
      </c>
      <c r="F18" s="47">
        <f aca="true" t="shared" si="1" ref="F18:F72">F17-C18</f>
        <v>32000000</v>
      </c>
      <c r="G18" s="17">
        <v>91</v>
      </c>
      <c r="H18" s="37">
        <f>SUM(D17:D20)</f>
        <v>921600</v>
      </c>
    </row>
    <row r="19" spans="1:8" ht="12.75">
      <c r="A19" s="11">
        <v>4</v>
      </c>
      <c r="B19" s="22">
        <v>44834</v>
      </c>
      <c r="C19" s="44"/>
      <c r="D19" s="4">
        <f>(F19*$D$9*G19)/365</f>
        <v>232293.698630137</v>
      </c>
      <c r="E19" s="4">
        <f t="shared" si="0"/>
        <v>232293.698630137</v>
      </c>
      <c r="F19" s="47">
        <f t="shared" si="1"/>
        <v>32000000</v>
      </c>
      <c r="G19" s="17">
        <v>92</v>
      </c>
      <c r="H19" s="37">
        <f>SUM(C17:C20)</f>
        <v>4500000</v>
      </c>
    </row>
    <row r="20" spans="1:8" ht="13.5" thickBot="1">
      <c r="A20" s="11">
        <v>5</v>
      </c>
      <c r="B20" s="23">
        <v>44926</v>
      </c>
      <c r="C20" s="24">
        <v>4500000</v>
      </c>
      <c r="D20" s="24">
        <f>(F15*$D$9*G20)/365</f>
        <v>232293.698630137</v>
      </c>
      <c r="E20" s="24">
        <f t="shared" si="0"/>
        <v>4732293.698630137</v>
      </c>
      <c r="F20" s="50">
        <f t="shared" si="1"/>
        <v>27500000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/>
      <c r="D21" s="20">
        <f aca="true" t="shared" si="2" ref="D21:D72">(F20*$D$9*G21)/365</f>
        <v>195287.67123287672</v>
      </c>
      <c r="E21" s="20">
        <f t="shared" si="0"/>
        <v>195287.67123287672</v>
      </c>
      <c r="F21" s="21">
        <f t="shared" si="1"/>
        <v>27500000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/>
      <c r="D22" s="5">
        <f t="shared" si="2"/>
        <v>197457.53424657535</v>
      </c>
      <c r="E22" s="5">
        <f t="shared" si="0"/>
        <v>197457.53424657535</v>
      </c>
      <c r="F22" s="16">
        <f t="shared" si="1"/>
        <v>27500000</v>
      </c>
      <c r="G22" s="28">
        <f t="shared" si="3"/>
        <v>91</v>
      </c>
      <c r="H22" s="31">
        <f>SUM(D21:D24)</f>
        <v>792000</v>
      </c>
    </row>
    <row r="23" spans="1:8" ht="12.75">
      <c r="A23" s="11">
        <v>8</v>
      </c>
      <c r="B23" s="22">
        <v>45199</v>
      </c>
      <c r="C23" s="44"/>
      <c r="D23" s="5">
        <f t="shared" si="2"/>
        <v>199627.39726027398</v>
      </c>
      <c r="E23" s="5">
        <f t="shared" si="0"/>
        <v>199627.39726027398</v>
      </c>
      <c r="F23" s="16">
        <f t="shared" si="1"/>
        <v>27500000</v>
      </c>
      <c r="G23" s="28">
        <f t="shared" si="3"/>
        <v>92</v>
      </c>
      <c r="H23" s="31">
        <f>SUM(C21:C24)</f>
        <v>4500000</v>
      </c>
    </row>
    <row r="24" spans="1:8" ht="13.5" thickBot="1">
      <c r="A24" s="11">
        <v>9</v>
      </c>
      <c r="B24" s="23">
        <v>45291</v>
      </c>
      <c r="C24" s="24">
        <v>4500000</v>
      </c>
      <c r="D24" s="24">
        <f t="shared" si="2"/>
        <v>199627.39726027398</v>
      </c>
      <c r="E24" s="24">
        <f t="shared" si="0"/>
        <v>4699627.397260274</v>
      </c>
      <c r="F24" s="25">
        <f t="shared" si="1"/>
        <v>23000000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/>
      <c r="D25" s="20">
        <f t="shared" si="2"/>
        <v>165146.301369863</v>
      </c>
      <c r="E25" s="20">
        <f t="shared" si="0"/>
        <v>165146.301369863</v>
      </c>
      <c r="F25" s="20">
        <f t="shared" si="1"/>
        <v>23000000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/>
      <c r="D26" s="5">
        <f t="shared" si="2"/>
        <v>165146.301369863</v>
      </c>
      <c r="E26" s="5">
        <f t="shared" si="0"/>
        <v>165146.301369863</v>
      </c>
      <c r="F26" s="5">
        <f t="shared" si="1"/>
        <v>23000000</v>
      </c>
      <c r="G26" s="12">
        <f t="shared" si="3"/>
        <v>91</v>
      </c>
      <c r="H26" s="37">
        <f>SUM(D25:D28)</f>
        <v>664214.794520548</v>
      </c>
    </row>
    <row r="27" spans="1:8" ht="12.75">
      <c r="A27" s="11">
        <v>12</v>
      </c>
      <c r="B27" s="22">
        <v>45565</v>
      </c>
      <c r="C27" s="44"/>
      <c r="D27" s="5">
        <f t="shared" si="2"/>
        <v>166961.09589041097</v>
      </c>
      <c r="E27" s="5">
        <f t="shared" si="0"/>
        <v>166961.09589041097</v>
      </c>
      <c r="F27" s="5">
        <f t="shared" si="1"/>
        <v>23000000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4500000</v>
      </c>
      <c r="D28" s="24">
        <f t="shared" si="2"/>
        <v>166961.09589041097</v>
      </c>
      <c r="E28" s="24">
        <f t="shared" si="0"/>
        <v>4666961.095890411</v>
      </c>
      <c r="F28" s="24">
        <f t="shared" si="1"/>
        <v>18500000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/>
      <c r="D29" s="20">
        <f t="shared" si="2"/>
        <v>131375.34246575343</v>
      </c>
      <c r="E29" s="20">
        <f t="shared" si="0"/>
        <v>131375.34246575343</v>
      </c>
      <c r="F29" s="20">
        <f t="shared" si="1"/>
        <v>18500000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/>
      <c r="D30" s="5">
        <f t="shared" si="2"/>
        <v>132835.0684931507</v>
      </c>
      <c r="E30" s="5">
        <f t="shared" si="0"/>
        <v>132835.0684931507</v>
      </c>
      <c r="F30" s="5">
        <f t="shared" si="1"/>
        <v>18500000</v>
      </c>
      <c r="G30" s="12">
        <f t="shared" si="3"/>
        <v>91</v>
      </c>
      <c r="H30" s="37">
        <f>SUM(D29:D32)</f>
        <v>532800</v>
      </c>
    </row>
    <row r="31" spans="1:8" ht="12.75">
      <c r="A31" s="11">
        <v>16</v>
      </c>
      <c r="B31" s="22">
        <v>45930</v>
      </c>
      <c r="C31" s="44"/>
      <c r="D31" s="5">
        <f t="shared" si="2"/>
        <v>134294.79452054793</v>
      </c>
      <c r="E31" s="5">
        <f t="shared" si="0"/>
        <v>134294.79452054793</v>
      </c>
      <c r="F31" s="5">
        <f t="shared" si="1"/>
        <v>18500000</v>
      </c>
      <c r="G31" s="12">
        <f t="shared" si="3"/>
        <v>92</v>
      </c>
      <c r="H31" s="37">
        <f>SUM(C29:C32)</f>
        <v>4500000</v>
      </c>
    </row>
    <row r="32" spans="1:8" ht="13.5" thickBot="1">
      <c r="A32" s="11">
        <v>17</v>
      </c>
      <c r="B32" s="23">
        <v>46022</v>
      </c>
      <c r="C32" s="24">
        <v>4500000</v>
      </c>
      <c r="D32" s="24">
        <f t="shared" si="2"/>
        <v>134294.79452054793</v>
      </c>
      <c r="E32" s="24">
        <f t="shared" si="0"/>
        <v>4634294.794520548</v>
      </c>
      <c r="F32" s="24">
        <f t="shared" si="1"/>
        <v>14000000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/>
      <c r="D33" s="20">
        <f t="shared" si="2"/>
        <v>99419.17808219178</v>
      </c>
      <c r="E33" s="20">
        <f t="shared" si="0"/>
        <v>99419.17808219178</v>
      </c>
      <c r="F33" s="20">
        <f t="shared" si="1"/>
        <v>14000000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/>
      <c r="D34" s="5">
        <f t="shared" si="2"/>
        <v>100523.83561643836</v>
      </c>
      <c r="E34" s="5">
        <f t="shared" si="0"/>
        <v>100523.83561643836</v>
      </c>
      <c r="F34" s="5">
        <f t="shared" si="1"/>
        <v>14000000</v>
      </c>
      <c r="G34" s="12">
        <f t="shared" si="3"/>
        <v>91</v>
      </c>
      <c r="H34" s="37">
        <f>SUM(D33:D36)</f>
        <v>403200</v>
      </c>
    </row>
    <row r="35" spans="1:8" ht="12.75">
      <c r="A35" s="11">
        <v>20</v>
      </c>
      <c r="B35" s="22">
        <v>46295</v>
      </c>
      <c r="C35" s="44"/>
      <c r="D35" s="5">
        <f t="shared" si="2"/>
        <v>101628.49315068492</v>
      </c>
      <c r="E35" s="5">
        <f t="shared" si="0"/>
        <v>101628.49315068492</v>
      </c>
      <c r="F35" s="5">
        <f t="shared" si="1"/>
        <v>14000000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4500000</v>
      </c>
      <c r="D36" s="24">
        <f t="shared" si="2"/>
        <v>101628.49315068492</v>
      </c>
      <c r="E36" s="24">
        <f t="shared" si="0"/>
        <v>4601628.493150685</v>
      </c>
      <c r="F36" s="24">
        <f t="shared" si="1"/>
        <v>9500000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67463.01369863014</v>
      </c>
      <c r="E37" s="20">
        <f t="shared" si="0"/>
        <v>67463.01369863014</v>
      </c>
      <c r="F37" s="20">
        <f t="shared" si="1"/>
        <v>9500000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68212.60273972603</v>
      </c>
      <c r="E38" s="5">
        <f t="shared" si="0"/>
        <v>68212.60273972603</v>
      </c>
      <c r="F38" s="5">
        <f t="shared" si="1"/>
        <v>9500000</v>
      </c>
      <c r="G38" s="12">
        <f t="shared" si="3"/>
        <v>91</v>
      </c>
      <c r="H38" s="37">
        <f>SUM(D37:D40)</f>
        <v>273600</v>
      </c>
    </row>
    <row r="39" spans="1:8" ht="12.75">
      <c r="A39" s="11">
        <v>24</v>
      </c>
      <c r="B39" s="22">
        <v>46660</v>
      </c>
      <c r="C39" s="5"/>
      <c r="D39" s="5">
        <f t="shared" si="2"/>
        <v>68962.19178082192</v>
      </c>
      <c r="E39" s="5">
        <f t="shared" si="0"/>
        <v>68962.19178082192</v>
      </c>
      <c r="F39" s="5">
        <f t="shared" si="1"/>
        <v>9500000</v>
      </c>
      <c r="G39" s="12">
        <f t="shared" si="3"/>
        <v>92</v>
      </c>
      <c r="H39" s="37">
        <f>SUM(C37:C40)</f>
        <v>4500000</v>
      </c>
    </row>
    <row r="40" spans="1:8" ht="13.5" thickBot="1">
      <c r="A40" s="11">
        <v>25</v>
      </c>
      <c r="B40" s="23">
        <v>46752</v>
      </c>
      <c r="C40" s="24">
        <v>4500000</v>
      </c>
      <c r="D40" s="24">
        <f t="shared" si="2"/>
        <v>68962.19178082192</v>
      </c>
      <c r="E40" s="24">
        <f t="shared" si="0"/>
        <v>4568962.191780822</v>
      </c>
      <c r="F40" s="24">
        <f t="shared" si="1"/>
        <v>5000000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35901.3698630137</v>
      </c>
      <c r="E41" s="20">
        <f t="shared" si="0"/>
        <v>35901.3698630137</v>
      </c>
      <c r="F41" s="20">
        <f t="shared" si="1"/>
        <v>5000000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35901.3698630137</v>
      </c>
      <c r="E42" s="5">
        <f t="shared" si="0"/>
        <v>35901.3698630137</v>
      </c>
      <c r="F42" s="5">
        <f t="shared" si="1"/>
        <v>5000000</v>
      </c>
      <c r="G42" s="12">
        <f t="shared" si="3"/>
        <v>91</v>
      </c>
      <c r="H42" s="37">
        <f>SUM(D41:D44)</f>
        <v>144394.52054794523</v>
      </c>
    </row>
    <row r="43" spans="1:8" ht="12.75">
      <c r="A43" s="11">
        <v>28</v>
      </c>
      <c r="B43" s="22">
        <v>47026</v>
      </c>
      <c r="C43" s="5"/>
      <c r="D43" s="5">
        <f t="shared" si="2"/>
        <v>36295.890410958906</v>
      </c>
      <c r="E43" s="5">
        <f t="shared" si="0"/>
        <v>36295.890410958906</v>
      </c>
      <c r="F43" s="5">
        <f t="shared" si="1"/>
        <v>5000000</v>
      </c>
      <c r="G43" s="12">
        <f t="shared" si="3"/>
        <v>92</v>
      </c>
      <c r="H43" s="37">
        <f>SUM(C41:C44)</f>
        <v>5000000</v>
      </c>
    </row>
    <row r="44" spans="1:8" ht="12.75" customHeight="1" thickBot="1">
      <c r="A44" s="11">
        <v>29</v>
      </c>
      <c r="B44" s="23">
        <v>47118</v>
      </c>
      <c r="C44" s="24">
        <v>5000000</v>
      </c>
      <c r="D44" s="24">
        <f t="shared" si="2"/>
        <v>36295.890410958906</v>
      </c>
      <c r="E44" s="24">
        <f t="shared" si="0"/>
        <v>5036295.890410959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5" t="s">
        <v>5</v>
      </c>
      <c r="B73" s="86"/>
      <c r="C73" s="86"/>
      <c r="D73" s="38">
        <f>SUM(D15:D72)</f>
        <v>3885830.1369863017</v>
      </c>
      <c r="E73" s="39"/>
      <c r="F73" s="40"/>
      <c r="G73" s="41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7">
      <selection activeCell="J32" sqref="J32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3" t="s">
        <v>15</v>
      </c>
      <c r="B1" s="93"/>
      <c r="C1" s="93"/>
      <c r="D1" s="13"/>
      <c r="E1" s="94" t="s">
        <v>16</v>
      </c>
      <c r="F1" s="94"/>
      <c r="G1" s="94"/>
    </row>
    <row r="2" spans="1:7" ht="71.25" customHeight="1">
      <c r="A2" s="95"/>
      <c r="B2" s="95"/>
      <c r="C2" s="95"/>
      <c r="F2" s="96" t="s">
        <v>18</v>
      </c>
      <c r="G2" s="97"/>
    </row>
    <row r="3" spans="1:3" ht="12.75">
      <c r="A3" s="98" t="s">
        <v>17</v>
      </c>
      <c r="B3" s="99"/>
      <c r="C3" s="99"/>
    </row>
    <row r="5" spans="1:7" ht="20.25" customHeight="1">
      <c r="A5" s="100" t="s">
        <v>6</v>
      </c>
      <c r="B5" s="100"/>
      <c r="C5" s="100"/>
      <c r="D5" s="100"/>
      <c r="E5" s="100"/>
      <c r="F5" s="100"/>
      <c r="G5" s="100"/>
    </row>
    <row r="6" spans="1:7" ht="17.25" customHeight="1">
      <c r="A6" s="84" t="s">
        <v>7</v>
      </c>
      <c r="B6" s="84"/>
      <c r="C6" s="6"/>
      <c r="D6" s="6"/>
      <c r="E6" s="6"/>
      <c r="F6" s="6"/>
      <c r="G6" s="6"/>
    </row>
    <row r="7" spans="1:7" ht="30.75" customHeight="1">
      <c r="A7" s="87" t="s">
        <v>20</v>
      </c>
      <c r="B7" s="88"/>
      <c r="C7" s="89"/>
      <c r="D7" s="1">
        <v>0.0187</v>
      </c>
      <c r="E7" s="90"/>
      <c r="F7" s="90"/>
      <c r="G7" s="90"/>
    </row>
    <row r="8" spans="1:4" ht="15.75" customHeight="1">
      <c r="A8" s="91" t="s">
        <v>9</v>
      </c>
      <c r="B8" s="91"/>
      <c r="C8" s="91"/>
      <c r="D8" s="15">
        <v>0.008</v>
      </c>
    </row>
    <row r="9" spans="1:4" ht="24.75" customHeight="1">
      <c r="A9" s="92" t="s">
        <v>10</v>
      </c>
      <c r="B9" s="92"/>
      <c r="C9" s="92"/>
      <c r="D9" s="14">
        <f>SUM(D7:D8)</f>
        <v>0.0267</v>
      </c>
    </row>
    <row r="10" spans="1:4" ht="24.75" customHeight="1">
      <c r="A10" s="92" t="s">
        <v>0</v>
      </c>
      <c r="B10" s="92"/>
      <c r="C10" s="92"/>
      <c r="D10" s="2"/>
    </row>
    <row r="12" spans="1:2" ht="16.5" customHeight="1">
      <c r="A12" s="84" t="s">
        <v>11</v>
      </c>
      <c r="B12" s="8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17117.260273972603</v>
      </c>
      <c r="E15" s="4">
        <f aca="true" t="shared" si="0" ref="E15:E72">C15+D15</f>
        <v>17117.260273972603</v>
      </c>
      <c r="F15" s="42">
        <v>7800000</v>
      </c>
      <c r="G15" s="12">
        <v>30</v>
      </c>
      <c r="H15" s="51">
        <f>SUM(D15:D16)</f>
        <v>34805.09589041096</v>
      </c>
    </row>
    <row r="16" spans="1:7" ht="13.5" thickBot="1">
      <c r="A16" s="11">
        <v>1</v>
      </c>
      <c r="B16" s="43" t="s">
        <v>19</v>
      </c>
      <c r="C16" s="44">
        <v>0</v>
      </c>
      <c r="D16" s="44">
        <f>(F16*$D$9*G16)/365</f>
        <v>17687.835616438355</v>
      </c>
      <c r="E16" s="44">
        <f t="shared" si="0"/>
        <v>17687.835616438355</v>
      </c>
      <c r="F16" s="47">
        <v>7800000</v>
      </c>
      <c r="G16" s="17">
        <v>31</v>
      </c>
    </row>
    <row r="17" spans="1:8" ht="12.75">
      <c r="A17" s="18">
        <v>2</v>
      </c>
      <c r="B17" s="19">
        <v>44651</v>
      </c>
      <c r="C17" s="45"/>
      <c r="D17" s="49">
        <f>(F17*$D$9*G17)/365</f>
        <v>51351.78082191781</v>
      </c>
      <c r="E17" s="49">
        <f t="shared" si="0"/>
        <v>51351.78082191781</v>
      </c>
      <c r="F17" s="48">
        <f>F16-C17</f>
        <v>7800000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/>
      <c r="D18" s="4">
        <f>(F18*$D$9*G18)/365</f>
        <v>51922.356164383564</v>
      </c>
      <c r="E18" s="4">
        <f t="shared" si="0"/>
        <v>51922.356164383564</v>
      </c>
      <c r="F18" s="47">
        <f aca="true" t="shared" si="1" ref="F18:F72">F17-C18</f>
        <v>7800000</v>
      </c>
      <c r="G18" s="17">
        <v>91</v>
      </c>
      <c r="H18" s="37">
        <f>SUM(D17:D20)</f>
        <v>208260</v>
      </c>
    </row>
    <row r="19" spans="1:8" ht="12.75">
      <c r="A19" s="11">
        <v>4</v>
      </c>
      <c r="B19" s="22">
        <v>44834</v>
      </c>
      <c r="C19" s="44"/>
      <c r="D19" s="4">
        <f>(F19*$D$9*G19)/365</f>
        <v>52492.931506849316</v>
      </c>
      <c r="E19" s="4">
        <f t="shared" si="0"/>
        <v>52492.931506849316</v>
      </c>
      <c r="F19" s="47">
        <f t="shared" si="1"/>
        <v>7800000</v>
      </c>
      <c r="G19" s="17">
        <v>92</v>
      </c>
      <c r="H19" s="37">
        <f>SUM(C17:C20)</f>
        <v>0</v>
      </c>
    </row>
    <row r="20" spans="1:8" ht="13.5" thickBot="1">
      <c r="A20" s="11">
        <v>5</v>
      </c>
      <c r="B20" s="23">
        <v>44926</v>
      </c>
      <c r="C20" s="24"/>
      <c r="D20" s="24">
        <f>(F15*$D$9*G20)/365</f>
        <v>52492.931506849316</v>
      </c>
      <c r="E20" s="24">
        <f t="shared" si="0"/>
        <v>52492.931506849316</v>
      </c>
      <c r="F20" s="50">
        <f t="shared" si="1"/>
        <v>7800000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/>
      <c r="D21" s="20">
        <f aca="true" t="shared" si="2" ref="D21:D72">(F20*$D$9*G21)/365</f>
        <v>51351.78082191781</v>
      </c>
      <c r="E21" s="20">
        <f t="shared" si="0"/>
        <v>51351.78082191781</v>
      </c>
      <c r="F21" s="21">
        <f t="shared" si="1"/>
        <v>7800000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/>
      <c r="D22" s="5">
        <f t="shared" si="2"/>
        <v>51922.356164383564</v>
      </c>
      <c r="E22" s="5">
        <f t="shared" si="0"/>
        <v>51922.356164383564</v>
      </c>
      <c r="F22" s="16">
        <f t="shared" si="1"/>
        <v>7800000</v>
      </c>
      <c r="G22" s="28">
        <f t="shared" si="3"/>
        <v>91</v>
      </c>
      <c r="H22" s="31">
        <f>SUM(D21:D24)</f>
        <v>208260</v>
      </c>
    </row>
    <row r="23" spans="1:8" ht="12.75">
      <c r="A23" s="11">
        <v>8</v>
      </c>
      <c r="B23" s="22">
        <v>45199</v>
      </c>
      <c r="C23" s="44"/>
      <c r="D23" s="5">
        <f t="shared" si="2"/>
        <v>52492.931506849316</v>
      </c>
      <c r="E23" s="5">
        <f t="shared" si="0"/>
        <v>52492.931506849316</v>
      </c>
      <c r="F23" s="16">
        <f t="shared" si="1"/>
        <v>7800000</v>
      </c>
      <c r="G23" s="28">
        <f t="shared" si="3"/>
        <v>92</v>
      </c>
      <c r="H23" s="31">
        <f>SUM(C21:C24)</f>
        <v>0</v>
      </c>
    </row>
    <row r="24" spans="1:8" ht="13.5" thickBot="1">
      <c r="A24" s="11">
        <v>9</v>
      </c>
      <c r="B24" s="23">
        <v>45291</v>
      </c>
      <c r="C24" s="24"/>
      <c r="D24" s="24">
        <f t="shared" si="2"/>
        <v>52492.931506849316</v>
      </c>
      <c r="E24" s="24">
        <f t="shared" si="0"/>
        <v>52492.931506849316</v>
      </c>
      <c r="F24" s="25">
        <f t="shared" si="1"/>
        <v>7800000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/>
      <c r="D25" s="20">
        <f t="shared" si="2"/>
        <v>51922.356164383564</v>
      </c>
      <c r="E25" s="20">
        <f t="shared" si="0"/>
        <v>51922.356164383564</v>
      </c>
      <c r="F25" s="20">
        <f t="shared" si="1"/>
        <v>7800000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/>
      <c r="D26" s="5">
        <f t="shared" si="2"/>
        <v>51922.356164383564</v>
      </c>
      <c r="E26" s="5">
        <f t="shared" si="0"/>
        <v>51922.356164383564</v>
      </c>
      <c r="F26" s="5">
        <f t="shared" si="1"/>
        <v>7800000</v>
      </c>
      <c r="G26" s="12">
        <f t="shared" si="3"/>
        <v>91</v>
      </c>
      <c r="H26" s="37">
        <f>SUM(D25:D28)</f>
        <v>208830.57534246577</v>
      </c>
    </row>
    <row r="27" spans="1:8" ht="12.75">
      <c r="A27" s="11">
        <v>12</v>
      </c>
      <c r="B27" s="22">
        <v>45565</v>
      </c>
      <c r="C27" s="44"/>
      <c r="D27" s="5">
        <f t="shared" si="2"/>
        <v>52492.931506849316</v>
      </c>
      <c r="E27" s="5">
        <f t="shared" si="0"/>
        <v>52492.931506849316</v>
      </c>
      <c r="F27" s="5">
        <f t="shared" si="1"/>
        <v>7800000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/>
      <c r="D28" s="24">
        <f t="shared" si="2"/>
        <v>52492.931506849316</v>
      </c>
      <c r="E28" s="24">
        <f t="shared" si="0"/>
        <v>52492.931506849316</v>
      </c>
      <c r="F28" s="24">
        <f t="shared" si="1"/>
        <v>7800000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/>
      <c r="D29" s="20">
        <f t="shared" si="2"/>
        <v>51351.78082191781</v>
      </c>
      <c r="E29" s="20">
        <f t="shared" si="0"/>
        <v>51351.78082191781</v>
      </c>
      <c r="F29" s="20">
        <f t="shared" si="1"/>
        <v>7800000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/>
      <c r="D30" s="5">
        <f t="shared" si="2"/>
        <v>51922.356164383564</v>
      </c>
      <c r="E30" s="5">
        <f t="shared" si="0"/>
        <v>51922.356164383564</v>
      </c>
      <c r="F30" s="5">
        <f t="shared" si="1"/>
        <v>7800000</v>
      </c>
      <c r="G30" s="12">
        <f t="shared" si="3"/>
        <v>91</v>
      </c>
      <c r="H30" s="37">
        <f>SUM(D29:D32)</f>
        <v>208260</v>
      </c>
    </row>
    <row r="31" spans="1:8" ht="12.75">
      <c r="A31" s="11">
        <v>16</v>
      </c>
      <c r="B31" s="22">
        <v>45930</v>
      </c>
      <c r="C31" s="44"/>
      <c r="D31" s="5">
        <f t="shared" si="2"/>
        <v>52492.931506849316</v>
      </c>
      <c r="E31" s="5">
        <f t="shared" si="0"/>
        <v>52492.931506849316</v>
      </c>
      <c r="F31" s="5">
        <f t="shared" si="1"/>
        <v>7800000</v>
      </c>
      <c r="G31" s="12">
        <f t="shared" si="3"/>
        <v>92</v>
      </c>
      <c r="H31" s="37">
        <f>SUM(C29:C32)</f>
        <v>1950000</v>
      </c>
    </row>
    <row r="32" spans="1:8" ht="13.5" thickBot="1">
      <c r="A32" s="11">
        <v>17</v>
      </c>
      <c r="B32" s="23">
        <v>46022</v>
      </c>
      <c r="C32" s="24">
        <v>1950000</v>
      </c>
      <c r="D32" s="24">
        <f t="shared" si="2"/>
        <v>52492.931506849316</v>
      </c>
      <c r="E32" s="24">
        <f t="shared" si="0"/>
        <v>2002492.9315068494</v>
      </c>
      <c r="F32" s="24">
        <f t="shared" si="1"/>
        <v>5850000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/>
      <c r="D33" s="20">
        <f t="shared" si="2"/>
        <v>38513.83561643836</v>
      </c>
      <c r="E33" s="20">
        <f t="shared" si="0"/>
        <v>38513.83561643836</v>
      </c>
      <c r="F33" s="20">
        <f t="shared" si="1"/>
        <v>5850000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/>
      <c r="D34" s="5">
        <f t="shared" si="2"/>
        <v>38941.767123287675</v>
      </c>
      <c r="E34" s="5">
        <f t="shared" si="0"/>
        <v>38941.767123287675</v>
      </c>
      <c r="F34" s="5">
        <f t="shared" si="1"/>
        <v>5850000</v>
      </c>
      <c r="G34" s="12">
        <f t="shared" si="3"/>
        <v>91</v>
      </c>
      <c r="H34" s="37">
        <f>SUM(D33:D36)</f>
        <v>156195</v>
      </c>
    </row>
    <row r="35" spans="1:8" ht="12.75">
      <c r="A35" s="11">
        <v>20</v>
      </c>
      <c r="B35" s="22">
        <v>46295</v>
      </c>
      <c r="C35" s="44"/>
      <c r="D35" s="5">
        <f t="shared" si="2"/>
        <v>39369.69863013698</v>
      </c>
      <c r="E35" s="5">
        <f t="shared" si="0"/>
        <v>39369.69863013698</v>
      </c>
      <c r="F35" s="5">
        <f t="shared" si="1"/>
        <v>5850000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1950000</v>
      </c>
      <c r="D36" s="24">
        <f t="shared" si="2"/>
        <v>39369.69863013698</v>
      </c>
      <c r="E36" s="24">
        <f t="shared" si="0"/>
        <v>1989369.698630137</v>
      </c>
      <c r="F36" s="24">
        <f t="shared" si="1"/>
        <v>3900000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25675.890410958906</v>
      </c>
      <c r="E37" s="20">
        <f t="shared" si="0"/>
        <v>25675.890410958906</v>
      </c>
      <c r="F37" s="20">
        <f t="shared" si="1"/>
        <v>3900000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25961.178082191782</v>
      </c>
      <c r="E38" s="5">
        <f t="shared" si="0"/>
        <v>25961.178082191782</v>
      </c>
      <c r="F38" s="5">
        <f t="shared" si="1"/>
        <v>3900000</v>
      </c>
      <c r="G38" s="12">
        <f t="shared" si="3"/>
        <v>91</v>
      </c>
      <c r="H38" s="37">
        <f>SUM(D37:D40)</f>
        <v>104130</v>
      </c>
    </row>
    <row r="39" spans="1:8" ht="12.75">
      <c r="A39" s="11">
        <v>24</v>
      </c>
      <c r="B39" s="22">
        <v>46660</v>
      </c>
      <c r="C39" s="5"/>
      <c r="D39" s="5">
        <f t="shared" si="2"/>
        <v>26246.465753424658</v>
      </c>
      <c r="E39" s="5">
        <f t="shared" si="0"/>
        <v>26246.465753424658</v>
      </c>
      <c r="F39" s="5">
        <f t="shared" si="1"/>
        <v>3900000</v>
      </c>
      <c r="G39" s="12">
        <f t="shared" si="3"/>
        <v>92</v>
      </c>
      <c r="H39" s="37">
        <f>SUM(C37:C40)</f>
        <v>1950000</v>
      </c>
    </row>
    <row r="40" spans="1:8" ht="13.5" thickBot="1">
      <c r="A40" s="11">
        <v>25</v>
      </c>
      <c r="B40" s="23">
        <v>46752</v>
      </c>
      <c r="C40" s="24">
        <v>1950000</v>
      </c>
      <c r="D40" s="24">
        <f t="shared" si="2"/>
        <v>26246.465753424658</v>
      </c>
      <c r="E40" s="24">
        <f t="shared" si="0"/>
        <v>1976246.4657534247</v>
      </c>
      <c r="F40" s="24">
        <f t="shared" si="1"/>
        <v>1950000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12980.589041095891</v>
      </c>
      <c r="E41" s="20">
        <f t="shared" si="0"/>
        <v>12980.589041095891</v>
      </c>
      <c r="F41" s="20">
        <f t="shared" si="1"/>
        <v>1950000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12980.589041095891</v>
      </c>
      <c r="E42" s="5">
        <f t="shared" si="0"/>
        <v>12980.589041095891</v>
      </c>
      <c r="F42" s="5">
        <f t="shared" si="1"/>
        <v>1950000</v>
      </c>
      <c r="G42" s="12">
        <f t="shared" si="3"/>
        <v>91</v>
      </c>
      <c r="H42" s="37">
        <f>SUM(D41:D44)</f>
        <v>52207.64383561644</v>
      </c>
    </row>
    <row r="43" spans="1:8" ht="12.75">
      <c r="A43" s="11">
        <v>28</v>
      </c>
      <c r="B43" s="22">
        <v>47026</v>
      </c>
      <c r="C43" s="5"/>
      <c r="D43" s="5">
        <f t="shared" si="2"/>
        <v>13123.232876712329</v>
      </c>
      <c r="E43" s="5">
        <f t="shared" si="0"/>
        <v>13123.232876712329</v>
      </c>
      <c r="F43" s="5">
        <f t="shared" si="1"/>
        <v>1950000</v>
      </c>
      <c r="G43" s="12">
        <f t="shared" si="3"/>
        <v>92</v>
      </c>
      <c r="H43" s="37">
        <f>SUM(C41:C44)</f>
        <v>1950000</v>
      </c>
    </row>
    <row r="44" spans="1:8" ht="12.75" customHeight="1" thickBot="1">
      <c r="A44" s="11">
        <v>29</v>
      </c>
      <c r="B44" s="23">
        <v>47118</v>
      </c>
      <c r="C44" s="24">
        <v>1950000</v>
      </c>
      <c r="D44" s="24">
        <f t="shared" si="2"/>
        <v>13123.232876712329</v>
      </c>
      <c r="E44" s="24">
        <f t="shared" si="0"/>
        <v>1963123.2328767122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5" t="s">
        <v>5</v>
      </c>
      <c r="B73" s="86"/>
      <c r="C73" s="86"/>
      <c r="D73" s="38">
        <f>SUM(D15:D72)</f>
        <v>1180948.3150684934</v>
      </c>
      <c r="E73" s="39"/>
      <c r="F73" s="40"/>
      <c r="G73" s="41"/>
    </row>
  </sheetData>
  <sheetProtection selectLockedCells="1"/>
  <mergeCells count="14">
    <mergeCell ref="A1:C1"/>
    <mergeCell ref="E1:G1"/>
    <mergeCell ref="A2:C2"/>
    <mergeCell ref="F2:G2"/>
    <mergeCell ref="A3:C3"/>
    <mergeCell ref="A5:G5"/>
    <mergeCell ref="A12:B12"/>
    <mergeCell ref="A73:C73"/>
    <mergeCell ref="A6:B6"/>
    <mergeCell ref="A7:C7"/>
    <mergeCell ref="E7:G7"/>
    <mergeCell ref="A8:C8"/>
    <mergeCell ref="A9:C9"/>
    <mergeCell ref="A10:C10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6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49">
      <selection activeCell="F15" sqref="F15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3" t="s">
        <v>15</v>
      </c>
      <c r="B1" s="93"/>
      <c r="C1" s="93"/>
      <c r="D1" s="13"/>
      <c r="E1" s="94" t="s">
        <v>16</v>
      </c>
      <c r="F1" s="94"/>
      <c r="G1" s="94"/>
    </row>
    <row r="2" spans="1:7" ht="71.25" customHeight="1">
      <c r="A2" s="95"/>
      <c r="B2" s="95"/>
      <c r="C2" s="95"/>
      <c r="F2" s="96" t="s">
        <v>18</v>
      </c>
      <c r="G2" s="97"/>
    </row>
    <row r="3" spans="1:3" ht="12.75">
      <c r="A3" s="98" t="s">
        <v>17</v>
      </c>
      <c r="B3" s="99"/>
      <c r="C3" s="99"/>
    </row>
    <row r="5" spans="1:7" ht="20.25" customHeight="1">
      <c r="A5" s="100" t="s">
        <v>6</v>
      </c>
      <c r="B5" s="100"/>
      <c r="C5" s="100"/>
      <c r="D5" s="100"/>
      <c r="E5" s="100"/>
      <c r="F5" s="100"/>
      <c r="G5" s="100"/>
    </row>
    <row r="6" spans="1:7" ht="17.25" customHeight="1">
      <c r="A6" s="84" t="s">
        <v>7</v>
      </c>
      <c r="B6" s="84"/>
      <c r="C6" s="6"/>
      <c r="D6" s="6"/>
      <c r="E6" s="6"/>
      <c r="F6" s="6"/>
      <c r="G6" s="6"/>
    </row>
    <row r="7" spans="1:7" ht="30.75" customHeight="1">
      <c r="A7" s="87" t="s">
        <v>8</v>
      </c>
      <c r="B7" s="88"/>
      <c r="C7" s="89"/>
      <c r="D7" s="1">
        <v>0.02</v>
      </c>
      <c r="E7" s="90"/>
      <c r="F7" s="90"/>
      <c r="G7" s="90"/>
    </row>
    <row r="8" spans="1:4" ht="15.75" customHeight="1">
      <c r="A8" s="91" t="s">
        <v>9</v>
      </c>
      <c r="B8" s="91"/>
      <c r="C8" s="91"/>
      <c r="D8" s="15">
        <v>0</v>
      </c>
    </row>
    <row r="9" spans="1:4" ht="24.75" customHeight="1">
      <c r="A9" s="92" t="s">
        <v>10</v>
      </c>
      <c r="B9" s="92"/>
      <c r="C9" s="92"/>
      <c r="D9" s="14">
        <f>SUM(D7:D8)</f>
        <v>0.02</v>
      </c>
    </row>
    <row r="10" spans="1:4" ht="24.75" customHeight="1">
      <c r="A10" s="92" t="s">
        <v>0</v>
      </c>
      <c r="B10" s="92"/>
      <c r="C10" s="92"/>
      <c r="D10" s="2"/>
    </row>
    <row r="12" spans="1:2" ht="16.5" customHeight="1">
      <c r="A12" s="84" t="s">
        <v>11</v>
      </c>
      <c r="B12" s="8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0</v>
      </c>
      <c r="D15" s="4">
        <f>(F15*$D$9*G15)/365</f>
        <v>5241.021912328768</v>
      </c>
      <c r="E15" s="4">
        <f aca="true" t="shared" si="0" ref="E15:E72">C15+D15</f>
        <v>5241.021912328768</v>
      </c>
      <c r="F15" s="42">
        <f>1256897.16+1931391.17</f>
        <v>3188288.33</v>
      </c>
      <c r="G15" s="12">
        <v>30</v>
      </c>
      <c r="H15" s="51">
        <f>SUM(D15:D16)</f>
        <v>10656.744555068493</v>
      </c>
    </row>
    <row r="16" spans="1:7" ht="13.5" thickBot="1">
      <c r="A16" s="11">
        <v>1</v>
      </c>
      <c r="B16" s="43" t="s">
        <v>19</v>
      </c>
      <c r="C16" s="44">
        <v>0</v>
      </c>
      <c r="D16" s="44">
        <f>(F16*$D$9*G16)/365</f>
        <v>5415.722642739726</v>
      </c>
      <c r="E16" s="44">
        <f t="shared" si="0"/>
        <v>5415.722642739726</v>
      </c>
      <c r="F16" s="47">
        <f>F15-C16</f>
        <v>3188288.33</v>
      </c>
      <c r="G16" s="17">
        <v>31</v>
      </c>
    </row>
    <row r="17" spans="1:8" ht="12.75">
      <c r="A17" s="18">
        <v>2</v>
      </c>
      <c r="B17" s="19">
        <v>44651</v>
      </c>
      <c r="C17" s="45"/>
      <c r="D17" s="49">
        <f>(F17*$D$9*G17)/365</f>
        <v>27892.71123287671</v>
      </c>
      <c r="E17" s="49">
        <f t="shared" si="0"/>
        <v>27892.71123287671</v>
      </c>
      <c r="F17" s="48">
        <f>F16-C17+2467733.67</f>
        <v>5656022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/>
      <c r="D18" s="4">
        <f>(F18*$D$9*G18)/365</f>
        <v>28202.630246575343</v>
      </c>
      <c r="E18" s="4">
        <f t="shared" si="0"/>
        <v>28202.630246575343</v>
      </c>
      <c r="F18" s="47">
        <f aca="true" t="shared" si="1" ref="F18:F72">F17-C18</f>
        <v>5656022</v>
      </c>
      <c r="G18" s="17">
        <v>91</v>
      </c>
      <c r="H18" s="37">
        <f>SUM(D17:D20)</f>
        <v>100680.35793753424</v>
      </c>
    </row>
    <row r="19" spans="1:8" ht="12.75">
      <c r="A19" s="11">
        <v>4</v>
      </c>
      <c r="B19" s="22">
        <v>44834</v>
      </c>
      <c r="C19" s="44"/>
      <c r="D19" s="4">
        <f>(F19*$D$9*G19)/365</f>
        <v>28512.549260273972</v>
      </c>
      <c r="E19" s="4">
        <f t="shared" si="0"/>
        <v>28512.549260273972</v>
      </c>
      <c r="F19" s="47">
        <f t="shared" si="1"/>
        <v>5656022</v>
      </c>
      <c r="G19" s="17">
        <v>92</v>
      </c>
      <c r="H19" s="37">
        <f>SUM(C17:C20)</f>
        <v>0</v>
      </c>
    </row>
    <row r="20" spans="1:8" ht="13.5" thickBot="1">
      <c r="A20" s="11">
        <v>5</v>
      </c>
      <c r="B20" s="23">
        <v>44926</v>
      </c>
      <c r="C20" s="24"/>
      <c r="D20" s="24">
        <f>(F15*$D$9*G20)/365</f>
        <v>16072.46719780822</v>
      </c>
      <c r="E20" s="24">
        <f t="shared" si="0"/>
        <v>16072.46719780822</v>
      </c>
      <c r="F20" s="50">
        <f t="shared" si="1"/>
        <v>5656022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/>
      <c r="D21" s="20">
        <f aca="true" t="shared" si="2" ref="D21:D72">(F20*$D$9*G21)/365</f>
        <v>27892.71123287671</v>
      </c>
      <c r="E21" s="20">
        <f t="shared" si="0"/>
        <v>27892.71123287671</v>
      </c>
      <c r="F21" s="21">
        <f t="shared" si="1"/>
        <v>5656022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/>
      <c r="D22" s="5">
        <f t="shared" si="2"/>
        <v>28202.630246575343</v>
      </c>
      <c r="E22" s="5">
        <f t="shared" si="0"/>
        <v>28202.630246575343</v>
      </c>
      <c r="F22" s="16">
        <f t="shared" si="1"/>
        <v>5656022</v>
      </c>
      <c r="G22" s="28">
        <f t="shared" si="3"/>
        <v>91</v>
      </c>
      <c r="H22" s="31">
        <f>SUM(D21:D24)</f>
        <v>113120.43999999999</v>
      </c>
    </row>
    <row r="23" spans="1:8" ht="12.75">
      <c r="A23" s="11">
        <v>8</v>
      </c>
      <c r="B23" s="22">
        <v>45199</v>
      </c>
      <c r="C23" s="44"/>
      <c r="D23" s="5">
        <f t="shared" si="2"/>
        <v>28512.549260273972</v>
      </c>
      <c r="E23" s="5">
        <f t="shared" si="0"/>
        <v>28512.549260273972</v>
      </c>
      <c r="F23" s="16">
        <f t="shared" si="1"/>
        <v>5656022</v>
      </c>
      <c r="G23" s="28">
        <f t="shared" si="3"/>
        <v>92</v>
      </c>
      <c r="H23" s="31">
        <f>SUM(C21:C24)</f>
        <v>0</v>
      </c>
    </row>
    <row r="24" spans="1:8" ht="13.5" thickBot="1">
      <c r="A24" s="11">
        <v>9</v>
      </c>
      <c r="B24" s="23">
        <v>45291</v>
      </c>
      <c r="C24" s="24"/>
      <c r="D24" s="24">
        <f t="shared" si="2"/>
        <v>28512.549260273972</v>
      </c>
      <c r="E24" s="24">
        <f t="shared" si="0"/>
        <v>28512.549260273972</v>
      </c>
      <c r="F24" s="25">
        <f t="shared" si="1"/>
        <v>5656022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/>
      <c r="D25" s="20">
        <f t="shared" si="2"/>
        <v>28202.630246575343</v>
      </c>
      <c r="E25" s="20">
        <f t="shared" si="0"/>
        <v>28202.630246575343</v>
      </c>
      <c r="F25" s="20">
        <f t="shared" si="1"/>
        <v>5656022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/>
      <c r="D26" s="5">
        <f t="shared" si="2"/>
        <v>28202.630246575343</v>
      </c>
      <c r="E26" s="5">
        <f t="shared" si="0"/>
        <v>28202.630246575343</v>
      </c>
      <c r="F26" s="5">
        <f t="shared" si="1"/>
        <v>5656022</v>
      </c>
      <c r="G26" s="12">
        <f t="shared" si="3"/>
        <v>91</v>
      </c>
      <c r="H26" s="37">
        <f>SUM(D25:D28)</f>
        <v>113430.35901369863</v>
      </c>
    </row>
    <row r="27" spans="1:8" ht="12.75">
      <c r="A27" s="11">
        <v>12</v>
      </c>
      <c r="B27" s="22">
        <v>45565</v>
      </c>
      <c r="C27" s="44"/>
      <c r="D27" s="5">
        <f t="shared" si="2"/>
        <v>28512.549260273972</v>
      </c>
      <c r="E27" s="5">
        <f t="shared" si="0"/>
        <v>28512.549260273972</v>
      </c>
      <c r="F27" s="5">
        <f t="shared" si="1"/>
        <v>5656022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1022</v>
      </c>
      <c r="D28" s="24">
        <f t="shared" si="2"/>
        <v>28512.549260273972</v>
      </c>
      <c r="E28" s="24">
        <f t="shared" si="0"/>
        <v>29534.549260273972</v>
      </c>
      <c r="F28" s="24">
        <f t="shared" si="1"/>
        <v>5655000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>
        <v>96250</v>
      </c>
      <c r="D29" s="20">
        <f t="shared" si="2"/>
        <v>27887.671232876713</v>
      </c>
      <c r="E29" s="20">
        <f t="shared" si="0"/>
        <v>124137.67123287672</v>
      </c>
      <c r="F29" s="20">
        <f t="shared" si="1"/>
        <v>5558750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>
        <v>96250</v>
      </c>
      <c r="D30" s="5">
        <f t="shared" si="2"/>
        <v>27717.602739726026</v>
      </c>
      <c r="E30" s="5">
        <f t="shared" si="0"/>
        <v>123967.60273972602</v>
      </c>
      <c r="F30" s="5">
        <f t="shared" si="1"/>
        <v>5462500</v>
      </c>
      <c r="G30" s="12">
        <f t="shared" si="3"/>
        <v>91</v>
      </c>
      <c r="H30" s="37">
        <f>SUM(D29:D32)</f>
        <v>110194.04109589041</v>
      </c>
    </row>
    <row r="31" spans="1:8" ht="12.75">
      <c r="A31" s="11">
        <v>16</v>
      </c>
      <c r="B31" s="22">
        <v>45930</v>
      </c>
      <c r="C31" s="44">
        <v>96250</v>
      </c>
      <c r="D31" s="5">
        <f t="shared" si="2"/>
        <v>27536.986301369863</v>
      </c>
      <c r="E31" s="5">
        <f t="shared" si="0"/>
        <v>123786.98630136986</v>
      </c>
      <c r="F31" s="5">
        <f t="shared" si="1"/>
        <v>5366250</v>
      </c>
      <c r="G31" s="12">
        <f t="shared" si="3"/>
        <v>92</v>
      </c>
      <c r="H31" s="37">
        <f>SUM(C29:C32)</f>
        <v>385000</v>
      </c>
    </row>
    <row r="32" spans="1:8" ht="13.5" thickBot="1">
      <c r="A32" s="11">
        <v>17</v>
      </c>
      <c r="B32" s="23">
        <v>46022</v>
      </c>
      <c r="C32" s="24">
        <v>96250</v>
      </c>
      <c r="D32" s="24">
        <f t="shared" si="2"/>
        <v>27051.780821917808</v>
      </c>
      <c r="E32" s="24">
        <f t="shared" si="0"/>
        <v>123301.78082191781</v>
      </c>
      <c r="F32" s="24">
        <f t="shared" si="1"/>
        <v>5270000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>
        <v>96250</v>
      </c>
      <c r="D33" s="20">
        <f t="shared" si="2"/>
        <v>25989.04109589041</v>
      </c>
      <c r="E33" s="20">
        <f t="shared" si="0"/>
        <v>122239.04109589041</v>
      </c>
      <c r="F33" s="20">
        <f t="shared" si="1"/>
        <v>5173750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>
        <v>96250</v>
      </c>
      <c r="D34" s="5">
        <f t="shared" si="2"/>
        <v>25797.87671232877</v>
      </c>
      <c r="E34" s="5">
        <f t="shared" si="0"/>
        <v>122047.87671232877</v>
      </c>
      <c r="F34" s="5">
        <f t="shared" si="1"/>
        <v>5077500</v>
      </c>
      <c r="G34" s="12">
        <f t="shared" si="3"/>
        <v>91</v>
      </c>
      <c r="H34" s="37">
        <f>SUM(D33:D36)</f>
        <v>102494.04109589041</v>
      </c>
    </row>
    <row r="35" spans="1:8" ht="12.75">
      <c r="A35" s="11">
        <v>20</v>
      </c>
      <c r="B35" s="22">
        <v>46295</v>
      </c>
      <c r="C35" s="44">
        <v>96250</v>
      </c>
      <c r="D35" s="5">
        <f t="shared" si="2"/>
        <v>25596.164383561645</v>
      </c>
      <c r="E35" s="5">
        <f t="shared" si="0"/>
        <v>121846.16438356164</v>
      </c>
      <c r="F35" s="5">
        <f t="shared" si="1"/>
        <v>4981250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96250</v>
      </c>
      <c r="D36" s="24">
        <f t="shared" si="2"/>
        <v>25110.95890410959</v>
      </c>
      <c r="E36" s="24">
        <f t="shared" si="0"/>
        <v>121360.95890410959</v>
      </c>
      <c r="F36" s="24">
        <f t="shared" si="1"/>
        <v>4885000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>
        <v>96250</v>
      </c>
      <c r="D37" s="20">
        <f t="shared" si="2"/>
        <v>24090.41095890411</v>
      </c>
      <c r="E37" s="20">
        <f t="shared" si="0"/>
        <v>120340.4109589041</v>
      </c>
      <c r="F37" s="20">
        <f t="shared" si="1"/>
        <v>4788750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>
        <v>96250</v>
      </c>
      <c r="D38" s="5">
        <f t="shared" si="2"/>
        <v>23878.15068493151</v>
      </c>
      <c r="E38" s="5">
        <f t="shared" si="0"/>
        <v>120128.1506849315</v>
      </c>
      <c r="F38" s="5">
        <f t="shared" si="1"/>
        <v>4692500</v>
      </c>
      <c r="G38" s="12">
        <f t="shared" si="3"/>
        <v>91</v>
      </c>
      <c r="H38" s="37">
        <f>SUM(D37:D40)</f>
        <v>94794.04109589041</v>
      </c>
    </row>
    <row r="39" spans="1:8" ht="12.75">
      <c r="A39" s="11">
        <v>24</v>
      </c>
      <c r="B39" s="22">
        <v>46660</v>
      </c>
      <c r="C39" s="5">
        <v>96250</v>
      </c>
      <c r="D39" s="5">
        <f t="shared" si="2"/>
        <v>23655.342465753423</v>
      </c>
      <c r="E39" s="5">
        <f t="shared" si="0"/>
        <v>119905.34246575342</v>
      </c>
      <c r="F39" s="5">
        <f t="shared" si="1"/>
        <v>4596250</v>
      </c>
      <c r="G39" s="12">
        <f t="shared" si="3"/>
        <v>92</v>
      </c>
      <c r="H39" s="37">
        <f>SUM(C37:C40)</f>
        <v>385000</v>
      </c>
    </row>
    <row r="40" spans="1:8" ht="13.5" thickBot="1">
      <c r="A40" s="11">
        <v>25</v>
      </c>
      <c r="B40" s="23">
        <v>46752</v>
      </c>
      <c r="C40" s="24">
        <v>96250</v>
      </c>
      <c r="D40" s="24">
        <f t="shared" si="2"/>
        <v>23170.13698630137</v>
      </c>
      <c r="E40" s="24">
        <f t="shared" si="0"/>
        <v>119420.13698630137</v>
      </c>
      <c r="F40" s="24">
        <f t="shared" si="1"/>
        <v>4500000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>
        <v>375000</v>
      </c>
      <c r="D41" s="20">
        <f t="shared" si="2"/>
        <v>22438.35616438356</v>
      </c>
      <c r="E41" s="20">
        <f t="shared" si="0"/>
        <v>397438.3561643836</v>
      </c>
      <c r="F41" s="20">
        <f t="shared" si="1"/>
        <v>4125000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>
        <v>375000</v>
      </c>
      <c r="D42" s="5">
        <f t="shared" si="2"/>
        <v>20568.49315068493</v>
      </c>
      <c r="E42" s="5">
        <f t="shared" si="0"/>
        <v>395568.4931506849</v>
      </c>
      <c r="F42" s="5">
        <f t="shared" si="1"/>
        <v>3750000</v>
      </c>
      <c r="G42" s="12">
        <f t="shared" si="3"/>
        <v>91</v>
      </c>
      <c r="H42" s="37">
        <f>SUM(D41:D44)</f>
        <v>78924.65753424658</v>
      </c>
    </row>
    <row r="43" spans="1:8" ht="12.75">
      <c r="A43" s="11">
        <v>28</v>
      </c>
      <c r="B43" s="22">
        <v>47026</v>
      </c>
      <c r="C43" s="5">
        <v>375000</v>
      </c>
      <c r="D43" s="5">
        <f t="shared" si="2"/>
        <v>18904.109589041094</v>
      </c>
      <c r="E43" s="5">
        <f t="shared" si="0"/>
        <v>393904.1095890411</v>
      </c>
      <c r="F43" s="5">
        <f t="shared" si="1"/>
        <v>3375000</v>
      </c>
      <c r="G43" s="12">
        <f t="shared" si="3"/>
        <v>92</v>
      </c>
      <c r="H43" s="37">
        <f>SUM(C41:C44)</f>
        <v>1500000</v>
      </c>
    </row>
    <row r="44" spans="1:8" ht="12.75" customHeight="1" thickBot="1">
      <c r="A44" s="11">
        <v>29</v>
      </c>
      <c r="B44" s="23">
        <v>47118</v>
      </c>
      <c r="C44" s="24">
        <v>375000</v>
      </c>
      <c r="D44" s="24">
        <f t="shared" si="2"/>
        <v>17013.698630136987</v>
      </c>
      <c r="E44" s="24">
        <f t="shared" si="0"/>
        <v>392013.69863013696</v>
      </c>
      <c r="F44" s="24">
        <f t="shared" si="1"/>
        <v>3000000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>
        <v>375000</v>
      </c>
      <c r="D45" s="20">
        <f t="shared" si="2"/>
        <v>14794.520547945205</v>
      </c>
      <c r="E45" s="20">
        <f t="shared" si="0"/>
        <v>389794.5205479452</v>
      </c>
      <c r="F45" s="20">
        <f t="shared" si="1"/>
        <v>2625000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>
        <v>375000</v>
      </c>
      <c r="D46" s="5">
        <f t="shared" si="2"/>
        <v>13089.04109589041</v>
      </c>
      <c r="E46" s="5">
        <f t="shared" si="0"/>
        <v>388089.0410958904</v>
      </c>
      <c r="F46" s="5">
        <f t="shared" si="1"/>
        <v>2250000</v>
      </c>
      <c r="G46" s="12">
        <f t="shared" si="3"/>
        <v>91</v>
      </c>
      <c r="H46" s="37">
        <f>SUM(D45:D48)</f>
        <v>48678.08219178082</v>
      </c>
    </row>
    <row r="47" spans="1:8" ht="12.75">
      <c r="A47" s="11">
        <v>32</v>
      </c>
      <c r="B47" s="22">
        <v>47391</v>
      </c>
      <c r="C47" s="5">
        <v>375000</v>
      </c>
      <c r="D47" s="5">
        <f t="shared" si="2"/>
        <v>11342.465753424658</v>
      </c>
      <c r="E47" s="5">
        <f t="shared" si="0"/>
        <v>386342.4657534247</v>
      </c>
      <c r="F47" s="5">
        <f t="shared" si="1"/>
        <v>1875000</v>
      </c>
      <c r="G47" s="12">
        <f t="shared" si="3"/>
        <v>92</v>
      </c>
      <c r="H47" s="37">
        <f>SUM(C45:C48)</f>
        <v>1500000</v>
      </c>
    </row>
    <row r="48" spans="1:8" ht="13.5" thickBot="1">
      <c r="A48" s="11">
        <v>33</v>
      </c>
      <c r="B48" s="23">
        <v>47483</v>
      </c>
      <c r="C48" s="24">
        <v>375000</v>
      </c>
      <c r="D48" s="24">
        <f t="shared" si="2"/>
        <v>9452.054794520547</v>
      </c>
      <c r="E48" s="24">
        <f t="shared" si="0"/>
        <v>384452.05479452055</v>
      </c>
      <c r="F48" s="24">
        <f t="shared" si="1"/>
        <v>1500000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>
        <v>375000</v>
      </c>
      <c r="D49" s="20">
        <f t="shared" si="2"/>
        <v>7397.260273972603</v>
      </c>
      <c r="E49" s="20">
        <f t="shared" si="0"/>
        <v>382397.2602739726</v>
      </c>
      <c r="F49" s="20">
        <f t="shared" si="1"/>
        <v>1125000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>
        <v>375000</v>
      </c>
      <c r="D50" s="5">
        <f t="shared" si="2"/>
        <v>5609.58904109589</v>
      </c>
      <c r="E50" s="5">
        <f t="shared" si="0"/>
        <v>380609.58904109587</v>
      </c>
      <c r="F50" s="5">
        <f t="shared" si="1"/>
        <v>750000</v>
      </c>
      <c r="G50" s="12">
        <f t="shared" si="3"/>
        <v>91</v>
      </c>
      <c r="H50" s="37">
        <f>SUM(D49:D52)</f>
        <v>18678.08219178082</v>
      </c>
    </row>
    <row r="51" spans="1:8" ht="12.75">
      <c r="A51" s="11">
        <v>36</v>
      </c>
      <c r="B51" s="22">
        <v>47756</v>
      </c>
      <c r="C51" s="5">
        <v>375000</v>
      </c>
      <c r="D51" s="5">
        <f t="shared" si="2"/>
        <v>3780.821917808219</v>
      </c>
      <c r="E51" s="5">
        <f t="shared" si="0"/>
        <v>378780.8219178082</v>
      </c>
      <c r="F51" s="5">
        <f t="shared" si="1"/>
        <v>375000</v>
      </c>
      <c r="G51" s="12">
        <f t="shared" si="3"/>
        <v>92</v>
      </c>
      <c r="H51" s="37">
        <f>SUM(C49:C52)</f>
        <v>1500000</v>
      </c>
    </row>
    <row r="52" spans="1:8" ht="13.5" thickBot="1">
      <c r="A52" s="11">
        <v>37</v>
      </c>
      <c r="B52" s="23">
        <v>47848</v>
      </c>
      <c r="C52" s="24">
        <v>375000</v>
      </c>
      <c r="D52" s="24">
        <f t="shared" si="2"/>
        <v>1890.4109589041095</v>
      </c>
      <c r="E52" s="24">
        <f t="shared" si="0"/>
        <v>376890.41095890413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5" t="s">
        <v>5</v>
      </c>
      <c r="B73" s="86"/>
      <c r="C73" s="86"/>
      <c r="D73" s="38">
        <f>SUM(D15:D72)</f>
        <v>791650.8467117811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0">
      <selection activeCell="H18" sqref="H18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3" t="s">
        <v>15</v>
      </c>
      <c r="B1" s="93"/>
      <c r="C1" s="93"/>
      <c r="D1" s="13"/>
      <c r="E1" s="94" t="s">
        <v>16</v>
      </c>
      <c r="F1" s="94"/>
      <c r="G1" s="94"/>
    </row>
    <row r="2" spans="1:7" ht="71.25" customHeight="1">
      <c r="A2" s="95"/>
      <c r="B2" s="95"/>
      <c r="C2" s="95"/>
      <c r="F2" s="96" t="s">
        <v>18</v>
      </c>
      <c r="G2" s="97"/>
    </row>
    <row r="3" spans="1:3" ht="12.75">
      <c r="A3" s="98" t="s">
        <v>17</v>
      </c>
      <c r="B3" s="99"/>
      <c r="C3" s="99"/>
    </row>
    <row r="5" spans="1:7" ht="20.25" customHeight="1">
      <c r="A5" s="100" t="s">
        <v>6</v>
      </c>
      <c r="B5" s="100"/>
      <c r="C5" s="100"/>
      <c r="D5" s="100"/>
      <c r="E5" s="100"/>
      <c r="F5" s="100"/>
      <c r="G5" s="100"/>
    </row>
    <row r="6" spans="1:7" ht="17.25" customHeight="1">
      <c r="A6" s="84" t="s">
        <v>7</v>
      </c>
      <c r="B6" s="84"/>
      <c r="C6" s="6"/>
      <c r="D6" s="6"/>
      <c r="E6" s="6"/>
      <c r="F6" s="6"/>
      <c r="G6" s="6"/>
    </row>
    <row r="7" spans="1:7" ht="30.75" customHeight="1">
      <c r="A7" s="87" t="s">
        <v>8</v>
      </c>
      <c r="B7" s="88"/>
      <c r="C7" s="89"/>
      <c r="D7" s="1">
        <v>0.01</v>
      </c>
      <c r="E7" s="90"/>
      <c r="F7" s="90"/>
      <c r="G7" s="90"/>
    </row>
    <row r="8" spans="1:4" ht="15.75" customHeight="1">
      <c r="A8" s="91" t="s">
        <v>9</v>
      </c>
      <c r="B8" s="91"/>
      <c r="C8" s="91"/>
      <c r="D8" s="15">
        <v>0</v>
      </c>
    </row>
    <row r="9" spans="1:4" ht="24.75" customHeight="1">
      <c r="A9" s="92" t="s">
        <v>10</v>
      </c>
      <c r="B9" s="92"/>
      <c r="C9" s="92"/>
      <c r="D9" s="14">
        <f>SUM(D7:D8)</f>
        <v>0.01</v>
      </c>
    </row>
    <row r="10" spans="1:4" ht="24.75" customHeight="1">
      <c r="A10" s="92" t="s">
        <v>0</v>
      </c>
      <c r="B10" s="92"/>
      <c r="C10" s="92"/>
      <c r="D10" s="2"/>
    </row>
    <row r="12" spans="1:2" ht="16.5" customHeight="1">
      <c r="A12" s="84" t="s">
        <v>11</v>
      </c>
      <c r="B12" s="8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>
        <v>12181.25</v>
      </c>
      <c r="D15" s="4">
        <f>(F15*$D$9*G15)/365</f>
        <v>610.7311643835617</v>
      </c>
      <c r="E15" s="4">
        <f aca="true" t="shared" si="0" ref="E15:E72">C15+D15</f>
        <v>12791.981164383562</v>
      </c>
      <c r="F15" s="42">
        <v>743056.25</v>
      </c>
      <c r="G15" s="12">
        <v>30</v>
      </c>
      <c r="H15" s="51">
        <f>SUM(D15:D16)</f>
        <v>1231.474315068493</v>
      </c>
    </row>
    <row r="16" spans="1:7" ht="13.5" thickBot="1">
      <c r="A16" s="11">
        <v>1</v>
      </c>
      <c r="B16" s="43" t="s">
        <v>19</v>
      </c>
      <c r="C16" s="44">
        <v>12181.25</v>
      </c>
      <c r="D16" s="44">
        <f>(F16*$D$9*G16)/365</f>
        <v>620.7431506849315</v>
      </c>
      <c r="E16" s="44">
        <f t="shared" si="0"/>
        <v>12801.993150684932</v>
      </c>
      <c r="F16" s="47">
        <f>F15-C16</f>
        <v>730875</v>
      </c>
      <c r="G16" s="17">
        <v>31</v>
      </c>
    </row>
    <row r="17" spans="1:8" ht="12.75">
      <c r="A17" s="18">
        <v>2</v>
      </c>
      <c r="B17" s="19">
        <v>44651</v>
      </c>
      <c r="C17" s="45">
        <v>36543.75</v>
      </c>
      <c r="D17" s="49">
        <f>(F17*$D$9*G17)/365</f>
        <v>1712.0496575342465</v>
      </c>
      <c r="E17" s="49">
        <f t="shared" si="0"/>
        <v>38255.79965753425</v>
      </c>
      <c r="F17" s="48">
        <f aca="true" t="shared" si="1" ref="F17:F72">F16-C17</f>
        <v>694331.25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36543.75</v>
      </c>
      <c r="D18" s="4">
        <f>(F18*$D$9*G18)/365</f>
        <v>1639.9633561643836</v>
      </c>
      <c r="E18" s="4">
        <f t="shared" si="0"/>
        <v>38183.713356164386</v>
      </c>
      <c r="F18" s="47">
        <f t="shared" si="1"/>
        <v>657787.5</v>
      </c>
      <c r="G18" s="17">
        <v>91</v>
      </c>
      <c r="H18" s="37">
        <f>SUM(D17:D20)</f>
        <v>6790.796575342465</v>
      </c>
    </row>
    <row r="19" spans="1:8" ht="12.75">
      <c r="A19" s="11">
        <v>4</v>
      </c>
      <c r="B19" s="22">
        <v>44834</v>
      </c>
      <c r="C19" s="44">
        <v>36543.75</v>
      </c>
      <c r="D19" s="4">
        <f>(F19*$D$9*G19)/365</f>
        <v>1565.8746575342466</v>
      </c>
      <c r="E19" s="4">
        <f t="shared" si="0"/>
        <v>38109.624657534245</v>
      </c>
      <c r="F19" s="47">
        <f t="shared" si="1"/>
        <v>621243.75</v>
      </c>
      <c r="G19" s="17">
        <v>92</v>
      </c>
      <c r="H19" s="37">
        <f>SUM(C17:C20)</f>
        <v>146175</v>
      </c>
    </row>
    <row r="20" spans="1:8" ht="13.5" thickBot="1">
      <c r="A20" s="11">
        <v>5</v>
      </c>
      <c r="B20" s="23">
        <v>44926</v>
      </c>
      <c r="C20" s="24">
        <v>36543.75</v>
      </c>
      <c r="D20" s="24">
        <f>(F15*$D$9*G20)/365</f>
        <v>1872.908904109589</v>
      </c>
      <c r="E20" s="24">
        <f t="shared" si="0"/>
        <v>38416.65890410959</v>
      </c>
      <c r="F20" s="50">
        <f t="shared" si="1"/>
        <v>584700</v>
      </c>
      <c r="G20" s="35">
        <v>92</v>
      </c>
      <c r="H20" s="36"/>
    </row>
    <row r="21" spans="1:8" ht="12.75">
      <c r="A21" s="18">
        <v>6</v>
      </c>
      <c r="B21" s="19">
        <v>45016</v>
      </c>
      <c r="C21" s="45">
        <v>36543.75</v>
      </c>
      <c r="D21" s="20">
        <f aca="true" t="shared" si="2" ref="D21:D72">(F20*$D$9*G21)/365</f>
        <v>1441.7260273972602</v>
      </c>
      <c r="E21" s="20">
        <f t="shared" si="0"/>
        <v>37985.47602739726</v>
      </c>
      <c r="F21" s="21">
        <f t="shared" si="1"/>
        <v>548156.25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44">
        <v>36543.75</v>
      </c>
      <c r="D22" s="5">
        <f t="shared" si="2"/>
        <v>1366.6361301369864</v>
      </c>
      <c r="E22" s="5">
        <f t="shared" si="0"/>
        <v>37910.38613013698</v>
      </c>
      <c r="F22" s="16">
        <f t="shared" si="1"/>
        <v>511612.5</v>
      </c>
      <c r="G22" s="28">
        <f t="shared" si="3"/>
        <v>91</v>
      </c>
      <c r="H22" s="31">
        <f>SUM(D21:D24)</f>
        <v>5295.339554794521</v>
      </c>
    </row>
    <row r="23" spans="1:8" ht="12.75">
      <c r="A23" s="11">
        <v>8</v>
      </c>
      <c r="B23" s="22">
        <v>45199</v>
      </c>
      <c r="C23" s="44">
        <v>36543.75</v>
      </c>
      <c r="D23" s="5">
        <f t="shared" si="2"/>
        <v>1289.5438356164384</v>
      </c>
      <c r="E23" s="5">
        <f t="shared" si="0"/>
        <v>37833.29383561644</v>
      </c>
      <c r="F23" s="16">
        <f t="shared" si="1"/>
        <v>475068.75</v>
      </c>
      <c r="G23" s="28">
        <f t="shared" si="3"/>
        <v>92</v>
      </c>
      <c r="H23" s="31">
        <f>SUM(C21:C24)</f>
        <v>146175</v>
      </c>
    </row>
    <row r="24" spans="1:8" ht="13.5" thickBot="1">
      <c r="A24" s="11">
        <v>9</v>
      </c>
      <c r="B24" s="23">
        <v>45291</v>
      </c>
      <c r="C24" s="24">
        <v>36543.75</v>
      </c>
      <c r="D24" s="24">
        <f t="shared" si="2"/>
        <v>1197.4335616438357</v>
      </c>
      <c r="E24" s="24">
        <f t="shared" si="0"/>
        <v>37741.18356164383</v>
      </c>
      <c r="F24" s="25">
        <f t="shared" si="1"/>
        <v>438525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45">
        <v>36543.75</v>
      </c>
      <c r="D25" s="20">
        <f t="shared" si="2"/>
        <v>1093.308904109589</v>
      </c>
      <c r="E25" s="20">
        <f t="shared" si="0"/>
        <v>37637.05890410959</v>
      </c>
      <c r="F25" s="20">
        <f t="shared" si="1"/>
        <v>401981.25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44">
        <v>36543.75</v>
      </c>
      <c r="D26" s="5">
        <f t="shared" si="2"/>
        <v>1002.1998287671233</v>
      </c>
      <c r="E26" s="5">
        <f t="shared" si="0"/>
        <v>37545.94982876712</v>
      </c>
      <c r="F26" s="5">
        <f t="shared" si="1"/>
        <v>365437.5</v>
      </c>
      <c r="G26" s="12">
        <f t="shared" si="3"/>
        <v>91</v>
      </c>
      <c r="H26" s="37">
        <f>SUM(D25:D28)</f>
        <v>3845.6039383561642</v>
      </c>
    </row>
    <row r="27" spans="1:8" ht="12.75">
      <c r="A27" s="11">
        <v>12</v>
      </c>
      <c r="B27" s="22">
        <v>45565</v>
      </c>
      <c r="C27" s="44">
        <v>36543.75</v>
      </c>
      <c r="D27" s="5">
        <f t="shared" si="2"/>
        <v>921.1027397260274</v>
      </c>
      <c r="E27" s="5">
        <f t="shared" si="0"/>
        <v>37464.852739726026</v>
      </c>
      <c r="F27" s="5">
        <f t="shared" si="1"/>
        <v>328893.75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36543.75</v>
      </c>
      <c r="D28" s="24">
        <f t="shared" si="2"/>
        <v>828.9924657534247</v>
      </c>
      <c r="E28" s="24">
        <f t="shared" si="0"/>
        <v>37372.74246575342</v>
      </c>
      <c r="F28" s="24">
        <f t="shared" si="1"/>
        <v>292350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45">
        <v>36543.75</v>
      </c>
      <c r="D29" s="20">
        <f t="shared" si="2"/>
        <v>720.8630136986301</v>
      </c>
      <c r="E29" s="20">
        <f t="shared" si="0"/>
        <v>37264.61301369863</v>
      </c>
      <c r="F29" s="20">
        <f t="shared" si="1"/>
        <v>255806.25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44">
        <v>36543.75</v>
      </c>
      <c r="D30" s="5">
        <f t="shared" si="2"/>
        <v>637.7635273972603</v>
      </c>
      <c r="E30" s="5">
        <f t="shared" si="0"/>
        <v>37181.51352739726</v>
      </c>
      <c r="F30" s="5">
        <f t="shared" si="1"/>
        <v>219262.5</v>
      </c>
      <c r="G30" s="12">
        <f t="shared" si="3"/>
        <v>91</v>
      </c>
      <c r="H30" s="37">
        <f>SUM(D29:D32)</f>
        <v>2371.8395547945206</v>
      </c>
    </row>
    <row r="31" spans="1:8" ht="12.75">
      <c r="A31" s="11">
        <v>16</v>
      </c>
      <c r="B31" s="22">
        <v>45930</v>
      </c>
      <c r="C31" s="44">
        <v>36543.75</v>
      </c>
      <c r="D31" s="5">
        <f t="shared" si="2"/>
        <v>552.6616438356165</v>
      </c>
      <c r="E31" s="5">
        <f t="shared" si="0"/>
        <v>37096.411643835614</v>
      </c>
      <c r="F31" s="5">
        <f t="shared" si="1"/>
        <v>182718.75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>
        <v>36543.75</v>
      </c>
      <c r="D32" s="24">
        <f t="shared" si="2"/>
        <v>460.5513698630137</v>
      </c>
      <c r="E32" s="24">
        <f t="shared" si="0"/>
        <v>37004.30136986302</v>
      </c>
      <c r="F32" s="24">
        <f t="shared" si="1"/>
        <v>146175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45">
        <v>36543.75</v>
      </c>
      <c r="D33" s="20">
        <f t="shared" si="2"/>
        <v>360.43150684931504</v>
      </c>
      <c r="E33" s="20">
        <f t="shared" si="0"/>
        <v>36904.181506849316</v>
      </c>
      <c r="F33" s="20">
        <f t="shared" si="1"/>
        <v>109631.25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44">
        <v>36543.75</v>
      </c>
      <c r="D34" s="5">
        <f t="shared" si="2"/>
        <v>273.3272260273973</v>
      </c>
      <c r="E34" s="5">
        <f t="shared" si="0"/>
        <v>36817.077226027395</v>
      </c>
      <c r="F34" s="5">
        <f t="shared" si="1"/>
        <v>73087.5</v>
      </c>
      <c r="G34" s="12">
        <f t="shared" si="3"/>
        <v>91</v>
      </c>
      <c r="H34" s="37">
        <f>SUM(D33:D36)</f>
        <v>910.0895547945205</v>
      </c>
    </row>
    <row r="35" spans="1:8" ht="12.75">
      <c r="A35" s="11">
        <v>20</v>
      </c>
      <c r="B35" s="22">
        <v>46295</v>
      </c>
      <c r="C35" s="44">
        <v>36543.75</v>
      </c>
      <c r="D35" s="5">
        <f t="shared" si="2"/>
        <v>184.22054794520548</v>
      </c>
      <c r="E35" s="5">
        <f t="shared" si="0"/>
        <v>36727.9705479452</v>
      </c>
      <c r="F35" s="5">
        <f t="shared" si="1"/>
        <v>36543.75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36543.75</v>
      </c>
      <c r="D36" s="24">
        <f t="shared" si="2"/>
        <v>92.11027397260274</v>
      </c>
      <c r="E36" s="24">
        <f t="shared" si="0"/>
        <v>36635.860273972605</v>
      </c>
      <c r="F36" s="24">
        <f t="shared" si="1"/>
        <v>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0</v>
      </c>
      <c r="E37" s="20">
        <f t="shared" si="0"/>
        <v>0</v>
      </c>
      <c r="F37" s="20">
        <f t="shared" si="1"/>
        <v>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2">
        <f t="shared" si="3"/>
        <v>91</v>
      </c>
      <c r="H38" s="37">
        <f>SUM(D37:D40)</f>
        <v>0</v>
      </c>
    </row>
    <row r="39" spans="1:8" ht="12.75">
      <c r="A39" s="11">
        <v>24</v>
      </c>
      <c r="B39" s="22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2">
        <f t="shared" si="3"/>
        <v>92</v>
      </c>
      <c r="H39" s="37">
        <f>SUM(C37:C40)</f>
        <v>0</v>
      </c>
    </row>
    <row r="40" spans="1:8" ht="13.5" thickBot="1">
      <c r="A40" s="11">
        <v>25</v>
      </c>
      <c r="B40" s="23">
        <v>46752</v>
      </c>
      <c r="C40" s="24"/>
      <c r="D40" s="24">
        <f t="shared" si="2"/>
        <v>0</v>
      </c>
      <c r="E40" s="24">
        <f t="shared" si="0"/>
        <v>0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5" t="s">
        <v>5</v>
      </c>
      <c r="B73" s="86"/>
      <c r="C73" s="86"/>
      <c r="D73" s="38">
        <f>SUM(D15:D72)</f>
        <v>20445.14349315068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4">
      <selection activeCell="H9" sqref="H9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3" t="s">
        <v>15</v>
      </c>
      <c r="B1" s="93"/>
      <c r="C1" s="93"/>
      <c r="D1" s="13"/>
      <c r="E1" s="94" t="s">
        <v>16</v>
      </c>
      <c r="F1" s="94"/>
      <c r="G1" s="94"/>
    </row>
    <row r="2" spans="1:7" ht="71.25" customHeight="1">
      <c r="A2" s="95"/>
      <c r="B2" s="95"/>
      <c r="C2" s="95"/>
      <c r="F2" s="96" t="s">
        <v>18</v>
      </c>
      <c r="G2" s="97"/>
    </row>
    <row r="3" spans="1:3" ht="12.75">
      <c r="A3" s="98" t="s">
        <v>17</v>
      </c>
      <c r="B3" s="99"/>
      <c r="C3" s="99"/>
    </row>
    <row r="5" spans="1:7" ht="20.25" customHeight="1">
      <c r="A5" s="100" t="s">
        <v>6</v>
      </c>
      <c r="B5" s="100"/>
      <c r="C5" s="100"/>
      <c r="D5" s="100"/>
      <c r="E5" s="100"/>
      <c r="F5" s="100"/>
      <c r="G5" s="100"/>
    </row>
    <row r="6" spans="1:7" ht="17.25" customHeight="1">
      <c r="A6" s="84" t="s">
        <v>7</v>
      </c>
      <c r="B6" s="84"/>
      <c r="C6" s="6"/>
      <c r="D6" s="6"/>
      <c r="E6" s="6"/>
      <c r="F6" s="6"/>
      <c r="G6" s="6"/>
    </row>
    <row r="7" spans="1:7" ht="30.75" customHeight="1">
      <c r="A7" s="87" t="s">
        <v>8</v>
      </c>
      <c r="B7" s="88"/>
      <c r="C7" s="89"/>
      <c r="D7" s="1">
        <v>0.03</v>
      </c>
      <c r="E7" s="90"/>
      <c r="F7" s="90"/>
      <c r="G7" s="90"/>
    </row>
    <row r="8" spans="1:4" ht="15.75" customHeight="1">
      <c r="A8" s="91" t="s">
        <v>9</v>
      </c>
      <c r="B8" s="91"/>
      <c r="C8" s="91"/>
      <c r="D8" s="15">
        <v>0</v>
      </c>
    </row>
    <row r="9" spans="1:4" ht="24.75" customHeight="1">
      <c r="A9" s="92" t="s">
        <v>10</v>
      </c>
      <c r="B9" s="92"/>
      <c r="C9" s="92"/>
      <c r="D9" s="14">
        <f>SUM(D7:D8)</f>
        <v>0.03</v>
      </c>
    </row>
    <row r="10" spans="1:4" ht="24.75" customHeight="1">
      <c r="A10" s="92" t="s">
        <v>0</v>
      </c>
      <c r="B10" s="92"/>
      <c r="C10" s="92"/>
      <c r="D10" s="2"/>
    </row>
    <row r="12" spans="1:2" ht="16.5" customHeight="1">
      <c r="A12" s="84" t="s">
        <v>11</v>
      </c>
      <c r="B12" s="8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6010.273972602739</v>
      </c>
      <c r="E15" s="4">
        <f aca="true" t="shared" si="0" ref="E15:E72">C15+D15</f>
        <v>6010.273972602739</v>
      </c>
      <c r="F15" s="42">
        <v>2437500</v>
      </c>
      <c r="G15" s="12">
        <v>30</v>
      </c>
      <c r="H15" s="51">
        <f>SUM(D15:D16)</f>
        <v>11743.150684931506</v>
      </c>
    </row>
    <row r="16" spans="1:7" ht="13.5" thickBot="1">
      <c r="A16" s="11">
        <v>1</v>
      </c>
      <c r="B16" s="43" t="s">
        <v>19</v>
      </c>
      <c r="C16" s="44">
        <v>187500</v>
      </c>
      <c r="D16" s="44">
        <f>(F16*$D$9*G16)/365</f>
        <v>5732.876712328767</v>
      </c>
      <c r="E16" s="44">
        <f t="shared" si="0"/>
        <v>193232.87671232875</v>
      </c>
      <c r="F16" s="47">
        <f>F15-C16</f>
        <v>2250000</v>
      </c>
      <c r="G16" s="17">
        <v>31</v>
      </c>
    </row>
    <row r="17" spans="1:8" ht="12.75">
      <c r="A17" s="18">
        <v>2</v>
      </c>
      <c r="B17" s="19">
        <v>44651</v>
      </c>
      <c r="C17" s="45">
        <v>187500</v>
      </c>
      <c r="D17" s="49">
        <f>(F17*$D$9*G17)/365</f>
        <v>15256.849315068494</v>
      </c>
      <c r="E17" s="49">
        <f t="shared" si="0"/>
        <v>202756.84931506848</v>
      </c>
      <c r="F17" s="48">
        <f aca="true" t="shared" si="1" ref="F17:F72">F16-C17</f>
        <v>2062500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187500</v>
      </c>
      <c r="D18" s="4">
        <f>(F18*$D$9*G18)/365</f>
        <v>14023.972602739726</v>
      </c>
      <c r="E18" s="4">
        <f t="shared" si="0"/>
        <v>201523.97260273973</v>
      </c>
      <c r="F18" s="47">
        <f t="shared" si="1"/>
        <v>1875000</v>
      </c>
      <c r="G18" s="17">
        <v>91</v>
      </c>
      <c r="H18" s="37">
        <f>SUM(D17:D20)</f>
        <v>60472.602739726026</v>
      </c>
    </row>
    <row r="19" spans="1:8" ht="12.75">
      <c r="A19" s="11">
        <v>4</v>
      </c>
      <c r="B19" s="22">
        <v>44834</v>
      </c>
      <c r="C19" s="44">
        <v>187500</v>
      </c>
      <c r="D19" s="4">
        <f>(F19*$D$9*G19)/365</f>
        <v>12760.27397260274</v>
      </c>
      <c r="E19" s="4">
        <f t="shared" si="0"/>
        <v>200260.27397260274</v>
      </c>
      <c r="F19" s="47">
        <f t="shared" si="1"/>
        <v>1687500</v>
      </c>
      <c r="G19" s="17">
        <v>92</v>
      </c>
      <c r="H19" s="37">
        <f>SUM(C17:C20)</f>
        <v>750000</v>
      </c>
    </row>
    <row r="20" spans="1:8" ht="13.5" thickBot="1">
      <c r="A20" s="11">
        <v>5</v>
      </c>
      <c r="B20" s="23">
        <v>44926</v>
      </c>
      <c r="C20" s="24">
        <v>187500</v>
      </c>
      <c r="D20" s="24">
        <f>(F15*$D$9*G20)/365</f>
        <v>18431.50684931507</v>
      </c>
      <c r="E20" s="24">
        <f t="shared" si="0"/>
        <v>205931.50684931508</v>
      </c>
      <c r="F20" s="50">
        <f t="shared" si="1"/>
        <v>1500000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>
        <v>187500</v>
      </c>
      <c r="D21" s="20">
        <f aca="true" t="shared" si="2" ref="D21:D72">(F20*$D$9*G21)/365</f>
        <v>11095.890410958904</v>
      </c>
      <c r="E21" s="20">
        <f t="shared" si="0"/>
        <v>198595.8904109589</v>
      </c>
      <c r="F21" s="21">
        <f t="shared" si="1"/>
        <v>1312500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>
        <v>187500</v>
      </c>
      <c r="D22" s="5">
        <f t="shared" si="2"/>
        <v>9816.780821917808</v>
      </c>
      <c r="E22" s="5">
        <f t="shared" si="0"/>
        <v>197316.7808219178</v>
      </c>
      <c r="F22" s="16">
        <f t="shared" si="1"/>
        <v>1125000</v>
      </c>
      <c r="G22" s="28">
        <f t="shared" si="3"/>
        <v>91</v>
      </c>
      <c r="H22" s="31">
        <f>SUM(D21:D24)</f>
        <v>36508.561643835616</v>
      </c>
    </row>
    <row r="23" spans="1:8" ht="12.75">
      <c r="A23" s="11">
        <v>8</v>
      </c>
      <c r="B23" s="22">
        <v>45199</v>
      </c>
      <c r="C23" s="5">
        <v>187500</v>
      </c>
      <c r="D23" s="5">
        <f t="shared" si="2"/>
        <v>8506.849315068494</v>
      </c>
      <c r="E23" s="5">
        <f t="shared" si="0"/>
        <v>196006.84931506848</v>
      </c>
      <c r="F23" s="16">
        <f t="shared" si="1"/>
        <v>937500</v>
      </c>
      <c r="G23" s="28">
        <f t="shared" si="3"/>
        <v>92</v>
      </c>
      <c r="H23" s="31">
        <f>SUM(C21:C24)</f>
        <v>750000</v>
      </c>
    </row>
    <row r="24" spans="1:8" ht="13.5" thickBot="1">
      <c r="A24" s="11">
        <v>9</v>
      </c>
      <c r="B24" s="23">
        <v>45291</v>
      </c>
      <c r="C24" s="5">
        <v>187500</v>
      </c>
      <c r="D24" s="24">
        <f t="shared" si="2"/>
        <v>7089.041095890411</v>
      </c>
      <c r="E24" s="24">
        <f t="shared" si="0"/>
        <v>194589.04109589042</v>
      </c>
      <c r="F24" s="25">
        <f t="shared" si="1"/>
        <v>750000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>
        <v>187500</v>
      </c>
      <c r="D25" s="20">
        <f t="shared" si="2"/>
        <v>5609.58904109589</v>
      </c>
      <c r="E25" s="20">
        <f t="shared" si="0"/>
        <v>193109.5890410959</v>
      </c>
      <c r="F25" s="20">
        <f t="shared" si="1"/>
        <v>562500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>
        <v>187500</v>
      </c>
      <c r="D26" s="5">
        <f t="shared" si="2"/>
        <v>4207.191780821918</v>
      </c>
      <c r="E26" s="5">
        <f t="shared" si="0"/>
        <v>191707.19178082192</v>
      </c>
      <c r="F26" s="5">
        <f t="shared" si="1"/>
        <v>375000</v>
      </c>
      <c r="G26" s="12">
        <f t="shared" si="3"/>
        <v>91</v>
      </c>
      <c r="H26" s="37">
        <f>SUM(D25:D28)</f>
        <v>14070.205479452055</v>
      </c>
    </row>
    <row r="27" spans="1:8" ht="12.75">
      <c r="A27" s="11">
        <v>12</v>
      </c>
      <c r="B27" s="22">
        <v>45565</v>
      </c>
      <c r="C27" s="5">
        <v>187500</v>
      </c>
      <c r="D27" s="5">
        <f t="shared" si="2"/>
        <v>2835.6164383561645</v>
      </c>
      <c r="E27" s="5">
        <f t="shared" si="0"/>
        <v>190335.61643835617</v>
      </c>
      <c r="F27" s="5">
        <f t="shared" si="1"/>
        <v>187500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187500</v>
      </c>
      <c r="D28" s="24">
        <f t="shared" si="2"/>
        <v>1417.8082191780823</v>
      </c>
      <c r="E28" s="24">
        <f t="shared" si="0"/>
        <v>188917.80821917808</v>
      </c>
      <c r="F28" s="24">
        <f t="shared" si="1"/>
        <v>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/>
      <c r="D29" s="20">
        <f t="shared" si="2"/>
        <v>0</v>
      </c>
      <c r="E29" s="20">
        <f t="shared" si="0"/>
        <v>0</v>
      </c>
      <c r="F29" s="20">
        <f t="shared" si="1"/>
        <v>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/>
      <c r="D30" s="5">
        <f t="shared" si="2"/>
        <v>0</v>
      </c>
      <c r="E30" s="5">
        <f t="shared" si="0"/>
        <v>0</v>
      </c>
      <c r="F30" s="5">
        <f t="shared" si="1"/>
        <v>0</v>
      </c>
      <c r="G30" s="12">
        <f t="shared" si="3"/>
        <v>91</v>
      </c>
      <c r="H30" s="37">
        <f>SUM(D29:D32)</f>
        <v>0</v>
      </c>
    </row>
    <row r="31" spans="1:8" ht="12.75">
      <c r="A31" s="11">
        <v>16</v>
      </c>
      <c r="B31" s="22">
        <v>45930</v>
      </c>
      <c r="C31" s="5"/>
      <c r="D31" s="5">
        <f t="shared" si="2"/>
        <v>0</v>
      </c>
      <c r="E31" s="5">
        <f t="shared" si="0"/>
        <v>0</v>
      </c>
      <c r="F31" s="5">
        <f t="shared" si="1"/>
        <v>0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/>
      <c r="D32" s="24">
        <f t="shared" si="2"/>
        <v>0</v>
      </c>
      <c r="E32" s="24">
        <f t="shared" si="0"/>
        <v>0</v>
      </c>
      <c r="F32" s="24">
        <f t="shared" si="1"/>
        <v>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/>
      <c r="D33" s="20">
        <f t="shared" si="2"/>
        <v>0</v>
      </c>
      <c r="E33" s="20">
        <f t="shared" si="0"/>
        <v>0</v>
      </c>
      <c r="F33" s="20">
        <f t="shared" si="1"/>
        <v>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/>
      <c r="D34" s="5">
        <f t="shared" si="2"/>
        <v>0</v>
      </c>
      <c r="E34" s="5">
        <f t="shared" si="0"/>
        <v>0</v>
      </c>
      <c r="F34" s="5">
        <f t="shared" si="1"/>
        <v>0</v>
      </c>
      <c r="G34" s="12">
        <f t="shared" si="3"/>
        <v>91</v>
      </c>
      <c r="H34" s="37">
        <f>SUM(D33:D36)</f>
        <v>0</v>
      </c>
    </row>
    <row r="35" spans="1:8" ht="12.75">
      <c r="A35" s="11">
        <v>20</v>
      </c>
      <c r="B35" s="22">
        <v>46295</v>
      </c>
      <c r="C35" s="5"/>
      <c r="D35" s="5">
        <f t="shared" si="2"/>
        <v>0</v>
      </c>
      <c r="E35" s="5">
        <f t="shared" si="0"/>
        <v>0</v>
      </c>
      <c r="F35" s="5">
        <f t="shared" si="1"/>
        <v>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/>
      <c r="D36" s="24">
        <f t="shared" si="2"/>
        <v>0</v>
      </c>
      <c r="E36" s="24">
        <f t="shared" si="0"/>
        <v>0</v>
      </c>
      <c r="F36" s="24">
        <f t="shared" si="1"/>
        <v>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0</v>
      </c>
      <c r="E37" s="20">
        <f t="shared" si="0"/>
        <v>0</v>
      </c>
      <c r="F37" s="20">
        <f t="shared" si="1"/>
        <v>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2">
        <f t="shared" si="3"/>
        <v>91</v>
      </c>
      <c r="H38" s="37">
        <f>SUM(D37:D40)</f>
        <v>0</v>
      </c>
    </row>
    <row r="39" spans="1:8" ht="12.75">
      <c r="A39" s="11">
        <v>24</v>
      </c>
      <c r="B39" s="22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2">
        <f t="shared" si="3"/>
        <v>92</v>
      </c>
      <c r="H39" s="37">
        <f>SUM(C37:C40)</f>
        <v>0</v>
      </c>
    </row>
    <row r="40" spans="1:8" ht="13.5" thickBot="1">
      <c r="A40" s="11">
        <v>25</v>
      </c>
      <c r="B40" s="23">
        <v>46752</v>
      </c>
      <c r="C40" s="24"/>
      <c r="D40" s="24">
        <f t="shared" si="2"/>
        <v>0</v>
      </c>
      <c r="E40" s="24">
        <f t="shared" si="0"/>
        <v>0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5" t="s">
        <v>5</v>
      </c>
      <c r="B73" s="86"/>
      <c r="C73" s="86"/>
      <c r="D73" s="38">
        <f>SUM(D15:D72)</f>
        <v>122794.52054794523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D20" sqref="D20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3" t="s">
        <v>15</v>
      </c>
      <c r="B1" s="93"/>
      <c r="C1" s="93"/>
      <c r="D1" s="13"/>
      <c r="E1" s="94" t="s">
        <v>16</v>
      </c>
      <c r="F1" s="94"/>
      <c r="G1" s="94"/>
    </row>
    <row r="2" spans="1:7" ht="71.25" customHeight="1">
      <c r="A2" s="95"/>
      <c r="B2" s="95"/>
      <c r="C2" s="95"/>
      <c r="F2" s="96" t="s">
        <v>18</v>
      </c>
      <c r="G2" s="97"/>
    </row>
    <row r="3" spans="1:3" ht="12.75">
      <c r="A3" s="98" t="s">
        <v>17</v>
      </c>
      <c r="B3" s="99"/>
      <c r="C3" s="99"/>
    </row>
    <row r="5" spans="1:7" ht="20.25" customHeight="1">
      <c r="A5" s="100" t="s">
        <v>6</v>
      </c>
      <c r="B5" s="100"/>
      <c r="C5" s="100"/>
      <c r="D5" s="100"/>
      <c r="E5" s="100"/>
      <c r="F5" s="100"/>
      <c r="G5" s="100"/>
    </row>
    <row r="6" spans="1:7" ht="17.25" customHeight="1">
      <c r="A6" s="84" t="s">
        <v>7</v>
      </c>
      <c r="B6" s="84"/>
      <c r="C6" s="6"/>
      <c r="D6" s="6"/>
      <c r="E6" s="6"/>
      <c r="F6" s="6"/>
      <c r="G6" s="6"/>
    </row>
    <row r="7" spans="1:7" ht="30.75" customHeight="1">
      <c r="A7" s="87" t="s">
        <v>8</v>
      </c>
      <c r="B7" s="88"/>
      <c r="C7" s="89"/>
      <c r="D7" s="1">
        <v>0.0157</v>
      </c>
      <c r="E7" s="90"/>
      <c r="F7" s="90"/>
      <c r="G7" s="90"/>
    </row>
    <row r="8" spans="1:4" ht="15.75" customHeight="1">
      <c r="A8" s="91" t="s">
        <v>9</v>
      </c>
      <c r="B8" s="91"/>
      <c r="C8" s="91"/>
      <c r="D8" s="15">
        <v>0.011</v>
      </c>
    </row>
    <row r="9" spans="1:4" ht="24.75" customHeight="1">
      <c r="A9" s="92" t="s">
        <v>10</v>
      </c>
      <c r="B9" s="92"/>
      <c r="C9" s="92"/>
      <c r="D9" s="14">
        <f>SUM(D7:D8)</f>
        <v>0.026699999999999998</v>
      </c>
    </row>
    <row r="10" spans="1:4" ht="24.75" customHeight="1">
      <c r="A10" s="92" t="s">
        <v>0</v>
      </c>
      <c r="B10" s="92"/>
      <c r="C10" s="92"/>
      <c r="D10" s="2"/>
    </row>
    <row r="12" spans="1:2" ht="16.5" customHeight="1">
      <c r="A12" s="84" t="s">
        <v>11</v>
      </c>
      <c r="B12" s="8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1635.1482328767122</v>
      </c>
      <c r="E15" s="4">
        <f aca="true" t="shared" si="0" ref="E15:E72">C15+D15</f>
        <v>1635.1482328767122</v>
      </c>
      <c r="F15" s="42">
        <v>745105</v>
      </c>
      <c r="G15" s="12">
        <v>30</v>
      </c>
      <c r="H15" s="51">
        <f>SUM(D15:D16)</f>
        <v>2986.963746575342</v>
      </c>
    </row>
    <row r="16" spans="1:7" ht="13.5" thickBot="1">
      <c r="A16" s="11">
        <v>1</v>
      </c>
      <c r="B16" s="43" t="s">
        <v>19</v>
      </c>
      <c r="C16" s="44">
        <v>148980</v>
      </c>
      <c r="D16" s="44">
        <f>(F16*$D$9*G16)/365</f>
        <v>1351.8155136986302</v>
      </c>
      <c r="E16" s="44">
        <f t="shared" si="0"/>
        <v>150331.81551369862</v>
      </c>
      <c r="F16" s="47">
        <f>F15-C16</f>
        <v>596125</v>
      </c>
      <c r="G16" s="17">
        <v>31</v>
      </c>
    </row>
    <row r="17" spans="1:8" ht="12.75">
      <c r="A17" s="18">
        <v>2</v>
      </c>
      <c r="B17" s="19">
        <v>44651</v>
      </c>
      <c r="C17" s="45">
        <v>148980</v>
      </c>
      <c r="D17" s="49">
        <f>(F17*$D$9*G17)/365</f>
        <v>2943.8066712328764</v>
      </c>
      <c r="E17" s="49">
        <f t="shared" si="0"/>
        <v>151923.8066712329</v>
      </c>
      <c r="F17" s="48">
        <f aca="true" t="shared" si="1" ref="F17:F72">F16-C17</f>
        <v>447145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148980</v>
      </c>
      <c r="D18" s="4">
        <f>(F18*$D$9*G18)/365</f>
        <v>1984.7986315068492</v>
      </c>
      <c r="E18" s="4">
        <f t="shared" si="0"/>
        <v>150964.79863150686</v>
      </c>
      <c r="F18" s="47">
        <f t="shared" si="1"/>
        <v>298165</v>
      </c>
      <c r="G18" s="17">
        <v>91</v>
      </c>
      <c r="H18" s="37">
        <f>SUM(D17:D20)</f>
        <v>10947.054497260273</v>
      </c>
    </row>
    <row r="19" spans="1:8" ht="12.75">
      <c r="A19" s="11">
        <v>4</v>
      </c>
      <c r="B19" s="22">
        <v>44834</v>
      </c>
      <c r="C19" s="44">
        <v>148980</v>
      </c>
      <c r="D19" s="4">
        <f>(F19*$D$9*G19)/365</f>
        <v>1003.9946136986301</v>
      </c>
      <c r="E19" s="4">
        <f t="shared" si="0"/>
        <v>149983.99461369863</v>
      </c>
      <c r="F19" s="47">
        <f t="shared" si="1"/>
        <v>149185</v>
      </c>
      <c r="G19" s="17">
        <v>92</v>
      </c>
      <c r="H19" s="37">
        <f>SUM(C17:C20)</f>
        <v>596125</v>
      </c>
    </row>
    <row r="20" spans="1:8" ht="13.5" thickBot="1">
      <c r="A20" s="11">
        <v>5</v>
      </c>
      <c r="B20" s="23">
        <v>44926</v>
      </c>
      <c r="C20" s="24">
        <v>149185</v>
      </c>
      <c r="D20" s="24">
        <f>(F15*$D$9*G20)/365</f>
        <v>5014.454580821917</v>
      </c>
      <c r="E20" s="24">
        <f t="shared" si="0"/>
        <v>154199.4545808219</v>
      </c>
      <c r="F20" s="50">
        <f t="shared" si="1"/>
        <v>0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/>
      <c r="D21" s="20">
        <f aca="true" t="shared" si="2" ref="D21:D72">(F20*$D$9*G21)/365</f>
        <v>0</v>
      </c>
      <c r="E21" s="20">
        <f t="shared" si="0"/>
        <v>0</v>
      </c>
      <c r="F21" s="21">
        <f t="shared" si="1"/>
        <v>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/>
      <c r="D22" s="5">
        <f t="shared" si="2"/>
        <v>0</v>
      </c>
      <c r="E22" s="5">
        <f t="shared" si="0"/>
        <v>0</v>
      </c>
      <c r="F22" s="16">
        <f t="shared" si="1"/>
        <v>0</v>
      </c>
      <c r="G22" s="28">
        <f t="shared" si="3"/>
        <v>91</v>
      </c>
      <c r="H22" s="31">
        <f>SUM(D21:D24)</f>
        <v>0</v>
      </c>
    </row>
    <row r="23" spans="1:8" ht="12.75">
      <c r="A23" s="11">
        <v>8</v>
      </c>
      <c r="B23" s="22">
        <v>45199</v>
      </c>
      <c r="C23" s="5"/>
      <c r="D23" s="5">
        <f t="shared" si="2"/>
        <v>0</v>
      </c>
      <c r="E23" s="5">
        <f t="shared" si="0"/>
        <v>0</v>
      </c>
      <c r="F23" s="16">
        <f t="shared" si="1"/>
        <v>0</v>
      </c>
      <c r="G23" s="28">
        <f t="shared" si="3"/>
        <v>92</v>
      </c>
      <c r="H23" s="31">
        <f>SUM(C21:C24)</f>
        <v>0</v>
      </c>
    </row>
    <row r="24" spans="1:8" ht="13.5" thickBot="1">
      <c r="A24" s="11">
        <v>9</v>
      </c>
      <c r="B24" s="23">
        <v>45291</v>
      </c>
      <c r="C24" s="5"/>
      <c r="D24" s="24">
        <f t="shared" si="2"/>
        <v>0</v>
      </c>
      <c r="E24" s="24">
        <f t="shared" si="0"/>
        <v>0</v>
      </c>
      <c r="F24" s="25">
        <f t="shared" si="1"/>
        <v>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/>
      <c r="D25" s="20">
        <f t="shared" si="2"/>
        <v>0</v>
      </c>
      <c r="E25" s="20">
        <f t="shared" si="0"/>
        <v>0</v>
      </c>
      <c r="F25" s="20">
        <f t="shared" si="1"/>
        <v>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/>
      <c r="D26" s="5">
        <f t="shared" si="2"/>
        <v>0</v>
      </c>
      <c r="E26" s="5">
        <f t="shared" si="0"/>
        <v>0</v>
      </c>
      <c r="F26" s="5">
        <f t="shared" si="1"/>
        <v>0</v>
      </c>
      <c r="G26" s="12">
        <f t="shared" si="3"/>
        <v>91</v>
      </c>
      <c r="H26" s="37">
        <f>SUM(D25:D28)</f>
        <v>0</v>
      </c>
    </row>
    <row r="27" spans="1:8" ht="12.75">
      <c r="A27" s="11">
        <v>12</v>
      </c>
      <c r="B27" s="22">
        <v>45565</v>
      </c>
      <c r="C27" s="5"/>
      <c r="D27" s="5">
        <f t="shared" si="2"/>
        <v>0</v>
      </c>
      <c r="E27" s="5">
        <f t="shared" si="0"/>
        <v>0</v>
      </c>
      <c r="F27" s="5">
        <f t="shared" si="1"/>
        <v>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/>
      <c r="D28" s="24">
        <f t="shared" si="2"/>
        <v>0</v>
      </c>
      <c r="E28" s="24">
        <f t="shared" si="0"/>
        <v>0</v>
      </c>
      <c r="F28" s="24">
        <f t="shared" si="1"/>
        <v>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/>
      <c r="D29" s="20">
        <f t="shared" si="2"/>
        <v>0</v>
      </c>
      <c r="E29" s="20">
        <f t="shared" si="0"/>
        <v>0</v>
      </c>
      <c r="F29" s="20">
        <f t="shared" si="1"/>
        <v>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/>
      <c r="D30" s="5">
        <f t="shared" si="2"/>
        <v>0</v>
      </c>
      <c r="E30" s="5">
        <f t="shared" si="0"/>
        <v>0</v>
      </c>
      <c r="F30" s="5">
        <f t="shared" si="1"/>
        <v>0</v>
      </c>
      <c r="G30" s="12">
        <f t="shared" si="3"/>
        <v>91</v>
      </c>
      <c r="H30" s="37">
        <f>SUM(D29:D32)</f>
        <v>0</v>
      </c>
    </row>
    <row r="31" spans="1:8" ht="12.75">
      <c r="A31" s="11">
        <v>16</v>
      </c>
      <c r="B31" s="22">
        <v>45930</v>
      </c>
      <c r="C31" s="5"/>
      <c r="D31" s="5">
        <f t="shared" si="2"/>
        <v>0</v>
      </c>
      <c r="E31" s="5">
        <f t="shared" si="0"/>
        <v>0</v>
      </c>
      <c r="F31" s="5">
        <f t="shared" si="1"/>
        <v>0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/>
      <c r="D32" s="24">
        <f t="shared" si="2"/>
        <v>0</v>
      </c>
      <c r="E32" s="24">
        <f t="shared" si="0"/>
        <v>0</v>
      </c>
      <c r="F32" s="24">
        <f t="shared" si="1"/>
        <v>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/>
      <c r="D33" s="20">
        <f t="shared" si="2"/>
        <v>0</v>
      </c>
      <c r="E33" s="20">
        <f t="shared" si="0"/>
        <v>0</v>
      </c>
      <c r="F33" s="20">
        <f t="shared" si="1"/>
        <v>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/>
      <c r="D34" s="5">
        <f t="shared" si="2"/>
        <v>0</v>
      </c>
      <c r="E34" s="5">
        <f t="shared" si="0"/>
        <v>0</v>
      </c>
      <c r="F34" s="5">
        <f t="shared" si="1"/>
        <v>0</v>
      </c>
      <c r="G34" s="12">
        <f t="shared" si="3"/>
        <v>91</v>
      </c>
      <c r="H34" s="37">
        <f>SUM(D33:D36)</f>
        <v>0</v>
      </c>
    </row>
    <row r="35" spans="1:8" ht="12.75">
      <c r="A35" s="11">
        <v>20</v>
      </c>
      <c r="B35" s="22">
        <v>46295</v>
      </c>
      <c r="C35" s="5"/>
      <c r="D35" s="5">
        <f t="shared" si="2"/>
        <v>0</v>
      </c>
      <c r="E35" s="5">
        <f t="shared" si="0"/>
        <v>0</v>
      </c>
      <c r="F35" s="5">
        <f t="shared" si="1"/>
        <v>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/>
      <c r="D36" s="24">
        <f t="shared" si="2"/>
        <v>0</v>
      </c>
      <c r="E36" s="24">
        <f t="shared" si="0"/>
        <v>0</v>
      </c>
      <c r="F36" s="24">
        <f t="shared" si="1"/>
        <v>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/>
      <c r="D37" s="20">
        <f t="shared" si="2"/>
        <v>0</v>
      </c>
      <c r="E37" s="20">
        <f t="shared" si="0"/>
        <v>0</v>
      </c>
      <c r="F37" s="20">
        <f t="shared" si="1"/>
        <v>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/>
      <c r="D38" s="5">
        <f t="shared" si="2"/>
        <v>0</v>
      </c>
      <c r="E38" s="5">
        <f t="shared" si="0"/>
        <v>0</v>
      </c>
      <c r="F38" s="5">
        <f t="shared" si="1"/>
        <v>0</v>
      </c>
      <c r="G38" s="12">
        <f t="shared" si="3"/>
        <v>91</v>
      </c>
      <c r="H38" s="37">
        <f>SUM(D37:D40)</f>
        <v>0</v>
      </c>
    </row>
    <row r="39" spans="1:8" ht="12.75">
      <c r="A39" s="11">
        <v>24</v>
      </c>
      <c r="B39" s="22">
        <v>46660</v>
      </c>
      <c r="C39" s="5"/>
      <c r="D39" s="5">
        <f t="shared" si="2"/>
        <v>0</v>
      </c>
      <c r="E39" s="5">
        <f t="shared" si="0"/>
        <v>0</v>
      </c>
      <c r="F39" s="5">
        <f t="shared" si="1"/>
        <v>0</v>
      </c>
      <c r="G39" s="12">
        <f t="shared" si="3"/>
        <v>92</v>
      </c>
      <c r="H39" s="37">
        <f>SUM(C37:C40)</f>
        <v>0</v>
      </c>
    </row>
    <row r="40" spans="1:8" ht="13.5" thickBot="1">
      <c r="A40" s="11">
        <v>25</v>
      </c>
      <c r="B40" s="23">
        <v>46752</v>
      </c>
      <c r="C40" s="24"/>
      <c r="D40" s="24">
        <f t="shared" si="2"/>
        <v>0</v>
      </c>
      <c r="E40" s="24">
        <f t="shared" si="0"/>
        <v>0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5" t="s">
        <v>5</v>
      </c>
      <c r="B73" s="86"/>
      <c r="C73" s="86"/>
      <c r="D73" s="38">
        <f>SUM(D15:D72)</f>
        <v>13934.018243835615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9">
      <selection activeCell="H18" sqref="H18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3" t="s">
        <v>15</v>
      </c>
      <c r="B1" s="93"/>
      <c r="C1" s="93"/>
      <c r="D1" s="13"/>
      <c r="E1" s="94" t="s">
        <v>16</v>
      </c>
      <c r="F1" s="94"/>
      <c r="G1" s="94"/>
    </row>
    <row r="2" spans="1:7" ht="71.25" customHeight="1">
      <c r="A2" s="95"/>
      <c r="B2" s="95"/>
      <c r="C2" s="95"/>
      <c r="F2" s="96" t="s">
        <v>18</v>
      </c>
      <c r="G2" s="97"/>
    </row>
    <row r="3" spans="1:3" ht="12.75">
      <c r="A3" s="98" t="s">
        <v>17</v>
      </c>
      <c r="B3" s="99"/>
      <c r="C3" s="99"/>
    </row>
    <row r="5" spans="1:7" ht="20.25" customHeight="1">
      <c r="A5" s="100" t="s">
        <v>6</v>
      </c>
      <c r="B5" s="100"/>
      <c r="C5" s="100"/>
      <c r="D5" s="100"/>
      <c r="E5" s="100"/>
      <c r="F5" s="100"/>
      <c r="G5" s="100"/>
    </row>
    <row r="6" spans="1:7" ht="17.25" customHeight="1">
      <c r="A6" s="84" t="s">
        <v>7</v>
      </c>
      <c r="B6" s="84"/>
      <c r="C6" s="6"/>
      <c r="D6" s="6"/>
      <c r="E6" s="6"/>
      <c r="F6" s="6"/>
      <c r="G6" s="6"/>
    </row>
    <row r="7" spans="1:7" ht="30.75" customHeight="1">
      <c r="A7" s="87" t="s">
        <v>8</v>
      </c>
      <c r="B7" s="88"/>
      <c r="C7" s="89"/>
      <c r="D7" s="1">
        <v>0.0157</v>
      </c>
      <c r="E7" s="90"/>
      <c r="F7" s="90"/>
      <c r="G7" s="90"/>
    </row>
    <row r="8" spans="1:4" ht="15.75" customHeight="1">
      <c r="A8" s="91" t="s">
        <v>9</v>
      </c>
      <c r="B8" s="91"/>
      <c r="C8" s="91"/>
      <c r="D8" s="15">
        <v>0.012</v>
      </c>
    </row>
    <row r="9" spans="1:4" ht="24.75" customHeight="1">
      <c r="A9" s="92" t="s">
        <v>10</v>
      </c>
      <c r="B9" s="92"/>
      <c r="C9" s="92"/>
      <c r="D9" s="14">
        <f>SUM(D7:D8)</f>
        <v>0.0277</v>
      </c>
    </row>
    <row r="10" spans="1:4" ht="24.75" customHeight="1">
      <c r="A10" s="92" t="s">
        <v>0</v>
      </c>
      <c r="B10" s="92"/>
      <c r="C10" s="92"/>
      <c r="D10" s="2"/>
    </row>
    <row r="12" spans="1:2" ht="16.5" customHeight="1">
      <c r="A12" s="84" t="s">
        <v>11</v>
      </c>
      <c r="B12" s="8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8220.466010958904</v>
      </c>
      <c r="E15" s="4">
        <f aca="true" t="shared" si="0" ref="E15:E72">C15+D15</f>
        <v>8220.466010958904</v>
      </c>
      <c r="F15" s="42">
        <v>3610674</v>
      </c>
      <c r="G15" s="12">
        <v>30</v>
      </c>
      <c r="H15" s="51">
        <f>SUM(D15:D16)</f>
        <v>16375.170552328767</v>
      </c>
    </row>
    <row r="16" spans="1:7" ht="13.5" thickBot="1">
      <c r="A16" s="11">
        <v>1</v>
      </c>
      <c r="B16" s="43" t="s">
        <v>19</v>
      </c>
      <c r="C16" s="44">
        <v>144426</v>
      </c>
      <c r="D16" s="44">
        <f>(F16*$D$9*G16)/365</f>
        <v>8154.704541369863</v>
      </c>
      <c r="E16" s="44">
        <f t="shared" si="0"/>
        <v>152580.70454136987</v>
      </c>
      <c r="F16" s="47">
        <f>F15-C16</f>
        <v>3466248</v>
      </c>
      <c r="G16" s="17">
        <v>31</v>
      </c>
    </row>
    <row r="17" spans="1:8" ht="12.75">
      <c r="A17" s="18">
        <v>2</v>
      </c>
      <c r="B17" s="19">
        <v>44651</v>
      </c>
      <c r="C17" s="45">
        <v>144426</v>
      </c>
      <c r="D17" s="49">
        <f>(F17*$D$9*G17)/365</f>
        <v>22688.49930410959</v>
      </c>
      <c r="E17" s="49">
        <f t="shared" si="0"/>
        <v>167114.4993041096</v>
      </c>
      <c r="F17" s="48">
        <f aca="true" t="shared" si="1" ref="F17:F72">F16-C17</f>
        <v>3321822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144426</v>
      </c>
      <c r="D18" s="4">
        <f>(F18*$D$9*G18)/365</f>
        <v>21943.183827945206</v>
      </c>
      <c r="E18" s="4">
        <f t="shared" si="0"/>
        <v>166369.1838279452</v>
      </c>
      <c r="F18" s="47">
        <f t="shared" si="1"/>
        <v>3177396</v>
      </c>
      <c r="G18" s="17">
        <v>91</v>
      </c>
      <c r="H18" s="37">
        <f>SUM(D17:D20)</f>
        <v>91017.05948712329</v>
      </c>
    </row>
    <row r="19" spans="1:8" ht="12.75">
      <c r="A19" s="11">
        <v>4</v>
      </c>
      <c r="B19" s="22">
        <v>44834</v>
      </c>
      <c r="C19" s="44">
        <v>144426</v>
      </c>
      <c r="D19" s="4">
        <f>(F19*$D$9*G19)/365</f>
        <v>21175.94725479452</v>
      </c>
      <c r="E19" s="4">
        <f t="shared" si="0"/>
        <v>165601.94725479453</v>
      </c>
      <c r="F19" s="47">
        <f t="shared" si="1"/>
        <v>3032970</v>
      </c>
      <c r="G19" s="17">
        <v>92</v>
      </c>
      <c r="H19" s="37">
        <f>SUM(C17:C20)</f>
        <v>577704</v>
      </c>
    </row>
    <row r="20" spans="1:8" ht="13.5" thickBot="1">
      <c r="A20" s="11">
        <v>5</v>
      </c>
      <c r="B20" s="23">
        <v>44926</v>
      </c>
      <c r="C20" s="24">
        <v>144426</v>
      </c>
      <c r="D20" s="24">
        <f>(F15*$D$9*G20)/365</f>
        <v>25209.429100273974</v>
      </c>
      <c r="E20" s="24">
        <f t="shared" si="0"/>
        <v>169635.42910027396</v>
      </c>
      <c r="F20" s="50">
        <f t="shared" si="1"/>
        <v>2888544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>
        <v>144426</v>
      </c>
      <c r="D21" s="20">
        <f aca="true" t="shared" si="2" ref="D21:D72">(F20*$D$9*G21)/365</f>
        <v>19729.151210958902</v>
      </c>
      <c r="E21" s="20">
        <f t="shared" si="0"/>
        <v>164155.1512109589</v>
      </c>
      <c r="F21" s="21">
        <f t="shared" si="1"/>
        <v>2744118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>
        <v>144426</v>
      </c>
      <c r="D22" s="5">
        <f t="shared" si="2"/>
        <v>18950.954089315066</v>
      </c>
      <c r="E22" s="5">
        <f t="shared" si="0"/>
        <v>163376.95408931506</v>
      </c>
      <c r="F22" s="16">
        <f t="shared" si="1"/>
        <v>2599692</v>
      </c>
      <c r="G22" s="28">
        <f t="shared" si="3"/>
        <v>91</v>
      </c>
      <c r="H22" s="31">
        <f>SUM(D21:D24)</f>
        <v>73973.40658027396</v>
      </c>
    </row>
    <row r="23" spans="1:8" ht="12.75">
      <c r="A23" s="11">
        <v>8</v>
      </c>
      <c r="B23" s="22">
        <v>45199</v>
      </c>
      <c r="C23" s="5">
        <v>144426</v>
      </c>
      <c r="D23" s="5">
        <f t="shared" si="2"/>
        <v>18150.835870684932</v>
      </c>
      <c r="E23" s="5">
        <f t="shared" si="0"/>
        <v>162576.83587068494</v>
      </c>
      <c r="F23" s="16">
        <f t="shared" si="1"/>
        <v>2455266</v>
      </c>
      <c r="G23" s="28">
        <f t="shared" si="3"/>
        <v>92</v>
      </c>
      <c r="H23" s="31">
        <f>SUM(C21:C24)</f>
        <v>577704</v>
      </c>
    </row>
    <row r="24" spans="1:8" ht="13.5" thickBot="1">
      <c r="A24" s="11">
        <v>9</v>
      </c>
      <c r="B24" s="23">
        <v>45291</v>
      </c>
      <c r="C24" s="5">
        <v>144426</v>
      </c>
      <c r="D24" s="24">
        <f t="shared" si="2"/>
        <v>17142.465409315068</v>
      </c>
      <c r="E24" s="24">
        <f t="shared" si="0"/>
        <v>161568.46540931507</v>
      </c>
      <c r="F24" s="25">
        <f t="shared" si="1"/>
        <v>2310840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>
        <v>144426</v>
      </c>
      <c r="D25" s="20">
        <f t="shared" si="2"/>
        <v>15958.72435068493</v>
      </c>
      <c r="E25" s="20">
        <f t="shared" si="0"/>
        <v>160384.72435068493</v>
      </c>
      <c r="F25" s="20">
        <f t="shared" si="1"/>
        <v>2166414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>
        <v>144426</v>
      </c>
      <c r="D26" s="5">
        <f t="shared" si="2"/>
        <v>14961.31443780822</v>
      </c>
      <c r="E26" s="5">
        <f t="shared" si="0"/>
        <v>159387.3144378082</v>
      </c>
      <c r="F26" s="5">
        <f t="shared" si="1"/>
        <v>2021988</v>
      </c>
      <c r="G26" s="12">
        <f t="shared" si="3"/>
        <v>91</v>
      </c>
      <c r="H26" s="37">
        <f>SUM(D25:D28)</f>
        <v>58146.37637753424</v>
      </c>
    </row>
    <row r="27" spans="1:8" ht="12.75">
      <c r="A27" s="11">
        <v>12</v>
      </c>
      <c r="B27" s="22">
        <v>45565</v>
      </c>
      <c r="C27" s="5">
        <v>144426</v>
      </c>
      <c r="D27" s="5">
        <f t="shared" si="2"/>
        <v>14117.354025205477</v>
      </c>
      <c r="E27" s="5">
        <f t="shared" si="0"/>
        <v>158543.35402520548</v>
      </c>
      <c r="F27" s="5">
        <f t="shared" si="1"/>
        <v>1877562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144426</v>
      </c>
      <c r="D28" s="24">
        <f t="shared" si="2"/>
        <v>13108.983563835618</v>
      </c>
      <c r="E28" s="24">
        <f t="shared" si="0"/>
        <v>157534.98356383562</v>
      </c>
      <c r="F28" s="24">
        <f t="shared" si="1"/>
        <v>1733136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>
        <v>144426</v>
      </c>
      <c r="D29" s="20">
        <f t="shared" si="2"/>
        <v>11837.556295890412</v>
      </c>
      <c r="E29" s="20">
        <f t="shared" si="0"/>
        <v>156263.55629589042</v>
      </c>
      <c r="F29" s="20">
        <f t="shared" si="1"/>
        <v>1588710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>
        <v>144426</v>
      </c>
      <c r="D30" s="5">
        <f t="shared" si="2"/>
        <v>10971.67478630137</v>
      </c>
      <c r="E30" s="5">
        <f t="shared" si="0"/>
        <v>155397.67478630136</v>
      </c>
      <c r="F30" s="5">
        <f t="shared" si="1"/>
        <v>1444284</v>
      </c>
      <c r="G30" s="12">
        <f t="shared" si="3"/>
        <v>91</v>
      </c>
      <c r="H30" s="37">
        <f>SUM(D29:D32)</f>
        <v>41968.60498027397</v>
      </c>
    </row>
    <row r="31" spans="1:8" ht="12.75">
      <c r="A31" s="11">
        <v>16</v>
      </c>
      <c r="B31" s="22">
        <v>45930</v>
      </c>
      <c r="C31" s="5">
        <v>144426</v>
      </c>
      <c r="D31" s="5">
        <f t="shared" si="2"/>
        <v>10083.872179726028</v>
      </c>
      <c r="E31" s="5">
        <f t="shared" si="0"/>
        <v>154509.87217972602</v>
      </c>
      <c r="F31" s="5">
        <f t="shared" si="1"/>
        <v>1299858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>
        <v>144426</v>
      </c>
      <c r="D32" s="24">
        <f t="shared" si="2"/>
        <v>9075.501718356165</v>
      </c>
      <c r="E32" s="24">
        <f t="shared" si="0"/>
        <v>153501.50171835616</v>
      </c>
      <c r="F32" s="24">
        <f t="shared" si="1"/>
        <v>1155432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>
        <v>144426</v>
      </c>
      <c r="D33" s="20">
        <f t="shared" si="2"/>
        <v>7891.758838356164</v>
      </c>
      <c r="E33" s="20">
        <f t="shared" si="0"/>
        <v>152317.75883835615</v>
      </c>
      <c r="F33" s="20">
        <f t="shared" si="1"/>
        <v>1011006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>
        <v>144426</v>
      </c>
      <c r="D34" s="5">
        <f t="shared" si="2"/>
        <v>6982.035134794521</v>
      </c>
      <c r="E34" s="5">
        <f t="shared" si="0"/>
        <v>151408.0351347945</v>
      </c>
      <c r="F34" s="5">
        <f t="shared" si="1"/>
        <v>866580</v>
      </c>
      <c r="G34" s="12">
        <f t="shared" si="3"/>
        <v>91</v>
      </c>
      <c r="H34" s="37">
        <f>SUM(D33:D36)</f>
        <v>25966.20418027397</v>
      </c>
    </row>
    <row r="35" spans="1:8" ht="12.75">
      <c r="A35" s="11">
        <v>20</v>
      </c>
      <c r="B35" s="22">
        <v>46295</v>
      </c>
      <c r="C35" s="5">
        <v>144426</v>
      </c>
      <c r="D35" s="5">
        <f t="shared" si="2"/>
        <v>6050.390334246576</v>
      </c>
      <c r="E35" s="5">
        <f t="shared" si="0"/>
        <v>150476.39033424656</v>
      </c>
      <c r="F35" s="5">
        <f t="shared" si="1"/>
        <v>722154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144426</v>
      </c>
      <c r="D36" s="24">
        <f t="shared" si="2"/>
        <v>5042.019872876712</v>
      </c>
      <c r="E36" s="24">
        <f t="shared" si="0"/>
        <v>149468.0198728767</v>
      </c>
      <c r="F36" s="24">
        <f t="shared" si="1"/>
        <v>577728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>
        <v>144426</v>
      </c>
      <c r="D37" s="20">
        <f t="shared" si="2"/>
        <v>3945.9613808219183</v>
      </c>
      <c r="E37" s="20">
        <f t="shared" si="0"/>
        <v>148371.96138082191</v>
      </c>
      <c r="F37" s="20">
        <f t="shared" si="1"/>
        <v>433302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>
        <v>144426</v>
      </c>
      <c r="D38" s="5">
        <f t="shared" si="2"/>
        <v>2992.3954832876707</v>
      </c>
      <c r="E38" s="5">
        <f t="shared" si="0"/>
        <v>147418.39548328766</v>
      </c>
      <c r="F38" s="5">
        <f t="shared" si="1"/>
        <v>288876</v>
      </c>
      <c r="G38" s="12">
        <f t="shared" si="3"/>
        <v>91</v>
      </c>
      <c r="H38" s="37">
        <f>SUM(D37:D40)</f>
        <v>9963.803380273972</v>
      </c>
    </row>
    <row r="39" spans="1:8" ht="12.75">
      <c r="A39" s="11">
        <v>24</v>
      </c>
      <c r="B39" s="22">
        <v>46660</v>
      </c>
      <c r="C39" s="5">
        <v>144426</v>
      </c>
      <c r="D39" s="5">
        <f t="shared" si="2"/>
        <v>2016.9084887671231</v>
      </c>
      <c r="E39" s="5">
        <f t="shared" si="0"/>
        <v>146442.90848876713</v>
      </c>
      <c r="F39" s="5">
        <f t="shared" si="1"/>
        <v>144450</v>
      </c>
      <c r="G39" s="12">
        <f t="shared" si="3"/>
        <v>92</v>
      </c>
      <c r="H39" s="37">
        <f>SUM(C37:C40)</f>
        <v>577728</v>
      </c>
    </row>
    <row r="40" spans="1:8" ht="13.5" thickBot="1">
      <c r="A40" s="11">
        <v>25</v>
      </c>
      <c r="B40" s="23">
        <v>46752</v>
      </c>
      <c r="C40" s="24">
        <v>144450</v>
      </c>
      <c r="D40" s="24">
        <f t="shared" si="2"/>
        <v>1008.5380273972603</v>
      </c>
      <c r="E40" s="24">
        <f t="shared" si="0"/>
        <v>145458.53802739727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5" t="s">
        <v>5</v>
      </c>
      <c r="B73" s="86"/>
      <c r="C73" s="86"/>
      <c r="D73" s="38">
        <f>SUM(D15:D72)</f>
        <v>317410.6255380822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90" zoomScaleNormal="90" zoomScalePageLayoutView="0" workbookViewId="0" topLeftCell="A13">
      <selection activeCell="C41" sqref="C41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4.7109375" style="0" customWidth="1"/>
    <col min="5" max="5" width="17.57421875" style="0" customWidth="1"/>
    <col min="6" max="6" width="15.7109375" style="0" bestFit="1" customWidth="1"/>
    <col min="7" max="7" width="6.7109375" style="0" bestFit="1" customWidth="1"/>
    <col min="8" max="8" width="14.140625" style="0" customWidth="1"/>
  </cols>
  <sheetData>
    <row r="1" spans="1:7" ht="12.75">
      <c r="A1" s="93" t="s">
        <v>15</v>
      </c>
      <c r="B1" s="93"/>
      <c r="C1" s="93"/>
      <c r="D1" s="13"/>
      <c r="E1" s="94" t="s">
        <v>16</v>
      </c>
      <c r="F1" s="94"/>
      <c r="G1" s="94"/>
    </row>
    <row r="2" spans="1:7" ht="71.25" customHeight="1">
      <c r="A2" s="95"/>
      <c r="B2" s="95"/>
      <c r="C2" s="95"/>
      <c r="F2" s="96" t="s">
        <v>18</v>
      </c>
      <c r="G2" s="97"/>
    </row>
    <row r="3" spans="1:3" ht="12.75">
      <c r="A3" s="98" t="s">
        <v>17</v>
      </c>
      <c r="B3" s="99"/>
      <c r="C3" s="99"/>
    </row>
    <row r="5" spans="1:7" ht="20.25" customHeight="1">
      <c r="A5" s="100" t="s">
        <v>6</v>
      </c>
      <c r="B5" s="100"/>
      <c r="C5" s="100"/>
      <c r="D5" s="100"/>
      <c r="E5" s="100"/>
      <c r="F5" s="100"/>
      <c r="G5" s="100"/>
    </row>
    <row r="6" spans="1:7" ht="17.25" customHeight="1">
      <c r="A6" s="84" t="s">
        <v>7</v>
      </c>
      <c r="B6" s="84"/>
      <c r="C6" s="6"/>
      <c r="D6" s="6"/>
      <c r="E6" s="6"/>
      <c r="F6" s="6"/>
      <c r="G6" s="6"/>
    </row>
    <row r="7" spans="1:7" ht="30.75" customHeight="1">
      <c r="A7" s="87" t="s">
        <v>8</v>
      </c>
      <c r="B7" s="88"/>
      <c r="C7" s="89"/>
      <c r="D7" s="1">
        <v>0.0157</v>
      </c>
      <c r="E7" s="90"/>
      <c r="F7" s="90"/>
      <c r="G7" s="90"/>
    </row>
    <row r="8" spans="1:4" ht="15.75" customHeight="1">
      <c r="A8" s="91" t="s">
        <v>9</v>
      </c>
      <c r="B8" s="91"/>
      <c r="C8" s="91"/>
      <c r="D8" s="15">
        <v>0.0077</v>
      </c>
    </row>
    <row r="9" spans="1:4" ht="24.75" customHeight="1">
      <c r="A9" s="92" t="s">
        <v>10</v>
      </c>
      <c r="B9" s="92"/>
      <c r="C9" s="92"/>
      <c r="D9" s="14">
        <f>SUM(D7:D8)</f>
        <v>0.023399999999999997</v>
      </c>
    </row>
    <row r="10" spans="1:4" ht="24.75" customHeight="1">
      <c r="A10" s="92" t="s">
        <v>0</v>
      </c>
      <c r="B10" s="92"/>
      <c r="C10" s="92"/>
      <c r="D10" s="2"/>
    </row>
    <row r="12" spans="1:2" ht="16.5" customHeight="1">
      <c r="A12" s="84" t="s">
        <v>11</v>
      </c>
      <c r="B12" s="84"/>
    </row>
    <row r="13" spans="1:7" ht="51">
      <c r="A13" s="8" t="s">
        <v>12</v>
      </c>
      <c r="B13" s="7" t="s">
        <v>1</v>
      </c>
      <c r="C13" s="8" t="s">
        <v>2</v>
      </c>
      <c r="D13" s="8" t="s">
        <v>3</v>
      </c>
      <c r="E13" s="9" t="s">
        <v>13</v>
      </c>
      <c r="F13" s="8" t="s">
        <v>14</v>
      </c>
      <c r="G13" s="8" t="s">
        <v>4</v>
      </c>
    </row>
    <row r="14" spans="1:7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</row>
    <row r="15" spans="1:8" ht="12.75">
      <c r="A15" s="11">
        <v>0</v>
      </c>
      <c r="B15" s="3">
        <v>44530</v>
      </c>
      <c r="C15" s="4"/>
      <c r="D15" s="4">
        <f>(F15*$D$9*G15)/365</f>
        <v>19533.390410958902</v>
      </c>
      <c r="E15" s="4">
        <f aca="true" t="shared" si="0" ref="E15:E72">C15+D15</f>
        <v>19533.390410958902</v>
      </c>
      <c r="F15" s="42">
        <v>10156250</v>
      </c>
      <c r="G15" s="12">
        <v>30</v>
      </c>
      <c r="H15" s="51">
        <f>SUM(D15:D16)</f>
        <v>38910.51369863014</v>
      </c>
    </row>
    <row r="16" spans="1:7" ht="13.5" thickBot="1">
      <c r="A16" s="11">
        <v>1</v>
      </c>
      <c r="B16" s="43" t="s">
        <v>19</v>
      </c>
      <c r="C16" s="44">
        <v>406250</v>
      </c>
      <c r="D16" s="44">
        <f>(F16*$D$9*G16)/365</f>
        <v>19377.12328767123</v>
      </c>
      <c r="E16" s="44">
        <f t="shared" si="0"/>
        <v>425627.12328767125</v>
      </c>
      <c r="F16" s="47">
        <f>F15-C16</f>
        <v>9750000</v>
      </c>
      <c r="G16" s="17">
        <v>31</v>
      </c>
    </row>
    <row r="17" spans="1:8" ht="12.75">
      <c r="A17" s="18">
        <v>2</v>
      </c>
      <c r="B17" s="19">
        <v>44651</v>
      </c>
      <c r="C17" s="45">
        <v>406250</v>
      </c>
      <c r="D17" s="49">
        <f>(F17*$D$9*G17)/365</f>
        <v>53912.157534246566</v>
      </c>
      <c r="E17" s="49">
        <f t="shared" si="0"/>
        <v>460162.15753424657</v>
      </c>
      <c r="F17" s="48">
        <f aca="true" t="shared" si="1" ref="F17:F72">F16-C17</f>
        <v>9343750</v>
      </c>
      <c r="G17" s="46">
        <v>90</v>
      </c>
      <c r="H17" s="33">
        <f>SUM(G17:G20)</f>
        <v>365</v>
      </c>
    </row>
    <row r="18" spans="1:8" ht="12.75">
      <c r="A18" s="18">
        <v>3</v>
      </c>
      <c r="B18" s="22">
        <v>44742</v>
      </c>
      <c r="C18" s="44">
        <v>406250</v>
      </c>
      <c r="D18" s="4">
        <f>(F18*$D$9*G18)/365</f>
        <v>52141.13013698629</v>
      </c>
      <c r="E18" s="4">
        <f t="shared" si="0"/>
        <v>458391.13013698626</v>
      </c>
      <c r="F18" s="47">
        <f t="shared" si="1"/>
        <v>8937500</v>
      </c>
      <c r="G18" s="17">
        <v>91</v>
      </c>
      <c r="H18" s="37">
        <f>SUM(D17:D20)</f>
        <v>216273.69863013693</v>
      </c>
    </row>
    <row r="19" spans="1:8" ht="12.75">
      <c r="A19" s="11">
        <v>4</v>
      </c>
      <c r="B19" s="22">
        <v>44834</v>
      </c>
      <c r="C19" s="44">
        <v>406250</v>
      </c>
      <c r="D19" s="4">
        <f>(F19*$D$9*G19)/365</f>
        <v>50318.01369863013</v>
      </c>
      <c r="E19" s="4">
        <f t="shared" si="0"/>
        <v>456568.01369863015</v>
      </c>
      <c r="F19" s="47">
        <f t="shared" si="1"/>
        <v>8531250</v>
      </c>
      <c r="G19" s="17">
        <v>92</v>
      </c>
      <c r="H19" s="37">
        <f>SUM(C17:C20)</f>
        <v>1625000</v>
      </c>
    </row>
    <row r="20" spans="1:8" ht="13.5" thickBot="1">
      <c r="A20" s="11">
        <v>5</v>
      </c>
      <c r="B20" s="23">
        <v>44926</v>
      </c>
      <c r="C20" s="24">
        <v>406250</v>
      </c>
      <c r="D20" s="24">
        <f>(F15*$D$9*G20)/365</f>
        <v>59902.39726027396</v>
      </c>
      <c r="E20" s="24">
        <f t="shared" si="0"/>
        <v>466152.397260274</v>
      </c>
      <c r="F20" s="50">
        <f t="shared" si="1"/>
        <v>8125000</v>
      </c>
      <c r="G20" s="35">
        <v>92</v>
      </c>
      <c r="H20" s="36"/>
    </row>
    <row r="21" spans="1:8" ht="12.75">
      <c r="A21" s="18">
        <v>6</v>
      </c>
      <c r="B21" s="19">
        <v>45016</v>
      </c>
      <c r="C21" s="20">
        <v>406250</v>
      </c>
      <c r="D21" s="20">
        <f aca="true" t="shared" si="2" ref="D21:D72">(F20*$D$9*G21)/365</f>
        <v>46880.13698630136</v>
      </c>
      <c r="E21" s="20">
        <f t="shared" si="0"/>
        <v>453130.13698630134</v>
      </c>
      <c r="F21" s="21">
        <f t="shared" si="1"/>
        <v>7718750</v>
      </c>
      <c r="G21" s="26">
        <f aca="true" t="shared" si="3" ref="G21:G60">B21-B20</f>
        <v>90</v>
      </c>
      <c r="H21" s="27">
        <f>SUM(G21:G24)</f>
        <v>365</v>
      </c>
    </row>
    <row r="22" spans="1:8" ht="12.75">
      <c r="A22" s="18">
        <v>7</v>
      </c>
      <c r="B22" s="22">
        <v>45107</v>
      </c>
      <c r="C22" s="5">
        <v>406250</v>
      </c>
      <c r="D22" s="5">
        <f t="shared" si="2"/>
        <v>45030.97602739726</v>
      </c>
      <c r="E22" s="5">
        <f t="shared" si="0"/>
        <v>451280.97602739726</v>
      </c>
      <c r="F22" s="16">
        <f t="shared" si="1"/>
        <v>7312500</v>
      </c>
      <c r="G22" s="28">
        <f t="shared" si="3"/>
        <v>91</v>
      </c>
      <c r="H22" s="31">
        <f>SUM(D21:D24)</f>
        <v>175774.46917808216</v>
      </c>
    </row>
    <row r="23" spans="1:8" ht="12.75">
      <c r="A23" s="11">
        <v>8</v>
      </c>
      <c r="B23" s="22">
        <v>45199</v>
      </c>
      <c r="C23" s="5">
        <v>406250</v>
      </c>
      <c r="D23" s="5">
        <f t="shared" si="2"/>
        <v>43129.72602739726</v>
      </c>
      <c r="E23" s="5">
        <f t="shared" si="0"/>
        <v>449379.72602739726</v>
      </c>
      <c r="F23" s="16">
        <f t="shared" si="1"/>
        <v>6906250</v>
      </c>
      <c r="G23" s="28">
        <f t="shared" si="3"/>
        <v>92</v>
      </c>
      <c r="H23" s="31">
        <f>SUM(C21:C24)</f>
        <v>1625000</v>
      </c>
    </row>
    <row r="24" spans="1:8" ht="13.5" thickBot="1">
      <c r="A24" s="11">
        <v>9</v>
      </c>
      <c r="B24" s="23">
        <v>45291</v>
      </c>
      <c r="C24" s="5">
        <v>406250</v>
      </c>
      <c r="D24" s="24">
        <f t="shared" si="2"/>
        <v>40733.6301369863</v>
      </c>
      <c r="E24" s="24">
        <f t="shared" si="0"/>
        <v>446983.6301369863</v>
      </c>
      <c r="F24" s="25">
        <f t="shared" si="1"/>
        <v>6500000</v>
      </c>
      <c r="G24" s="29">
        <f t="shared" si="3"/>
        <v>92</v>
      </c>
      <c r="H24" s="30"/>
    </row>
    <row r="25" spans="1:8" ht="12.75">
      <c r="A25" s="18">
        <v>10</v>
      </c>
      <c r="B25" s="19">
        <v>45382</v>
      </c>
      <c r="C25" s="20">
        <v>406250</v>
      </c>
      <c r="D25" s="20">
        <f t="shared" si="2"/>
        <v>37920.821917808214</v>
      </c>
      <c r="E25" s="20">
        <f t="shared" si="0"/>
        <v>444170.8219178082</v>
      </c>
      <c r="F25" s="20">
        <f t="shared" si="1"/>
        <v>6093750</v>
      </c>
      <c r="G25" s="32">
        <f t="shared" si="3"/>
        <v>91</v>
      </c>
      <c r="H25" s="33">
        <f>SUM(G25:G28)</f>
        <v>366</v>
      </c>
    </row>
    <row r="26" spans="1:8" ht="12.75">
      <c r="A26" s="18">
        <v>11</v>
      </c>
      <c r="B26" s="22">
        <v>45473</v>
      </c>
      <c r="C26" s="5">
        <v>406250</v>
      </c>
      <c r="D26" s="5">
        <f t="shared" si="2"/>
        <v>35550.7705479452</v>
      </c>
      <c r="E26" s="5">
        <f t="shared" si="0"/>
        <v>441800.77054794517</v>
      </c>
      <c r="F26" s="5">
        <f t="shared" si="1"/>
        <v>5687500</v>
      </c>
      <c r="G26" s="12">
        <f t="shared" si="3"/>
        <v>91</v>
      </c>
      <c r="H26" s="37">
        <f>SUM(D25:D28)</f>
        <v>138166.1815068493</v>
      </c>
    </row>
    <row r="27" spans="1:8" ht="12.75">
      <c r="A27" s="11">
        <v>12</v>
      </c>
      <c r="B27" s="22">
        <v>45565</v>
      </c>
      <c r="C27" s="5">
        <v>406250</v>
      </c>
      <c r="D27" s="5">
        <f t="shared" si="2"/>
        <v>33545.34246575342</v>
      </c>
      <c r="E27" s="5">
        <f t="shared" si="0"/>
        <v>439795.34246575343</v>
      </c>
      <c r="F27" s="5">
        <f t="shared" si="1"/>
        <v>5281250</v>
      </c>
      <c r="G27" s="12">
        <f t="shared" si="3"/>
        <v>92</v>
      </c>
      <c r="H27" s="34"/>
    </row>
    <row r="28" spans="1:8" ht="13.5" thickBot="1">
      <c r="A28" s="11">
        <v>13</v>
      </c>
      <c r="B28" s="23">
        <v>45657</v>
      </c>
      <c r="C28" s="24">
        <v>406250</v>
      </c>
      <c r="D28" s="24">
        <f t="shared" si="2"/>
        <v>31149.246575342462</v>
      </c>
      <c r="E28" s="24">
        <f t="shared" si="0"/>
        <v>437399.2465753425</v>
      </c>
      <c r="F28" s="24">
        <f t="shared" si="1"/>
        <v>4875000</v>
      </c>
      <c r="G28" s="35">
        <f t="shared" si="3"/>
        <v>92</v>
      </c>
      <c r="H28" s="36"/>
    </row>
    <row r="29" spans="1:8" ht="12.75">
      <c r="A29" s="18">
        <v>14</v>
      </c>
      <c r="B29" s="19">
        <v>45747</v>
      </c>
      <c r="C29" s="20">
        <v>406250</v>
      </c>
      <c r="D29" s="20">
        <f t="shared" si="2"/>
        <v>28128.082191780817</v>
      </c>
      <c r="E29" s="20">
        <f t="shared" si="0"/>
        <v>434378.0821917808</v>
      </c>
      <c r="F29" s="20">
        <f t="shared" si="1"/>
        <v>4468750</v>
      </c>
      <c r="G29" s="32">
        <f t="shared" si="3"/>
        <v>90</v>
      </c>
      <c r="H29" s="33">
        <f>SUM(G29:G32)</f>
        <v>365</v>
      </c>
    </row>
    <row r="30" spans="1:8" ht="12.75">
      <c r="A30" s="18">
        <v>15</v>
      </c>
      <c r="B30" s="22">
        <v>45838</v>
      </c>
      <c r="C30" s="5">
        <v>406250</v>
      </c>
      <c r="D30" s="5">
        <f t="shared" si="2"/>
        <v>26070.565068493146</v>
      </c>
      <c r="E30" s="5">
        <f t="shared" si="0"/>
        <v>432320.56506849313</v>
      </c>
      <c r="F30" s="5">
        <f t="shared" si="1"/>
        <v>4062500</v>
      </c>
      <c r="G30" s="12">
        <f t="shared" si="3"/>
        <v>91</v>
      </c>
      <c r="H30" s="37">
        <f>SUM(D29:D32)</f>
        <v>99724.46917808219</v>
      </c>
    </row>
    <row r="31" spans="1:8" ht="12.75">
      <c r="A31" s="11">
        <v>16</v>
      </c>
      <c r="B31" s="22">
        <v>45930</v>
      </c>
      <c r="C31" s="5">
        <v>406250</v>
      </c>
      <c r="D31" s="5">
        <f t="shared" si="2"/>
        <v>23960.958904109582</v>
      </c>
      <c r="E31" s="5">
        <f t="shared" si="0"/>
        <v>430210.9589041096</v>
      </c>
      <c r="F31" s="5">
        <f t="shared" si="1"/>
        <v>3656250</v>
      </c>
      <c r="G31" s="12">
        <f t="shared" si="3"/>
        <v>92</v>
      </c>
      <c r="H31" s="34"/>
    </row>
    <row r="32" spans="1:8" ht="13.5" thickBot="1">
      <c r="A32" s="11">
        <v>17</v>
      </c>
      <c r="B32" s="23">
        <v>46022</v>
      </c>
      <c r="C32" s="24">
        <v>406250</v>
      </c>
      <c r="D32" s="24">
        <f t="shared" si="2"/>
        <v>21564.86301369863</v>
      </c>
      <c r="E32" s="24">
        <f t="shared" si="0"/>
        <v>427814.8630136986</v>
      </c>
      <c r="F32" s="24">
        <f t="shared" si="1"/>
        <v>3250000</v>
      </c>
      <c r="G32" s="35">
        <f t="shared" si="3"/>
        <v>92</v>
      </c>
      <c r="H32" s="36"/>
    </row>
    <row r="33" spans="1:8" ht="12.75">
      <c r="A33" s="18">
        <v>18</v>
      </c>
      <c r="B33" s="19">
        <v>46112</v>
      </c>
      <c r="C33" s="20">
        <v>406250</v>
      </c>
      <c r="D33" s="20">
        <f t="shared" si="2"/>
        <v>18752.054794520547</v>
      </c>
      <c r="E33" s="20">
        <f t="shared" si="0"/>
        <v>425002.05479452055</v>
      </c>
      <c r="F33" s="20">
        <f t="shared" si="1"/>
        <v>2843750</v>
      </c>
      <c r="G33" s="32">
        <f t="shared" si="3"/>
        <v>90</v>
      </c>
      <c r="H33" s="33">
        <f>SUM(G33:G36)</f>
        <v>365</v>
      </c>
    </row>
    <row r="34" spans="1:8" ht="12.75">
      <c r="A34" s="18">
        <v>19</v>
      </c>
      <c r="B34" s="22">
        <v>46203</v>
      </c>
      <c r="C34" s="5">
        <v>406250</v>
      </c>
      <c r="D34" s="5">
        <f t="shared" si="2"/>
        <v>16590.359589041094</v>
      </c>
      <c r="E34" s="5">
        <f t="shared" si="0"/>
        <v>422840.3595890411</v>
      </c>
      <c r="F34" s="5">
        <f t="shared" si="1"/>
        <v>2437500</v>
      </c>
      <c r="G34" s="12">
        <f t="shared" si="3"/>
        <v>91</v>
      </c>
      <c r="H34" s="37">
        <f>SUM(D33:D36)</f>
        <v>61699.46917808219</v>
      </c>
    </row>
    <row r="35" spans="1:8" ht="12.75">
      <c r="A35" s="11">
        <v>20</v>
      </c>
      <c r="B35" s="22">
        <v>46295</v>
      </c>
      <c r="C35" s="5">
        <v>406250</v>
      </c>
      <c r="D35" s="5">
        <f t="shared" si="2"/>
        <v>14376.57534246575</v>
      </c>
      <c r="E35" s="5">
        <f t="shared" si="0"/>
        <v>420626.5753424658</v>
      </c>
      <c r="F35" s="5">
        <f t="shared" si="1"/>
        <v>2031250</v>
      </c>
      <c r="G35" s="12">
        <f t="shared" si="3"/>
        <v>92</v>
      </c>
      <c r="H35" s="34"/>
    </row>
    <row r="36" spans="1:8" ht="13.5" thickBot="1">
      <c r="A36" s="11">
        <v>21</v>
      </c>
      <c r="B36" s="23">
        <v>46387</v>
      </c>
      <c r="C36" s="24">
        <v>406250</v>
      </c>
      <c r="D36" s="24">
        <f t="shared" si="2"/>
        <v>11980.479452054791</v>
      </c>
      <c r="E36" s="24">
        <f t="shared" si="0"/>
        <v>418230.4794520548</v>
      </c>
      <c r="F36" s="24">
        <f t="shared" si="1"/>
        <v>1625000</v>
      </c>
      <c r="G36" s="35">
        <f t="shared" si="3"/>
        <v>92</v>
      </c>
      <c r="H36" s="36"/>
    </row>
    <row r="37" spans="1:8" ht="12.75">
      <c r="A37" s="18">
        <v>22</v>
      </c>
      <c r="B37" s="19">
        <v>46477</v>
      </c>
      <c r="C37" s="20">
        <v>406250</v>
      </c>
      <c r="D37" s="20">
        <f t="shared" si="2"/>
        <v>9376.027397260274</v>
      </c>
      <c r="E37" s="20">
        <f t="shared" si="0"/>
        <v>415626.0273972603</v>
      </c>
      <c r="F37" s="20">
        <f t="shared" si="1"/>
        <v>1218750</v>
      </c>
      <c r="G37" s="32">
        <f t="shared" si="3"/>
        <v>90</v>
      </c>
      <c r="H37" s="33">
        <f>SUM(G37:G40)</f>
        <v>365</v>
      </c>
    </row>
    <row r="38" spans="1:8" ht="12.75">
      <c r="A38" s="18">
        <v>23</v>
      </c>
      <c r="B38" s="22">
        <v>46568</v>
      </c>
      <c r="C38" s="5">
        <v>406250</v>
      </c>
      <c r="D38" s="5">
        <f t="shared" si="2"/>
        <v>7110.15410958904</v>
      </c>
      <c r="E38" s="5">
        <f t="shared" si="0"/>
        <v>413360.15410958906</v>
      </c>
      <c r="F38" s="5">
        <f t="shared" si="1"/>
        <v>812500</v>
      </c>
      <c r="G38" s="12">
        <f t="shared" si="3"/>
        <v>91</v>
      </c>
      <c r="H38" s="37">
        <f>SUM(D37:D40)</f>
        <v>23674.46917808219</v>
      </c>
    </row>
    <row r="39" spans="1:8" ht="12.75">
      <c r="A39" s="11">
        <v>24</v>
      </c>
      <c r="B39" s="22">
        <v>46660</v>
      </c>
      <c r="C39" s="5">
        <v>406250</v>
      </c>
      <c r="D39" s="5">
        <f t="shared" si="2"/>
        <v>4792.191780821917</v>
      </c>
      <c r="E39" s="5">
        <f t="shared" si="0"/>
        <v>411042.19178082194</v>
      </c>
      <c r="F39" s="5">
        <f t="shared" si="1"/>
        <v>406250</v>
      </c>
      <c r="G39" s="12">
        <f t="shared" si="3"/>
        <v>92</v>
      </c>
      <c r="H39" s="34"/>
    </row>
    <row r="40" spans="1:8" ht="13.5" thickBot="1">
      <c r="A40" s="11">
        <v>25</v>
      </c>
      <c r="B40" s="23">
        <v>46752</v>
      </c>
      <c r="C40" s="24">
        <v>406250</v>
      </c>
      <c r="D40" s="24">
        <f t="shared" si="2"/>
        <v>2396.0958904109584</v>
      </c>
      <c r="E40" s="24">
        <f t="shared" si="0"/>
        <v>408646.09589041094</v>
      </c>
      <c r="F40" s="24">
        <f t="shared" si="1"/>
        <v>0</v>
      </c>
      <c r="G40" s="35">
        <f t="shared" si="3"/>
        <v>92</v>
      </c>
      <c r="H40" s="36"/>
    </row>
    <row r="41" spans="1:8" ht="12.75">
      <c r="A41" s="18">
        <v>26</v>
      </c>
      <c r="B41" s="19">
        <v>46843</v>
      </c>
      <c r="C41" s="20"/>
      <c r="D41" s="20">
        <f t="shared" si="2"/>
        <v>0</v>
      </c>
      <c r="E41" s="20">
        <f t="shared" si="0"/>
        <v>0</v>
      </c>
      <c r="F41" s="20">
        <f t="shared" si="1"/>
        <v>0</v>
      </c>
      <c r="G41" s="32">
        <f t="shared" si="3"/>
        <v>91</v>
      </c>
      <c r="H41" s="33">
        <f>SUM(G41:G44)</f>
        <v>366</v>
      </c>
    </row>
    <row r="42" spans="1:8" ht="12.75">
      <c r="A42" s="18">
        <v>27</v>
      </c>
      <c r="B42" s="22">
        <v>46934</v>
      </c>
      <c r="C42" s="5"/>
      <c r="D42" s="5">
        <f t="shared" si="2"/>
        <v>0</v>
      </c>
      <c r="E42" s="5">
        <f t="shared" si="0"/>
        <v>0</v>
      </c>
      <c r="F42" s="5">
        <f t="shared" si="1"/>
        <v>0</v>
      </c>
      <c r="G42" s="12">
        <f t="shared" si="3"/>
        <v>91</v>
      </c>
      <c r="H42" s="37">
        <f>SUM(D41:D44)</f>
        <v>0</v>
      </c>
    </row>
    <row r="43" spans="1:8" ht="12.75">
      <c r="A43" s="11">
        <v>28</v>
      </c>
      <c r="B43" s="22">
        <v>47026</v>
      </c>
      <c r="C43" s="5"/>
      <c r="D43" s="5">
        <f t="shared" si="2"/>
        <v>0</v>
      </c>
      <c r="E43" s="5">
        <f t="shared" si="0"/>
        <v>0</v>
      </c>
      <c r="F43" s="5">
        <f t="shared" si="1"/>
        <v>0</v>
      </c>
      <c r="G43" s="12">
        <f t="shared" si="3"/>
        <v>92</v>
      </c>
      <c r="H43" s="37">
        <f>SUM(C41:C44)</f>
        <v>0</v>
      </c>
    </row>
    <row r="44" spans="1:8" ht="12.75" customHeight="1" thickBot="1">
      <c r="A44" s="11">
        <v>29</v>
      </c>
      <c r="B44" s="23">
        <v>47118</v>
      </c>
      <c r="C44" s="24"/>
      <c r="D44" s="24">
        <f t="shared" si="2"/>
        <v>0</v>
      </c>
      <c r="E44" s="24">
        <f t="shared" si="0"/>
        <v>0</v>
      </c>
      <c r="F44" s="24">
        <f t="shared" si="1"/>
        <v>0</v>
      </c>
      <c r="G44" s="35">
        <f t="shared" si="3"/>
        <v>92</v>
      </c>
      <c r="H44" s="36"/>
    </row>
    <row r="45" spans="1:8" ht="12.75">
      <c r="A45" s="18">
        <v>30</v>
      </c>
      <c r="B45" s="19">
        <v>47208</v>
      </c>
      <c r="C45" s="20"/>
      <c r="D45" s="20">
        <f t="shared" si="2"/>
        <v>0</v>
      </c>
      <c r="E45" s="20">
        <f t="shared" si="0"/>
        <v>0</v>
      </c>
      <c r="F45" s="20">
        <f t="shared" si="1"/>
        <v>0</v>
      </c>
      <c r="G45" s="32">
        <f t="shared" si="3"/>
        <v>90</v>
      </c>
      <c r="H45" s="33">
        <f>SUM(G45:G48)</f>
        <v>365</v>
      </c>
    </row>
    <row r="46" spans="1:8" ht="12.75">
      <c r="A46" s="18">
        <v>31</v>
      </c>
      <c r="B46" s="22">
        <v>47299</v>
      </c>
      <c r="C46" s="5"/>
      <c r="D46" s="5">
        <f t="shared" si="2"/>
        <v>0</v>
      </c>
      <c r="E46" s="5">
        <f t="shared" si="0"/>
        <v>0</v>
      </c>
      <c r="F46" s="5">
        <f t="shared" si="1"/>
        <v>0</v>
      </c>
      <c r="G46" s="12">
        <f t="shared" si="3"/>
        <v>91</v>
      </c>
      <c r="H46" s="37">
        <f>SUM(D45:D48)</f>
        <v>0</v>
      </c>
    </row>
    <row r="47" spans="1:8" ht="12.75">
      <c r="A47" s="11">
        <v>32</v>
      </c>
      <c r="B47" s="22">
        <v>47391</v>
      </c>
      <c r="C47" s="5"/>
      <c r="D47" s="5">
        <f t="shared" si="2"/>
        <v>0</v>
      </c>
      <c r="E47" s="5">
        <f t="shared" si="0"/>
        <v>0</v>
      </c>
      <c r="F47" s="5">
        <f t="shared" si="1"/>
        <v>0</v>
      </c>
      <c r="G47" s="12">
        <f t="shared" si="3"/>
        <v>92</v>
      </c>
      <c r="H47" s="37">
        <f>SUM(C45:C48)</f>
        <v>0</v>
      </c>
    </row>
    <row r="48" spans="1:8" ht="13.5" thickBot="1">
      <c r="A48" s="11">
        <v>33</v>
      </c>
      <c r="B48" s="23">
        <v>47483</v>
      </c>
      <c r="C48" s="24"/>
      <c r="D48" s="24">
        <f t="shared" si="2"/>
        <v>0</v>
      </c>
      <c r="E48" s="24">
        <f t="shared" si="0"/>
        <v>0</v>
      </c>
      <c r="F48" s="24">
        <f t="shared" si="1"/>
        <v>0</v>
      </c>
      <c r="G48" s="35">
        <f t="shared" si="3"/>
        <v>92</v>
      </c>
      <c r="H48" s="36"/>
    </row>
    <row r="49" spans="1:8" ht="12.75">
      <c r="A49" s="18">
        <v>34</v>
      </c>
      <c r="B49" s="19">
        <v>47573</v>
      </c>
      <c r="C49" s="20"/>
      <c r="D49" s="20">
        <f t="shared" si="2"/>
        <v>0</v>
      </c>
      <c r="E49" s="20">
        <f t="shared" si="0"/>
        <v>0</v>
      </c>
      <c r="F49" s="20">
        <f t="shared" si="1"/>
        <v>0</v>
      </c>
      <c r="G49" s="32">
        <f t="shared" si="3"/>
        <v>90</v>
      </c>
      <c r="H49" s="33">
        <f>SUM(G49:G52)</f>
        <v>365</v>
      </c>
    </row>
    <row r="50" spans="1:8" ht="12.75">
      <c r="A50" s="18">
        <v>35</v>
      </c>
      <c r="B50" s="22">
        <v>47664</v>
      </c>
      <c r="C50" s="5"/>
      <c r="D50" s="5">
        <f t="shared" si="2"/>
        <v>0</v>
      </c>
      <c r="E50" s="5">
        <f t="shared" si="0"/>
        <v>0</v>
      </c>
      <c r="F50" s="5">
        <f t="shared" si="1"/>
        <v>0</v>
      </c>
      <c r="G50" s="12">
        <f t="shared" si="3"/>
        <v>91</v>
      </c>
      <c r="H50" s="37">
        <f>SUM(D49:D52)</f>
        <v>0</v>
      </c>
    </row>
    <row r="51" spans="1:8" ht="12.75">
      <c r="A51" s="11">
        <v>36</v>
      </c>
      <c r="B51" s="22">
        <v>47756</v>
      </c>
      <c r="C51" s="5"/>
      <c r="D51" s="5">
        <f t="shared" si="2"/>
        <v>0</v>
      </c>
      <c r="E51" s="5">
        <f t="shared" si="0"/>
        <v>0</v>
      </c>
      <c r="F51" s="5">
        <f t="shared" si="1"/>
        <v>0</v>
      </c>
      <c r="G51" s="12">
        <f t="shared" si="3"/>
        <v>92</v>
      </c>
      <c r="H51" s="37">
        <f>SUM(C49:C52)</f>
        <v>0</v>
      </c>
    </row>
    <row r="52" spans="1:8" ht="13.5" thickBot="1">
      <c r="A52" s="11">
        <v>37</v>
      </c>
      <c r="B52" s="23">
        <v>47848</v>
      </c>
      <c r="C52" s="24"/>
      <c r="D52" s="24">
        <f t="shared" si="2"/>
        <v>0</v>
      </c>
      <c r="E52" s="24">
        <f t="shared" si="0"/>
        <v>0</v>
      </c>
      <c r="F52" s="24">
        <f t="shared" si="1"/>
        <v>0</v>
      </c>
      <c r="G52" s="35">
        <f t="shared" si="3"/>
        <v>92</v>
      </c>
      <c r="H52" s="36"/>
    </row>
    <row r="53" spans="1:8" ht="12.75">
      <c r="A53" s="18">
        <v>38</v>
      </c>
      <c r="B53" s="19">
        <v>47938</v>
      </c>
      <c r="C53" s="20"/>
      <c r="D53" s="20">
        <f t="shared" si="2"/>
        <v>0</v>
      </c>
      <c r="E53" s="20">
        <f t="shared" si="0"/>
        <v>0</v>
      </c>
      <c r="F53" s="20">
        <f t="shared" si="1"/>
        <v>0</v>
      </c>
      <c r="G53" s="32">
        <f t="shared" si="3"/>
        <v>90</v>
      </c>
      <c r="H53" s="33">
        <f>SUM(G53:G56)</f>
        <v>365</v>
      </c>
    </row>
    <row r="54" spans="1:8" ht="12.75">
      <c r="A54" s="18">
        <v>39</v>
      </c>
      <c r="B54" s="22">
        <v>48029</v>
      </c>
      <c r="C54" s="5"/>
      <c r="D54" s="5">
        <f t="shared" si="2"/>
        <v>0</v>
      </c>
      <c r="E54" s="5">
        <f t="shared" si="0"/>
        <v>0</v>
      </c>
      <c r="F54" s="5">
        <f t="shared" si="1"/>
        <v>0</v>
      </c>
      <c r="G54" s="12">
        <f t="shared" si="3"/>
        <v>91</v>
      </c>
      <c r="H54" s="37">
        <f>SUM(D53:D56)</f>
        <v>0</v>
      </c>
    </row>
    <row r="55" spans="1:8" ht="12.75">
      <c r="A55" s="11">
        <v>40</v>
      </c>
      <c r="B55" s="22">
        <v>48121</v>
      </c>
      <c r="C55" s="5"/>
      <c r="D55" s="5">
        <f t="shared" si="2"/>
        <v>0</v>
      </c>
      <c r="E55" s="5">
        <f t="shared" si="0"/>
        <v>0</v>
      </c>
      <c r="F55" s="5">
        <f t="shared" si="1"/>
        <v>0</v>
      </c>
      <c r="G55" s="12">
        <f t="shared" si="3"/>
        <v>92</v>
      </c>
      <c r="H55" s="34"/>
    </row>
    <row r="56" spans="1:8" ht="13.5" thickBot="1">
      <c r="A56" s="11">
        <v>41</v>
      </c>
      <c r="B56" s="23">
        <v>48213</v>
      </c>
      <c r="C56" s="24"/>
      <c r="D56" s="24">
        <f t="shared" si="2"/>
        <v>0</v>
      </c>
      <c r="E56" s="24">
        <f t="shared" si="0"/>
        <v>0</v>
      </c>
      <c r="F56" s="24">
        <f t="shared" si="1"/>
        <v>0</v>
      </c>
      <c r="G56" s="35">
        <f t="shared" si="3"/>
        <v>92</v>
      </c>
      <c r="H56" s="36"/>
    </row>
    <row r="57" spans="1:8" ht="12.75">
      <c r="A57" s="18">
        <v>42</v>
      </c>
      <c r="B57" s="19">
        <v>48304</v>
      </c>
      <c r="C57" s="20"/>
      <c r="D57" s="20">
        <f t="shared" si="2"/>
        <v>0</v>
      </c>
      <c r="E57" s="20">
        <f t="shared" si="0"/>
        <v>0</v>
      </c>
      <c r="F57" s="20">
        <f t="shared" si="1"/>
        <v>0</v>
      </c>
      <c r="G57" s="32">
        <f t="shared" si="3"/>
        <v>91</v>
      </c>
      <c r="H57" s="33">
        <f>SUM(G57:G60)</f>
        <v>366</v>
      </c>
    </row>
    <row r="58" spans="1:8" ht="12.75">
      <c r="A58" s="18">
        <v>43</v>
      </c>
      <c r="B58" s="22">
        <v>48395</v>
      </c>
      <c r="C58" s="5"/>
      <c r="D58" s="5">
        <f t="shared" si="2"/>
        <v>0</v>
      </c>
      <c r="E58" s="5">
        <f t="shared" si="0"/>
        <v>0</v>
      </c>
      <c r="F58" s="5">
        <f t="shared" si="1"/>
        <v>0</v>
      </c>
      <c r="G58" s="12">
        <f t="shared" si="3"/>
        <v>91</v>
      </c>
      <c r="H58" s="37">
        <f>SUM(D57:D60)</f>
        <v>0</v>
      </c>
    </row>
    <row r="59" spans="1:8" ht="12.75">
      <c r="A59" s="11">
        <v>44</v>
      </c>
      <c r="B59" s="22">
        <v>48487</v>
      </c>
      <c r="C59" s="5"/>
      <c r="D59" s="5">
        <f t="shared" si="2"/>
        <v>0</v>
      </c>
      <c r="E59" s="5">
        <f t="shared" si="0"/>
        <v>0</v>
      </c>
      <c r="F59" s="5">
        <f t="shared" si="1"/>
        <v>0</v>
      </c>
      <c r="G59" s="12">
        <f t="shared" si="3"/>
        <v>92</v>
      </c>
      <c r="H59" s="34"/>
    </row>
    <row r="60" spans="1:8" ht="13.5" thickBot="1">
      <c r="A60" s="11">
        <v>45</v>
      </c>
      <c r="B60" s="23">
        <v>48579</v>
      </c>
      <c r="C60" s="24"/>
      <c r="D60" s="24">
        <f t="shared" si="2"/>
        <v>0</v>
      </c>
      <c r="E60" s="24">
        <f t="shared" si="0"/>
        <v>0</v>
      </c>
      <c r="F60" s="24">
        <f t="shared" si="1"/>
        <v>0</v>
      </c>
      <c r="G60" s="35">
        <f t="shared" si="3"/>
        <v>92</v>
      </c>
      <c r="H60" s="36"/>
    </row>
    <row r="61" spans="1:8" ht="12.75">
      <c r="A61" s="18">
        <v>46</v>
      </c>
      <c r="B61" s="19">
        <v>48669</v>
      </c>
      <c r="C61" s="20"/>
      <c r="D61" s="20">
        <f t="shared" si="2"/>
        <v>0</v>
      </c>
      <c r="E61" s="20">
        <f t="shared" si="0"/>
        <v>0</v>
      </c>
      <c r="F61" s="20">
        <f t="shared" si="1"/>
        <v>0</v>
      </c>
      <c r="G61" s="32">
        <v>90</v>
      </c>
      <c r="H61" s="33">
        <f>SUM(G61:G64)</f>
        <v>365</v>
      </c>
    </row>
    <row r="62" spans="1:8" ht="12.75">
      <c r="A62" s="18">
        <v>47</v>
      </c>
      <c r="B62" s="22">
        <v>48760</v>
      </c>
      <c r="C62" s="5"/>
      <c r="D62" s="5">
        <f t="shared" si="2"/>
        <v>0</v>
      </c>
      <c r="E62" s="5">
        <f t="shared" si="0"/>
        <v>0</v>
      </c>
      <c r="F62" s="5">
        <f t="shared" si="1"/>
        <v>0</v>
      </c>
      <c r="G62" s="12">
        <v>91</v>
      </c>
      <c r="H62" s="37">
        <f>SUM(D61:D64)</f>
        <v>0</v>
      </c>
    </row>
    <row r="63" spans="1:8" ht="12.75">
      <c r="A63" s="11">
        <v>48</v>
      </c>
      <c r="B63" s="22">
        <v>48852</v>
      </c>
      <c r="C63" s="5"/>
      <c r="D63" s="5">
        <f t="shared" si="2"/>
        <v>0</v>
      </c>
      <c r="E63" s="5">
        <f t="shared" si="0"/>
        <v>0</v>
      </c>
      <c r="F63" s="5">
        <f t="shared" si="1"/>
        <v>0</v>
      </c>
      <c r="G63" s="12">
        <v>92</v>
      </c>
      <c r="H63" s="34"/>
    </row>
    <row r="64" spans="1:8" ht="13.5" thickBot="1">
      <c r="A64" s="11">
        <v>49</v>
      </c>
      <c r="B64" s="23">
        <v>48944</v>
      </c>
      <c r="C64" s="24"/>
      <c r="D64" s="24">
        <f t="shared" si="2"/>
        <v>0</v>
      </c>
      <c r="E64" s="24">
        <f t="shared" si="0"/>
        <v>0</v>
      </c>
      <c r="F64" s="24">
        <f t="shared" si="1"/>
        <v>0</v>
      </c>
      <c r="G64" s="35">
        <v>92</v>
      </c>
      <c r="H64" s="36"/>
    </row>
    <row r="65" spans="1:8" ht="12.75">
      <c r="A65" s="18">
        <v>50</v>
      </c>
      <c r="B65" s="19">
        <v>49034</v>
      </c>
      <c r="C65" s="20"/>
      <c r="D65" s="20">
        <f t="shared" si="2"/>
        <v>0</v>
      </c>
      <c r="E65" s="20">
        <f t="shared" si="0"/>
        <v>0</v>
      </c>
      <c r="F65" s="20">
        <f t="shared" si="1"/>
        <v>0</v>
      </c>
      <c r="G65" s="32">
        <v>90</v>
      </c>
      <c r="H65" s="33">
        <f>SUM(G65:G68)</f>
        <v>365</v>
      </c>
    </row>
    <row r="66" spans="1:8" ht="12.75">
      <c r="A66" s="18">
        <v>51</v>
      </c>
      <c r="B66" s="22">
        <v>49125</v>
      </c>
      <c r="C66" s="5"/>
      <c r="D66" s="5">
        <f t="shared" si="2"/>
        <v>0</v>
      </c>
      <c r="E66" s="5">
        <f t="shared" si="0"/>
        <v>0</v>
      </c>
      <c r="F66" s="5">
        <f t="shared" si="1"/>
        <v>0</v>
      </c>
      <c r="G66" s="12">
        <v>91</v>
      </c>
      <c r="H66" s="37">
        <f>SUM(D65:D68)</f>
        <v>0</v>
      </c>
    </row>
    <row r="67" spans="1:8" ht="12.75">
      <c r="A67" s="11">
        <v>52</v>
      </c>
      <c r="B67" s="22">
        <v>49217</v>
      </c>
      <c r="C67" s="5"/>
      <c r="D67" s="5">
        <f t="shared" si="2"/>
        <v>0</v>
      </c>
      <c r="E67" s="5">
        <f t="shared" si="0"/>
        <v>0</v>
      </c>
      <c r="F67" s="5">
        <f t="shared" si="1"/>
        <v>0</v>
      </c>
      <c r="G67" s="12">
        <v>92</v>
      </c>
      <c r="H67" s="34"/>
    </row>
    <row r="68" spans="1:8" ht="13.5" thickBot="1">
      <c r="A68" s="11">
        <v>53</v>
      </c>
      <c r="B68" s="23">
        <v>49309</v>
      </c>
      <c r="C68" s="24"/>
      <c r="D68" s="24">
        <f t="shared" si="2"/>
        <v>0</v>
      </c>
      <c r="E68" s="24">
        <f t="shared" si="0"/>
        <v>0</v>
      </c>
      <c r="F68" s="24">
        <f t="shared" si="1"/>
        <v>0</v>
      </c>
      <c r="G68" s="35">
        <v>92</v>
      </c>
      <c r="H68" s="36"/>
    </row>
    <row r="69" spans="1:8" ht="12.75">
      <c r="A69" s="18">
        <v>54</v>
      </c>
      <c r="B69" s="19">
        <v>49399</v>
      </c>
      <c r="C69" s="20"/>
      <c r="D69" s="20">
        <f t="shared" si="2"/>
        <v>0</v>
      </c>
      <c r="E69" s="20">
        <f t="shared" si="0"/>
        <v>0</v>
      </c>
      <c r="F69" s="20">
        <f t="shared" si="1"/>
        <v>0</v>
      </c>
      <c r="G69" s="32">
        <v>90</v>
      </c>
      <c r="H69" s="33">
        <f>SUM(G69:G72)</f>
        <v>365</v>
      </c>
    </row>
    <row r="70" spans="1:8" ht="12.75">
      <c r="A70" s="18">
        <v>55</v>
      </c>
      <c r="B70" s="22">
        <v>49490</v>
      </c>
      <c r="C70" s="5"/>
      <c r="D70" s="5">
        <f t="shared" si="2"/>
        <v>0</v>
      </c>
      <c r="E70" s="5">
        <f t="shared" si="0"/>
        <v>0</v>
      </c>
      <c r="F70" s="5">
        <f t="shared" si="1"/>
        <v>0</v>
      </c>
      <c r="G70" s="12">
        <v>91</v>
      </c>
      <c r="H70" s="37">
        <f>SUM(D69:D72)</f>
        <v>0</v>
      </c>
    </row>
    <row r="71" spans="1:8" ht="12.75">
      <c r="A71" s="11">
        <v>56</v>
      </c>
      <c r="B71" s="22">
        <v>49582</v>
      </c>
      <c r="C71" s="5"/>
      <c r="D71" s="5">
        <f t="shared" si="2"/>
        <v>0</v>
      </c>
      <c r="E71" s="5">
        <f t="shared" si="0"/>
        <v>0</v>
      </c>
      <c r="F71" s="5">
        <f t="shared" si="1"/>
        <v>0</v>
      </c>
      <c r="G71" s="12">
        <v>92</v>
      </c>
      <c r="H71" s="34"/>
    </row>
    <row r="72" spans="1:8" ht="13.5" thickBot="1">
      <c r="A72" s="11">
        <v>57</v>
      </c>
      <c r="B72" s="23">
        <v>49674</v>
      </c>
      <c r="C72" s="24"/>
      <c r="D72" s="24">
        <f t="shared" si="2"/>
        <v>0</v>
      </c>
      <c r="E72" s="24">
        <f t="shared" si="0"/>
        <v>0</v>
      </c>
      <c r="F72" s="24">
        <f t="shared" si="1"/>
        <v>0</v>
      </c>
      <c r="G72" s="35">
        <v>92</v>
      </c>
      <c r="H72" s="36"/>
    </row>
    <row r="73" spans="1:7" ht="39.75" customHeight="1">
      <c r="A73" s="85" t="s">
        <v>5</v>
      </c>
      <c r="B73" s="86"/>
      <c r="C73" s="86"/>
      <c r="D73" s="38">
        <f>SUM(D15:D72)</f>
        <v>754223.2705479452</v>
      </c>
      <c r="E73" s="39"/>
      <c r="F73" s="40"/>
      <c r="G73" s="41"/>
    </row>
  </sheetData>
  <sheetProtection selectLockedCells="1"/>
  <mergeCells count="14">
    <mergeCell ref="A12:B12"/>
    <mergeCell ref="A73:C73"/>
    <mergeCell ref="A6:B6"/>
    <mergeCell ref="A7:C7"/>
    <mergeCell ref="E7:G7"/>
    <mergeCell ref="A8:C8"/>
    <mergeCell ref="A9:C9"/>
    <mergeCell ref="A10:C10"/>
    <mergeCell ref="A1:C1"/>
    <mergeCell ref="E1:G1"/>
    <mergeCell ref="A2:C2"/>
    <mergeCell ref="F2:G2"/>
    <mergeCell ref="A3:C3"/>
    <mergeCell ref="A5:G5"/>
  </mergeCells>
  <printOptions/>
  <pageMargins left="0.7874015748031497" right="0.5905511811023623" top="0.6692913385826772" bottom="0.6692913385826772" header="0.3937007874015748" footer="0.3937007874015748"/>
  <pageSetup fitToHeight="1" fitToWidth="1" horizontalDpi="600" verticalDpi="600" orientation="portrait" paperSize="9" scale="7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0" workbookViewId="0" topLeftCell="A1">
      <selection activeCell="I10" sqref="I10"/>
    </sheetView>
  </sheetViews>
  <sheetFormatPr defaultColWidth="11.57421875" defaultRowHeight="12.75"/>
  <cols>
    <col min="1" max="1" width="6.00390625" style="0" customWidth="1"/>
    <col min="2" max="2" width="13.57421875" style="0" customWidth="1"/>
    <col min="3" max="3" width="19.28125" style="0" customWidth="1"/>
    <col min="4" max="4" width="15.140625" style="0" bestFit="1" customWidth="1"/>
    <col min="5" max="5" width="19.57421875" style="0" customWidth="1"/>
    <col min="6" max="6" width="17.57421875" style="0" customWidth="1"/>
    <col min="7" max="7" width="9.8515625" style="0" customWidth="1"/>
  </cols>
  <sheetData>
    <row r="1" spans="1:8" ht="12.75">
      <c r="A1" s="93" t="s">
        <v>15</v>
      </c>
      <c r="B1" s="93"/>
      <c r="C1" s="93"/>
      <c r="D1" s="13"/>
      <c r="E1" s="114" t="s">
        <v>21</v>
      </c>
      <c r="F1" s="114"/>
      <c r="G1" s="114"/>
      <c r="H1" s="114"/>
    </row>
    <row r="2" spans="1:7" ht="76.5" customHeight="1">
      <c r="A2" s="95"/>
      <c r="B2" s="95"/>
      <c r="C2" s="95"/>
      <c r="F2" s="115" t="s">
        <v>18</v>
      </c>
      <c r="G2" s="116"/>
    </row>
    <row r="3" spans="1:3" ht="12.75">
      <c r="A3" s="98" t="s">
        <v>17</v>
      </c>
      <c r="B3" s="99"/>
      <c r="C3" s="99"/>
    </row>
    <row r="5" spans="1:7" ht="20.25" customHeight="1">
      <c r="A5" s="100" t="s">
        <v>6</v>
      </c>
      <c r="B5" s="100"/>
      <c r="C5" s="100"/>
      <c r="D5" s="100"/>
      <c r="E5" s="100"/>
      <c r="F5" s="100"/>
      <c r="G5" s="100"/>
    </row>
    <row r="6" spans="1:7" ht="45" customHeight="1">
      <c r="A6" s="101" t="s">
        <v>22</v>
      </c>
      <c r="B6" s="101"/>
      <c r="C6" s="101"/>
      <c r="D6" s="101"/>
      <c r="E6" s="101"/>
      <c r="F6" s="101"/>
      <c r="G6" s="101"/>
    </row>
    <row r="7" spans="1:7" ht="17.25" customHeight="1">
      <c r="A7" s="102" t="s">
        <v>7</v>
      </c>
      <c r="B7" s="102"/>
      <c r="C7" s="6"/>
      <c r="D7" s="6"/>
      <c r="E7" s="6"/>
      <c r="F7" s="6"/>
      <c r="G7" s="6"/>
    </row>
    <row r="8" spans="1:7" ht="30.75" customHeight="1">
      <c r="A8" s="104" t="s">
        <v>8</v>
      </c>
      <c r="B8" s="104"/>
      <c r="C8" s="104"/>
      <c r="D8" s="77">
        <v>0.0586</v>
      </c>
      <c r="E8" s="90"/>
      <c r="F8" s="90"/>
      <c r="G8" s="90"/>
    </row>
    <row r="9" spans="1:4" ht="15.75" customHeight="1">
      <c r="A9" s="104" t="s">
        <v>9</v>
      </c>
      <c r="B9" s="104"/>
      <c r="C9" s="104"/>
      <c r="D9" s="78"/>
    </row>
    <row r="10" spans="1:4" ht="24.75" customHeight="1">
      <c r="A10" s="105" t="s">
        <v>10</v>
      </c>
      <c r="B10" s="105"/>
      <c r="C10" s="105"/>
      <c r="D10" s="79">
        <f>SUM(D8:D9)</f>
        <v>0.0586</v>
      </c>
    </row>
    <row r="11" spans="1:4" ht="24.75" customHeight="1">
      <c r="A11" s="105" t="s">
        <v>0</v>
      </c>
      <c r="B11" s="105"/>
      <c r="C11" s="105"/>
      <c r="D11" s="80">
        <v>45657</v>
      </c>
    </row>
    <row r="13" spans="1:2" ht="16.5" customHeight="1">
      <c r="A13" s="102" t="s">
        <v>11</v>
      </c>
      <c r="B13" s="102"/>
    </row>
    <row r="14" spans="1:8" ht="51">
      <c r="A14" s="52" t="s">
        <v>12</v>
      </c>
      <c r="B14" s="53" t="s">
        <v>1</v>
      </c>
      <c r="C14" s="52" t="s">
        <v>2</v>
      </c>
      <c r="D14" s="52" t="s">
        <v>3</v>
      </c>
      <c r="E14" s="54" t="s">
        <v>13</v>
      </c>
      <c r="F14" s="52" t="s">
        <v>14</v>
      </c>
      <c r="G14" s="109" t="s">
        <v>4</v>
      </c>
      <c r="H14" s="109"/>
    </row>
    <row r="15" spans="1:8" ht="12.75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110">
        <v>7</v>
      </c>
      <c r="H15" s="110"/>
    </row>
    <row r="16" spans="1:8" ht="13.5" thickBot="1">
      <c r="A16" s="60">
        <v>0</v>
      </c>
      <c r="B16" s="61">
        <v>45657</v>
      </c>
      <c r="C16" s="62"/>
      <c r="D16" s="62"/>
      <c r="E16" s="62"/>
      <c r="F16" s="62">
        <v>14000000</v>
      </c>
      <c r="G16" s="111"/>
      <c r="H16" s="111"/>
    </row>
    <row r="17" spans="1:8" ht="12.75">
      <c r="A17" s="68">
        <v>1</v>
      </c>
      <c r="B17" s="69">
        <v>45747</v>
      </c>
      <c r="C17" s="70"/>
      <c r="D17" s="70">
        <f>(F16*$D$10*G17)/$H$17</f>
        <v>202290.4109589041</v>
      </c>
      <c r="E17" s="70">
        <f aca="true" t="shared" si="0" ref="E17:E60">C17+D17</f>
        <v>202290.4109589041</v>
      </c>
      <c r="F17" s="70">
        <f aca="true" t="shared" si="1" ref="F17:F60">F16-C17</f>
        <v>14000000</v>
      </c>
      <c r="G17" s="71">
        <f aca="true" t="shared" si="2" ref="G17:G60">B17-B16</f>
        <v>90</v>
      </c>
      <c r="H17" s="106">
        <f>SUM(G17:G20)</f>
        <v>365</v>
      </c>
    </row>
    <row r="18" spans="1:8" ht="12.75">
      <c r="A18" s="56">
        <v>2</v>
      </c>
      <c r="B18" s="57">
        <v>45838</v>
      </c>
      <c r="C18" s="58"/>
      <c r="D18" s="58">
        <f aca="true" t="shared" si="3" ref="D18:D25">(F17*$D$10*G18)/$H$17</f>
        <v>204538.08219178082</v>
      </c>
      <c r="E18" s="58">
        <f t="shared" si="0"/>
        <v>204538.08219178082</v>
      </c>
      <c r="F18" s="58">
        <f t="shared" si="1"/>
        <v>14000000</v>
      </c>
      <c r="G18" s="59">
        <f t="shared" si="2"/>
        <v>91</v>
      </c>
      <c r="H18" s="107"/>
    </row>
    <row r="19" spans="1:8" ht="12.75">
      <c r="A19" s="56">
        <v>3</v>
      </c>
      <c r="B19" s="57">
        <v>45930</v>
      </c>
      <c r="C19" s="58"/>
      <c r="D19" s="58">
        <f t="shared" si="3"/>
        <v>206785.75342465754</v>
      </c>
      <c r="E19" s="58">
        <f t="shared" si="0"/>
        <v>206785.75342465754</v>
      </c>
      <c r="F19" s="58">
        <f t="shared" si="1"/>
        <v>14000000</v>
      </c>
      <c r="G19" s="59">
        <f t="shared" si="2"/>
        <v>92</v>
      </c>
      <c r="H19" s="107"/>
    </row>
    <row r="20" spans="1:8" ht="13.5" thickBot="1">
      <c r="A20" s="72">
        <v>4</v>
      </c>
      <c r="B20" s="61">
        <v>46022</v>
      </c>
      <c r="C20" s="74"/>
      <c r="D20" s="74">
        <f t="shared" si="3"/>
        <v>206785.75342465754</v>
      </c>
      <c r="E20" s="74">
        <f t="shared" si="0"/>
        <v>206785.75342465754</v>
      </c>
      <c r="F20" s="74">
        <f t="shared" si="1"/>
        <v>14000000</v>
      </c>
      <c r="G20" s="75">
        <f t="shared" si="2"/>
        <v>92</v>
      </c>
      <c r="H20" s="108"/>
    </row>
    <row r="21" spans="1:8" ht="12.75">
      <c r="A21" s="64">
        <v>5</v>
      </c>
      <c r="B21" s="69">
        <v>46112</v>
      </c>
      <c r="C21" s="66"/>
      <c r="D21" s="66">
        <f t="shared" si="3"/>
        <v>202290.4109589041</v>
      </c>
      <c r="E21" s="66">
        <f t="shared" si="0"/>
        <v>202290.4109589041</v>
      </c>
      <c r="F21" s="66">
        <f t="shared" si="1"/>
        <v>14000000</v>
      </c>
      <c r="G21" s="67">
        <f t="shared" si="2"/>
        <v>90</v>
      </c>
      <c r="H21" s="112">
        <f>SUM(G21:G24)</f>
        <v>365</v>
      </c>
    </row>
    <row r="22" spans="1:8" ht="12.75">
      <c r="A22" s="56">
        <v>6</v>
      </c>
      <c r="B22" s="57">
        <v>46203</v>
      </c>
      <c r="C22" s="58"/>
      <c r="D22" s="58">
        <f t="shared" si="3"/>
        <v>204538.08219178082</v>
      </c>
      <c r="E22" s="58">
        <f t="shared" si="0"/>
        <v>204538.08219178082</v>
      </c>
      <c r="F22" s="58">
        <f t="shared" si="1"/>
        <v>14000000</v>
      </c>
      <c r="G22" s="59">
        <f t="shared" si="2"/>
        <v>91</v>
      </c>
      <c r="H22" s="107"/>
    </row>
    <row r="23" spans="1:8" ht="12.75">
      <c r="A23" s="56">
        <v>7</v>
      </c>
      <c r="B23" s="57">
        <v>46295</v>
      </c>
      <c r="C23" s="58"/>
      <c r="D23" s="58">
        <f t="shared" si="3"/>
        <v>206785.75342465754</v>
      </c>
      <c r="E23" s="58">
        <f t="shared" si="0"/>
        <v>206785.75342465754</v>
      </c>
      <c r="F23" s="58">
        <f t="shared" si="1"/>
        <v>14000000</v>
      </c>
      <c r="G23" s="59">
        <f t="shared" si="2"/>
        <v>92</v>
      </c>
      <c r="H23" s="107"/>
    </row>
    <row r="24" spans="1:8" ht="13.5" thickBot="1">
      <c r="A24" s="60">
        <v>8</v>
      </c>
      <c r="B24" s="73">
        <v>46387</v>
      </c>
      <c r="C24" s="62"/>
      <c r="D24" s="62">
        <f t="shared" si="3"/>
        <v>206785.75342465754</v>
      </c>
      <c r="E24" s="62">
        <f t="shared" si="0"/>
        <v>206785.75342465754</v>
      </c>
      <c r="F24" s="62">
        <f t="shared" si="1"/>
        <v>14000000</v>
      </c>
      <c r="G24" s="63">
        <f t="shared" si="2"/>
        <v>92</v>
      </c>
      <c r="H24" s="113"/>
    </row>
    <row r="25" spans="1:8" ht="12.75">
      <c r="A25" s="68">
        <v>9</v>
      </c>
      <c r="B25" s="69">
        <v>46477</v>
      </c>
      <c r="C25" s="70"/>
      <c r="D25" s="70">
        <f t="shared" si="3"/>
        <v>202290.4109589041</v>
      </c>
      <c r="E25" s="70">
        <f t="shared" si="0"/>
        <v>202290.4109589041</v>
      </c>
      <c r="F25" s="70">
        <f t="shared" si="1"/>
        <v>14000000</v>
      </c>
      <c r="G25" s="71">
        <f t="shared" si="2"/>
        <v>90</v>
      </c>
      <c r="H25" s="106">
        <f>SUM(G25:G28)</f>
        <v>365</v>
      </c>
    </row>
    <row r="26" spans="1:8" ht="12.75">
      <c r="A26" s="56">
        <v>10</v>
      </c>
      <c r="B26" s="57">
        <v>46568</v>
      </c>
      <c r="C26" s="58"/>
      <c r="D26" s="58">
        <f aca="true" t="shared" si="4" ref="D26:D60">(F25*$D$10*G26)/365</f>
        <v>204538.08219178082</v>
      </c>
      <c r="E26" s="58">
        <f t="shared" si="0"/>
        <v>204538.08219178082</v>
      </c>
      <c r="F26" s="58">
        <f t="shared" si="1"/>
        <v>14000000</v>
      </c>
      <c r="G26" s="59">
        <f t="shared" si="2"/>
        <v>91</v>
      </c>
      <c r="H26" s="107"/>
    </row>
    <row r="27" spans="1:8" ht="12.75">
      <c r="A27" s="56">
        <v>11</v>
      </c>
      <c r="B27" s="57">
        <v>46660</v>
      </c>
      <c r="C27" s="58"/>
      <c r="D27" s="58">
        <f t="shared" si="4"/>
        <v>206785.75342465754</v>
      </c>
      <c r="E27" s="58">
        <f t="shared" si="0"/>
        <v>206785.75342465754</v>
      </c>
      <c r="F27" s="58">
        <f t="shared" si="1"/>
        <v>14000000</v>
      </c>
      <c r="G27" s="59">
        <f t="shared" si="2"/>
        <v>92</v>
      </c>
      <c r="H27" s="107"/>
    </row>
    <row r="28" spans="1:8" ht="13.5" thickBot="1">
      <c r="A28" s="72">
        <v>12</v>
      </c>
      <c r="B28" s="73">
        <v>46752</v>
      </c>
      <c r="C28" s="74"/>
      <c r="D28" s="74">
        <f t="shared" si="4"/>
        <v>206785.75342465754</v>
      </c>
      <c r="E28" s="74">
        <f t="shared" si="0"/>
        <v>206785.75342465754</v>
      </c>
      <c r="F28" s="74">
        <f t="shared" si="1"/>
        <v>14000000</v>
      </c>
      <c r="G28" s="59">
        <f t="shared" si="2"/>
        <v>92</v>
      </c>
      <c r="H28" s="108"/>
    </row>
    <row r="29" spans="1:8" ht="12.75">
      <c r="A29" s="68">
        <v>13</v>
      </c>
      <c r="B29" s="65">
        <v>46843</v>
      </c>
      <c r="C29" s="70"/>
      <c r="D29" s="70">
        <f t="shared" si="4"/>
        <v>204538.08219178082</v>
      </c>
      <c r="E29" s="70">
        <f t="shared" si="0"/>
        <v>204538.08219178082</v>
      </c>
      <c r="F29" s="70">
        <f t="shared" si="1"/>
        <v>14000000</v>
      </c>
      <c r="G29" s="71">
        <f t="shared" si="2"/>
        <v>91</v>
      </c>
      <c r="H29" s="106">
        <f>SUM(G29:G32)</f>
        <v>366</v>
      </c>
    </row>
    <row r="30" spans="1:8" ht="12.75">
      <c r="A30" s="56">
        <v>14</v>
      </c>
      <c r="B30" s="57">
        <v>46934</v>
      </c>
      <c r="C30" s="58"/>
      <c r="D30" s="58">
        <f t="shared" si="4"/>
        <v>204538.08219178082</v>
      </c>
      <c r="E30" s="58">
        <f t="shared" si="0"/>
        <v>204538.08219178082</v>
      </c>
      <c r="F30" s="58">
        <f t="shared" si="1"/>
        <v>14000000</v>
      </c>
      <c r="G30" s="59">
        <f t="shared" si="2"/>
        <v>91</v>
      </c>
      <c r="H30" s="107"/>
    </row>
    <row r="31" spans="1:8" ht="12.75">
      <c r="A31" s="56">
        <v>15</v>
      </c>
      <c r="B31" s="57">
        <v>47026</v>
      </c>
      <c r="C31" s="58"/>
      <c r="D31" s="58">
        <f t="shared" si="4"/>
        <v>206785.75342465754</v>
      </c>
      <c r="E31" s="58">
        <f t="shared" si="0"/>
        <v>206785.75342465754</v>
      </c>
      <c r="F31" s="58">
        <f t="shared" si="1"/>
        <v>14000000</v>
      </c>
      <c r="G31" s="59">
        <f t="shared" si="2"/>
        <v>92</v>
      </c>
      <c r="H31" s="107"/>
    </row>
    <row r="32" spans="1:8" ht="13.5" thickBot="1">
      <c r="A32" s="72">
        <v>16</v>
      </c>
      <c r="B32" s="61">
        <v>47118</v>
      </c>
      <c r="C32" s="74"/>
      <c r="D32" s="74">
        <f t="shared" si="4"/>
        <v>206785.75342465754</v>
      </c>
      <c r="E32" s="74">
        <f t="shared" si="0"/>
        <v>206785.75342465754</v>
      </c>
      <c r="F32" s="74">
        <f t="shared" si="1"/>
        <v>14000000</v>
      </c>
      <c r="G32" s="59">
        <f t="shared" si="2"/>
        <v>92</v>
      </c>
      <c r="H32" s="108"/>
    </row>
    <row r="33" spans="1:8" ht="12.75">
      <c r="A33" s="64">
        <v>17</v>
      </c>
      <c r="B33" s="69">
        <v>47208</v>
      </c>
      <c r="C33" s="66"/>
      <c r="D33" s="66">
        <f t="shared" si="4"/>
        <v>202290.4109589041</v>
      </c>
      <c r="E33" s="66">
        <f t="shared" si="0"/>
        <v>202290.4109589041</v>
      </c>
      <c r="F33" s="66">
        <f t="shared" si="1"/>
        <v>14000000</v>
      </c>
      <c r="G33" s="71">
        <f t="shared" si="2"/>
        <v>90</v>
      </c>
      <c r="H33" s="112">
        <f>SUM(G33:G36)</f>
        <v>365</v>
      </c>
    </row>
    <row r="34" spans="1:8" ht="12.75">
      <c r="A34" s="56">
        <v>18</v>
      </c>
      <c r="B34" s="57">
        <v>47299</v>
      </c>
      <c r="C34" s="58"/>
      <c r="D34" s="58">
        <f t="shared" si="4"/>
        <v>204538.08219178082</v>
      </c>
      <c r="E34" s="58">
        <f t="shared" si="0"/>
        <v>204538.08219178082</v>
      </c>
      <c r="F34" s="58">
        <f t="shared" si="1"/>
        <v>14000000</v>
      </c>
      <c r="G34" s="59">
        <f t="shared" si="2"/>
        <v>91</v>
      </c>
      <c r="H34" s="107"/>
    </row>
    <row r="35" spans="1:8" ht="12.75">
      <c r="A35" s="56">
        <v>19</v>
      </c>
      <c r="B35" s="57">
        <v>47391</v>
      </c>
      <c r="C35" s="58"/>
      <c r="D35" s="58">
        <f t="shared" si="4"/>
        <v>206785.75342465754</v>
      </c>
      <c r="E35" s="58">
        <f t="shared" si="0"/>
        <v>206785.75342465754</v>
      </c>
      <c r="F35" s="58">
        <f t="shared" si="1"/>
        <v>14000000</v>
      </c>
      <c r="G35" s="59">
        <f t="shared" si="2"/>
        <v>92</v>
      </c>
      <c r="H35" s="107"/>
    </row>
    <row r="36" spans="1:8" ht="13.5" thickBot="1">
      <c r="A36" s="60">
        <v>20</v>
      </c>
      <c r="B36" s="73">
        <v>47483</v>
      </c>
      <c r="C36" s="62"/>
      <c r="D36" s="62">
        <f t="shared" si="4"/>
        <v>206785.75342465754</v>
      </c>
      <c r="E36" s="62">
        <f t="shared" si="0"/>
        <v>206785.75342465754</v>
      </c>
      <c r="F36" s="62">
        <f t="shared" si="1"/>
        <v>14000000</v>
      </c>
      <c r="G36" s="59">
        <f t="shared" si="2"/>
        <v>92</v>
      </c>
      <c r="H36" s="113"/>
    </row>
    <row r="37" spans="1:8" ht="12.75">
      <c r="A37" s="68">
        <v>21</v>
      </c>
      <c r="B37" s="65">
        <v>47573</v>
      </c>
      <c r="C37" s="70"/>
      <c r="D37" s="70">
        <f t="shared" si="4"/>
        <v>202290.4109589041</v>
      </c>
      <c r="E37" s="70">
        <f t="shared" si="0"/>
        <v>202290.4109589041</v>
      </c>
      <c r="F37" s="70">
        <f t="shared" si="1"/>
        <v>14000000</v>
      </c>
      <c r="G37" s="71">
        <f t="shared" si="2"/>
        <v>90</v>
      </c>
      <c r="H37" s="106">
        <f>SUM(G37:G40)</f>
        <v>365</v>
      </c>
    </row>
    <row r="38" spans="1:8" ht="12.75">
      <c r="A38" s="56">
        <v>22</v>
      </c>
      <c r="B38" s="57">
        <v>47664</v>
      </c>
      <c r="C38" s="58"/>
      <c r="D38" s="58">
        <f t="shared" si="4"/>
        <v>204538.08219178082</v>
      </c>
      <c r="E38" s="58">
        <f t="shared" si="0"/>
        <v>204538.08219178082</v>
      </c>
      <c r="F38" s="58">
        <f t="shared" si="1"/>
        <v>14000000</v>
      </c>
      <c r="G38" s="59">
        <f t="shared" si="2"/>
        <v>91</v>
      </c>
      <c r="H38" s="107"/>
    </row>
    <row r="39" spans="1:8" ht="12.75">
      <c r="A39" s="56">
        <v>23</v>
      </c>
      <c r="B39" s="57">
        <v>47756</v>
      </c>
      <c r="C39" s="58"/>
      <c r="D39" s="58">
        <f t="shared" si="4"/>
        <v>206785.75342465754</v>
      </c>
      <c r="E39" s="58">
        <f t="shared" si="0"/>
        <v>206785.75342465754</v>
      </c>
      <c r="F39" s="58">
        <f t="shared" si="1"/>
        <v>14000000</v>
      </c>
      <c r="G39" s="59">
        <f t="shared" si="2"/>
        <v>92</v>
      </c>
      <c r="H39" s="107"/>
    </row>
    <row r="40" spans="1:8" ht="12.75" customHeight="1" thickBot="1">
      <c r="A40" s="72">
        <v>24</v>
      </c>
      <c r="B40" s="61">
        <v>47848</v>
      </c>
      <c r="C40" s="74"/>
      <c r="D40" s="74">
        <f t="shared" si="4"/>
        <v>206785.75342465754</v>
      </c>
      <c r="E40" s="74">
        <f t="shared" si="0"/>
        <v>206785.75342465754</v>
      </c>
      <c r="F40" s="74">
        <f t="shared" si="1"/>
        <v>14000000</v>
      </c>
      <c r="G40" s="59">
        <f t="shared" si="2"/>
        <v>92</v>
      </c>
      <c r="H40" s="108"/>
    </row>
    <row r="41" spans="1:8" ht="12.75">
      <c r="A41" s="64">
        <v>25</v>
      </c>
      <c r="B41" s="69">
        <v>47938</v>
      </c>
      <c r="C41" s="81">
        <v>700000</v>
      </c>
      <c r="D41" s="66">
        <f t="shared" si="4"/>
        <v>202290.4109589041</v>
      </c>
      <c r="E41" s="66">
        <f t="shared" si="0"/>
        <v>902290.4109589041</v>
      </c>
      <c r="F41" s="66">
        <f t="shared" si="1"/>
        <v>13300000</v>
      </c>
      <c r="G41" s="71">
        <f t="shared" si="2"/>
        <v>90</v>
      </c>
      <c r="H41" s="112">
        <f>SUM(G41:G44)</f>
        <v>365</v>
      </c>
    </row>
    <row r="42" spans="1:8" ht="12.75">
      <c r="A42" s="56">
        <v>26</v>
      </c>
      <c r="B42" s="57">
        <v>48029</v>
      </c>
      <c r="C42" s="82">
        <v>700000</v>
      </c>
      <c r="D42" s="58">
        <f t="shared" si="4"/>
        <v>194311.1780821918</v>
      </c>
      <c r="E42" s="58">
        <f t="shared" si="0"/>
        <v>894311.1780821919</v>
      </c>
      <c r="F42" s="58">
        <f t="shared" si="1"/>
        <v>12600000</v>
      </c>
      <c r="G42" s="59">
        <f t="shared" si="2"/>
        <v>91</v>
      </c>
      <c r="H42" s="107"/>
    </row>
    <row r="43" spans="1:8" ht="12.75">
      <c r="A43" s="56">
        <v>27</v>
      </c>
      <c r="B43" s="57">
        <v>48121</v>
      </c>
      <c r="C43" s="82">
        <v>700000</v>
      </c>
      <c r="D43" s="58">
        <f t="shared" si="4"/>
        <v>186107.1780821918</v>
      </c>
      <c r="E43" s="58">
        <f t="shared" si="0"/>
        <v>886107.1780821919</v>
      </c>
      <c r="F43" s="58">
        <f t="shared" si="1"/>
        <v>11900000</v>
      </c>
      <c r="G43" s="59">
        <f t="shared" si="2"/>
        <v>92</v>
      </c>
      <c r="H43" s="107"/>
    </row>
    <row r="44" spans="1:8" ht="13.5" thickBot="1">
      <c r="A44" s="60">
        <v>28</v>
      </c>
      <c r="B44" s="73">
        <v>48213</v>
      </c>
      <c r="C44" s="83">
        <v>700000</v>
      </c>
      <c r="D44" s="62">
        <f t="shared" si="4"/>
        <v>175767.8904109589</v>
      </c>
      <c r="E44" s="62">
        <f t="shared" si="0"/>
        <v>875767.8904109589</v>
      </c>
      <c r="F44" s="62">
        <f t="shared" si="1"/>
        <v>11200000</v>
      </c>
      <c r="G44" s="59">
        <f t="shared" si="2"/>
        <v>92</v>
      </c>
      <c r="H44" s="113"/>
    </row>
    <row r="45" spans="1:8" ht="12.75">
      <c r="A45" s="68">
        <v>29</v>
      </c>
      <c r="B45" s="65">
        <v>48304</v>
      </c>
      <c r="C45" s="81">
        <v>700000</v>
      </c>
      <c r="D45" s="70">
        <f t="shared" si="4"/>
        <v>163630.46575342465</v>
      </c>
      <c r="E45" s="70">
        <f t="shared" si="0"/>
        <v>863630.4657534247</v>
      </c>
      <c r="F45" s="70">
        <f t="shared" si="1"/>
        <v>10500000</v>
      </c>
      <c r="G45" s="71">
        <f t="shared" si="2"/>
        <v>91</v>
      </c>
      <c r="H45" s="106">
        <f>SUM(G45:G48)</f>
        <v>366</v>
      </c>
    </row>
    <row r="46" spans="1:8" ht="12.75">
      <c r="A46" s="56">
        <v>30</v>
      </c>
      <c r="B46" s="57">
        <v>48395</v>
      </c>
      <c r="C46" s="82">
        <v>700000</v>
      </c>
      <c r="D46" s="58">
        <f t="shared" si="4"/>
        <v>153403.56164383562</v>
      </c>
      <c r="E46" s="58">
        <f t="shared" si="0"/>
        <v>853403.5616438356</v>
      </c>
      <c r="F46" s="58">
        <f t="shared" si="1"/>
        <v>9800000</v>
      </c>
      <c r="G46" s="59">
        <f t="shared" si="2"/>
        <v>91</v>
      </c>
      <c r="H46" s="107"/>
    </row>
    <row r="47" spans="1:8" ht="12.75">
      <c r="A47" s="56">
        <v>31</v>
      </c>
      <c r="B47" s="57">
        <v>48487</v>
      </c>
      <c r="C47" s="82">
        <v>700000</v>
      </c>
      <c r="D47" s="58">
        <f t="shared" si="4"/>
        <v>144750.02739726027</v>
      </c>
      <c r="E47" s="58">
        <f t="shared" si="0"/>
        <v>844750.0273972603</v>
      </c>
      <c r="F47" s="58">
        <f t="shared" si="1"/>
        <v>9100000</v>
      </c>
      <c r="G47" s="59">
        <f t="shared" si="2"/>
        <v>92</v>
      </c>
      <c r="H47" s="107"/>
    </row>
    <row r="48" spans="1:8" ht="13.5" thickBot="1">
      <c r="A48" s="72">
        <v>32</v>
      </c>
      <c r="B48" s="61">
        <v>48579</v>
      </c>
      <c r="C48" s="83">
        <v>700000</v>
      </c>
      <c r="D48" s="74">
        <f t="shared" si="4"/>
        <v>134410.7397260274</v>
      </c>
      <c r="E48" s="74">
        <f t="shared" si="0"/>
        <v>834410.7397260274</v>
      </c>
      <c r="F48" s="74">
        <f t="shared" si="1"/>
        <v>8400000</v>
      </c>
      <c r="G48" s="59">
        <f t="shared" si="2"/>
        <v>92</v>
      </c>
      <c r="H48" s="108"/>
    </row>
    <row r="49" spans="1:8" ht="12.75">
      <c r="A49" s="64">
        <v>33</v>
      </c>
      <c r="B49" s="69">
        <v>48669</v>
      </c>
      <c r="C49" s="81">
        <v>700000</v>
      </c>
      <c r="D49" s="66">
        <f t="shared" si="4"/>
        <v>121374.24657534246</v>
      </c>
      <c r="E49" s="66">
        <f t="shared" si="0"/>
        <v>821374.2465753425</v>
      </c>
      <c r="F49" s="66">
        <f t="shared" si="1"/>
        <v>7700000</v>
      </c>
      <c r="G49" s="71">
        <f t="shared" si="2"/>
        <v>90</v>
      </c>
      <c r="H49" s="112">
        <f>SUM(G49:G52)</f>
        <v>365</v>
      </c>
    </row>
    <row r="50" spans="1:8" ht="12.75">
      <c r="A50" s="56">
        <v>34</v>
      </c>
      <c r="B50" s="57">
        <v>48760</v>
      </c>
      <c r="C50" s="82">
        <v>700000</v>
      </c>
      <c r="D50" s="58">
        <f t="shared" si="4"/>
        <v>112495.94520547945</v>
      </c>
      <c r="E50" s="58">
        <f t="shared" si="0"/>
        <v>812495.9452054794</v>
      </c>
      <c r="F50" s="58">
        <f t="shared" si="1"/>
        <v>7000000</v>
      </c>
      <c r="G50" s="59">
        <f t="shared" si="2"/>
        <v>91</v>
      </c>
      <c r="H50" s="107"/>
    </row>
    <row r="51" spans="1:8" ht="12.75">
      <c r="A51" s="56">
        <v>35</v>
      </c>
      <c r="B51" s="57">
        <v>48852</v>
      </c>
      <c r="C51" s="82">
        <v>700000</v>
      </c>
      <c r="D51" s="58">
        <f t="shared" si="4"/>
        <v>103392.87671232877</v>
      </c>
      <c r="E51" s="58">
        <f t="shared" si="0"/>
        <v>803392.8767123288</v>
      </c>
      <c r="F51" s="58">
        <f t="shared" si="1"/>
        <v>6300000</v>
      </c>
      <c r="G51" s="59">
        <f t="shared" si="2"/>
        <v>92</v>
      </c>
      <c r="H51" s="107"/>
    </row>
    <row r="52" spans="1:8" ht="13.5" thickBot="1">
      <c r="A52" s="60">
        <v>36</v>
      </c>
      <c r="B52" s="73">
        <v>48944</v>
      </c>
      <c r="C52" s="83">
        <v>700000</v>
      </c>
      <c r="D52" s="62">
        <f t="shared" si="4"/>
        <v>93053.5890410959</v>
      </c>
      <c r="E52" s="62">
        <f t="shared" si="0"/>
        <v>793053.5890410959</v>
      </c>
      <c r="F52" s="62">
        <f t="shared" si="1"/>
        <v>5600000</v>
      </c>
      <c r="G52" s="59">
        <f t="shared" si="2"/>
        <v>92</v>
      </c>
      <c r="H52" s="113"/>
    </row>
    <row r="53" spans="1:8" ht="12.75">
      <c r="A53" s="68">
        <v>37</v>
      </c>
      <c r="B53" s="69">
        <v>49034</v>
      </c>
      <c r="C53" s="81">
        <v>700000</v>
      </c>
      <c r="D53" s="70">
        <f t="shared" si="4"/>
        <v>80916.16438356164</v>
      </c>
      <c r="E53" s="70">
        <f t="shared" si="0"/>
        <v>780916.1643835616</v>
      </c>
      <c r="F53" s="70">
        <f t="shared" si="1"/>
        <v>4900000</v>
      </c>
      <c r="G53" s="71">
        <f t="shared" si="2"/>
        <v>90</v>
      </c>
      <c r="H53" s="106">
        <f>SUM(G53:G56)</f>
        <v>365</v>
      </c>
    </row>
    <row r="54" spans="1:8" ht="12.75">
      <c r="A54" s="56">
        <v>38</v>
      </c>
      <c r="B54" s="57">
        <v>49125</v>
      </c>
      <c r="C54" s="82">
        <v>700000</v>
      </c>
      <c r="D54" s="58">
        <f t="shared" si="4"/>
        <v>71588.32876712328</v>
      </c>
      <c r="E54" s="58">
        <f t="shared" si="0"/>
        <v>771588.3287671233</v>
      </c>
      <c r="F54" s="58">
        <f t="shared" si="1"/>
        <v>4200000</v>
      </c>
      <c r="G54" s="59">
        <f t="shared" si="2"/>
        <v>91</v>
      </c>
      <c r="H54" s="107"/>
    </row>
    <row r="55" spans="1:8" ht="12.75">
      <c r="A55" s="56">
        <v>39</v>
      </c>
      <c r="B55" s="57">
        <v>49217</v>
      </c>
      <c r="C55" s="82">
        <v>700000</v>
      </c>
      <c r="D55" s="58">
        <f t="shared" si="4"/>
        <v>62035.72602739726</v>
      </c>
      <c r="E55" s="58">
        <f t="shared" si="0"/>
        <v>762035.7260273972</v>
      </c>
      <c r="F55" s="58">
        <f t="shared" si="1"/>
        <v>3500000</v>
      </c>
      <c r="G55" s="59">
        <f t="shared" si="2"/>
        <v>92</v>
      </c>
      <c r="H55" s="107"/>
    </row>
    <row r="56" spans="1:8" ht="13.5" thickBot="1">
      <c r="A56" s="72">
        <v>40</v>
      </c>
      <c r="B56" s="61">
        <v>49309</v>
      </c>
      <c r="C56" s="83">
        <v>700000</v>
      </c>
      <c r="D56" s="74">
        <f t="shared" si="4"/>
        <v>51696.438356164384</v>
      </c>
      <c r="E56" s="74">
        <f t="shared" si="0"/>
        <v>751696.4383561644</v>
      </c>
      <c r="F56" s="74">
        <f t="shared" si="1"/>
        <v>2800000</v>
      </c>
      <c r="G56" s="59">
        <f t="shared" si="2"/>
        <v>92</v>
      </c>
      <c r="H56" s="108"/>
    </row>
    <row r="57" spans="1:8" ht="12.75">
      <c r="A57" s="68">
        <v>41</v>
      </c>
      <c r="B57" s="69">
        <v>49399</v>
      </c>
      <c r="C57" s="81">
        <v>700000</v>
      </c>
      <c r="D57" s="70">
        <f t="shared" si="4"/>
        <v>40458.08219178082</v>
      </c>
      <c r="E57" s="70">
        <f t="shared" si="0"/>
        <v>740458.0821917808</v>
      </c>
      <c r="F57" s="70">
        <f t="shared" si="1"/>
        <v>2100000</v>
      </c>
      <c r="G57" s="71">
        <f t="shared" si="2"/>
        <v>90</v>
      </c>
      <c r="H57" s="106">
        <f>SUM(G57:G60)</f>
        <v>365</v>
      </c>
    </row>
    <row r="58" spans="1:8" ht="12.75">
      <c r="A58" s="56">
        <v>42</v>
      </c>
      <c r="B58" s="57">
        <v>49490</v>
      </c>
      <c r="C58" s="82">
        <v>700000</v>
      </c>
      <c r="D58" s="58">
        <f t="shared" si="4"/>
        <v>30680.712328767124</v>
      </c>
      <c r="E58" s="58">
        <f t="shared" si="0"/>
        <v>730680.7123287672</v>
      </c>
      <c r="F58" s="58">
        <f t="shared" si="1"/>
        <v>1400000</v>
      </c>
      <c r="G58" s="59">
        <f t="shared" si="2"/>
        <v>91</v>
      </c>
      <c r="H58" s="107"/>
    </row>
    <row r="59" spans="1:8" ht="12.75">
      <c r="A59" s="56">
        <v>43</v>
      </c>
      <c r="B59" s="57">
        <v>49582</v>
      </c>
      <c r="C59" s="82">
        <v>700000</v>
      </c>
      <c r="D59" s="58">
        <f t="shared" si="4"/>
        <v>20678.575342465752</v>
      </c>
      <c r="E59" s="58">
        <f t="shared" si="0"/>
        <v>720678.5753424658</v>
      </c>
      <c r="F59" s="58">
        <f t="shared" si="1"/>
        <v>700000</v>
      </c>
      <c r="G59" s="59">
        <f t="shared" si="2"/>
        <v>92</v>
      </c>
      <c r="H59" s="107"/>
    </row>
    <row r="60" spans="1:8" ht="13.5" thickBot="1">
      <c r="A60" s="60">
        <v>44</v>
      </c>
      <c r="B60" s="61">
        <v>49674</v>
      </c>
      <c r="C60" s="83">
        <v>700000</v>
      </c>
      <c r="D60" s="62">
        <f t="shared" si="4"/>
        <v>10339.287671232876</v>
      </c>
      <c r="E60" s="74">
        <f t="shared" si="0"/>
        <v>710339.2876712328</v>
      </c>
      <c r="F60" s="74">
        <f t="shared" si="1"/>
        <v>0</v>
      </c>
      <c r="G60" s="75">
        <f t="shared" si="2"/>
        <v>92</v>
      </c>
      <c r="H60" s="108"/>
    </row>
    <row r="61" spans="1:7" ht="39.75" customHeight="1">
      <c r="A61" s="103" t="s">
        <v>5</v>
      </c>
      <c r="B61" s="103"/>
      <c r="C61" s="103"/>
      <c r="D61" s="76">
        <f>SUM(D17:D60)</f>
        <v>7078029.095890412</v>
      </c>
      <c r="E61" s="40"/>
      <c r="F61" s="40"/>
      <c r="G61" s="41"/>
    </row>
  </sheetData>
  <sheetProtection/>
  <mergeCells count="29">
    <mergeCell ref="H53:H56"/>
    <mergeCell ref="H57:H60"/>
    <mergeCell ref="H29:H32"/>
    <mergeCell ref="H33:H36"/>
    <mergeCell ref="H37:H40"/>
    <mergeCell ref="H41:H44"/>
    <mergeCell ref="H45:H48"/>
    <mergeCell ref="H49:H52"/>
    <mergeCell ref="H17:H20"/>
    <mergeCell ref="G14:H14"/>
    <mergeCell ref="G15:H15"/>
    <mergeCell ref="G16:H16"/>
    <mergeCell ref="H21:H24"/>
    <mergeCell ref="H25:H28"/>
    <mergeCell ref="A6:G6"/>
    <mergeCell ref="A13:B13"/>
    <mergeCell ref="A61:C61"/>
    <mergeCell ref="A7:B7"/>
    <mergeCell ref="A8:C8"/>
    <mergeCell ref="E8:G8"/>
    <mergeCell ref="A9:C9"/>
    <mergeCell ref="A10:C10"/>
    <mergeCell ref="A11:C11"/>
    <mergeCell ref="A1:C1"/>
    <mergeCell ref="A2:C2"/>
    <mergeCell ref="F2:G2"/>
    <mergeCell ref="A3:C3"/>
    <mergeCell ref="A5:G5"/>
    <mergeCell ref="E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k.keller</dc:creator>
  <cp:keywords/>
  <dc:description/>
  <cp:lastModifiedBy>k.keller</cp:lastModifiedBy>
  <cp:lastPrinted>2024-05-10T05:54:20Z</cp:lastPrinted>
  <dcterms:created xsi:type="dcterms:W3CDTF">2021-10-08T07:20:27Z</dcterms:created>
  <dcterms:modified xsi:type="dcterms:W3CDTF">2024-05-10T05:56:11Z</dcterms:modified>
  <cp:category/>
  <cp:version/>
  <cp:contentType/>
  <cp:contentStatus/>
</cp:coreProperties>
</file>