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05" tabRatio="399" activeTab="0"/>
  </bookViews>
  <sheets>
    <sheet name="Arkusz" sheetId="1" r:id="rId1"/>
  </sheets>
  <definedNames/>
  <calcPr fullCalcOnLoad="1"/>
</workbook>
</file>

<file path=xl/sharedStrings.xml><?xml version="1.0" encoding="utf-8"?>
<sst xmlns="http://schemas.openxmlformats.org/spreadsheetml/2006/main" count="79" uniqueCount="63">
  <si>
    <t>NAZWA INWESTYCJI:</t>
  </si>
  <si>
    <t>Kosztorys ofertowy</t>
  </si>
  <si>
    <t>Lp.</t>
  </si>
  <si>
    <t>Opis</t>
  </si>
  <si>
    <t>j.m.</t>
  </si>
  <si>
    <t>Ilość</t>
  </si>
  <si>
    <t>Cena</t>
  </si>
  <si>
    <t>Wartość</t>
  </si>
  <si>
    <t>1</t>
  </si>
  <si>
    <t>Roboty przygotowawcze</t>
  </si>
  <si>
    <t>1
d.1</t>
  </si>
  <si>
    <t>km</t>
  </si>
  <si>
    <t>2</t>
  </si>
  <si>
    <t>Roboty rozbiórkowe</t>
  </si>
  <si>
    <t>2.1</t>
  </si>
  <si>
    <t>2
d.2.1</t>
  </si>
  <si>
    <t>3</t>
  </si>
  <si>
    <t>REGULACJA STUDNI I ZAWORÓW</t>
  </si>
  <si>
    <t>3.1</t>
  </si>
  <si>
    <t>szt.</t>
  </si>
  <si>
    <t>Skropienie nawierzchni drogowej asfaltem</t>
  </si>
  <si>
    <t xml:space="preserve">Nawierzchnia z betonu asfaltowego – warstwa ścieralna - grubość po zagęszczeniu 4 cm
</t>
  </si>
  <si>
    <t>5
d.3.1</t>
  </si>
  <si>
    <t>4</t>
  </si>
  <si>
    <t>9
d.4.1</t>
  </si>
  <si>
    <t>10
d.4.1</t>
  </si>
  <si>
    <t>12
d.4.1</t>
  </si>
  <si>
    <t>Wartość netto:</t>
  </si>
  <si>
    <t>podatek VAT</t>
  </si>
  <si>
    <t>Wartość brutto:</t>
  </si>
  <si>
    <r>
      <t>m</t>
    </r>
    <r>
      <rPr>
        <vertAlign val="superscript"/>
        <sz val="10"/>
        <color indexed="8"/>
        <rFont val="Times New Roman"/>
        <family val="1"/>
      </rPr>
      <t>2</t>
    </r>
  </si>
  <si>
    <t>Regulacja pionowa studzienek dla włazów kanałowych</t>
  </si>
  <si>
    <t xml:space="preserve">Nawierzchnia z betonu asfaltowego – warstwa wyrównawcza - grubość po zagęszczeniu 4 cm </t>
  </si>
  <si>
    <t>Regulacja pionowa kratek ulicznych deszczowych</t>
  </si>
  <si>
    <t>Rozebranie istniejącej podbudowy wraz z odwiezieniem i utylizacją gruzu gr. 30 cm</t>
  </si>
  <si>
    <t>m</t>
  </si>
  <si>
    <t>Wykonanie koryta wraz z profilowaniem, z odwiezieniem i utylizacją gł 23 cm</t>
  </si>
  <si>
    <t>m2</t>
  </si>
  <si>
    <t>Regulacja pionowa zaworów wodociągowych</t>
  </si>
  <si>
    <t>Podbudowa z Betonu C12/15 gr. 18 cm po zagęsczeniu</t>
  </si>
  <si>
    <t>Warstwa podbudowy z kruszywa 0-31,5 gr. 25 cm po zagęszczeniu</t>
  </si>
  <si>
    <t>Warstwa podbudowy z mieszani mineralno-asfaltowej  śr. gr. 10 cm z wbudowaniem mechanicznym</t>
  </si>
  <si>
    <t xml:space="preserve">Nawierzchnia z betonu asfaltowego – warstwa wiążaca - grubość po zagęszczeniu 6 cm </t>
  </si>
  <si>
    <t xml:space="preserve">Skropienie nawierzchni drogowej asfaltem
</t>
  </si>
  <si>
    <t>Roboty pomiarowe przy liniowych robotach ziemnych - trasa dróg w terenie równinnym. Pomiar w trakcie budowy warstwy wyrównawczej i ścieralnej oraz inwentaryzacja powykonawcza.</t>
  </si>
  <si>
    <t xml:space="preserve">JEZDNIA ul. Krucza </t>
  </si>
  <si>
    <t>Krawężniki betonowe wystające o wymiarach 15x30 cm na podsypce cementowo-piaskowej z wykonaniem ław betonowych z oporem</t>
  </si>
  <si>
    <t xml:space="preserve">Remont odcinka ulicy Kruczej w Zamościu </t>
  </si>
  <si>
    <t>3
d.2.1</t>
  </si>
  <si>
    <t>4
d.2.1</t>
  </si>
  <si>
    <t>6
d.3.1</t>
  </si>
  <si>
    <t>7
d.3.1</t>
  </si>
  <si>
    <t>8
d.4.1</t>
  </si>
  <si>
    <t>16
d.4.1</t>
  </si>
  <si>
    <t>17
d.4.1</t>
  </si>
  <si>
    <t>18
d.4.1</t>
  </si>
  <si>
    <t>19
d.4.1</t>
  </si>
  <si>
    <t>Krawężniki betonowe "na płask" o wymiarach 15x30 cm na podsypce cementowo-piaskowej z wykonaniem ław betonowych</t>
  </si>
  <si>
    <t>11
d.4.1</t>
  </si>
  <si>
    <t>13
d.4.1</t>
  </si>
  <si>
    <t>14
d.4.1</t>
  </si>
  <si>
    <t>15
d.4.1</t>
  </si>
  <si>
    <t>Frezowanie nawierzchni bitumicznej śr. o gr. 3 cm z wywozem materiału z rozbiórki w miejsce wskazane przez Zamawiającego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</si>
</sst>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0.000"/>
    <numFmt numFmtId="165" formatCode="#\ ##0.00"/>
    <numFmt numFmtId="166" formatCode="#\ ##0.000"/>
    <numFmt numFmtId="167" formatCode="#0.00"/>
    <numFmt numFmtId="168" formatCode="0.0"/>
    <numFmt numFmtId="169" formatCode="0.000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1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 shrinkToFit="1" readingOrder="1"/>
    </xf>
    <xf numFmtId="49" fontId="3" fillId="0" borderId="10" xfId="0" applyNumberFormat="1" applyFont="1" applyBorder="1" applyAlignment="1">
      <alignment vertical="top" wrapText="1" shrinkToFit="1" readingOrder="1"/>
    </xf>
    <xf numFmtId="165" fontId="2" fillId="0" borderId="10" xfId="0" applyNumberFormat="1" applyFont="1" applyBorder="1" applyAlignment="1">
      <alignment horizontal="right" vertical="top" wrapText="1" shrinkToFit="1" readingOrder="1"/>
    </xf>
    <xf numFmtId="167" fontId="2" fillId="0" borderId="10" xfId="0" applyNumberFormat="1" applyFont="1" applyBorder="1" applyAlignment="1">
      <alignment horizontal="right" vertical="top" wrapText="1" shrinkToFit="1" readingOrder="1"/>
    </xf>
    <xf numFmtId="4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 vertical="top" wrapText="1" shrinkToFit="1" readingOrder="1"/>
    </xf>
    <xf numFmtId="44" fontId="2" fillId="0" borderId="0" xfId="0" applyNumberFormat="1" applyFont="1" applyAlignment="1">
      <alignment/>
    </xf>
    <xf numFmtId="44" fontId="1" fillId="0" borderId="10" xfId="58" applyBorder="1" applyAlignment="1">
      <alignment horizontal="right" vertical="top" wrapText="1" shrinkToFit="1" readingOrder="1"/>
    </xf>
    <xf numFmtId="49" fontId="2" fillId="0" borderId="11" xfId="0" applyNumberFormat="1" applyFont="1" applyBorder="1" applyAlignment="1">
      <alignment horizontal="right" vertical="top" wrapText="1" shrinkToFit="1" readingOrder="1"/>
    </xf>
    <xf numFmtId="49" fontId="2" fillId="0" borderId="12" xfId="0" applyNumberFormat="1" applyFont="1" applyBorder="1" applyAlignment="1">
      <alignment horizontal="right" vertical="top" wrapText="1" shrinkToFit="1" readingOrder="1"/>
    </xf>
    <xf numFmtId="49" fontId="2" fillId="0" borderId="13" xfId="0" applyNumberFormat="1" applyFont="1" applyBorder="1" applyAlignment="1">
      <alignment horizontal="right" vertical="top" wrapText="1" shrinkToFit="1" readingOrder="1"/>
    </xf>
    <xf numFmtId="49" fontId="2" fillId="0" borderId="11" xfId="0" applyNumberFormat="1" applyFont="1" applyBorder="1" applyAlignment="1">
      <alignment horizontal="left" vertical="top" wrapText="1" shrinkToFit="1" readingOrder="1"/>
    </xf>
    <xf numFmtId="49" fontId="2" fillId="0" borderId="12" xfId="0" applyNumberFormat="1" applyFont="1" applyBorder="1" applyAlignment="1">
      <alignment horizontal="left" vertical="top" wrapText="1" shrinkToFit="1" readingOrder="1"/>
    </xf>
    <xf numFmtId="49" fontId="2" fillId="0" borderId="13" xfId="0" applyNumberFormat="1" applyFont="1" applyBorder="1" applyAlignment="1">
      <alignment horizontal="left" vertical="top" wrapText="1" shrinkToFit="1" readingOrder="1"/>
    </xf>
    <xf numFmtId="49" fontId="2" fillId="0" borderId="11" xfId="0" applyNumberFormat="1" applyFont="1" applyBorder="1" applyAlignment="1">
      <alignment horizontal="center" vertical="center" wrapText="1" shrinkToFit="1" readingOrder="1"/>
    </xf>
    <xf numFmtId="49" fontId="2" fillId="0" borderId="13" xfId="0" applyNumberFormat="1" applyFont="1" applyBorder="1" applyAlignment="1">
      <alignment horizontal="center" vertical="center" wrapText="1" shrinkToFit="1" readingOrder="1"/>
    </xf>
    <xf numFmtId="164" fontId="2" fillId="0" borderId="10" xfId="0" applyNumberFormat="1" applyFont="1" applyBorder="1" applyAlignment="1">
      <alignment horizontal="center" vertical="center" wrapText="1" shrinkToFit="1" readingOrder="1"/>
    </xf>
    <xf numFmtId="0" fontId="2" fillId="0" borderId="0" xfId="0" applyNumberFormat="1" applyFont="1" applyBorder="1" applyAlignment="1">
      <alignment horizontal="left" vertical="top" wrapText="1" shrinkToFit="1" readingOrder="1"/>
    </xf>
    <xf numFmtId="0" fontId="2" fillId="0" borderId="14" xfId="0" applyNumberFormat="1" applyFont="1" applyBorder="1" applyAlignment="1">
      <alignment horizontal="center" vertical="center" wrapText="1" shrinkToFit="1" readingOrder="1"/>
    </xf>
    <xf numFmtId="0" fontId="2" fillId="0" borderId="10" xfId="0" applyNumberFormat="1" applyFont="1" applyBorder="1" applyAlignment="1">
      <alignment horizontal="center" vertical="center" wrapText="1" shrinkToFit="1" readingOrder="1"/>
    </xf>
    <xf numFmtId="4" fontId="2" fillId="0" borderId="10" xfId="0" applyNumberFormat="1" applyFont="1" applyBorder="1" applyAlignment="1">
      <alignment horizontal="center" vertical="center" wrapText="1" shrinkToFit="1" readingOrder="1"/>
    </xf>
    <xf numFmtId="49" fontId="3" fillId="0" borderId="14" xfId="0" applyNumberFormat="1" applyFont="1" applyBorder="1" applyAlignment="1">
      <alignment horizontal="right" vertical="top" wrapText="1" shrinkToFit="1" readingOrder="1"/>
    </xf>
    <xf numFmtId="49" fontId="3" fillId="0" borderId="15" xfId="0" applyNumberFormat="1" applyFont="1" applyBorder="1" applyAlignment="1">
      <alignment horizontal="center" vertical="top" wrapText="1" shrinkToFit="1" readingOrder="1"/>
    </xf>
    <xf numFmtId="49" fontId="2" fillId="0" borderId="14" xfId="0" applyNumberFormat="1" applyFont="1" applyBorder="1" applyAlignment="1">
      <alignment horizontal="right" vertical="top" wrapText="1" shrinkToFit="1" readingOrder="1"/>
    </xf>
    <xf numFmtId="49" fontId="2" fillId="0" borderId="10" xfId="0" applyNumberFormat="1" applyFont="1" applyBorder="1" applyAlignment="1">
      <alignment horizontal="left" vertical="top" wrapText="1" shrinkToFit="1" readingOrder="1"/>
    </xf>
    <xf numFmtId="49" fontId="2" fillId="0" borderId="10" xfId="0" applyNumberFormat="1" applyFont="1" applyBorder="1" applyAlignment="1">
      <alignment horizontal="center" vertical="center" wrapText="1" shrinkToFit="1" readingOrder="1"/>
    </xf>
    <xf numFmtId="166" fontId="2" fillId="0" borderId="10" xfId="0" applyNumberFormat="1" applyFont="1" applyBorder="1" applyAlignment="1">
      <alignment horizontal="center" vertical="center" wrapText="1" shrinkToFit="1" readingOrder="1"/>
    </xf>
    <xf numFmtId="166" fontId="2" fillId="0" borderId="10" xfId="0" applyNumberFormat="1" applyFont="1" applyBorder="1" applyAlignment="1">
      <alignment horizontal="right" vertical="top" wrapText="1" shrinkToFit="1" readingOrder="1"/>
    </xf>
    <xf numFmtId="49" fontId="2" fillId="0" borderId="10" xfId="0" applyNumberFormat="1" applyFont="1" applyBorder="1" applyAlignment="1">
      <alignment horizontal="center" vertical="top" wrapText="1" shrinkToFit="1" readingOrder="1"/>
    </xf>
    <xf numFmtId="44" fontId="1" fillId="0" borderId="16" xfId="58" applyBorder="1" applyAlignment="1">
      <alignment horizontal="right" vertical="center" wrapText="1" shrinkToFit="1" readingOrder="1"/>
    </xf>
    <xf numFmtId="4" fontId="3" fillId="0" borderId="16" xfId="0" applyNumberFormat="1" applyFont="1" applyBorder="1" applyAlignment="1">
      <alignment horizontal="right" vertical="top" wrapText="1" shrinkToFit="1" readingOrder="1"/>
    </xf>
    <xf numFmtId="0" fontId="2" fillId="0" borderId="16" xfId="0" applyNumberFormat="1" applyFont="1" applyBorder="1" applyAlignment="1">
      <alignment horizontal="right" vertical="center" wrapText="1" shrinkToFit="1" readingOrder="1"/>
    </xf>
    <xf numFmtId="0" fontId="3" fillId="0" borderId="0" xfId="0" applyNumberFormat="1" applyFont="1" applyBorder="1" applyAlignment="1">
      <alignment horizontal="center" vertical="center" wrapText="1" shrinkToFit="1" readingOrder="1"/>
    </xf>
    <xf numFmtId="4" fontId="3" fillId="0" borderId="11" xfId="0" applyNumberFormat="1" applyFont="1" applyBorder="1" applyAlignment="1">
      <alignment horizontal="center" vertical="top" wrapText="1" shrinkToFit="1" readingOrder="1"/>
    </xf>
    <xf numFmtId="4" fontId="3" fillId="0" borderId="12" xfId="0" applyNumberFormat="1" applyFont="1" applyBorder="1" applyAlignment="1">
      <alignment horizontal="center" vertical="top" wrapText="1" shrinkToFit="1" readingOrder="1"/>
    </xf>
    <xf numFmtId="4" fontId="3" fillId="0" borderId="13" xfId="0" applyNumberFormat="1" applyFont="1" applyBorder="1" applyAlignment="1">
      <alignment horizontal="center" vertical="top" wrapText="1" shrinkToFit="1" readingOrder="1"/>
    </xf>
    <xf numFmtId="49" fontId="3" fillId="0" borderId="17" xfId="0" applyNumberFormat="1" applyFont="1" applyBorder="1" applyAlignment="1">
      <alignment horizontal="center" vertical="top" wrapText="1" shrinkToFit="1" readingOrder="1"/>
    </xf>
    <xf numFmtId="49" fontId="3" fillId="0" borderId="18" xfId="0" applyNumberFormat="1" applyFont="1" applyBorder="1" applyAlignment="1">
      <alignment horizontal="center" vertical="top" wrapText="1" shrinkToFit="1" readingOrder="1"/>
    </xf>
    <xf numFmtId="49" fontId="3" fillId="0" borderId="10" xfId="0" applyNumberFormat="1" applyFont="1" applyBorder="1" applyAlignment="1">
      <alignment horizontal="center" vertical="top" wrapText="1" shrinkToFit="1" readingOrder="1"/>
    </xf>
    <xf numFmtId="49" fontId="3" fillId="0" borderId="19" xfId="0" applyNumberFormat="1" applyFont="1" applyBorder="1" applyAlignment="1">
      <alignment horizontal="center" vertical="top" wrapText="1" shrinkToFit="1" readingOrder="1"/>
    </xf>
    <xf numFmtId="49" fontId="3" fillId="0" borderId="20" xfId="0" applyNumberFormat="1" applyFont="1" applyBorder="1" applyAlignment="1">
      <alignment horizontal="center" vertical="top" wrapText="1" shrinkToFit="1" readingOrder="1"/>
    </xf>
    <xf numFmtId="49" fontId="3" fillId="0" borderId="21" xfId="0" applyNumberFormat="1" applyFont="1" applyBorder="1" applyAlignment="1">
      <alignment horizontal="center" vertical="top" wrapText="1" shrinkToFit="1" readingOrder="1"/>
    </xf>
    <xf numFmtId="49" fontId="3" fillId="0" borderId="11" xfId="0" applyNumberFormat="1" applyFont="1" applyBorder="1" applyAlignment="1">
      <alignment horizontal="center" vertical="top" wrapText="1" shrinkToFit="1" readingOrder="1"/>
    </xf>
    <xf numFmtId="49" fontId="3" fillId="0" borderId="12" xfId="0" applyNumberFormat="1" applyFont="1" applyBorder="1" applyAlignment="1">
      <alignment horizontal="center" vertical="top" wrapText="1" shrinkToFit="1" readingOrder="1"/>
    </xf>
    <xf numFmtId="49" fontId="3" fillId="0" borderId="13" xfId="0" applyNumberFormat="1" applyFont="1" applyBorder="1" applyAlignment="1">
      <alignment horizontal="center" vertical="top" wrapText="1" shrinkToFit="1" readingOrder="1"/>
    </xf>
    <xf numFmtId="164" fontId="2" fillId="0" borderId="10" xfId="0" applyNumberFormat="1" applyFont="1" applyBorder="1" applyAlignment="1">
      <alignment horizontal="right" vertical="top" wrapText="1" shrinkToFit="1" readingOrder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2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IT49"/>
  <sheetViews>
    <sheetView tabSelected="1" zoomScale="160" zoomScaleNormal="160" zoomScalePageLayoutView="0" workbookViewId="0" topLeftCell="A1">
      <selection activeCell="W8" sqref="W8"/>
    </sheetView>
  </sheetViews>
  <sheetFormatPr defaultColWidth="9.140625" defaultRowHeight="15"/>
  <cols>
    <col min="1" max="1" width="0.2890625" style="1" customWidth="1"/>
    <col min="2" max="2" width="0.9921875" style="1" customWidth="1"/>
    <col min="3" max="3" width="0.13671875" style="1" customWidth="1"/>
    <col min="4" max="4" width="4.00390625" style="1" customWidth="1"/>
    <col min="5" max="5" width="5.421875" style="1" customWidth="1"/>
    <col min="6" max="6" width="0.13671875" style="1" customWidth="1"/>
    <col min="7" max="7" width="3.57421875" style="1" customWidth="1"/>
    <col min="8" max="8" width="7.140625" style="1" customWidth="1"/>
    <col min="9" max="9" width="3.00390625" style="1" customWidth="1"/>
    <col min="10" max="10" width="15.7109375" style="1" customWidth="1"/>
    <col min="11" max="11" width="4.8515625" style="1" customWidth="1"/>
    <col min="12" max="12" width="11.7109375" style="1" customWidth="1"/>
    <col min="13" max="14" width="2.140625" style="1" customWidth="1"/>
    <col min="15" max="15" width="6.421875" style="1" customWidth="1"/>
    <col min="16" max="16" width="2.00390625" style="1" customWidth="1"/>
    <col min="17" max="17" width="11.7109375" style="1" customWidth="1"/>
    <col min="18" max="18" width="2.7109375" style="6" customWidth="1"/>
    <col min="19" max="19" width="0.13671875" style="6" customWidth="1"/>
    <col min="20" max="20" width="5.57421875" style="6" customWidth="1"/>
    <col min="21" max="21" width="4.8515625" style="6" customWidth="1"/>
    <col min="22" max="22" width="6.00390625" style="1" customWidth="1"/>
    <col min="23" max="23" width="17.57421875" style="1" customWidth="1"/>
    <col min="24" max="16384" width="9.140625" style="1" customWidth="1"/>
  </cols>
  <sheetData>
    <row r="1" spans="4:21" ht="32.25" customHeight="1">
      <c r="D1" s="19" t="s">
        <v>0</v>
      </c>
      <c r="E1" s="19"/>
      <c r="F1" s="19"/>
      <c r="G1" s="19"/>
      <c r="H1" s="34" t="s">
        <v>47</v>
      </c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12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11.25" customHeight="1">
      <c r="A3" s="20" t="s">
        <v>2</v>
      </c>
      <c r="B3" s="20"/>
      <c r="C3" s="20"/>
      <c r="D3" s="20"/>
      <c r="E3" s="21" t="s">
        <v>3</v>
      </c>
      <c r="F3" s="21"/>
      <c r="G3" s="21"/>
      <c r="H3" s="21"/>
      <c r="I3" s="21"/>
      <c r="J3" s="21"/>
      <c r="K3" s="21"/>
      <c r="L3" s="21"/>
      <c r="M3" s="21" t="s">
        <v>4</v>
      </c>
      <c r="N3" s="21"/>
      <c r="O3" s="21" t="s">
        <v>5</v>
      </c>
      <c r="P3" s="21"/>
      <c r="Q3" s="2" t="s">
        <v>6</v>
      </c>
      <c r="R3" s="22" t="s">
        <v>7</v>
      </c>
      <c r="S3" s="22"/>
      <c r="T3" s="22"/>
      <c r="U3" s="22"/>
    </row>
    <row r="4" spans="1:21" ht="12" customHeight="1">
      <c r="A4" s="23" t="s">
        <v>8</v>
      </c>
      <c r="B4" s="23"/>
      <c r="C4" s="23"/>
      <c r="D4" s="23"/>
      <c r="E4" s="24" t="s">
        <v>9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3"/>
      <c r="R4" s="35"/>
      <c r="S4" s="36"/>
      <c r="T4" s="36"/>
      <c r="U4" s="37"/>
    </row>
    <row r="5" spans="1:23" ht="45" customHeight="1">
      <c r="A5" s="25" t="s">
        <v>10</v>
      </c>
      <c r="B5" s="25"/>
      <c r="C5" s="25"/>
      <c r="D5" s="25"/>
      <c r="E5" s="26" t="s">
        <v>44</v>
      </c>
      <c r="F5" s="26"/>
      <c r="G5" s="26"/>
      <c r="H5" s="26"/>
      <c r="I5" s="26"/>
      <c r="J5" s="26"/>
      <c r="K5" s="26"/>
      <c r="L5" s="26"/>
      <c r="M5" s="27" t="s">
        <v>11</v>
      </c>
      <c r="N5" s="27"/>
      <c r="O5" s="18">
        <f>0.182+0.018</f>
        <v>0.19999999999999998</v>
      </c>
      <c r="P5" s="18"/>
      <c r="Q5" s="4"/>
      <c r="R5" s="9">
        <f>Q5*O5</f>
        <v>0</v>
      </c>
      <c r="S5" s="9"/>
      <c r="T5" s="9"/>
      <c r="U5" s="9"/>
      <c r="W5" s="8"/>
    </row>
    <row r="6" spans="1:21" ht="12" customHeight="1">
      <c r="A6" s="23" t="s">
        <v>12</v>
      </c>
      <c r="B6" s="23"/>
      <c r="C6" s="23"/>
      <c r="D6" s="23"/>
      <c r="E6" s="24" t="s">
        <v>13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38"/>
      <c r="R6" s="39"/>
      <c r="S6" s="39"/>
      <c r="T6" s="39"/>
      <c r="U6" s="40"/>
    </row>
    <row r="7" spans="1:21" ht="11.25" customHeight="1">
      <c r="A7" s="23" t="s">
        <v>14</v>
      </c>
      <c r="B7" s="23"/>
      <c r="C7" s="23"/>
      <c r="D7" s="23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41"/>
      <c r="R7" s="42"/>
      <c r="S7" s="42"/>
      <c r="T7" s="42"/>
      <c r="U7" s="43"/>
    </row>
    <row r="8" spans="1:23" ht="30" customHeight="1">
      <c r="A8" s="25" t="s">
        <v>15</v>
      </c>
      <c r="B8" s="25"/>
      <c r="C8" s="25"/>
      <c r="D8" s="25"/>
      <c r="E8" s="26" t="s">
        <v>62</v>
      </c>
      <c r="F8" s="26"/>
      <c r="G8" s="26"/>
      <c r="H8" s="26"/>
      <c r="I8" s="26"/>
      <c r="J8" s="26"/>
      <c r="K8" s="26"/>
      <c r="L8" s="26"/>
      <c r="M8" s="27" t="s">
        <v>30</v>
      </c>
      <c r="N8" s="27"/>
      <c r="O8" s="28">
        <f>1281+45</f>
        <v>1326</v>
      </c>
      <c r="P8" s="28"/>
      <c r="Q8" s="5"/>
      <c r="R8" s="9">
        <f>Q8*O8</f>
        <v>0</v>
      </c>
      <c r="S8" s="9"/>
      <c r="T8" s="9"/>
      <c r="U8" s="9"/>
      <c r="W8" s="8"/>
    </row>
    <row r="9" spans="1:23" ht="30" customHeight="1">
      <c r="A9" s="25" t="s">
        <v>48</v>
      </c>
      <c r="B9" s="25"/>
      <c r="C9" s="25"/>
      <c r="D9" s="25"/>
      <c r="E9" s="26" t="s">
        <v>34</v>
      </c>
      <c r="F9" s="26"/>
      <c r="G9" s="26"/>
      <c r="H9" s="26"/>
      <c r="I9" s="26"/>
      <c r="J9" s="26"/>
      <c r="K9" s="26"/>
      <c r="L9" s="26"/>
      <c r="M9" s="27" t="s">
        <v>30</v>
      </c>
      <c r="N9" s="27"/>
      <c r="O9" s="28">
        <f>O10</f>
        <v>177.2</v>
      </c>
      <c r="P9" s="28"/>
      <c r="Q9" s="5"/>
      <c r="R9" s="9">
        <f>Q9*O9</f>
        <v>0</v>
      </c>
      <c r="S9" s="9"/>
      <c r="T9" s="9"/>
      <c r="U9" s="9"/>
      <c r="W9" s="8"/>
    </row>
    <row r="10" spans="1:23" ht="30" customHeight="1">
      <c r="A10" s="25" t="s">
        <v>49</v>
      </c>
      <c r="B10" s="25"/>
      <c r="C10" s="25"/>
      <c r="D10" s="25"/>
      <c r="E10" s="26" t="s">
        <v>36</v>
      </c>
      <c r="F10" s="26"/>
      <c r="G10" s="26"/>
      <c r="H10" s="26"/>
      <c r="I10" s="26"/>
      <c r="J10" s="26"/>
      <c r="K10" s="26"/>
      <c r="L10" s="26"/>
      <c r="M10" s="27" t="s">
        <v>30</v>
      </c>
      <c r="N10" s="27"/>
      <c r="O10" s="29">
        <f>O19</f>
        <v>177.2</v>
      </c>
      <c r="P10" s="29"/>
      <c r="Q10" s="5"/>
      <c r="R10" s="9">
        <f>Q10*O10</f>
        <v>0</v>
      </c>
      <c r="S10" s="9"/>
      <c r="T10" s="9"/>
      <c r="U10" s="9"/>
      <c r="W10" s="8"/>
    </row>
    <row r="11" spans="1:21" ht="12" customHeight="1">
      <c r="A11" s="23" t="s">
        <v>16</v>
      </c>
      <c r="B11" s="23"/>
      <c r="C11" s="23"/>
      <c r="D11" s="23"/>
      <c r="E11" s="24" t="s">
        <v>17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38"/>
      <c r="R11" s="39"/>
      <c r="S11" s="39"/>
      <c r="T11" s="39"/>
      <c r="U11" s="40"/>
    </row>
    <row r="12" spans="1:21" ht="12" customHeight="1">
      <c r="A12" s="23" t="s">
        <v>18</v>
      </c>
      <c r="B12" s="23"/>
      <c r="C12" s="23"/>
      <c r="D12" s="23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41"/>
      <c r="R12" s="42"/>
      <c r="S12" s="42"/>
      <c r="T12" s="42"/>
      <c r="U12" s="43"/>
    </row>
    <row r="13" spans="1:23" ht="24" customHeight="1">
      <c r="A13" s="10" t="s">
        <v>22</v>
      </c>
      <c r="B13" s="11"/>
      <c r="C13" s="11"/>
      <c r="D13" s="12"/>
      <c r="E13" s="13" t="s">
        <v>38</v>
      </c>
      <c r="F13" s="14"/>
      <c r="G13" s="14"/>
      <c r="H13" s="14"/>
      <c r="I13" s="14"/>
      <c r="J13" s="14"/>
      <c r="K13" s="14"/>
      <c r="L13" s="15"/>
      <c r="M13" s="16" t="s">
        <v>19</v>
      </c>
      <c r="N13" s="17"/>
      <c r="O13" s="18">
        <v>3</v>
      </c>
      <c r="P13" s="18"/>
      <c r="Q13" s="5"/>
      <c r="R13" s="9">
        <f>Q13*O13</f>
        <v>0</v>
      </c>
      <c r="S13" s="9"/>
      <c r="T13" s="9"/>
      <c r="U13" s="9"/>
      <c r="W13" s="8"/>
    </row>
    <row r="14" spans="1:23" ht="28.5" customHeight="1">
      <c r="A14" s="10" t="s">
        <v>50</v>
      </c>
      <c r="B14" s="11"/>
      <c r="C14" s="11"/>
      <c r="D14" s="12"/>
      <c r="E14" s="13" t="s">
        <v>31</v>
      </c>
      <c r="F14" s="14"/>
      <c r="G14" s="14"/>
      <c r="H14" s="14"/>
      <c r="I14" s="14"/>
      <c r="J14" s="14"/>
      <c r="K14" s="14"/>
      <c r="L14" s="15"/>
      <c r="M14" s="16" t="s">
        <v>19</v>
      </c>
      <c r="N14" s="17"/>
      <c r="O14" s="18">
        <v>1</v>
      </c>
      <c r="P14" s="18"/>
      <c r="Q14" s="5"/>
      <c r="R14" s="9">
        <f>Q14*O14</f>
        <v>0</v>
      </c>
      <c r="S14" s="9"/>
      <c r="T14" s="9"/>
      <c r="U14" s="9"/>
      <c r="W14" s="8"/>
    </row>
    <row r="15" spans="1:23" ht="28.5" customHeight="1">
      <c r="A15" s="10" t="s">
        <v>51</v>
      </c>
      <c r="B15" s="11"/>
      <c r="C15" s="11"/>
      <c r="D15" s="12"/>
      <c r="E15" s="13" t="s">
        <v>33</v>
      </c>
      <c r="F15" s="14"/>
      <c r="G15" s="14"/>
      <c r="H15" s="14"/>
      <c r="I15" s="14"/>
      <c r="J15" s="14"/>
      <c r="K15" s="14"/>
      <c r="L15" s="15"/>
      <c r="M15" s="16" t="s">
        <v>19</v>
      </c>
      <c r="N15" s="17"/>
      <c r="O15" s="18">
        <v>2</v>
      </c>
      <c r="P15" s="18"/>
      <c r="Q15" s="5"/>
      <c r="R15" s="9">
        <f>Q15*O15</f>
        <v>0</v>
      </c>
      <c r="S15" s="9"/>
      <c r="T15" s="9"/>
      <c r="U15" s="9"/>
      <c r="W15" s="8"/>
    </row>
    <row r="16" spans="1:21" ht="12" customHeight="1">
      <c r="A16" s="23" t="s">
        <v>23</v>
      </c>
      <c r="B16" s="23"/>
      <c r="C16" s="23"/>
      <c r="D16" s="23"/>
      <c r="E16" s="24" t="s">
        <v>45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44"/>
      <c r="R16" s="45"/>
      <c r="S16" s="45"/>
      <c r="T16" s="45"/>
      <c r="U16" s="46"/>
    </row>
    <row r="17" spans="1:23" ht="29.25" customHeight="1">
      <c r="A17" s="25" t="s">
        <v>52</v>
      </c>
      <c r="B17" s="25"/>
      <c r="C17" s="25"/>
      <c r="D17" s="25"/>
      <c r="E17" s="26" t="s">
        <v>20</v>
      </c>
      <c r="F17" s="26"/>
      <c r="G17" s="26"/>
      <c r="H17" s="26"/>
      <c r="I17" s="26"/>
      <c r="J17" s="26"/>
      <c r="K17" s="26"/>
      <c r="L17" s="26"/>
      <c r="M17" s="27" t="s">
        <v>30</v>
      </c>
      <c r="N17" s="27"/>
      <c r="O17" s="28">
        <f>1281+45</f>
        <v>1326</v>
      </c>
      <c r="P17" s="28"/>
      <c r="Q17" s="5"/>
      <c r="R17" s="9">
        <f aca="true" t="shared" si="0" ref="R17:R27">Q17*O17</f>
        <v>0</v>
      </c>
      <c r="S17" s="9"/>
      <c r="T17" s="9"/>
      <c r="U17" s="9"/>
      <c r="W17" s="8"/>
    </row>
    <row r="18" spans="1:23" ht="39.75" customHeight="1">
      <c r="A18" s="25" t="s">
        <v>24</v>
      </c>
      <c r="B18" s="25"/>
      <c r="C18" s="25"/>
      <c r="D18" s="25"/>
      <c r="E18" s="26" t="s">
        <v>32</v>
      </c>
      <c r="F18" s="26"/>
      <c r="G18" s="26"/>
      <c r="H18" s="26"/>
      <c r="I18" s="26"/>
      <c r="J18" s="26"/>
      <c r="K18" s="26"/>
      <c r="L18" s="26"/>
      <c r="M18" s="27" t="s">
        <v>30</v>
      </c>
      <c r="N18" s="27"/>
      <c r="O18" s="28">
        <f>1281+45</f>
        <v>1326</v>
      </c>
      <c r="P18" s="28"/>
      <c r="Q18" s="5"/>
      <c r="R18" s="9">
        <f t="shared" si="0"/>
        <v>0</v>
      </c>
      <c r="S18" s="9"/>
      <c r="T18" s="9"/>
      <c r="U18" s="9"/>
      <c r="W18" s="8"/>
    </row>
    <row r="19" spans="1:23" ht="24" customHeight="1">
      <c r="A19" s="25" t="s">
        <v>25</v>
      </c>
      <c r="B19" s="25"/>
      <c r="C19" s="25"/>
      <c r="D19" s="25"/>
      <c r="E19" s="26" t="s">
        <v>39</v>
      </c>
      <c r="F19" s="26"/>
      <c r="G19" s="26"/>
      <c r="H19" s="26"/>
      <c r="I19" s="26"/>
      <c r="J19" s="26"/>
      <c r="K19" s="26"/>
      <c r="L19" s="26"/>
      <c r="M19" s="30" t="s">
        <v>35</v>
      </c>
      <c r="N19" s="30"/>
      <c r="O19" s="29">
        <f>142.2+35</f>
        <v>177.2</v>
      </c>
      <c r="P19" s="29"/>
      <c r="Q19" s="5"/>
      <c r="R19" s="9">
        <f t="shared" si="0"/>
        <v>0</v>
      </c>
      <c r="S19" s="9"/>
      <c r="T19" s="9"/>
      <c r="U19" s="9"/>
      <c r="W19" s="8"/>
    </row>
    <row r="20" spans="1:23" ht="24" customHeight="1">
      <c r="A20" s="25" t="s">
        <v>58</v>
      </c>
      <c r="B20" s="25"/>
      <c r="C20" s="25"/>
      <c r="D20" s="25"/>
      <c r="E20" s="26" t="s">
        <v>40</v>
      </c>
      <c r="F20" s="26"/>
      <c r="G20" s="26"/>
      <c r="H20" s="26"/>
      <c r="I20" s="26"/>
      <c r="J20" s="26"/>
      <c r="K20" s="26"/>
      <c r="L20" s="26"/>
      <c r="M20" s="30" t="s">
        <v>37</v>
      </c>
      <c r="N20" s="30"/>
      <c r="O20" s="29">
        <f>142.2+35</f>
        <v>177.2</v>
      </c>
      <c r="P20" s="29"/>
      <c r="Q20" s="5"/>
      <c r="R20" s="9">
        <f t="shared" si="0"/>
        <v>0</v>
      </c>
      <c r="S20" s="9"/>
      <c r="T20" s="9"/>
      <c r="U20" s="9"/>
      <c r="W20" s="8"/>
    </row>
    <row r="21" spans="1:23" ht="24.75" customHeight="1">
      <c r="A21" s="25" t="s">
        <v>26</v>
      </c>
      <c r="B21" s="25"/>
      <c r="C21" s="25"/>
      <c r="D21" s="25"/>
      <c r="E21" s="26" t="s">
        <v>20</v>
      </c>
      <c r="F21" s="26"/>
      <c r="G21" s="26"/>
      <c r="H21" s="26"/>
      <c r="I21" s="26"/>
      <c r="J21" s="26"/>
      <c r="K21" s="26"/>
      <c r="L21" s="26"/>
      <c r="M21" s="30" t="s">
        <v>37</v>
      </c>
      <c r="N21" s="30"/>
      <c r="O21" s="29">
        <f>126+35</f>
        <v>161</v>
      </c>
      <c r="P21" s="29"/>
      <c r="Q21" s="5"/>
      <c r="R21" s="9">
        <f t="shared" si="0"/>
        <v>0</v>
      </c>
      <c r="S21" s="9"/>
      <c r="T21" s="9"/>
      <c r="U21" s="9"/>
      <c r="W21" s="8"/>
    </row>
    <row r="22" spans="1:23" ht="29.25" customHeight="1">
      <c r="A22" s="25" t="s">
        <v>59</v>
      </c>
      <c r="B22" s="25"/>
      <c r="C22" s="25"/>
      <c r="D22" s="25"/>
      <c r="E22" s="26" t="s">
        <v>41</v>
      </c>
      <c r="F22" s="26"/>
      <c r="G22" s="26"/>
      <c r="H22" s="26"/>
      <c r="I22" s="26"/>
      <c r="J22" s="26"/>
      <c r="K22" s="26"/>
      <c r="L22" s="26"/>
      <c r="M22" s="30" t="s">
        <v>37</v>
      </c>
      <c r="N22" s="30"/>
      <c r="O22" s="47">
        <f>126+35</f>
        <v>161</v>
      </c>
      <c r="P22" s="47"/>
      <c r="Q22" s="5"/>
      <c r="R22" s="9">
        <f t="shared" si="0"/>
        <v>0</v>
      </c>
      <c r="S22" s="9"/>
      <c r="T22" s="9"/>
      <c r="U22" s="9"/>
      <c r="W22" s="8"/>
    </row>
    <row r="23" spans="1:23" ht="25.5" customHeight="1">
      <c r="A23" s="25" t="s">
        <v>60</v>
      </c>
      <c r="B23" s="25"/>
      <c r="C23" s="25"/>
      <c r="D23" s="25"/>
      <c r="E23" s="26" t="s">
        <v>20</v>
      </c>
      <c r="F23" s="26"/>
      <c r="G23" s="26"/>
      <c r="H23" s="26"/>
      <c r="I23" s="26"/>
      <c r="J23" s="26"/>
      <c r="K23" s="26"/>
      <c r="L23" s="26"/>
      <c r="M23" s="30" t="s">
        <v>37</v>
      </c>
      <c r="N23" s="30"/>
      <c r="O23" s="29">
        <f>126+35</f>
        <v>161</v>
      </c>
      <c r="P23" s="29"/>
      <c r="Q23" s="5"/>
      <c r="R23" s="9">
        <f t="shared" si="0"/>
        <v>0</v>
      </c>
      <c r="S23" s="9"/>
      <c r="T23" s="9"/>
      <c r="U23" s="9"/>
      <c r="W23" s="8"/>
    </row>
    <row r="24" spans="1:23" ht="25.5" customHeight="1">
      <c r="A24" s="25" t="s">
        <v>61</v>
      </c>
      <c r="B24" s="25"/>
      <c r="C24" s="25"/>
      <c r="D24" s="25"/>
      <c r="E24" s="26" t="s">
        <v>42</v>
      </c>
      <c r="F24" s="26"/>
      <c r="G24" s="26"/>
      <c r="H24" s="26"/>
      <c r="I24" s="26"/>
      <c r="J24" s="26"/>
      <c r="K24" s="26"/>
      <c r="L24" s="26"/>
      <c r="M24" s="30" t="s">
        <v>37</v>
      </c>
      <c r="N24" s="30"/>
      <c r="O24" s="29">
        <f>126+35</f>
        <v>161</v>
      </c>
      <c r="P24" s="29"/>
      <c r="Q24" s="5"/>
      <c r="R24" s="9">
        <f t="shared" si="0"/>
        <v>0</v>
      </c>
      <c r="S24" s="9"/>
      <c r="T24" s="9"/>
      <c r="U24" s="9"/>
      <c r="W24" s="8"/>
    </row>
    <row r="25" spans="1:254" ht="27" customHeight="1">
      <c r="A25" s="25" t="s">
        <v>53</v>
      </c>
      <c r="B25" s="25"/>
      <c r="C25" s="25"/>
      <c r="D25" s="25"/>
      <c r="E25" s="26" t="s">
        <v>43</v>
      </c>
      <c r="F25" s="26"/>
      <c r="G25" s="26"/>
      <c r="H25" s="26"/>
      <c r="I25" s="26"/>
      <c r="J25" s="26"/>
      <c r="K25" s="26"/>
      <c r="L25" s="26"/>
      <c r="M25" s="27" t="s">
        <v>30</v>
      </c>
      <c r="N25" s="27"/>
      <c r="O25" s="28">
        <f>1281+80+126+35</f>
        <v>1522</v>
      </c>
      <c r="P25" s="28"/>
      <c r="Q25" s="5"/>
      <c r="R25" s="9">
        <f t="shared" si="0"/>
        <v>0</v>
      </c>
      <c r="S25" s="9"/>
      <c r="T25" s="9"/>
      <c r="U25" s="9"/>
      <c r="V25"/>
      <c r="W25" s="8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30" customHeight="1">
      <c r="A26" s="25" t="s">
        <v>54</v>
      </c>
      <c r="B26" s="25"/>
      <c r="C26" s="25"/>
      <c r="D26" s="25"/>
      <c r="E26" s="26" t="s">
        <v>21</v>
      </c>
      <c r="F26" s="26"/>
      <c r="G26" s="26"/>
      <c r="H26" s="26"/>
      <c r="I26" s="26"/>
      <c r="J26" s="26"/>
      <c r="K26" s="26"/>
      <c r="L26" s="26"/>
      <c r="M26" s="27" t="s">
        <v>30</v>
      </c>
      <c r="N26" s="27"/>
      <c r="O26" s="28">
        <f>1281+80+126+35</f>
        <v>1522</v>
      </c>
      <c r="P26" s="28"/>
      <c r="Q26" s="5"/>
      <c r="R26" s="9">
        <f t="shared" si="0"/>
        <v>0</v>
      </c>
      <c r="S26" s="9"/>
      <c r="T26" s="9"/>
      <c r="U26" s="9"/>
      <c r="V26"/>
      <c r="W26" s="8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39.75" customHeight="1">
      <c r="A27" s="25" t="s">
        <v>55</v>
      </c>
      <c r="B27" s="25"/>
      <c r="C27" s="25"/>
      <c r="D27" s="25"/>
      <c r="E27" s="26" t="s">
        <v>46</v>
      </c>
      <c r="F27" s="26"/>
      <c r="G27" s="26"/>
      <c r="H27" s="26"/>
      <c r="I27" s="26"/>
      <c r="J27" s="26"/>
      <c r="K27" s="26"/>
      <c r="L27" s="26"/>
      <c r="M27" s="27" t="s">
        <v>35</v>
      </c>
      <c r="N27" s="27"/>
      <c r="O27" s="28">
        <f>36+10</f>
        <v>46</v>
      </c>
      <c r="P27" s="28"/>
      <c r="Q27" s="5"/>
      <c r="R27" s="9">
        <f t="shared" si="0"/>
        <v>0</v>
      </c>
      <c r="S27" s="9"/>
      <c r="T27" s="9"/>
      <c r="U27" s="9"/>
      <c r="V27"/>
      <c r="W27" s="8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34.5" customHeight="1">
      <c r="A28" s="25" t="s">
        <v>56</v>
      </c>
      <c r="B28" s="25"/>
      <c r="C28" s="25"/>
      <c r="D28" s="25"/>
      <c r="E28" s="26" t="s">
        <v>57</v>
      </c>
      <c r="F28" s="26"/>
      <c r="G28" s="26"/>
      <c r="H28" s="26"/>
      <c r="I28" s="26"/>
      <c r="J28" s="26"/>
      <c r="K28" s="26"/>
      <c r="L28" s="26"/>
      <c r="M28" s="27" t="s">
        <v>35</v>
      </c>
      <c r="N28" s="27"/>
      <c r="O28" s="28">
        <v>7</v>
      </c>
      <c r="P28" s="28"/>
      <c r="Q28" s="5"/>
      <c r="R28" s="9">
        <f>Q28*O28</f>
        <v>0</v>
      </c>
      <c r="S28" s="9"/>
      <c r="T28" s="9"/>
      <c r="U28" s="9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3" ht="12" customHeight="1">
      <c r="A29" s="32" t="s">
        <v>27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1">
        <f>SUM(R5,R8:U8,R9,R10,R13,R14,R15,R17:U25,R26,R27,R28:U28)</f>
        <v>0</v>
      </c>
      <c r="S29" s="31"/>
      <c r="T29" s="31"/>
      <c r="U29" s="31"/>
      <c r="W29" s="8"/>
    </row>
    <row r="30" spans="1:21" ht="12" customHeight="1">
      <c r="A30" s="33" t="s">
        <v>28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1">
        <f>R29*23%</f>
        <v>0</v>
      </c>
      <c r="S30" s="31"/>
      <c r="T30" s="31"/>
      <c r="U30" s="31"/>
    </row>
    <row r="31" spans="1:22" ht="12" customHeight="1">
      <c r="A31" s="33" t="s">
        <v>29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1">
        <f>R29+R30</f>
        <v>0</v>
      </c>
      <c r="S31" s="31"/>
      <c r="T31" s="31"/>
      <c r="U31" s="31"/>
      <c r="V31" s="7"/>
    </row>
    <row r="32" ht="0.75" customHeight="1"/>
    <row r="33" spans="1:22" ht="12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ht="1.5" customHeight="1"/>
    <row r="35" spans="1:22" ht="11.2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ht="1.5" customHeight="1"/>
    <row r="37" spans="1:22" ht="12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ht="1.5" customHeight="1"/>
    <row r="39" spans="1:22" ht="11.2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ht="1.5" customHeight="1"/>
    <row r="41" spans="1:22" ht="12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</row>
    <row r="42" ht="0.75" customHeight="1"/>
    <row r="43" spans="1:22" ht="12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ht="1.5" customHeight="1"/>
    <row r="45" spans="1:22" ht="11.2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ht="1.5" customHeight="1"/>
    <row r="47" spans="1:22" ht="12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ht="1.5" customHeight="1"/>
    <row r="49" spans="1:22" ht="11.2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</sheetData>
  <sheetProtection selectLockedCells="1" selectUnlockedCells="1"/>
  <mergeCells count="134">
    <mergeCell ref="M22:N22"/>
    <mergeCell ref="O22:P22"/>
    <mergeCell ref="R22:U22"/>
    <mergeCell ref="M19:N19"/>
    <mergeCell ref="O19:P19"/>
    <mergeCell ref="R19:U19"/>
    <mergeCell ref="A27:D27"/>
    <mergeCell ref="E27:L27"/>
    <mergeCell ref="M27:N27"/>
    <mergeCell ref="O27:P27"/>
    <mergeCell ref="R27:U27"/>
    <mergeCell ref="A22:D22"/>
    <mergeCell ref="A26:D26"/>
    <mergeCell ref="E26:L26"/>
    <mergeCell ref="M26:N26"/>
    <mergeCell ref="E22:L22"/>
    <mergeCell ref="O13:P13"/>
    <mergeCell ref="R13:U13"/>
    <mergeCell ref="O18:P18"/>
    <mergeCell ref="R18:U18"/>
    <mergeCell ref="A23:D23"/>
    <mergeCell ref="E23:L23"/>
    <mergeCell ref="M23:N23"/>
    <mergeCell ref="O23:P23"/>
    <mergeCell ref="R23:U23"/>
    <mergeCell ref="E19:L19"/>
    <mergeCell ref="O26:P26"/>
    <mergeCell ref="R26:U26"/>
    <mergeCell ref="A21:D21"/>
    <mergeCell ref="E21:L21"/>
    <mergeCell ref="M21:N21"/>
    <mergeCell ref="A25:D25"/>
    <mergeCell ref="E25:L25"/>
    <mergeCell ref="M25:N25"/>
    <mergeCell ref="O25:P25"/>
    <mergeCell ref="R25:U25"/>
    <mergeCell ref="A9:D9"/>
    <mergeCell ref="E9:L9"/>
    <mergeCell ref="M9:N9"/>
    <mergeCell ref="O9:P9"/>
    <mergeCell ref="R9:U9"/>
    <mergeCell ref="A10:D10"/>
    <mergeCell ref="E10:L10"/>
    <mergeCell ref="M10:N10"/>
    <mergeCell ref="O10:P10"/>
    <mergeCell ref="R10:U10"/>
    <mergeCell ref="R31:U31"/>
    <mergeCell ref="A31:Q31"/>
    <mergeCell ref="A41:V41"/>
    <mergeCell ref="A43:V43"/>
    <mergeCell ref="A45:V45"/>
    <mergeCell ref="A39:V39"/>
    <mergeCell ref="A37:V37"/>
    <mergeCell ref="A47:V47"/>
    <mergeCell ref="A49:V49"/>
    <mergeCell ref="H1:U1"/>
    <mergeCell ref="R4:U4"/>
    <mergeCell ref="Q6:U7"/>
    <mergeCell ref="Q11:U12"/>
    <mergeCell ref="Q16:U16"/>
    <mergeCell ref="A24:D24"/>
    <mergeCell ref="E24:L24"/>
    <mergeCell ref="M24:N24"/>
    <mergeCell ref="R29:U29"/>
    <mergeCell ref="A29:Q29"/>
    <mergeCell ref="R30:U30"/>
    <mergeCell ref="A33:V33"/>
    <mergeCell ref="A35:V35"/>
    <mergeCell ref="A28:D28"/>
    <mergeCell ref="E28:L28"/>
    <mergeCell ref="M28:N28"/>
    <mergeCell ref="O28:P28"/>
    <mergeCell ref="A30:Q30"/>
    <mergeCell ref="A19:D19"/>
    <mergeCell ref="O21:P21"/>
    <mergeCell ref="R21:U21"/>
    <mergeCell ref="E20:L20"/>
    <mergeCell ref="M20:N20"/>
    <mergeCell ref="O20:P20"/>
    <mergeCell ref="R20:U20"/>
    <mergeCell ref="A20:D20"/>
    <mergeCell ref="A17:D17"/>
    <mergeCell ref="E17:L17"/>
    <mergeCell ref="M17:N17"/>
    <mergeCell ref="O17:P17"/>
    <mergeCell ref="R17:U17"/>
    <mergeCell ref="O24:P24"/>
    <mergeCell ref="R24:U24"/>
    <mergeCell ref="A18:D18"/>
    <mergeCell ref="E18:L18"/>
    <mergeCell ref="M18:N18"/>
    <mergeCell ref="A11:D11"/>
    <mergeCell ref="E11:P11"/>
    <mergeCell ref="A12:D12"/>
    <mergeCell ref="E12:P12"/>
    <mergeCell ref="E14:L14"/>
    <mergeCell ref="A16:D16"/>
    <mergeCell ref="E16:P16"/>
    <mergeCell ref="A13:D13"/>
    <mergeCell ref="E13:L13"/>
    <mergeCell ref="M13:N13"/>
    <mergeCell ref="R5:U5"/>
    <mergeCell ref="A6:D6"/>
    <mergeCell ref="E6:P6"/>
    <mergeCell ref="A7:D7"/>
    <mergeCell ref="E7:P7"/>
    <mergeCell ref="A8:D8"/>
    <mergeCell ref="E8:L8"/>
    <mergeCell ref="M8:N8"/>
    <mergeCell ref="O8:P8"/>
    <mergeCell ref="R8:U8"/>
    <mergeCell ref="A4:D4"/>
    <mergeCell ref="E4:P4"/>
    <mergeCell ref="A5:D5"/>
    <mergeCell ref="E5:L5"/>
    <mergeCell ref="M5:N5"/>
    <mergeCell ref="O5:P5"/>
    <mergeCell ref="D1:G1"/>
    <mergeCell ref="A2:U2"/>
    <mergeCell ref="A3:D3"/>
    <mergeCell ref="E3:L3"/>
    <mergeCell ref="M3:N3"/>
    <mergeCell ref="O3:P3"/>
    <mergeCell ref="R3:U3"/>
    <mergeCell ref="R28:U28"/>
    <mergeCell ref="A14:D14"/>
    <mergeCell ref="A15:D15"/>
    <mergeCell ref="E15:L15"/>
    <mergeCell ref="M15:N15"/>
    <mergeCell ref="O15:P15"/>
    <mergeCell ref="R15:U15"/>
    <mergeCell ref="M14:N14"/>
    <mergeCell ref="O14:P14"/>
    <mergeCell ref="R14:U14"/>
  </mergeCells>
  <printOptions/>
  <pageMargins left="1" right="0.5" top="0.39305555555555555" bottom="0.39305555555555555" header="0.5118055555555555" footer="0.511805555555555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ZDG5</dc:creator>
  <cp:keywords/>
  <dc:description/>
  <cp:lastModifiedBy>Zarząd Dróg Grodzkich w Zamościu</cp:lastModifiedBy>
  <cp:lastPrinted>2023-08-29T06:32:25Z</cp:lastPrinted>
  <dcterms:created xsi:type="dcterms:W3CDTF">2020-01-24T10:29:15Z</dcterms:created>
  <dcterms:modified xsi:type="dcterms:W3CDTF">2023-11-23T09:46:18Z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XVersion">
    <vt:lpwstr>19.1.6.0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