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nga_W\Desktop\przetarg ubezpieczenie\modyfikacja treści SWZ\"/>
    </mc:Choice>
  </mc:AlternateContent>
  <bookViews>
    <workbookView xWindow="0" yWindow="0" windowWidth="19200" windowHeight="7185" tabRatio="700"/>
  </bookViews>
  <sheets>
    <sheet name="budynki" sheetId="1" r:id="rId1"/>
    <sheet name="środki trwałe" sheetId="7" r:id="rId2"/>
    <sheet name="elektronika" sheetId="2" r:id="rId3"/>
    <sheet name="pojazdy" sheetId="9" r:id="rId4"/>
    <sheet name="szkodowość" sheetId="10" r:id="rId5"/>
    <sheet name="Arkusz1" sheetId="8" state="hidden" r:id="rId6"/>
  </sheets>
  <definedNames>
    <definedName name="_xlnm._FilterDatabase" localSheetId="0" hidden="1">budynki!$C$1:$C$70</definedName>
    <definedName name="_xlnm.Print_Area" localSheetId="0">budynki!$A$1:$L$56</definedName>
    <definedName name="_xlnm.Print_Area" localSheetId="2">elektronika!$A$1:$D$21</definedName>
    <definedName name="_xlnm.Print_Area" localSheetId="1">'środki trwałe'!$A$1:$F$22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7" i="1" l="1"/>
  <c r="G56" i="1"/>
  <c r="F114" i="1"/>
  <c r="F88" i="1"/>
  <c r="F85" i="1"/>
  <c r="F82" i="1"/>
  <c r="D20" i="7"/>
  <c r="E22" i="7"/>
  <c r="D147" i="2"/>
  <c r="D150" i="2"/>
  <c r="D156" i="2"/>
  <c r="D159" i="2"/>
  <c r="D171" i="2"/>
  <c r="D177" i="2"/>
  <c r="D182" i="2"/>
  <c r="D185" i="2"/>
  <c r="D189" i="2"/>
  <c r="D192" i="2"/>
  <c r="D196" i="2"/>
  <c r="D203" i="2"/>
  <c r="D206" i="2"/>
  <c r="D209" i="2"/>
  <c r="D214" i="2" s="1"/>
  <c r="D212" i="2"/>
  <c r="D17" i="7"/>
  <c r="D16" i="7"/>
  <c r="D14" i="7"/>
  <c r="D13" i="7"/>
  <c r="D12" i="7"/>
  <c r="D11" i="7"/>
  <c r="D10" i="7"/>
  <c r="D9" i="7"/>
  <c r="D7" i="7"/>
  <c r="D5" i="7"/>
  <c r="D94" i="2"/>
  <c r="D83" i="2"/>
  <c r="D78" i="2"/>
  <c r="D69" i="2"/>
  <c r="D64" i="2"/>
  <c r="D59" i="2"/>
  <c r="D51" i="2"/>
  <c r="D39" i="2"/>
  <c r="D18" i="2"/>
  <c r="D12" i="2"/>
  <c r="D73" i="2"/>
  <c r="D54" i="2"/>
  <c r="D30" i="2"/>
  <c r="F72" i="1"/>
  <c r="F75" i="1"/>
  <c r="D22" i="7" l="1"/>
  <c r="G114" i="1"/>
  <c r="D89" i="2"/>
  <c r="D96" i="2" s="1"/>
  <c r="D217" i="2" s="1"/>
  <c r="D86" i="2"/>
  <c r="G93" i="1"/>
  <c r="G94" i="1" s="1"/>
  <c r="G88" i="1"/>
  <c r="G85" i="1"/>
  <c r="G82" i="1"/>
  <c r="G77" i="1"/>
  <c r="G79" i="1" s="1"/>
  <c r="G75" i="1"/>
  <c r="G72" i="1"/>
  <c r="G67" i="1"/>
  <c r="G68" i="1" s="1"/>
  <c r="G97" i="1"/>
  <c r="G91" i="1"/>
  <c r="F91" i="1"/>
  <c r="G65" i="1"/>
  <c r="F65" i="1"/>
  <c r="F62" i="1"/>
  <c r="G59" i="1"/>
  <c r="F59" i="1"/>
  <c r="G41" i="1" l="1"/>
  <c r="G38" i="1" l="1"/>
  <c r="G37" i="1"/>
  <c r="G34" i="1"/>
  <c r="G31" i="1"/>
  <c r="G30" i="1"/>
  <c r="G27" i="1"/>
  <c r="G28" i="1"/>
  <c r="G26" i="1"/>
  <c r="G24" i="1"/>
  <c r="G23" i="1"/>
  <c r="G22" i="1"/>
  <c r="G20" i="1"/>
  <c r="G16" i="1"/>
  <c r="G15" i="1"/>
  <c r="G13" i="1"/>
  <c r="G12" i="1"/>
  <c r="G10" i="1"/>
  <c r="G8" i="1"/>
  <c r="G7" i="1"/>
</calcChain>
</file>

<file path=xl/sharedStrings.xml><?xml version="1.0" encoding="utf-8"?>
<sst xmlns="http://schemas.openxmlformats.org/spreadsheetml/2006/main" count="679" uniqueCount="477">
  <si>
    <t>lp.</t>
  </si>
  <si>
    <t>wartość (początkowa)</t>
  </si>
  <si>
    <t>nazwa środka trwałego</t>
  </si>
  <si>
    <t>rok produkcji</t>
  </si>
  <si>
    <t>Lp.</t>
  </si>
  <si>
    <t>lokalizacja (adres)</t>
  </si>
  <si>
    <t>Łącznie</t>
  </si>
  <si>
    <t>1.</t>
  </si>
  <si>
    <t xml:space="preserve">wartość początkowa (księgowa brutto)             </t>
  </si>
  <si>
    <t>Wykaz sprzętu elektronicznego stacjonarnego</t>
  </si>
  <si>
    <t>nazwa budynku / budowli</t>
  </si>
  <si>
    <t>Wykaz sprzętu elektronicznego przenośnego</t>
  </si>
  <si>
    <t>Nazwa jednostki</t>
  </si>
  <si>
    <t>środki trwałe,wyposażenie</t>
  </si>
  <si>
    <t>zbiory biblioteczne</t>
  </si>
  <si>
    <t>Wartość odtworzeniowa</t>
  </si>
  <si>
    <t>powierzchnia</t>
  </si>
  <si>
    <t xml:space="preserve">zabezpieczenia (znane zabiezpieczenia p-poż i przeciw kradzieżowe)                                     </t>
  </si>
  <si>
    <t>Wykaz budynków i budowli</t>
  </si>
  <si>
    <t>Aktualny przegląd</t>
  </si>
  <si>
    <t>Wykaz wartości środków trwałych, maszyn, urządzeń i wyposażenia</t>
  </si>
  <si>
    <t>Urząd Gminy</t>
  </si>
  <si>
    <t>1. Urząd Gminy</t>
  </si>
  <si>
    <t>Konstrukcja/ przeprowadzone remonty</t>
  </si>
  <si>
    <t>rok budowy/ remontu</t>
  </si>
  <si>
    <t>Budynek UG</t>
  </si>
  <si>
    <t>-</t>
  </si>
  <si>
    <t>budynek agronom.</t>
  </si>
  <si>
    <t>bud. Gosp. Agronom.</t>
  </si>
  <si>
    <t>bud. Kom. Dębowiec</t>
  </si>
  <si>
    <t>bud. OSP Dębowiec</t>
  </si>
  <si>
    <t>bud. OSP Duląbka</t>
  </si>
  <si>
    <t>bud. OSP Łazy Dębowieckie</t>
  </si>
  <si>
    <t>bud. OSP Wola Dębowiecka</t>
  </si>
  <si>
    <t>bud. OSP Cieklin</t>
  </si>
  <si>
    <t>bud. OSP Majscowa</t>
  </si>
  <si>
    <t>drewniany</t>
  </si>
  <si>
    <t>bud. DL Wola Cieklińska</t>
  </si>
  <si>
    <t>bud. DL Dzielec</t>
  </si>
  <si>
    <t>bud. Starej szkoły Dębowiec</t>
  </si>
  <si>
    <t>bud. Prac. Zajęć tech. Dębowiec</t>
  </si>
  <si>
    <t>bud DL Zarzecze</t>
  </si>
  <si>
    <t>bud DL Radość</t>
  </si>
  <si>
    <t>bud. OSP Zarzecze</t>
  </si>
  <si>
    <t>bud. OSP Dobrynia</t>
  </si>
  <si>
    <t>bud DL Majscowa</t>
  </si>
  <si>
    <t>bud szkoły Dzielec</t>
  </si>
  <si>
    <t>bud OSP Dzielec</t>
  </si>
  <si>
    <t>DL Wola Cieklińska</t>
  </si>
  <si>
    <t>bud. SP Folusz - ZOZ</t>
  </si>
  <si>
    <t>WOK Cieklin</t>
  </si>
  <si>
    <t>nowy bud SP Łazy Dębowieckie</t>
  </si>
  <si>
    <t>bud na stadionie Dzielec</t>
  </si>
  <si>
    <t>dom nauczyciela Dobrynia</t>
  </si>
  <si>
    <t>bud garażowy Wola Dębowiecka</t>
  </si>
  <si>
    <t>bud st. Szk. Łazy Dębowieckie</t>
  </si>
  <si>
    <t>bud SP Majscowa</t>
  </si>
  <si>
    <t>bud SP Folusz</t>
  </si>
  <si>
    <t>bud gosp przy SP Folusz</t>
  </si>
  <si>
    <t>domek drewniany w Pagórku</t>
  </si>
  <si>
    <t>wiejski dom kultury Wola Dębowiecka</t>
  </si>
  <si>
    <t>pom. Domu parafialnego Folusz</t>
  </si>
  <si>
    <t>mieszkanie przy SP Cieklin</t>
  </si>
  <si>
    <t>garaż stalowy Dębowiec 2szt.</t>
  </si>
  <si>
    <t>garaż stalowy Cieklin</t>
  </si>
  <si>
    <t>garaż stalowy Folusz OSP</t>
  </si>
  <si>
    <t>pomnik pamięci oficerom, podoficerom i szeregowcom 2 kompani Dębowiec</t>
  </si>
  <si>
    <t>pomnik św. Floriana - Duląbka</t>
  </si>
  <si>
    <t>boisko w Cieklinie</t>
  </si>
  <si>
    <t>kort tenisowy Łazy Dębowieckie</t>
  </si>
  <si>
    <t>Szkoła Podstawowa w Duląbce</t>
  </si>
  <si>
    <t>Szkoła Podstawowa w Dobryni</t>
  </si>
  <si>
    <t>teren gminy</t>
  </si>
  <si>
    <t>keserokpiarka konica minolta</t>
  </si>
  <si>
    <t>monitoring DL Łazy Dębowieckie</t>
  </si>
  <si>
    <t>monitoring SP Majscowa</t>
  </si>
  <si>
    <t>monitoring</t>
  </si>
  <si>
    <t>notebook FS Esprimo</t>
  </si>
  <si>
    <t>projektor BENA</t>
  </si>
  <si>
    <t>urządzenie wielofunkcyjne brother DCP-70</t>
  </si>
  <si>
    <t>Sposób obliczenia wartości odtworzeniowej = budynki administracyjne, budynki szkolne, hale sportowe - 3 179,00 zł/m2, budynki mieszkalne - 2 543,00 zł /m2, świetlice, remizy OSP - 1 907,00 zł/m2, 
budynki gospodarcze - 1 272,00 zł/m2</t>
  </si>
  <si>
    <t>1a</t>
  </si>
  <si>
    <t>Muzeum Narciarstwa w Cieklinie im. Stanisława Barabasza</t>
  </si>
  <si>
    <t>kolekcja sprzętu narciarskiego 14 000 zł</t>
  </si>
  <si>
    <t>oczyszczalnia przy DL Wola Cieklińska</t>
  </si>
  <si>
    <t>pustostan</t>
  </si>
  <si>
    <t>lata w których dokonywano remontu</t>
  </si>
  <si>
    <t>2009, 2012,2017</t>
  </si>
  <si>
    <t>2009,2010,2011</t>
  </si>
  <si>
    <t>2008,2009,2011</t>
  </si>
  <si>
    <t>Dom drewniany zw. "Domem dla Ubogich"  w Dębowcu nr 93 przy kościele</t>
  </si>
  <si>
    <t>Zestaw komputerowy HP PROBOOK 430 G5</t>
  </si>
  <si>
    <t xml:space="preserve">Zestaw adiowizualny </t>
  </si>
  <si>
    <t>PROJEKTOR Epson EB-U42</t>
  </si>
  <si>
    <t>LAPTOP Fujitsu Lifebook E754i 5 4300m</t>
  </si>
  <si>
    <t>Laptop Fujitsu Lifebook  2 szt</t>
  </si>
  <si>
    <t>panele solarne i fotowoltaiczne z infrastrukturą</t>
  </si>
  <si>
    <t>laptop 2 szt.</t>
  </si>
  <si>
    <t>laptop 7 szt. (praca zdalna)</t>
  </si>
  <si>
    <t>laptop 31 sz (zdalna szkoła)</t>
  </si>
  <si>
    <t>tablet 20 szt (zdalna szkoła)</t>
  </si>
  <si>
    <t>Laptop Fujitsu Lifebook E 754 Core i 7</t>
  </si>
  <si>
    <t>Laptop Fujtsu Lifebook E 754 i 5</t>
  </si>
  <si>
    <t>Urządzenie dostepu do sieci Internetowej typ UTM Forti Gate 60 E</t>
  </si>
  <si>
    <t>bud. DL Wola Dębowiecka</t>
  </si>
  <si>
    <t xml:space="preserve">w ramach realizacji zadania pn.: „Dostawa laptopów dla szkół z terenu Gminy Dębowiec w ramach projektu pn.: „ZDALNA SZKOŁA” </t>
  </si>
  <si>
    <t xml:space="preserve">CND01661DS </t>
  </si>
  <si>
    <t>CND01661HB</t>
  </si>
  <si>
    <t xml:space="preserve">CND016611V </t>
  </si>
  <si>
    <t>CND016617N</t>
  </si>
  <si>
    <t>CND016614Q</t>
  </si>
  <si>
    <t>CND01661CV</t>
  </si>
  <si>
    <t>CND0166158</t>
  </si>
  <si>
    <t>CND01660L6</t>
  </si>
  <si>
    <t>CND016617P</t>
  </si>
  <si>
    <t>CND01660LZ</t>
  </si>
  <si>
    <t>CND016617D</t>
  </si>
  <si>
    <t>CND016612P</t>
  </si>
  <si>
    <t>CND0166141</t>
  </si>
  <si>
    <t>CND016610F</t>
  </si>
  <si>
    <t>CND01660S3</t>
  </si>
  <si>
    <t>CND0166186</t>
  </si>
  <si>
    <t>CND01660SN</t>
  </si>
  <si>
    <t>CND0166OVS</t>
  </si>
  <si>
    <t>CND01661MH</t>
  </si>
  <si>
    <t>CND01661KQ</t>
  </si>
  <si>
    <t>CND01661F4</t>
  </si>
  <si>
    <t>CND01661LS</t>
  </si>
  <si>
    <t>CND01661GS</t>
  </si>
  <si>
    <t>CND01661FL</t>
  </si>
  <si>
    <t>CND0166162</t>
  </si>
  <si>
    <t>CND01660RW</t>
  </si>
  <si>
    <t>CND01660MG</t>
  </si>
  <si>
    <t>nr seryjny</t>
  </si>
  <si>
    <t>Szkoła Podstawowa w Łazach Dębowieckich</t>
  </si>
  <si>
    <t>Szkoła Podstawowa Zarzecze</t>
  </si>
  <si>
    <t>Zespół Szkół w Cieklinie</t>
  </si>
  <si>
    <t>Zespół Szkół w Woli Dębowieckiej</t>
  </si>
  <si>
    <t>Zespół Szkół w Dębowcu</t>
  </si>
  <si>
    <t xml:space="preserve">Gmina Dębowiec </t>
  </si>
  <si>
    <t>Użytkownik</t>
  </si>
  <si>
    <t>Notebook HP250  G7 13-8130U 15,6'' 8GB/256GB/ Windows 10pro + mysz</t>
  </si>
  <si>
    <t>Nowy budynek OSP Dębowiec wraz z drogą dojazdową</t>
  </si>
  <si>
    <t xml:space="preserve">Budynek murowany dwukondygnacyjny, pokryty blachą dachówkowa, </t>
  </si>
  <si>
    <t>użytkowa 194,75 m2</t>
  </si>
  <si>
    <t>działa ewid. Nr 1650 na terenie Gminy</t>
  </si>
  <si>
    <t xml:space="preserve">monitoring zewnętrzny na budynku Ośrodeka Kulturalno- Sportowego </t>
  </si>
  <si>
    <t>Przydomowa oczyszczalnia ścieków- Dzielec 15</t>
  </si>
  <si>
    <t xml:space="preserve">Notebook Lenovo V15-IIL 5 szt </t>
  </si>
  <si>
    <t>2.</t>
  </si>
  <si>
    <t>Gminna Biblioteka Publiczna w Dębowcu</t>
  </si>
  <si>
    <t>3.</t>
  </si>
  <si>
    <t>Gminny Ośrodek Pomocy Społecznej w Dębowcu</t>
  </si>
  <si>
    <t>4.</t>
  </si>
  <si>
    <t>Centrum Usług Wspólnych Gminy Dębowiec</t>
  </si>
  <si>
    <t>38 - 220 Dębowiec 500</t>
  </si>
  <si>
    <t>6.</t>
  </si>
  <si>
    <t>Zespół Szkół w Dębowcu, Szkoła Podstawowa im. prof. dr. Stanisława Pawłowskiego w Dębowcu</t>
  </si>
  <si>
    <t>Budynek szkolny</t>
  </si>
  <si>
    <t xml:space="preserve">38 - 220 Dębowiec 500 </t>
  </si>
  <si>
    <t>7.</t>
  </si>
  <si>
    <t>Budynek szkolny + plac zabaw</t>
  </si>
  <si>
    <t>1910/1959</t>
  </si>
  <si>
    <t>gaśnice</t>
  </si>
  <si>
    <t>38 - 222 Cieklin, Duląbka 86</t>
  </si>
  <si>
    <t>Budynek gospodarczy</t>
  </si>
  <si>
    <t>8.</t>
  </si>
  <si>
    <t>2006,2010</t>
  </si>
  <si>
    <t>gaśnice, monitoring</t>
  </si>
  <si>
    <t>38 - 222 Cieklin, Dobrynia 53</t>
  </si>
  <si>
    <t>9.</t>
  </si>
  <si>
    <t>Zespół Szkół w Cieklinie, Szkoła Podstawowa im. T. Kościuszki w Cieklinie</t>
  </si>
  <si>
    <t>Budynek</t>
  </si>
  <si>
    <t>1996-1998,2008,2010-2011</t>
  </si>
  <si>
    <t>gaśnice, hydranty, monitoring</t>
  </si>
  <si>
    <t>blacha</t>
  </si>
  <si>
    <t>38 - 222 Cieklin 337</t>
  </si>
  <si>
    <t xml:space="preserve">Boisko sportowe </t>
  </si>
  <si>
    <t>10.</t>
  </si>
  <si>
    <t>Szkoła Podstawowa im. Jana Pawła II w Łazach Dębowieckich</t>
  </si>
  <si>
    <t>gaśnice, hydranty</t>
  </si>
  <si>
    <t>38 - 220 Dębowiec, Łazy Dęb. 202</t>
  </si>
  <si>
    <t>11.</t>
  </si>
  <si>
    <t>Zespół Szkół w Woli Dębowieckiej Szkoła Podstawowa w Woli Dębowieckiej</t>
  </si>
  <si>
    <t xml:space="preserve">Budynek szkolny </t>
  </si>
  <si>
    <t>38 - 220 Dębowiec, Wola Dęb. 33</t>
  </si>
  <si>
    <t>12.</t>
  </si>
  <si>
    <t>Szkoła Podstawowa w Zarzeczu</t>
  </si>
  <si>
    <t>1892/1968</t>
  </si>
  <si>
    <t>38 - 220 Dębowiec, Zarzecze 143</t>
  </si>
  <si>
    <t>13.</t>
  </si>
  <si>
    <t>Zespół Szkół w Dębowcu, Gminne Przedszkole w Dębowcu</t>
  </si>
  <si>
    <t>Budynek przedszkola</t>
  </si>
  <si>
    <t>38-220 Dębowiec 500</t>
  </si>
  <si>
    <t>14.</t>
  </si>
  <si>
    <t>Zespół Szkół w Cieklinie, Gminne Przedszkole w Cieklinie</t>
  </si>
  <si>
    <t>15.</t>
  </si>
  <si>
    <t>Zespół Szkół Gminne Przedszkole w Woli Dębowieckiej</t>
  </si>
  <si>
    <t>38 - 220 Dębowiec, Wola Dęb. 30</t>
  </si>
  <si>
    <t>Zakład Gospodarki Komunalnej w Dębowcu</t>
  </si>
  <si>
    <t>Wola Cieklińska</t>
  </si>
  <si>
    <t>2. Gminna Biblioteka Publiczna w Dębowcu</t>
  </si>
  <si>
    <t>Zestaw komputerowy</t>
  </si>
  <si>
    <t>Zestaw komputerowy (komputer + monitor)</t>
  </si>
  <si>
    <t>Kopiarka KONICAMINOLTA (2 szt)</t>
  </si>
  <si>
    <t>Aparat fotograficzny Canon</t>
  </si>
  <si>
    <t>3. Gminny Ośrodek Pomocy Społecznej w Dębowcu</t>
  </si>
  <si>
    <t>Komputer</t>
  </si>
  <si>
    <t>Urządzenie wielofunkcyjne</t>
  </si>
  <si>
    <t>Monitor LG 22"</t>
  </si>
  <si>
    <t>Monitor Lenovo</t>
  </si>
  <si>
    <t>Komputer Lenovo</t>
  </si>
  <si>
    <t>Monitor Dell 22"</t>
  </si>
  <si>
    <t>Drukarka HP</t>
  </si>
  <si>
    <t xml:space="preserve">Zasilacz awaryjny </t>
  </si>
  <si>
    <t>Smartfon HUAWEI</t>
  </si>
  <si>
    <t>Komputer Dell</t>
  </si>
  <si>
    <t>Smartfon NOKIA</t>
  </si>
  <si>
    <t>4. Centrum Usług Wspólnych Gminy Dębowiec</t>
  </si>
  <si>
    <t>Drukarka KYOCERA</t>
  </si>
  <si>
    <t>Telefon Fax Panasonic</t>
  </si>
  <si>
    <t>Wideoprojektor BENQ</t>
  </si>
  <si>
    <t>Sieciowy rejestrator (monitoring)</t>
  </si>
  <si>
    <t>Kamera (monitoring)</t>
  </si>
  <si>
    <t>Telewizor Sharp 32"</t>
  </si>
  <si>
    <t>Telewizor LG</t>
  </si>
  <si>
    <t>Projektor szerokokątny Epson</t>
  </si>
  <si>
    <t>Zestaw komputerowy (11szt)</t>
  </si>
  <si>
    <t>Kserokopiarka RICOH</t>
  </si>
  <si>
    <t>Radioodtwarzacz PHILIPS (2szt)</t>
  </si>
  <si>
    <t>Notebook Acer</t>
  </si>
  <si>
    <t>Laptop</t>
  </si>
  <si>
    <t>Radiomagnetofon Philips</t>
  </si>
  <si>
    <t>Notebook HP</t>
  </si>
  <si>
    <t>Laptop Lenovo (26 szt)</t>
  </si>
  <si>
    <t>Router CISCO</t>
  </si>
  <si>
    <t>Switch CISCO</t>
  </si>
  <si>
    <t>Niszczarka Tarnator</t>
  </si>
  <si>
    <t>Komputer stacjonarny</t>
  </si>
  <si>
    <t>Monitor interaktywny MYBOARD 2 szt.</t>
  </si>
  <si>
    <t xml:space="preserve">Laptop 15,6" </t>
  </si>
  <si>
    <t>Notebook Lenovo 15,6"</t>
  </si>
  <si>
    <t>Radiomagnetofon SONY</t>
  </si>
  <si>
    <t>Laptop Acer Aspire15,6"</t>
  </si>
  <si>
    <t>Bumbox z CD/USB</t>
  </si>
  <si>
    <t xml:space="preserve">Notebook ACER </t>
  </si>
  <si>
    <t>Monitor Interaktywny MYBOARD 2 szt.</t>
  </si>
  <si>
    <t>Monitor interaktywny AVTEK z androidem 65"</t>
  </si>
  <si>
    <t>Urządzenie wielofunkcyjne HP</t>
  </si>
  <si>
    <t>Monitor CD 19"</t>
  </si>
  <si>
    <t>Monitor interaktywny MYBOARD 55" 3 szt.</t>
  </si>
  <si>
    <t>Latop Lenovo</t>
  </si>
  <si>
    <t xml:space="preserve">Tablica interaktywna </t>
  </si>
  <si>
    <t>Monitor interaktywny MYBOARD 55" 2 szt.</t>
  </si>
  <si>
    <t>Projektor Acer</t>
  </si>
  <si>
    <t>Monitor Newline (2 szt)</t>
  </si>
  <si>
    <t>Urządzenie wielofunkcyjne CANON</t>
  </si>
  <si>
    <t>Laptop HP (2 szt)</t>
  </si>
  <si>
    <t>Notebook Acer (5 szt)</t>
  </si>
  <si>
    <t>Odtwarzacz Blu-Ray Samsung</t>
  </si>
  <si>
    <t>Urządzenie wielofunkcyjne Brother</t>
  </si>
  <si>
    <t>Odtwarzacz płyt CD Sony</t>
  </si>
  <si>
    <t>Radioodtwarzacz Blaupunkt 2 szt.</t>
  </si>
  <si>
    <t>Projektor NEC</t>
  </si>
  <si>
    <t>Nagłośnienie kolumnowe</t>
  </si>
  <si>
    <t>Telewizor SHARP</t>
  </si>
  <si>
    <t>Budynek oczyszczalni ścieków w Foluszu</t>
  </si>
  <si>
    <t>Studnia pomiarowa wodociągowa Dębowiec</t>
  </si>
  <si>
    <t>Studnia głębinowa D-1 w Dębowcu</t>
  </si>
  <si>
    <t>Studnia głębinowa na dz. nr 692/1</t>
  </si>
  <si>
    <t>Studnia głębinowa D-2 na dz. nr 684/1</t>
  </si>
  <si>
    <t>SUW Dębowiec – sieć</t>
  </si>
  <si>
    <t>SUW Folusz</t>
  </si>
  <si>
    <t>Ujęcie wody Folusz – na korycie potoku</t>
  </si>
  <si>
    <t>Oczyszczalnia Folusz DPS – sieć kanalizacyjna</t>
  </si>
  <si>
    <t>Przepompownia Dębowiec dz. nr 1634</t>
  </si>
  <si>
    <t>Przepompownia Dębowiec dz. nr 1806/2</t>
  </si>
  <si>
    <t>Przepompownia Dębowiec dz. nr 1273/1; 1276/1</t>
  </si>
  <si>
    <t>Przepompownia Dębowiec dz. nr 115/5</t>
  </si>
  <si>
    <t>Przepompownia Zarzecze dz. nr 2276/1</t>
  </si>
  <si>
    <t>Przepompownia Zarzecze dz. nr 2338/4</t>
  </si>
  <si>
    <t>Zakład Gospodarki Komunalnej w Dębowcu – środki trwałe</t>
  </si>
  <si>
    <t>Zakład Gospodarki Komunalnej w Dębowcu - mikrokoparka Kubota z gąsienicami</t>
  </si>
  <si>
    <t>Drukarka Samsung</t>
  </si>
  <si>
    <t>sprzęt komputerowy</t>
  </si>
  <si>
    <t>brak</t>
  </si>
  <si>
    <t>Łącznie sprzęt elektroniczny stacjonarny</t>
  </si>
  <si>
    <t>Łącznie sprzęt elektroniczny przenośny</t>
  </si>
  <si>
    <t>Łącznie sprzęt elektroniczny</t>
  </si>
  <si>
    <t>tabela nr 1</t>
  </si>
  <si>
    <t>tabela nr 2</t>
  </si>
  <si>
    <t>tabela nr 3</t>
  </si>
  <si>
    <t>Wykaz pojazdów</t>
  </si>
  <si>
    <t>Marka</t>
  </si>
  <si>
    <t>Typ, model</t>
  </si>
  <si>
    <t>Nr podw./ nadw.</t>
  </si>
  <si>
    <t>Nr rej.</t>
  </si>
  <si>
    <t>Rodzaj pojazdu</t>
  </si>
  <si>
    <t>Poj.</t>
  </si>
  <si>
    <t>Liczba miejsc</t>
  </si>
  <si>
    <t>Ładowność [kg]</t>
  </si>
  <si>
    <t>DMC [kg]</t>
  </si>
  <si>
    <t>Rok prod.</t>
  </si>
  <si>
    <t>Wartość pojazdu</t>
  </si>
  <si>
    <t>Rodzaj wyposażenia</t>
  </si>
  <si>
    <t>Wartość wyposażenia</t>
  </si>
  <si>
    <t xml:space="preserve">Okres ubezpieczenia OC i NW </t>
  </si>
  <si>
    <t xml:space="preserve">Okres ubezpieczenia AC i KR </t>
  </si>
  <si>
    <t>Od</t>
  </si>
  <si>
    <t>Do</t>
  </si>
  <si>
    <t>VOLKSWAGEN</t>
  </si>
  <si>
    <t>TRANSPORTER T4 TDI CARAVELLE</t>
  </si>
  <si>
    <t>WV2ZZZ70ZXH132150</t>
  </si>
  <si>
    <t>RJS 23XL</t>
  </si>
  <si>
    <t>OSOBOWY</t>
  </si>
  <si>
    <t>21.04.2022 21.04.2023 21.04.2024</t>
  </si>
  <si>
    <t>20.04.2023 20.04.2024 20.04.2025</t>
  </si>
  <si>
    <t>ŚWIDNIK</t>
  </si>
  <si>
    <t>SWH2360528B02616</t>
  </si>
  <si>
    <t>RJS 78NS</t>
  </si>
  <si>
    <t>PRZYCZEPA LEKKA</t>
  </si>
  <si>
    <t>21.05.2022 21.05.2023 21.05.2024</t>
  </si>
  <si>
    <t>20.05.2023 20.05.2024 20.05.2025</t>
  </si>
  <si>
    <t>TRANSPORTER T5 TDI</t>
  </si>
  <si>
    <t>WV1ZZZ7HZSH064179</t>
  </si>
  <si>
    <t>RJS 17J5</t>
  </si>
  <si>
    <t>06.10.2021 06.10.2022 06.10.2023</t>
  </si>
  <si>
    <t>05.10.2022 05.10.2023 05.10.2024</t>
  </si>
  <si>
    <t>Fiat</t>
  </si>
  <si>
    <t>Ducato</t>
  </si>
  <si>
    <t>ZFA25000002K14993</t>
  </si>
  <si>
    <t>RJS GJ76</t>
  </si>
  <si>
    <t>CIĘŻAROWY</t>
  </si>
  <si>
    <t>26.02.2022 26.02.2023 26.02.2024</t>
  </si>
  <si>
    <t>25.02.2023 25.02.2024 25.02.2025</t>
  </si>
  <si>
    <t>RENAULT</t>
  </si>
  <si>
    <t>Midliner</t>
  </si>
  <si>
    <t>VF6JKSC0000001767</t>
  </si>
  <si>
    <t>RJS LA15</t>
  </si>
  <si>
    <t>Meprozet</t>
  </si>
  <si>
    <t>PW-1</t>
  </si>
  <si>
    <t>204203004</t>
  </si>
  <si>
    <t>RJS NE36</t>
  </si>
  <si>
    <t>przyczepa ciężarowa, przewóz wody</t>
  </si>
  <si>
    <t>22.06.2021 22.06.2022 22.06.2023</t>
  </si>
  <si>
    <t>21.06.2022 21.06.2023 21.06.2024</t>
  </si>
  <si>
    <t>S/170</t>
  </si>
  <si>
    <t>VF6JP2A1400017017</t>
  </si>
  <si>
    <t>RJS 2VN4</t>
  </si>
  <si>
    <t>06.07.2021 06.07.2022 06.07.2023</t>
  </si>
  <si>
    <t>05.07.2022 05.07.2023 05.07.2024</t>
  </si>
  <si>
    <t>FS LUBLIN</t>
  </si>
  <si>
    <t>A 156B</t>
  </si>
  <si>
    <t>339407</t>
  </si>
  <si>
    <t>KSJ 271C</t>
  </si>
  <si>
    <t>01.01.2022 01.01.2023 01.01.2024</t>
  </si>
  <si>
    <t>31.12.2022 31.12.2023 31.12.2024</t>
  </si>
  <si>
    <t>STAR</t>
  </si>
  <si>
    <t>244</t>
  </si>
  <si>
    <t>01079</t>
  </si>
  <si>
    <t>KUJ 1422</t>
  </si>
  <si>
    <t>G 270</t>
  </si>
  <si>
    <t>VF6BA02A000026307</t>
  </si>
  <si>
    <t>RJS LA68</t>
  </si>
  <si>
    <t>specjalny pożarniczy</t>
  </si>
  <si>
    <t>03.01.2022 03.01.2023 03.01.2024</t>
  </si>
  <si>
    <t>02.01.2023 02.01.2024 02.01.2025</t>
  </si>
  <si>
    <t>MERCEDES-BENZ</t>
  </si>
  <si>
    <t>1019 AF</t>
  </si>
  <si>
    <t>38018314638235</t>
  </si>
  <si>
    <t>RJS 98YM</t>
  </si>
  <si>
    <t>NISSAN</t>
  </si>
  <si>
    <t>NAVARA</t>
  </si>
  <si>
    <t>VSKCVND40U0391161</t>
  </si>
  <si>
    <t>RJS 6Y82</t>
  </si>
  <si>
    <t>23.09.2021 23.09.2022 23.09.2023</t>
  </si>
  <si>
    <t>22.09.2022 22.09.2023 22.09.2024</t>
  </si>
  <si>
    <t>Właściciel pojazdu - Urząd Gminy/ użytkownik - OSP WOLA CIEKLIŃSKA</t>
  </si>
  <si>
    <t>A 07D</t>
  </si>
  <si>
    <t>SUL072213P0564481</t>
  </si>
  <si>
    <t>RJS 59HH</t>
  </si>
  <si>
    <t>KAMAZ</t>
  </si>
  <si>
    <t>GBA 5/16</t>
  </si>
  <si>
    <t>60152</t>
  </si>
  <si>
    <t>KSJ 290C</t>
  </si>
  <si>
    <t>MAN</t>
  </si>
  <si>
    <t>TGM 13.290</t>
  </si>
  <si>
    <t>WMAN36ZZ9BY253052</t>
  </si>
  <si>
    <t>RJS 75C9</t>
  </si>
  <si>
    <t>20.12.2021 20.12.2022 20.12.2023</t>
  </si>
  <si>
    <t>19.12.2022 19.12.2023 19.12.2024</t>
  </si>
  <si>
    <t>GAZ</t>
  </si>
  <si>
    <t>338/GAZELLE</t>
  </si>
  <si>
    <t>Z3B2705707R004015</t>
  </si>
  <si>
    <t>RJS 26VN</t>
  </si>
  <si>
    <t>19.09.2021 19.09.2022 19.09.2023</t>
  </si>
  <si>
    <t>18.09.2022 18.09.2023 18.09.2024</t>
  </si>
  <si>
    <t>TGM 13.290 4X4</t>
  </si>
  <si>
    <t>WMAN36ZZ0BY253019</t>
  </si>
  <si>
    <t>RJS 93C7</t>
  </si>
  <si>
    <t>10.11.2021 10.11.2022 10.11.2023</t>
  </si>
  <si>
    <t>09.11.2022 09.11.2023 09.11.2024</t>
  </si>
  <si>
    <t>FORD</t>
  </si>
  <si>
    <t>TRANSIT 2,2 TDCI</t>
  </si>
  <si>
    <t>WF0NXXTTFNDK73633</t>
  </si>
  <si>
    <t>RJS 6CA6</t>
  </si>
  <si>
    <t>14.11.2021 14.11.2022 14.11.2023</t>
  </si>
  <si>
    <t>13.11.2022 13.11.2023 13.11.2024</t>
  </si>
  <si>
    <t>Właściciel pojazdu - Centrum Obsługi Szkół</t>
  </si>
  <si>
    <t>Autosan</t>
  </si>
  <si>
    <t>A 0909L</t>
  </si>
  <si>
    <t>SUADW3CFT85680908</t>
  </si>
  <si>
    <t>RJS 6E60</t>
  </si>
  <si>
    <t>autobus</t>
  </si>
  <si>
    <t>15.09.2021 15.09.2022 15.09.2023</t>
  </si>
  <si>
    <t>14.09.2022 14.09.2023 14.09.2024</t>
  </si>
  <si>
    <t>Właściciel pojazdu - Zakład Gospodarki Komunalnej</t>
  </si>
  <si>
    <t>NAVARA pickup 2.5 TDI</t>
  </si>
  <si>
    <t>JN1CGUD22U0736670</t>
  </si>
  <si>
    <t>RJS 2Y86</t>
  </si>
  <si>
    <t>osobowy</t>
  </si>
  <si>
    <t>SAM</t>
  </si>
  <si>
    <t>TA3000627</t>
  </si>
  <si>
    <t>RJS N443</t>
  </si>
  <si>
    <t>przyczepka</t>
  </si>
  <si>
    <t>10.01.2022 10.01.2023 10.01.2024</t>
  </si>
  <si>
    <t>09.01.2023 09.01.2024 09.01.2025</t>
  </si>
  <si>
    <t>tabela nr 4</t>
  </si>
  <si>
    <t>Atlas Copco</t>
  </si>
  <si>
    <t>QES40</t>
  </si>
  <si>
    <t>UBL2EF134LZ367540</t>
  </si>
  <si>
    <t>RJS NN98</t>
  </si>
  <si>
    <t>przyczepa specjalna agregat</t>
  </si>
  <si>
    <t>19.11.2021 19.11.2022 19.11.2023</t>
  </si>
  <si>
    <t>18.11.2022 18.11.2023 18.11.2024</t>
  </si>
  <si>
    <t>5.</t>
  </si>
  <si>
    <t>15a</t>
  </si>
  <si>
    <t>5. Zespół Szkół w Dębowcu, Szkoła Podstawowa im. prof. dr. Stanisława Pawłowskiego w Dębowcu</t>
  </si>
  <si>
    <t>6. Szkoła Podstawowa w Duląbce</t>
  </si>
  <si>
    <t>7. Szkoła Podstawowa w Dobryni</t>
  </si>
  <si>
    <t>8.Zespół Szkół w Cieklinie, Szkoła Podstawowa im. T. Kościuszki w Cieklinie</t>
  </si>
  <si>
    <t>9. Szkoła Podstawowa im. Jana Pawła II w Łazach Dębowieckich</t>
  </si>
  <si>
    <t>10. Zespół Szkół w Woli Dębowieckiej Szkoła Podstawowa w Woli Dębowieckiej</t>
  </si>
  <si>
    <t>11. Szkoła Podstawowa w Zarzeczu</t>
  </si>
  <si>
    <t>12.Zespół Szkół w Dębowcu, Gminne Przedszkole w Dębowcu</t>
  </si>
  <si>
    <t>13. Zespół Szkół w Cieklinie, Gminne Przedszkole w Cieklinie</t>
  </si>
  <si>
    <t>14. Zespół Szkół Gminne Przedszkole w Woli Dębowieckiej</t>
  </si>
  <si>
    <t>15. Zakład gospodarki Komunalnej w Dębowcu</t>
  </si>
  <si>
    <t>8. Zespół Szkół w Cieklinie, Szkoła Podstawowa im. T. Kościuszki w Cieklinie</t>
  </si>
  <si>
    <t>12. Zespół Szkół w Dębowcu, Gminne Przedszkole w Dębowcu</t>
  </si>
  <si>
    <t>Moc (kw)</t>
  </si>
  <si>
    <t>tabela nr 5</t>
  </si>
  <si>
    <t>Informacja o szkodach</t>
  </si>
  <si>
    <t>Rok</t>
  </si>
  <si>
    <t>Suma wypłaconych odszkodowań</t>
  </si>
  <si>
    <t>Jednostka / opis szkód</t>
  </si>
  <si>
    <t>dewastacja</t>
  </si>
  <si>
    <t>OC komunikacyjne</t>
  </si>
  <si>
    <t>OC działalności</t>
  </si>
  <si>
    <t>przepięcie (3 szkody)</t>
  </si>
  <si>
    <t>przepięcie (13 szkód)</t>
  </si>
  <si>
    <t>szyby</t>
  </si>
  <si>
    <t>pożar wskutek uderzenia pioruna</t>
  </si>
  <si>
    <t>silny wiatr</t>
  </si>
  <si>
    <t>przepięcie (14 szkód)</t>
  </si>
  <si>
    <t>Właściciel pojazdu - Urząd Gminy/ użytkownik - OSP Dobrynia REGON: 371167971</t>
  </si>
  <si>
    <t>Właściciel pojazdu - Urząd Gminy/ użytkownik - OSP ŁAZY DĘBOWIECKIE REGON: 371167899</t>
  </si>
  <si>
    <t>Właściciel pojazdu - Urząd Gminy/ użytkownik - OSP DĘBOWIEC REGON: 371167913</t>
  </si>
  <si>
    <t>Właściciel pojazdu - OSP MAJSCOWA REGON: 371167942</t>
  </si>
  <si>
    <t>Właściciel pojazdu - OSP ZARZECZE REGON: 371167907</t>
  </si>
  <si>
    <t>Właściciel pojazdu - OSP DULĄBKA REGON: 371167920</t>
  </si>
  <si>
    <t>Właściciel pojazdu - OSP DZIELEC REGON: 371167959</t>
  </si>
  <si>
    <t>Właściciel pojazdu - OSP CIEKLIN REGON: 371167936</t>
  </si>
  <si>
    <t>murowany</t>
  </si>
  <si>
    <t xml:space="preserve"> </t>
  </si>
  <si>
    <t>ściany drewniane, strop drewniany, pokryty blachą ujęty w rejestrze przez Wojewódzkiego Konserwatora Zabytków Rzeszowie / pustostan</t>
  </si>
  <si>
    <t>drewniany/pustostan wyłączony z użytkowania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</si>
</sst>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_-* #,##0.00&quot; zł&quot;_-;\-* #,##0.00&quot; zł&quot;_-;_-* \-??&quot; zł&quot;_-;_-@_-"/>
    <numFmt numFmtId="166" formatCode="#,##0.00&quot; zł&quot;"/>
    <numFmt numFmtId="167" formatCode="#,##0.00\ _z_ł"/>
    <numFmt numFmtId="168" formatCode="[$-415]General"/>
    <numFmt numFmtId="169" formatCode="&quot; &quot;#,##0.00&quot; zł &quot;;&quot;-&quot;#,##0.00&quot; zł &quot;;&quot; -&quot;#&quot; zł &quot;;@&quot; &quot;"/>
    <numFmt numFmtId="170" formatCode="#,##0.00&quot; &quot;[$zł-415];[Red]&quot;-&quot;#,##0.00&quot; &quot;[$zł-415]"/>
    <numFmt numFmtId="171" formatCode="&quot; &quot;#,##0.00&quot; zł &quot;;&quot;-&quot;#,##0.00&quot; zł &quot;;&quot; -&quot;#&quot; zł &quot;;&quot; &quot;@&quot; &quot;"/>
  </numFmts>
  <fonts count="7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scheme val="minor"/>
    </font>
    <font>
      <b/>
      <u/>
      <sz val="12"/>
      <name val="Calibri"/>
      <family val="2"/>
      <charset val="238"/>
    </font>
    <font>
      <sz val="12"/>
      <name val="Calibri"/>
      <family val="2"/>
      <charset val="238"/>
    </font>
    <font>
      <b/>
      <u/>
      <sz val="10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u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0.5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4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i/>
      <u/>
      <sz val="11"/>
      <name val="Verdan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1"/>
      <charset val="238"/>
    </font>
    <font>
      <sz val="11"/>
      <color theme="1"/>
      <name val="Arial"/>
      <family val="2"/>
      <charset val="238"/>
    </font>
    <font>
      <sz val="10"/>
      <color rgb="FF000000"/>
      <name val="Arial1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CE6F2"/>
        <bgColor rgb="FFE6E0EC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DDDDDD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0"/>
        <bgColor rgb="FFDDDDDD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15">
    <xf numFmtId="0" fontId="0" fillId="0" borderId="0"/>
    <xf numFmtId="44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8" fillId="6" borderId="7" applyNumberFormat="0" applyAlignment="0" applyProtection="0"/>
    <xf numFmtId="0" fontId="19" fillId="13" borderId="8" applyNumberFormat="0" applyAlignment="0" applyProtection="0"/>
    <xf numFmtId="0" fontId="20" fillId="0" borderId="9" applyNumberFormat="0" applyFill="0" applyAlignment="0" applyProtection="0"/>
    <xf numFmtId="0" fontId="21" fillId="14" borderId="10" applyNumberFormat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13" borderId="7" applyNumberFormat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15" borderId="15" applyNumberFormat="0" applyAlignment="0" applyProtection="0"/>
    <xf numFmtId="0" fontId="17" fillId="25" borderId="0" applyNumberFormat="0" applyBorder="0" applyAlignment="0" applyProtection="0"/>
    <xf numFmtId="0" fontId="30" fillId="24" borderId="0" applyNumberFormat="0" applyBorder="0" applyAlignment="0" applyProtection="0"/>
    <xf numFmtId="0" fontId="30" fillId="21" borderId="0" applyNumberFormat="0" applyBorder="0" applyAlignment="0" applyProtection="0"/>
    <xf numFmtId="0" fontId="17" fillId="2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9" borderId="0" applyNumberFormat="0" applyBorder="0" applyAlignment="0" applyProtection="0"/>
    <xf numFmtId="0" fontId="17" fillId="22" borderId="0" applyNumberFormat="0" applyBorder="0" applyAlignment="0" applyProtection="0"/>
    <xf numFmtId="0" fontId="30" fillId="6" borderId="0" applyNumberFormat="0" applyBorder="0" applyAlignment="0" applyProtection="0"/>
    <xf numFmtId="0" fontId="30" fillId="20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27" borderId="0" applyNumberFormat="0" applyBorder="0" applyAlignment="0" applyProtection="0"/>
    <xf numFmtId="0" fontId="33" fillId="17" borderId="0" applyNumberFormat="0" applyBorder="0" applyAlignment="0" applyProtection="0"/>
    <xf numFmtId="0" fontId="48" fillId="0" borderId="0" applyNumberFormat="0" applyFill="0" applyBorder="0" applyAlignment="0" applyProtection="0"/>
    <xf numFmtId="44" fontId="7" fillId="0" borderId="0" applyFont="0" applyFill="0" applyBorder="0" applyAlignment="0" applyProtection="0"/>
    <xf numFmtId="168" fontId="69" fillId="0" borderId="0"/>
    <xf numFmtId="169" fontId="69" fillId="0" borderId="0"/>
    <xf numFmtId="44" fontId="7" fillId="0" borderId="0" applyFont="0" applyFill="0" applyBorder="0" applyAlignment="0" applyProtection="0"/>
    <xf numFmtId="0" fontId="70" fillId="0" borderId="0"/>
    <xf numFmtId="169" fontId="70" fillId="0" borderId="0"/>
    <xf numFmtId="169" fontId="71" fillId="0" borderId="0"/>
    <xf numFmtId="0" fontId="71" fillId="0" borderId="0"/>
    <xf numFmtId="0" fontId="72" fillId="0" borderId="0">
      <alignment horizontal="center"/>
    </xf>
    <xf numFmtId="0" fontId="72" fillId="0" borderId="0">
      <alignment horizontal="center" textRotation="90"/>
    </xf>
    <xf numFmtId="0" fontId="73" fillId="0" borderId="0"/>
    <xf numFmtId="170" fontId="73" fillId="0" borderId="0"/>
    <xf numFmtId="169" fontId="70" fillId="0" borderId="0"/>
    <xf numFmtId="171" fontId="70" fillId="0" borderId="0"/>
    <xf numFmtId="171" fontId="70" fillId="0" borderId="0"/>
    <xf numFmtId="169" fontId="74" fillId="0" borderId="0"/>
    <xf numFmtId="171" fontId="74" fillId="0" borderId="0"/>
    <xf numFmtId="169" fontId="71" fillId="0" borderId="0"/>
    <xf numFmtId="168" fontId="71" fillId="0" borderId="0"/>
    <xf numFmtId="0" fontId="71" fillId="0" borderId="0"/>
    <xf numFmtId="168" fontId="75" fillId="0" borderId="0">
      <alignment horizontal="center"/>
    </xf>
    <xf numFmtId="168" fontId="75" fillId="0" borderId="0">
      <alignment horizontal="center" textRotation="90"/>
    </xf>
    <xf numFmtId="168" fontId="74" fillId="0" borderId="0"/>
    <xf numFmtId="168" fontId="76" fillId="0" borderId="0"/>
    <xf numFmtId="170" fontId="76" fillId="0" borderId="0"/>
    <xf numFmtId="169" fontId="74" fillId="0" borderId="0"/>
    <xf numFmtId="171" fontId="74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71" fillId="0" borderId="0"/>
    <xf numFmtId="0" fontId="71" fillId="0" borderId="0"/>
    <xf numFmtId="169" fontId="74" fillId="0" borderId="0"/>
    <xf numFmtId="0" fontId="75" fillId="0" borderId="0">
      <alignment horizontal="center" textRotation="90"/>
    </xf>
    <xf numFmtId="169" fontId="74" fillId="0" borderId="0"/>
    <xf numFmtId="0" fontId="75" fillId="0" borderId="0">
      <alignment horizontal="center"/>
    </xf>
    <xf numFmtId="168" fontId="71" fillId="0" borderId="0"/>
    <xf numFmtId="168" fontId="75" fillId="0" borderId="0">
      <alignment horizontal="center"/>
    </xf>
    <xf numFmtId="0" fontId="71" fillId="0" borderId="0"/>
    <xf numFmtId="168" fontId="75" fillId="0" borderId="0">
      <alignment horizontal="center" textRotation="90"/>
    </xf>
    <xf numFmtId="0" fontId="74" fillId="0" borderId="0"/>
    <xf numFmtId="0" fontId="76" fillId="0" borderId="0"/>
    <xf numFmtId="168" fontId="76" fillId="0" borderId="0"/>
    <xf numFmtId="170" fontId="76" fillId="0" borderId="0"/>
    <xf numFmtId="169" fontId="74" fillId="0" borderId="0"/>
    <xf numFmtId="169" fontId="74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Border="0" applyProtection="0"/>
    <xf numFmtId="165" fontId="7" fillId="0" borderId="0" applyBorder="0" applyProtection="0"/>
  </cellStyleXfs>
  <cellXfs count="413"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12" fillId="0" borderId="0" xfId="0" applyFont="1" applyAlignment="1">
      <alignment horizontal="right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44" fontId="9" fillId="4" borderId="1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textRotation="180"/>
    </xf>
    <xf numFmtId="0" fontId="10" fillId="0" borderId="0" xfId="0" applyFont="1" applyFill="1" applyAlignment="1">
      <alignment horizontal="center" vertical="center"/>
    </xf>
    <xf numFmtId="44" fontId="10" fillId="0" borderId="0" xfId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textRotation="180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 textRotation="180"/>
    </xf>
    <xf numFmtId="44" fontId="10" fillId="2" borderId="1" xfId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 textRotation="180"/>
    </xf>
    <xf numFmtId="0" fontId="10" fillId="2" borderId="1" xfId="0" applyFont="1" applyFill="1" applyBorder="1" applyAlignment="1">
      <alignment horizontal="left" vertical="center" wrapText="1"/>
    </xf>
    <xf numFmtId="44" fontId="10" fillId="2" borderId="1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44" fontId="9" fillId="4" borderId="1" xfId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right" vertical="center" wrapText="1"/>
    </xf>
    <xf numFmtId="0" fontId="10" fillId="0" borderId="0" xfId="0" applyFont="1" applyFill="1"/>
    <xf numFmtId="44" fontId="9" fillId="4" borderId="1" xfId="1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6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4" fontId="5" fillId="4" borderId="1" xfId="0" applyNumberFormat="1" applyFont="1" applyFill="1" applyBorder="1" applyAlignment="1">
      <alignment horizontal="center" vertical="center" wrapText="1"/>
    </xf>
    <xf numFmtId="44" fontId="12" fillId="0" borderId="0" xfId="0" applyNumberFormat="1" applyFont="1" applyFill="1" applyAlignment="1">
      <alignment horizontal="right"/>
    </xf>
    <xf numFmtId="44" fontId="12" fillId="5" borderId="0" xfId="0" applyNumberFormat="1" applyFont="1" applyFill="1" applyAlignment="1">
      <alignment horizontal="right" vertical="center"/>
    </xf>
    <xf numFmtId="44" fontId="10" fillId="2" borderId="1" xfId="0" applyNumberFormat="1" applyFont="1" applyFill="1" applyBorder="1" applyAlignment="1">
      <alignment vertical="center" wrapText="1"/>
    </xf>
    <xf numFmtId="44" fontId="9" fillId="4" borderId="1" xfId="0" applyNumberFormat="1" applyFont="1" applyFill="1" applyBorder="1" applyAlignment="1">
      <alignment horizontal="right" vertical="center" wrapText="1"/>
    </xf>
    <xf numFmtId="44" fontId="10" fillId="0" borderId="0" xfId="0" applyNumberFormat="1" applyFont="1" applyFill="1" applyAlignment="1">
      <alignment horizontal="right"/>
    </xf>
    <xf numFmtId="0" fontId="10" fillId="0" borderId="2" xfId="0" applyFont="1" applyBorder="1" applyAlignment="1">
      <alignment horizontal="center" vertical="center"/>
    </xf>
    <xf numFmtId="4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44" fontId="35" fillId="2" borderId="1" xfId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7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4" fontId="37" fillId="0" borderId="1" xfId="2" applyNumberFormat="1" applyFont="1" applyBorder="1" applyAlignment="1">
      <alignment horizontal="center"/>
    </xf>
    <xf numFmtId="0" fontId="35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10" fillId="2" borderId="0" xfId="0" applyFont="1" applyFill="1" applyAlignment="1">
      <alignment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 textRotation="180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44" fontId="10" fillId="2" borderId="1" xfId="3" applyFont="1" applyFill="1" applyBorder="1" applyAlignment="1">
      <alignment vertical="center"/>
    </xf>
    <xf numFmtId="0" fontId="7" fillId="0" borderId="1" xfId="2" applyNumberFormat="1" applyFont="1" applyBorder="1" applyAlignment="1">
      <alignment horizontal="center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wrapText="1"/>
    </xf>
    <xf numFmtId="44" fontId="7" fillId="2" borderId="1" xfId="0" applyNumberFormat="1" applyFont="1" applyFill="1" applyBorder="1" applyAlignment="1">
      <alignment horizontal="right"/>
    </xf>
    <xf numFmtId="44" fontId="7" fillId="0" borderId="1" xfId="2" applyNumberFormat="1" applyFont="1" applyFill="1" applyBorder="1" applyAlignment="1">
      <alignment vertical="center" wrapText="1"/>
    </xf>
    <xf numFmtId="44" fontId="10" fillId="0" borderId="1" xfId="0" applyNumberFormat="1" applyFont="1" applyBorder="1" applyAlignment="1">
      <alignment horizontal="right"/>
    </xf>
    <xf numFmtId="44" fontId="7" fillId="0" borderId="1" xfId="3" applyNumberFormat="1" applyFont="1" applyFill="1" applyBorder="1" applyAlignment="1">
      <alignment horizontal="right" vertical="center" wrapText="1"/>
    </xf>
    <xf numFmtId="44" fontId="37" fillId="0" borderId="1" xfId="2" applyNumberFormat="1" applyFont="1" applyBorder="1" applyAlignment="1">
      <alignment horizontal="right"/>
    </xf>
    <xf numFmtId="44" fontId="37" fillId="0" borderId="4" xfId="2" applyNumberFormat="1" applyFont="1" applyBorder="1" applyAlignment="1">
      <alignment horizontal="right"/>
    </xf>
    <xf numFmtId="0" fontId="14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7" fontId="37" fillId="0" borderId="1" xfId="2" applyNumberFormat="1" applyFont="1" applyBorder="1" applyAlignment="1">
      <alignment horizontal="right"/>
    </xf>
    <xf numFmtId="44" fontId="9" fillId="4" borderId="1" xfId="1" applyFont="1" applyFill="1" applyBorder="1" applyAlignment="1">
      <alignment horizontal="center" wrapText="1"/>
    </xf>
    <xf numFmtId="44" fontId="10" fillId="2" borderId="1" xfId="1" applyFont="1" applyFill="1" applyBorder="1" applyAlignment="1">
      <alignment horizontal="center" wrapText="1"/>
    </xf>
    <xf numFmtId="44" fontId="10" fillId="2" borderId="1" xfId="3" applyFont="1" applyFill="1" applyBorder="1" applyAlignment="1">
      <alignment horizontal="center" wrapText="1"/>
    </xf>
    <xf numFmtId="44" fontId="10" fillId="0" borderId="0" xfId="1" applyFont="1" applyFill="1" applyAlignment="1">
      <alignment horizontal="center"/>
    </xf>
    <xf numFmtId="44" fontId="1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4" fontId="10" fillId="2" borderId="1" xfId="3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 textRotation="180"/>
    </xf>
    <xf numFmtId="44" fontId="9" fillId="4" borderId="1" xfId="3" applyFont="1" applyFill="1" applyBorder="1" applyAlignment="1">
      <alignment horizontal="right" vertical="center" wrapText="1"/>
    </xf>
    <xf numFmtId="4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19" xfId="2" applyBorder="1" applyAlignment="1">
      <alignment horizontal="center" vertical="center"/>
    </xf>
    <xf numFmtId="0" fontId="41" fillId="0" borderId="1" xfId="2" applyFont="1" applyBorder="1"/>
    <xf numFmtId="0" fontId="10" fillId="2" borderId="1" xfId="3" applyNumberFormat="1" applyFont="1" applyFill="1" applyBorder="1" applyAlignment="1">
      <alignment horizontal="center" vertical="center"/>
    </xf>
    <xf numFmtId="44" fontId="7" fillId="0" borderId="1" xfId="2" applyNumberFormat="1" applyBorder="1"/>
    <xf numFmtId="0" fontId="7" fillId="0" borderId="1" xfId="2" applyBorder="1"/>
    <xf numFmtId="0" fontId="7" fillId="0" borderId="1" xfId="2" applyBorder="1" applyAlignment="1">
      <alignment horizontal="center"/>
    </xf>
    <xf numFmtId="164" fontId="9" fillId="4" borderId="1" xfId="3" applyNumberFormat="1" applyFont="1" applyFill="1" applyBorder="1" applyAlignment="1">
      <alignment horizontal="right" vertical="center" wrapText="1"/>
    </xf>
    <xf numFmtId="0" fontId="7" fillId="0" borderId="20" xfId="2" applyBorder="1" applyAlignment="1">
      <alignment horizontal="center" vertical="center"/>
    </xf>
    <xf numFmtId="0" fontId="41" fillId="0" borderId="2" xfId="2" applyFont="1" applyBorder="1"/>
    <xf numFmtId="44" fontId="7" fillId="0" borderId="2" xfId="2" applyNumberFormat="1" applyBorder="1"/>
    <xf numFmtId="0" fontId="10" fillId="0" borderId="0" xfId="0" applyFont="1" applyAlignment="1">
      <alignment vertical="center" textRotation="180"/>
    </xf>
    <xf numFmtId="0" fontId="7" fillId="0" borderId="21" xfId="2" applyBorder="1" applyAlignment="1">
      <alignment horizontal="center"/>
    </xf>
    <xf numFmtId="0" fontId="36" fillId="28" borderId="1" xfId="0" applyFont="1" applyFill="1" applyBorder="1" applyAlignment="1">
      <alignment vertical="center" wrapText="1"/>
    </xf>
    <xf numFmtId="44" fontId="36" fillId="28" borderId="1" xfId="3" applyFont="1" applyFill="1" applyBorder="1" applyAlignment="1">
      <alignment vertical="center"/>
    </xf>
    <xf numFmtId="0" fontId="36" fillId="28" borderId="1" xfId="0" applyFont="1" applyFill="1" applyBorder="1" applyAlignment="1">
      <alignment horizontal="center" vertical="center"/>
    </xf>
    <xf numFmtId="0" fontId="36" fillId="28" borderId="1" xfId="0" applyFont="1" applyFill="1" applyBorder="1" applyAlignment="1">
      <alignment vertical="center"/>
    </xf>
    <xf numFmtId="0" fontId="10" fillId="0" borderId="0" xfId="0" applyFont="1" applyAlignment="1">
      <alignment horizontal="center" vertical="top" textRotation="180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7" fillId="2" borderId="22" xfId="2" applyFill="1" applyBorder="1" applyAlignment="1">
      <alignment vertical="center" wrapText="1"/>
    </xf>
    <xf numFmtId="164" fontId="36" fillId="2" borderId="1" xfId="2" applyNumberFormat="1" applyFont="1" applyFill="1" applyBorder="1" applyAlignment="1">
      <alignment horizontal="center" vertical="center"/>
    </xf>
    <xf numFmtId="164" fontId="36" fillId="2" borderId="1" xfId="3" applyNumberFormat="1" applyFont="1" applyFill="1" applyBorder="1" applyAlignment="1">
      <alignment horizontal="center" vertical="center"/>
    </xf>
    <xf numFmtId="0" fontId="7" fillId="2" borderId="22" xfId="2" applyFill="1" applyBorder="1" applyAlignment="1">
      <alignment wrapText="1"/>
    </xf>
    <xf numFmtId="0" fontId="7" fillId="2" borderId="22" xfId="2" applyFill="1" applyBorder="1" applyAlignment="1">
      <alignment vertical="center"/>
    </xf>
    <xf numFmtId="0" fontId="7" fillId="2" borderId="1" xfId="2" applyFill="1" applyBorder="1" applyAlignment="1">
      <alignment vertical="center" wrapText="1"/>
    </xf>
    <xf numFmtId="0" fontId="3" fillId="4" borderId="1" xfId="0" applyFont="1" applyFill="1" applyBorder="1"/>
    <xf numFmtId="44" fontId="10" fillId="0" borderId="0" xfId="0" applyNumberFormat="1" applyFont="1"/>
    <xf numFmtId="164" fontId="36" fillId="28" borderId="1" xfId="2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44" fontId="0" fillId="0" borderId="24" xfId="0" applyNumberFormat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44" fontId="0" fillId="0" borderId="26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vertical="center" wrapText="1"/>
    </xf>
    <xf numFmtId="44" fontId="44" fillId="29" borderId="1" xfId="0" applyNumberFormat="1" applyFont="1" applyFill="1" applyBorder="1" applyAlignment="1">
      <alignment horizontal="right" vertical="center" wrapText="1"/>
    </xf>
    <xf numFmtId="0" fontId="44" fillId="29" borderId="1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44" fontId="0" fillId="0" borderId="23" xfId="0" applyNumberFormat="1" applyBorder="1" applyAlignment="1">
      <alignment vertical="center" wrapText="1"/>
    </xf>
    <xf numFmtId="164" fontId="36" fillId="28" borderId="1" xfId="3" applyNumberFormat="1" applyFont="1" applyFill="1" applyBorder="1" applyAlignment="1">
      <alignment horizontal="center" vertical="center"/>
    </xf>
    <xf numFmtId="0" fontId="7" fillId="0" borderId="24" xfId="2" applyBorder="1" applyAlignment="1">
      <alignment horizontal="center" vertical="center" wrapText="1"/>
    </xf>
    <xf numFmtId="0" fontId="7" fillId="0" borderId="24" xfId="2" applyBorder="1" applyAlignment="1">
      <alignment vertical="center" wrapText="1"/>
    </xf>
    <xf numFmtId="44" fontId="7" fillId="0" borderId="24" xfId="2" applyNumberFormat="1" applyBorder="1" applyAlignment="1">
      <alignment vertical="center" wrapText="1"/>
    </xf>
    <xf numFmtId="0" fontId="7" fillId="0" borderId="0" xfId="2" applyAlignment="1">
      <alignment horizontal="center" vertical="center" wrapText="1"/>
    </xf>
    <xf numFmtId="0" fontId="7" fillId="0" borderId="0" xfId="2" applyAlignment="1">
      <alignment vertical="center" wrapText="1"/>
    </xf>
    <xf numFmtId="0" fontId="36" fillId="0" borderId="0" xfId="0" applyFont="1"/>
    <xf numFmtId="0" fontId="36" fillId="0" borderId="0" xfId="0" applyFont="1" applyAlignment="1">
      <alignment horizontal="center" vertical="center"/>
    </xf>
    <xf numFmtId="0" fontId="46" fillId="0" borderId="0" xfId="0" applyFont="1"/>
    <xf numFmtId="0" fontId="4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44" fontId="7" fillId="0" borderId="24" xfId="3" applyFont="1" applyFill="1" applyBorder="1" applyAlignment="1">
      <alignment vertical="center" wrapText="1"/>
    </xf>
    <xf numFmtId="44" fontId="7" fillId="0" borderId="25" xfId="3" applyFont="1" applyFill="1" applyBorder="1" applyAlignment="1">
      <alignment vertical="center" wrapText="1"/>
    </xf>
    <xf numFmtId="44" fontId="7" fillId="0" borderId="1" xfId="3" applyFont="1" applyFill="1" applyBorder="1" applyAlignment="1">
      <alignment vertical="center" wrapText="1"/>
    </xf>
    <xf numFmtId="44" fontId="0" fillId="0" borderId="1" xfId="0" applyNumberFormat="1" applyBorder="1"/>
    <xf numFmtId="0" fontId="36" fillId="28" borderId="2" xfId="0" applyFont="1" applyFill="1" applyBorder="1" applyAlignment="1">
      <alignment vertical="center" wrapText="1"/>
    </xf>
    <xf numFmtId="44" fontId="44" fillId="29" borderId="1" xfId="3" applyFont="1" applyFill="1" applyBorder="1" applyAlignment="1">
      <alignment horizontal="right" vertical="center" wrapText="1"/>
    </xf>
    <xf numFmtId="0" fontId="46" fillId="29" borderId="1" xfId="0" applyFont="1" applyFill="1" applyBorder="1" applyAlignment="1">
      <alignment horizontal="center" vertical="center" wrapText="1"/>
    </xf>
    <xf numFmtId="0" fontId="47" fillId="29" borderId="1" xfId="0" applyFont="1" applyFill="1" applyBorder="1" applyAlignment="1">
      <alignment vertical="center" wrapText="1"/>
    </xf>
    <xf numFmtId="0" fontId="47" fillId="29" borderId="1" xfId="0" applyFont="1" applyFill="1" applyBorder="1" applyAlignment="1">
      <alignment horizontal="center" vertical="center" wrapText="1"/>
    </xf>
    <xf numFmtId="0" fontId="46" fillId="29" borderId="1" xfId="0" applyFont="1" applyFill="1" applyBorder="1" applyAlignment="1">
      <alignment vertical="center" wrapText="1"/>
    </xf>
    <xf numFmtId="0" fontId="7" fillId="0" borderId="25" xfId="2" applyBorder="1" applyAlignment="1">
      <alignment horizontal="center" vertical="center" wrapText="1"/>
    </xf>
    <xf numFmtId="0" fontId="7" fillId="0" borderId="25" xfId="2" applyBorder="1" applyAlignment="1">
      <alignment vertical="center" wrapText="1"/>
    </xf>
    <xf numFmtId="44" fontId="7" fillId="0" borderId="25" xfId="2" applyNumberFormat="1" applyBorder="1" applyAlignment="1">
      <alignment vertical="center" wrapText="1"/>
    </xf>
    <xf numFmtId="0" fontId="7" fillId="0" borderId="1" xfId="2" applyBorder="1" applyAlignment="1">
      <alignment horizontal="center" vertical="center" wrapText="1"/>
    </xf>
    <xf numFmtId="0" fontId="7" fillId="0" borderId="1" xfId="2" applyBorder="1" applyAlignment="1">
      <alignment vertical="center" wrapText="1"/>
    </xf>
    <xf numFmtId="44" fontId="7" fillId="0" borderId="1" xfId="2" applyNumberFormat="1" applyBorder="1" applyAlignment="1">
      <alignment vertical="center" wrapText="1"/>
    </xf>
    <xf numFmtId="0" fontId="36" fillId="0" borderId="0" xfId="0" applyFont="1" applyAlignment="1">
      <alignment horizontal="center" vertical="center" textRotation="180"/>
    </xf>
    <xf numFmtId="49" fontId="36" fillId="28" borderId="1" xfId="0" applyNumberFormat="1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44" fontId="0" fillId="0" borderId="25" xfId="0" applyNumberForma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4" fontId="7" fillId="0" borderId="1" xfId="0" applyNumberFormat="1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44" fontId="7" fillId="0" borderId="24" xfId="0" applyNumberFormat="1" applyFont="1" applyBorder="1" applyAlignment="1">
      <alignment vertical="center" wrapText="1"/>
    </xf>
    <xf numFmtId="0" fontId="42" fillId="30" borderId="1" xfId="0" applyFont="1" applyFill="1" applyBorder="1" applyAlignment="1">
      <alignment horizontal="center" vertical="center"/>
    </xf>
    <xf numFmtId="0" fontId="45" fillId="30" borderId="1" xfId="0" applyFont="1" applyFill="1" applyBorder="1" applyAlignment="1">
      <alignment horizontal="center" vertical="center"/>
    </xf>
    <xf numFmtId="0" fontId="45" fillId="30" borderId="1" xfId="0" applyFont="1" applyFill="1" applyBorder="1" applyAlignment="1">
      <alignment vertical="center"/>
    </xf>
    <xf numFmtId="0" fontId="42" fillId="30" borderId="1" xfId="0" applyFont="1" applyFill="1" applyBorder="1" applyAlignment="1">
      <alignment horizontal="right" vertical="center" wrapText="1"/>
    </xf>
    <xf numFmtId="0" fontId="49" fillId="0" borderId="1" xfId="45" applyFont="1" applyFill="1" applyBorder="1" applyAlignment="1">
      <alignment horizontal="center" wrapText="1"/>
    </xf>
    <xf numFmtId="0" fontId="49" fillId="31" borderId="1" xfId="0" applyFont="1" applyFill="1" applyBorder="1" applyAlignment="1">
      <alignment vertical="center" wrapText="1"/>
    </xf>
    <xf numFmtId="1" fontId="49" fillId="31" borderId="1" xfId="0" applyNumberFormat="1" applyFont="1" applyFill="1" applyBorder="1" applyAlignment="1">
      <alignment horizontal="center" vertical="center" wrapText="1"/>
    </xf>
    <xf numFmtId="165" fontId="49" fillId="0" borderId="1" xfId="45" applyNumberFormat="1" applyFont="1" applyFill="1" applyBorder="1" applyAlignment="1">
      <alignment wrapText="1"/>
    </xf>
    <xf numFmtId="44" fontId="49" fillId="31" borderId="1" xfId="1" applyFont="1" applyFill="1" applyBorder="1" applyAlignment="1" applyProtection="1">
      <alignment vertical="center" wrapText="1"/>
    </xf>
    <xf numFmtId="0" fontId="49" fillId="31" borderId="1" xfId="0" applyFont="1" applyFill="1" applyBorder="1" applyAlignment="1">
      <alignment horizontal="center" vertical="center" wrapText="1"/>
    </xf>
    <xf numFmtId="0" fontId="7" fillId="0" borderId="1" xfId="45" applyFont="1" applyFill="1" applyBorder="1" applyAlignment="1">
      <alignment horizontal="center" wrapText="1"/>
    </xf>
    <xf numFmtId="0" fontId="36" fillId="31" borderId="1" xfId="0" applyFont="1" applyFill="1" applyBorder="1" applyAlignment="1">
      <alignment horizontal="center" vertical="center"/>
    </xf>
    <xf numFmtId="0" fontId="36" fillId="31" borderId="1" xfId="0" applyFont="1" applyFill="1" applyBorder="1" applyAlignment="1">
      <alignment vertical="center" wrapText="1"/>
    </xf>
    <xf numFmtId="0" fontId="7" fillId="0" borderId="1" xfId="45" applyFont="1" applyFill="1" applyBorder="1"/>
    <xf numFmtId="165" fontId="49" fillId="0" borderId="1" xfId="0" applyNumberFormat="1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49" fillId="0" borderId="1" xfId="0" applyFont="1" applyBorder="1" applyAlignment="1">
      <alignment horizontal="center" wrapText="1"/>
    </xf>
    <xf numFmtId="0" fontId="50" fillId="32" borderId="1" xfId="0" applyFont="1" applyFill="1" applyBorder="1" applyAlignment="1">
      <alignment horizontal="center" vertical="center" wrapText="1"/>
    </xf>
    <xf numFmtId="44" fontId="50" fillId="32" borderId="1" xfId="1" applyFont="1" applyFill="1" applyBorder="1" applyAlignment="1" applyProtection="1">
      <alignment horizontal="right" vertical="center" wrapText="1"/>
    </xf>
    <xf numFmtId="0" fontId="51" fillId="32" borderId="1" xfId="0" applyFont="1" applyFill="1" applyBorder="1" applyAlignment="1">
      <alignment horizontal="center" vertical="center" wrapText="1"/>
    </xf>
    <xf numFmtId="0" fontId="52" fillId="32" borderId="1" xfId="0" applyFont="1" applyFill="1" applyBorder="1" applyAlignment="1">
      <alignment vertical="center" wrapText="1"/>
    </xf>
    <xf numFmtId="0" fontId="52" fillId="32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vertical="center"/>
    </xf>
    <xf numFmtId="0" fontId="49" fillId="0" borderId="1" xfId="0" applyFont="1" applyBorder="1" applyAlignment="1">
      <alignment vertical="center" wrapText="1"/>
    </xf>
    <xf numFmtId="1" fontId="49" fillId="0" borderId="1" xfId="0" applyNumberFormat="1" applyFont="1" applyBorder="1" applyAlignment="1">
      <alignment horizontal="center" vertical="center" wrapText="1"/>
    </xf>
    <xf numFmtId="165" fontId="49" fillId="2" borderId="1" xfId="0" applyNumberFormat="1" applyFont="1" applyFill="1" applyBorder="1" applyAlignment="1">
      <alignment vertical="center" wrapText="1"/>
    </xf>
    <xf numFmtId="0" fontId="49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/>
    </xf>
    <xf numFmtId="0" fontId="49" fillId="0" borderId="1" xfId="0" applyFont="1" applyBorder="1" applyAlignment="1">
      <alignment wrapText="1"/>
    </xf>
    <xf numFmtId="44" fontId="49" fillId="0" borderId="1" xfId="1" applyFont="1" applyBorder="1" applyAlignment="1" applyProtection="1">
      <alignment horizontal="right" vertical="center" wrapText="1"/>
    </xf>
    <xf numFmtId="0" fontId="51" fillId="31" borderId="1" xfId="0" applyFont="1" applyFill="1" applyBorder="1" applyAlignment="1">
      <alignment horizontal="center" vertical="center"/>
    </xf>
    <xf numFmtId="166" fontId="36" fillId="31" borderId="1" xfId="1" applyNumberFormat="1" applyFont="1" applyFill="1" applyBorder="1" applyAlignment="1" applyProtection="1">
      <alignment horizontal="center" vertical="center" wrapText="1"/>
    </xf>
    <xf numFmtId="0" fontId="7" fillId="31" borderId="1" xfId="45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165" fontId="50" fillId="32" borderId="1" xfId="0" applyNumberFormat="1" applyFont="1" applyFill="1" applyBorder="1" applyAlignment="1">
      <alignment horizontal="righ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165" fontId="0" fillId="0" borderId="28" xfId="0" applyNumberFormat="1" applyBorder="1" applyAlignment="1">
      <alignment vertical="center" wrapText="1"/>
    </xf>
    <xf numFmtId="164" fontId="10" fillId="2" borderId="1" xfId="2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4" fillId="2" borderId="1" xfId="2" applyNumberFormat="1" applyFont="1" applyFill="1" applyBorder="1" applyAlignment="1">
      <alignment horizontal="center" vertical="center"/>
    </xf>
    <xf numFmtId="164" fontId="36" fillId="2" borderId="1" xfId="3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7" fillId="2" borderId="29" xfId="2" applyFill="1" applyBorder="1" applyAlignment="1">
      <alignment vertical="center" wrapText="1"/>
    </xf>
    <xf numFmtId="164" fontId="36" fillId="28" borderId="27" xfId="3" applyNumberFormat="1" applyFont="1" applyFill="1" applyBorder="1" applyAlignment="1">
      <alignment horizontal="center" vertical="center"/>
    </xf>
    <xf numFmtId="164" fontId="36" fillId="28" borderId="27" xfId="2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7" fillId="0" borderId="0" xfId="45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0" fillId="0" borderId="0" xfId="0" applyBorder="1"/>
    <xf numFmtId="0" fontId="36" fillId="0" borderId="0" xfId="0" applyFont="1" applyBorder="1" applyAlignment="1">
      <alignment horizontal="center" vertical="center" textRotation="180"/>
    </xf>
    <xf numFmtId="8" fontId="36" fillId="2" borderId="1" xfId="0" applyNumberFormat="1" applyFont="1" applyFill="1" applyBorder="1" applyAlignment="1">
      <alignment horizontal="center"/>
    </xf>
    <xf numFmtId="44" fontId="10" fillId="2" borderId="1" xfId="0" applyNumberFormat="1" applyFont="1" applyFill="1" applyBorder="1" applyAlignment="1">
      <alignment horizontal="center"/>
    </xf>
    <xf numFmtId="0" fontId="42" fillId="3" borderId="1" xfId="0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vertical="center"/>
    </xf>
    <xf numFmtId="0" fontId="42" fillId="3" borderId="1" xfId="0" applyFont="1" applyFill="1" applyBorder="1" applyAlignment="1">
      <alignment horizontal="right" vertical="center" wrapText="1"/>
    </xf>
    <xf numFmtId="44" fontId="43" fillId="4" borderId="1" xfId="2" applyNumberFormat="1" applyFont="1" applyFill="1" applyBorder="1"/>
    <xf numFmtId="164" fontId="10" fillId="2" borderId="1" xfId="0" applyNumberFormat="1" applyFont="1" applyFill="1" applyBorder="1" applyAlignment="1">
      <alignment horizontal="right" vertical="center"/>
    </xf>
    <xf numFmtId="44" fontId="0" fillId="0" borderId="28" xfId="0" applyNumberFormat="1" applyBorder="1"/>
    <xf numFmtId="0" fontId="0" fillId="0" borderId="26" xfId="0" applyBorder="1" applyAlignment="1">
      <alignment horizontal="center" vertical="center" wrapText="1"/>
    </xf>
    <xf numFmtId="44" fontId="0" fillId="0" borderId="2" xfId="0" applyNumberFormat="1" applyBorder="1"/>
    <xf numFmtId="44" fontId="36" fillId="0" borderId="0" xfId="0" applyNumberFormat="1" applyFont="1"/>
    <xf numFmtId="44" fontId="36" fillId="0" borderId="0" xfId="0" applyNumberFormat="1" applyFont="1" applyAlignment="1">
      <alignment horizontal="center" vertical="center"/>
    </xf>
    <xf numFmtId="44" fontId="0" fillId="0" borderId="23" xfId="3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7" fillId="0" borderId="31" xfId="2" applyBorder="1" applyAlignment="1">
      <alignment vertical="center" wrapText="1"/>
    </xf>
    <xf numFmtId="0" fontId="0" fillId="2" borderId="23" xfId="0" applyFill="1" applyBorder="1" applyAlignment="1">
      <alignment horizontal="center" vertical="center" wrapText="1"/>
    </xf>
    <xf numFmtId="0" fontId="7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44" fontId="0" fillId="2" borderId="23" xfId="0" applyNumberFormat="1" applyFill="1" applyBorder="1" applyAlignment="1">
      <alignment vertical="center" wrapText="1"/>
    </xf>
    <xf numFmtId="0" fontId="46" fillId="2" borderId="0" xfId="0" applyFont="1" applyFill="1"/>
    <xf numFmtId="0" fontId="46" fillId="2" borderId="0" xfId="0" applyFont="1" applyFill="1" applyAlignment="1">
      <alignment horizontal="center" vertical="center"/>
    </xf>
    <xf numFmtId="0" fontId="36" fillId="2" borderId="0" xfId="0" applyFont="1" applyFill="1"/>
    <xf numFmtId="0" fontId="11" fillId="0" borderId="0" xfId="0" applyFont="1" applyFill="1" applyAlignment="1"/>
    <xf numFmtId="0" fontId="11" fillId="5" borderId="0" xfId="0" applyFont="1" applyFill="1" applyAlignment="1"/>
    <xf numFmtId="0" fontId="9" fillId="4" borderId="1" xfId="0" applyFont="1" applyFill="1" applyBorder="1" applyAlignment="1">
      <alignment vertical="center" wrapText="1"/>
    </xf>
    <xf numFmtId="0" fontId="10" fillId="0" borderId="0" xfId="0" applyFont="1" applyFill="1" applyAlignment="1"/>
    <xf numFmtId="0" fontId="39" fillId="0" borderId="1" xfId="0" applyFont="1" applyBorder="1" applyAlignment="1">
      <alignment vertical="center"/>
    </xf>
    <xf numFmtId="0" fontId="36" fillId="0" borderId="1" xfId="0" applyFont="1" applyBorder="1" applyAlignment="1"/>
    <xf numFmtId="0" fontId="0" fillId="0" borderId="0" xfId="0" applyAlignment="1"/>
    <xf numFmtId="0" fontId="10" fillId="5" borderId="0" xfId="0" applyFont="1" applyFill="1" applyAlignment="1">
      <alignment vertical="center"/>
    </xf>
    <xf numFmtId="0" fontId="7" fillId="2" borderId="0" xfId="0" applyFont="1" applyFill="1" applyAlignment="1"/>
    <xf numFmtId="0" fontId="7" fillId="2" borderId="1" xfId="0" applyFont="1" applyFill="1" applyBorder="1" applyAlignment="1"/>
    <xf numFmtId="0" fontId="0" fillId="0" borderId="28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10" fillId="5" borderId="0" xfId="0" applyFont="1" applyFill="1" applyAlignment="1"/>
    <xf numFmtId="0" fontId="10" fillId="0" borderId="1" xfId="0" applyFont="1" applyBorder="1" applyAlignment="1"/>
    <xf numFmtId="0" fontId="37" fillId="0" borderId="1" xfId="2" applyFont="1" applyBorder="1" applyAlignment="1"/>
    <xf numFmtId="0" fontId="7" fillId="0" borderId="1" xfId="2" applyBorder="1" applyAlignment="1"/>
    <xf numFmtId="44" fontId="44" fillId="29" borderId="1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/>
    </xf>
    <xf numFmtId="44" fontId="10" fillId="2" borderId="1" xfId="3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 wrapText="1"/>
    </xf>
    <xf numFmtId="0" fontId="36" fillId="2" borderId="0" xfId="0" applyFont="1" applyFill="1" applyAlignment="1">
      <alignment horizontal="center" vertical="center" textRotation="180"/>
    </xf>
    <xf numFmtId="0" fontId="36" fillId="2" borderId="0" xfId="0" applyFont="1" applyFill="1" applyAlignment="1">
      <alignment vertical="center"/>
    </xf>
    <xf numFmtId="165" fontId="49" fillId="2" borderId="1" xfId="0" applyNumberFormat="1" applyFont="1" applyFill="1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53" fillId="4" borderId="1" xfId="0" applyNumberFormat="1" applyFont="1" applyFill="1" applyBorder="1" applyAlignment="1">
      <alignment horizontal="right"/>
    </xf>
    <xf numFmtId="44" fontId="43" fillId="4" borderId="1" xfId="0" applyNumberFormat="1" applyFont="1" applyFill="1" applyBorder="1"/>
    <xf numFmtId="165" fontId="43" fillId="33" borderId="1" xfId="45" applyNumberFormat="1" applyFont="1" applyFill="1" applyBorder="1"/>
    <xf numFmtId="0" fontId="36" fillId="4" borderId="1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/>
    </xf>
    <xf numFmtId="0" fontId="10" fillId="2" borderId="0" xfId="0" applyNumberFormat="1" applyFont="1" applyFill="1" applyAlignment="1">
      <alignment horizontal="center" vertical="center"/>
    </xf>
    <xf numFmtId="0" fontId="51" fillId="34" borderId="0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vertical="center" wrapText="1"/>
    </xf>
    <xf numFmtId="0" fontId="52" fillId="34" borderId="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vertical="center"/>
    </xf>
    <xf numFmtId="0" fontId="14" fillId="0" borderId="0" xfId="0" applyFont="1" applyAlignment="1">
      <alignment horizontal="right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164" fontId="59" fillId="0" borderId="0" xfId="0" applyNumberFormat="1" applyFont="1" applyAlignment="1">
      <alignment vertical="center"/>
    </xf>
    <xf numFmtId="0" fontId="60" fillId="0" borderId="0" xfId="0" applyFont="1" applyAlignment="1">
      <alignment horizontal="right" vertical="center"/>
    </xf>
    <xf numFmtId="0" fontId="11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49" fontId="65" fillId="0" borderId="1" xfId="0" applyNumberFormat="1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64" fontId="67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27" xfId="0" applyBorder="1"/>
    <xf numFmtId="0" fontId="7" fillId="0" borderId="21" xfId="0" applyFont="1" applyBorder="1"/>
    <xf numFmtId="0" fontId="0" fillId="0" borderId="27" xfId="0" applyBorder="1" applyAlignment="1">
      <alignment wrapText="1"/>
    </xf>
    <xf numFmtId="0" fontId="7" fillId="0" borderId="38" xfId="0" applyFont="1" applyBorder="1"/>
    <xf numFmtId="8" fontId="0" fillId="0" borderId="27" xfId="0" applyNumberFormat="1" applyBorder="1" applyAlignment="1">
      <alignment horizontal="right" vertical="center"/>
    </xf>
    <xf numFmtId="8" fontId="0" fillId="0" borderId="34" xfId="0" applyNumberFormat="1" applyBorder="1" applyAlignment="1">
      <alignment horizontal="right" vertical="center"/>
    </xf>
    <xf numFmtId="8" fontId="0" fillId="0" borderId="32" xfId="0" applyNumberFormat="1" applyBorder="1" applyAlignment="1">
      <alignment horizontal="right" vertical="center"/>
    </xf>
    <xf numFmtId="8" fontId="0" fillId="0" borderId="37" xfId="0" applyNumberFormat="1" applyBorder="1" applyAlignment="1">
      <alignment horizontal="right" vertical="center"/>
    </xf>
    <xf numFmtId="0" fontId="7" fillId="0" borderId="39" xfId="0" applyFont="1" applyBorder="1"/>
    <xf numFmtId="8" fontId="0" fillId="0" borderId="37" xfId="0" applyNumberFormat="1" applyFill="1" applyBorder="1" applyAlignment="1">
      <alignment horizontal="right" vertical="center"/>
    </xf>
    <xf numFmtId="0" fontId="7" fillId="0" borderId="40" xfId="0" applyFont="1" applyFill="1" applyBorder="1"/>
    <xf numFmtId="0" fontId="7" fillId="0" borderId="41" xfId="0" applyFont="1" applyFill="1" applyBorder="1"/>
    <xf numFmtId="164" fontId="0" fillId="0" borderId="42" xfId="0" applyNumberFormat="1" applyBorder="1" applyAlignment="1">
      <alignment horizontal="right" vertical="center"/>
    </xf>
    <xf numFmtId="0" fontId="7" fillId="0" borderId="40" xfId="0" applyFont="1" applyBorder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64" fontId="77" fillId="0" borderId="1" xfId="0" applyNumberFormat="1" applyFont="1" applyBorder="1" applyAlignment="1">
      <alignment horizontal="center" vertical="center" wrapText="1"/>
    </xf>
    <xf numFmtId="0" fontId="40" fillId="3" borderId="4" xfId="2" applyFont="1" applyFill="1" applyBorder="1" applyAlignment="1">
      <alignment horizontal="left" vertical="center"/>
    </xf>
    <xf numFmtId="0" fontId="40" fillId="3" borderId="3" xfId="2" applyFont="1" applyFill="1" applyBorder="1" applyAlignment="1">
      <alignment horizontal="left" vertical="center"/>
    </xf>
    <xf numFmtId="0" fontId="40" fillId="3" borderId="5" xfId="2" applyFont="1" applyFill="1" applyBorder="1" applyAlignment="1">
      <alignment horizontal="left" vertical="center"/>
    </xf>
    <xf numFmtId="0" fontId="44" fillId="29" borderId="1" xfId="0" applyFont="1" applyFill="1" applyBorder="1" applyAlignment="1">
      <alignment horizontal="center" vertical="center" wrapText="1"/>
    </xf>
    <xf numFmtId="0" fontId="40" fillId="30" borderId="1" xfId="45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44" fontId="56" fillId="32" borderId="1" xfId="1" applyFont="1" applyFill="1" applyBorder="1" applyAlignment="1" applyProtection="1">
      <alignment horizontal="center" vertical="center" wrapText="1"/>
    </xf>
    <xf numFmtId="0" fontId="55" fillId="32" borderId="4" xfId="0" applyFont="1" applyFill="1" applyBorder="1" applyAlignment="1">
      <alignment horizontal="center" vertical="center" wrapText="1"/>
    </xf>
    <xf numFmtId="0" fontId="55" fillId="32" borderId="3" xfId="0" applyFont="1" applyFill="1" applyBorder="1" applyAlignment="1">
      <alignment horizontal="center" vertical="center" wrapText="1"/>
    </xf>
    <xf numFmtId="0" fontId="55" fillId="32" borderId="5" xfId="0" applyFont="1" applyFill="1" applyBorder="1" applyAlignment="1">
      <alignment horizontal="center" vertical="center" wrapText="1"/>
    </xf>
    <xf numFmtId="0" fontId="50" fillId="3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0" fillId="3" borderId="1" xfId="2" applyFont="1" applyFill="1" applyBorder="1" applyAlignment="1">
      <alignment horizontal="left" vertical="center"/>
    </xf>
    <xf numFmtId="0" fontId="40" fillId="3" borderId="18" xfId="2" applyFont="1" applyFill="1" applyBorder="1" applyAlignment="1">
      <alignment horizontal="left" vertical="center"/>
    </xf>
    <xf numFmtId="0" fontId="40" fillId="3" borderId="16" xfId="2" applyFont="1" applyFill="1" applyBorder="1" applyAlignment="1">
      <alignment horizontal="left" vertical="center"/>
    </xf>
    <xf numFmtId="0" fontId="40" fillId="3" borderId="17" xfId="2" applyFont="1" applyFill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45" fillId="3" borderId="4" xfId="0" applyFont="1" applyFill="1" applyBorder="1" applyAlignment="1">
      <alignment horizontal="left" vertical="center" wrapText="1"/>
    </xf>
    <xf numFmtId="0" fontId="45" fillId="3" borderId="3" xfId="0" applyFont="1" applyFill="1" applyBorder="1" applyAlignment="1">
      <alignment horizontal="left" vertical="center" wrapText="1"/>
    </xf>
    <xf numFmtId="0" fontId="45" fillId="3" borderId="5" xfId="0" applyFont="1" applyFill="1" applyBorder="1" applyAlignment="1">
      <alignment horizontal="left" vertical="center" wrapText="1"/>
    </xf>
    <xf numFmtId="0" fontId="44" fillId="29" borderId="4" xfId="0" applyFont="1" applyFill="1" applyBorder="1" applyAlignment="1">
      <alignment horizontal="center" vertical="center" wrapText="1"/>
    </xf>
    <xf numFmtId="0" fontId="44" fillId="29" borderId="3" xfId="0" applyFont="1" applyFill="1" applyBorder="1" applyAlignment="1">
      <alignment horizontal="center" vertical="center" wrapText="1"/>
    </xf>
    <xf numFmtId="0" fontId="44" fillId="29" borderId="5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45" fillId="30" borderId="1" xfId="0" applyFont="1" applyFill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53" fillId="4" borderId="4" xfId="0" applyFont="1" applyFill="1" applyBorder="1" applyAlignment="1">
      <alignment horizontal="left"/>
    </xf>
    <xf numFmtId="0" fontId="53" fillId="4" borderId="3" xfId="0" applyFont="1" applyFill="1" applyBorder="1" applyAlignment="1">
      <alignment horizontal="left"/>
    </xf>
    <xf numFmtId="0" fontId="53" fillId="4" borderId="5" xfId="0" applyFont="1" applyFill="1" applyBorder="1" applyAlignment="1">
      <alignment horizontal="left"/>
    </xf>
    <xf numFmtId="0" fontId="57" fillId="35" borderId="1" xfId="0" applyFont="1" applyFill="1" applyBorder="1" applyAlignment="1">
      <alignment horizontal="left" vertical="center"/>
    </xf>
    <xf numFmtId="44" fontId="54" fillId="35" borderId="1" xfId="0" applyNumberFormat="1" applyFont="1" applyFill="1" applyBorder="1" applyAlignment="1">
      <alignment horizontal="center" vertical="center"/>
    </xf>
    <xf numFmtId="0" fontId="50" fillId="32" borderId="1" xfId="0" applyFont="1" applyFill="1" applyBorder="1" applyAlignment="1">
      <alignment horizontal="left" vertical="center" wrapText="1"/>
    </xf>
    <xf numFmtId="0" fontId="44" fillId="29" borderId="1" xfId="0" applyFont="1" applyFill="1" applyBorder="1" applyAlignment="1">
      <alignment vertical="center" wrapText="1"/>
    </xf>
    <xf numFmtId="0" fontId="40" fillId="3" borderId="1" xfId="2" applyFont="1" applyFill="1" applyBorder="1" applyAlignment="1">
      <alignment vertical="center"/>
    </xf>
    <xf numFmtId="0" fontId="64" fillId="0" borderId="1" xfId="0" applyFont="1" applyBorder="1" applyAlignment="1">
      <alignment horizontal="left" vertical="center" wrapText="1"/>
    </xf>
    <xf numFmtId="0" fontId="61" fillId="3" borderId="1" xfId="0" applyFont="1" applyFill="1" applyBorder="1" applyAlignment="1">
      <alignment horizontal="left" vertical="center" wrapText="1"/>
    </xf>
    <xf numFmtId="0" fontId="62" fillId="2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68" fillId="36" borderId="0" xfId="0" applyFont="1" applyFill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115">
    <cellStyle name="20% - akcent 1 2" xfId="31"/>
    <cellStyle name="20% - akcent 2 2" xfId="32"/>
    <cellStyle name="20% - akcent 3 2" xfId="41"/>
    <cellStyle name="20% - akcent 4 2" xfId="40"/>
    <cellStyle name="20% - akcent 5 2" xfId="39"/>
    <cellStyle name="20% - akcent 6 2" xfId="38"/>
    <cellStyle name="40% - akcent 1 2" xfId="33"/>
    <cellStyle name="40% - akcent 2 2" xfId="34"/>
    <cellStyle name="40% - akcent 3 2" xfId="35"/>
    <cellStyle name="40% - akcent 4 2" xfId="36"/>
    <cellStyle name="40% - akcent 5 2" xfId="26"/>
    <cellStyle name="40% - akcent 6 2" xfId="25"/>
    <cellStyle name="60% - akcent 1 2" xfId="24"/>
    <cellStyle name="60% - akcent 2 2" xfId="37"/>
    <cellStyle name="60% - akcent 3 2" xfId="30"/>
    <cellStyle name="60% - akcent 4 2" xfId="29"/>
    <cellStyle name="60% - akcent 5 2" xfId="28"/>
    <cellStyle name="60% - akcent 6 2" xfId="27"/>
    <cellStyle name="Akcent 1 2" xfId="4"/>
    <cellStyle name="Akcent 2 2" xfId="5"/>
    <cellStyle name="Akcent 3 2" xfId="6"/>
    <cellStyle name="Akcent 4 2" xfId="7"/>
    <cellStyle name="Akcent 5 2" xfId="8"/>
    <cellStyle name="Akcent 6 2" xfId="9"/>
    <cellStyle name="Dane wejściowe 2" xfId="10"/>
    <cellStyle name="Dane wyjściowe 2" xfId="11"/>
    <cellStyle name="Dobre 2" xfId="42"/>
    <cellStyle name="Excel Built-in Currency" xfId="48"/>
    <cellStyle name="Excel Built-in Currency 1" xfId="52"/>
    <cellStyle name="Excel Built-in Currency 2" xfId="51"/>
    <cellStyle name="Excel Built-in Currency 2 2" xfId="61"/>
    <cellStyle name="Excel Built-in Currency 3" xfId="59"/>
    <cellStyle name="Excel Built-in Currency 3 2" xfId="62"/>
    <cellStyle name="Excel Built-in Currency 3 2 2" xfId="77"/>
    <cellStyle name="Excel Built-in Currency 3 3" xfId="79"/>
    <cellStyle name="Excel Built-in Currency 4" xfId="63"/>
    <cellStyle name="Excel Built-in Currency 5" xfId="75"/>
    <cellStyle name="Excel Built-in Normal" xfId="47"/>
    <cellStyle name="Excel Built-in Normal 1" xfId="53"/>
    <cellStyle name="Excel Built-in Normal 1 2" xfId="64"/>
    <cellStyle name="Excel Built-in Normal 1 2 2" xfId="76"/>
    <cellStyle name="Excel Built-in Normal 2" xfId="65"/>
    <cellStyle name="Excel Built-in Normal 2 2" xfId="81"/>
    <cellStyle name="Excel Built-in Normal 3" xfId="83"/>
    <cellStyle name="Heading" xfId="54"/>
    <cellStyle name="Heading 1" xfId="66"/>
    <cellStyle name="Heading 1 2" xfId="80"/>
    <cellStyle name="Heading 2" xfId="82"/>
    <cellStyle name="Heading1" xfId="55"/>
    <cellStyle name="Heading1 1" xfId="67"/>
    <cellStyle name="Heading1 1 2" xfId="78"/>
    <cellStyle name="Heading1 2" xfId="84"/>
    <cellStyle name="Komórka połączona 2" xfId="12"/>
    <cellStyle name="Komórka zaznaczona 2" xfId="13"/>
    <cellStyle name="Nagłówek 1 2" xfId="14"/>
    <cellStyle name="Nagłówek 2 2" xfId="15"/>
    <cellStyle name="Nagłówek 3 2" xfId="16"/>
    <cellStyle name="Nagłówek 4 2" xfId="17"/>
    <cellStyle name="Neutralne 2" xfId="43"/>
    <cellStyle name="Normalny" xfId="0" builtinId="0"/>
    <cellStyle name="Normalny 2" xfId="2"/>
    <cellStyle name="Normalny 2 2" xfId="68"/>
    <cellStyle name="Normalny 2 2 2" xfId="85"/>
    <cellStyle name="Normalny 2 3" xfId="96"/>
    <cellStyle name="Normalny 2 4" xfId="50"/>
    <cellStyle name="Normalny 3" xfId="101"/>
    <cellStyle name="Normalny 3 2" xfId="102"/>
    <cellStyle name="Obliczenia 2" xfId="18"/>
    <cellStyle name="Result" xfId="56"/>
    <cellStyle name="Result 1" xfId="69"/>
    <cellStyle name="Result 1 2" xfId="86"/>
    <cellStyle name="Result 2" xfId="87"/>
    <cellStyle name="Result2" xfId="57"/>
    <cellStyle name="Result2 1" xfId="70"/>
    <cellStyle name="Result2 2" xfId="88"/>
    <cellStyle name="Suma 2" xfId="19"/>
    <cellStyle name="Tekst objaśnienia" xfId="45" builtinId="53"/>
    <cellStyle name="Tekst objaśnienia 2" xfId="20"/>
    <cellStyle name="Tekst objaśnienia 2 2" xfId="113"/>
    <cellStyle name="Tekst ostrzeżenia 2" xfId="21"/>
    <cellStyle name="Tytuł 2" xfId="22"/>
    <cellStyle name="Uwaga 2" xfId="23"/>
    <cellStyle name="Walutowy" xfId="1" builtinId="4"/>
    <cellStyle name="Walutowy 2" xfId="3"/>
    <cellStyle name="Walutowy 2 2" xfId="58"/>
    <cellStyle name="Walutowy 2 2 2" xfId="71"/>
    <cellStyle name="Walutowy 2 2 2 2" xfId="112"/>
    <cellStyle name="Walutowy 2 2 2 3" xfId="105"/>
    <cellStyle name="Walutowy 2 2 3" xfId="109"/>
    <cellStyle name="Walutowy 2 2 4" xfId="100"/>
    <cellStyle name="Walutowy 2 2 5" xfId="95"/>
    <cellStyle name="Walutowy 2 3" xfId="60"/>
    <cellStyle name="Walutowy 2 3 2" xfId="72"/>
    <cellStyle name="Walutowy 2 3 2 2" xfId="90"/>
    <cellStyle name="Walutowy 2 3 2 3" xfId="110"/>
    <cellStyle name="Walutowy 2 3 3" xfId="89"/>
    <cellStyle name="Walutowy 2 3 4" xfId="103"/>
    <cellStyle name="Walutowy 2 4" xfId="74"/>
    <cellStyle name="Walutowy 2 4 2" xfId="107"/>
    <cellStyle name="Walutowy 2 5" xfId="91"/>
    <cellStyle name="Walutowy 2 5 2" xfId="98"/>
    <cellStyle name="Walutowy 2 6" xfId="93"/>
    <cellStyle name="Walutowy 2 7" xfId="49"/>
    <cellStyle name="Walutowy 3" xfId="73"/>
    <cellStyle name="Walutowy 3 2" xfId="104"/>
    <cellStyle name="Walutowy 3 2 2" xfId="111"/>
    <cellStyle name="Walutowy 3 3" xfId="108"/>
    <cellStyle name="Walutowy 3 4" xfId="99"/>
    <cellStyle name="Walutowy 3 5" xfId="94"/>
    <cellStyle name="Walutowy 4" xfId="106"/>
    <cellStyle name="Walutowy 5" xfId="114"/>
    <cellStyle name="Walutowy 6" xfId="97"/>
    <cellStyle name="Walutowy 7" xfId="92"/>
    <cellStyle name="Walutowy 8" xfId="46"/>
    <cellStyle name="Złe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MK117"/>
  <sheetViews>
    <sheetView tabSelected="1" zoomScaleNormal="100" zoomScaleSheetLayoutView="100" zoomScalePageLayoutView="90" workbookViewId="0">
      <selection activeCell="K53" sqref="K53"/>
    </sheetView>
  </sheetViews>
  <sheetFormatPr defaultColWidth="9.140625" defaultRowHeight="15"/>
  <cols>
    <col min="1" max="1" width="1" style="10" customWidth="1"/>
    <col min="2" max="2" width="4.140625" style="11" customWidth="1"/>
    <col min="3" max="3" width="38" style="9" bestFit="1" customWidth="1"/>
    <col min="4" max="4" width="12" style="11" bestFit="1" customWidth="1"/>
    <col min="5" max="5" width="14.7109375" style="11" bestFit="1" customWidth="1"/>
    <col min="6" max="6" width="16" style="98" bestFit="1" customWidth="1"/>
    <col min="7" max="7" width="15.28515625" style="12" bestFit="1" customWidth="1"/>
    <col min="8" max="8" width="12.140625" style="13" bestFit="1" customWidth="1"/>
    <col min="9" max="9" width="27.28515625" style="9" bestFit="1" customWidth="1"/>
    <col min="10" max="10" width="8.5703125" style="11" bestFit="1" customWidth="1"/>
    <col min="11" max="11" width="28.5703125" style="9" customWidth="1"/>
    <col min="12" max="12" width="29.85546875" style="9" bestFit="1" customWidth="1"/>
    <col min="13" max="13" width="9.140625" style="15"/>
    <col min="14" max="14" width="16.85546875" style="15" bestFit="1" customWidth="1"/>
    <col min="15" max="15" width="15.7109375" style="15" bestFit="1" customWidth="1"/>
    <col min="16" max="16384" width="9.140625" style="15"/>
  </cols>
  <sheetData>
    <row r="1" spans="1:12">
      <c r="K1" s="365" t="s">
        <v>289</v>
      </c>
      <c r="L1" s="365"/>
    </row>
    <row r="2" spans="1:12" ht="15.75">
      <c r="K2" s="366" t="s">
        <v>18</v>
      </c>
      <c r="L2" s="366"/>
    </row>
    <row r="3" spans="1:12">
      <c r="K3" s="14"/>
      <c r="L3" s="14"/>
    </row>
    <row r="4" spans="1:12" ht="36.75" customHeight="1">
      <c r="B4" s="368" t="s">
        <v>80</v>
      </c>
      <c r="C4" s="369"/>
      <c r="D4" s="369"/>
      <c r="E4" s="369"/>
      <c r="F4" s="369"/>
      <c r="G4" s="369"/>
      <c r="H4" s="369"/>
      <c r="I4" s="369"/>
      <c r="J4" s="369"/>
      <c r="K4" s="369"/>
      <c r="L4" s="370"/>
    </row>
    <row r="5" spans="1:12" ht="66.75" customHeight="1">
      <c r="B5" s="5" t="s">
        <v>0</v>
      </c>
      <c r="C5" s="5" t="s">
        <v>10</v>
      </c>
      <c r="D5" s="5" t="s">
        <v>24</v>
      </c>
      <c r="E5" s="56" t="s">
        <v>86</v>
      </c>
      <c r="F5" s="95" t="s">
        <v>8</v>
      </c>
      <c r="G5" s="26" t="s">
        <v>15</v>
      </c>
      <c r="H5" s="27" t="s">
        <v>16</v>
      </c>
      <c r="I5" s="5" t="s">
        <v>17</v>
      </c>
      <c r="J5" s="5" t="s">
        <v>19</v>
      </c>
      <c r="K5" s="5" t="s">
        <v>23</v>
      </c>
      <c r="L5" s="5" t="s">
        <v>5</v>
      </c>
    </row>
    <row r="6" spans="1:12" ht="23.1" customHeight="1">
      <c r="B6" s="28" t="s">
        <v>7</v>
      </c>
      <c r="C6" s="367" t="s">
        <v>21</v>
      </c>
      <c r="D6" s="367"/>
      <c r="E6" s="367"/>
      <c r="F6" s="367"/>
      <c r="G6" s="367"/>
      <c r="H6" s="367"/>
      <c r="I6" s="367"/>
      <c r="J6" s="29"/>
      <c r="K6" s="30"/>
      <c r="L6" s="31"/>
    </row>
    <row r="7" spans="1:12" s="18" customFormat="1" ht="35.1" customHeight="1">
      <c r="A7" s="19"/>
      <c r="B7" s="16">
        <v>1</v>
      </c>
      <c r="C7" s="71" t="s">
        <v>25</v>
      </c>
      <c r="D7" s="40">
        <v>1905</v>
      </c>
      <c r="E7" s="40" t="s">
        <v>87</v>
      </c>
      <c r="F7" s="96"/>
      <c r="G7" s="20">
        <f>3179*H7</f>
        <v>2039837.14</v>
      </c>
      <c r="H7" s="40">
        <v>641.66</v>
      </c>
      <c r="I7" s="23"/>
      <c r="J7" s="16"/>
      <c r="K7" s="21"/>
      <c r="L7" s="21"/>
    </row>
    <row r="8" spans="1:12" s="18" customFormat="1" ht="35.1" customHeight="1">
      <c r="A8" s="19"/>
      <c r="B8" s="16">
        <v>2</v>
      </c>
      <c r="C8" s="71" t="s">
        <v>27</v>
      </c>
      <c r="D8" s="40">
        <v>1970</v>
      </c>
      <c r="E8" s="40">
        <v>2012.2017000000001</v>
      </c>
      <c r="F8" s="96"/>
      <c r="G8" s="20">
        <f>1272*H8</f>
        <v>314184</v>
      </c>
      <c r="H8" s="40">
        <v>247</v>
      </c>
      <c r="I8" s="23"/>
      <c r="J8" s="16"/>
      <c r="K8" s="21"/>
      <c r="L8" s="21"/>
    </row>
    <row r="9" spans="1:12" s="18" customFormat="1" ht="35.1" customHeight="1">
      <c r="A9" s="19"/>
      <c r="B9" s="16">
        <v>3</v>
      </c>
      <c r="C9" s="293" t="s">
        <v>28</v>
      </c>
      <c r="D9" s="52">
        <v>1970</v>
      </c>
      <c r="E9" s="52"/>
      <c r="F9" s="96">
        <v>8503</v>
      </c>
      <c r="G9" s="20"/>
      <c r="H9" s="52"/>
      <c r="I9" s="23"/>
      <c r="J9" s="16"/>
      <c r="K9" s="21" t="s">
        <v>474</v>
      </c>
      <c r="L9" s="25"/>
    </row>
    <row r="10" spans="1:12" s="18" customFormat="1" ht="35.1" customHeight="1">
      <c r="A10" s="19"/>
      <c r="B10" s="16">
        <v>4</v>
      </c>
      <c r="C10" s="293" t="s">
        <v>29</v>
      </c>
      <c r="D10" s="52">
        <v>1970</v>
      </c>
      <c r="E10" s="52">
        <v>2009.2011</v>
      </c>
      <c r="F10" s="96"/>
      <c r="G10" s="20">
        <f t="shared" ref="G10:G16" si="0">1907*H10</f>
        <v>511076</v>
      </c>
      <c r="H10" s="52">
        <v>268</v>
      </c>
      <c r="I10" s="23"/>
      <c r="J10" s="16"/>
      <c r="K10" s="21"/>
      <c r="L10" s="25"/>
    </row>
    <row r="11" spans="1:12" s="18" customFormat="1" ht="35.1" customHeight="1">
      <c r="A11" s="19"/>
      <c r="B11" s="16">
        <v>5</v>
      </c>
      <c r="C11" s="293" t="s">
        <v>30</v>
      </c>
      <c r="D11" s="52">
        <v>1934</v>
      </c>
      <c r="E11" s="57" t="s">
        <v>26</v>
      </c>
      <c r="F11" s="96">
        <v>9442</v>
      </c>
      <c r="G11" s="20"/>
      <c r="H11" s="52">
        <v>93.8</v>
      </c>
      <c r="I11" s="23"/>
      <c r="J11" s="16"/>
      <c r="K11" s="21"/>
      <c r="L11" s="25"/>
    </row>
    <row r="12" spans="1:12" s="18" customFormat="1" ht="35.1" customHeight="1">
      <c r="A12" s="19"/>
      <c r="B12" s="16">
        <v>6</v>
      </c>
      <c r="C12" s="293" t="s">
        <v>31</v>
      </c>
      <c r="D12" s="52">
        <v>1994</v>
      </c>
      <c r="E12" s="52" t="s">
        <v>26</v>
      </c>
      <c r="F12" s="96"/>
      <c r="G12" s="20">
        <f t="shared" si="0"/>
        <v>75898.599999999991</v>
      </c>
      <c r="H12" s="52">
        <v>39.799999999999997</v>
      </c>
      <c r="I12" s="23"/>
      <c r="J12" s="16"/>
      <c r="K12" s="21"/>
      <c r="L12" s="25"/>
    </row>
    <row r="13" spans="1:12" s="18" customFormat="1" ht="35.1" customHeight="1">
      <c r="A13" s="19"/>
      <c r="B13" s="16">
        <v>7</v>
      </c>
      <c r="C13" s="293" t="s">
        <v>32</v>
      </c>
      <c r="D13" s="52">
        <v>1950</v>
      </c>
      <c r="E13" s="52" t="s">
        <v>88</v>
      </c>
      <c r="F13" s="96"/>
      <c r="G13" s="20">
        <f t="shared" si="0"/>
        <v>283761.60000000003</v>
      </c>
      <c r="H13" s="52">
        <v>148.80000000000001</v>
      </c>
      <c r="I13" s="23"/>
      <c r="J13" s="16"/>
      <c r="K13" s="21"/>
      <c r="L13" s="25"/>
    </row>
    <row r="14" spans="1:12" s="18" customFormat="1" ht="35.1" customHeight="1">
      <c r="A14" s="19"/>
      <c r="B14" s="16">
        <v>8</v>
      </c>
      <c r="C14" s="293" t="s">
        <v>33</v>
      </c>
      <c r="D14" s="52">
        <v>1960</v>
      </c>
      <c r="E14" s="52" t="s">
        <v>26</v>
      </c>
      <c r="F14" s="96">
        <v>32120</v>
      </c>
      <c r="G14" s="20"/>
      <c r="H14" s="52">
        <v>31</v>
      </c>
      <c r="I14" s="23"/>
      <c r="J14" s="16"/>
      <c r="K14" s="21"/>
      <c r="L14" s="25"/>
    </row>
    <row r="15" spans="1:12" s="18" customFormat="1" ht="35.1" customHeight="1">
      <c r="A15" s="19"/>
      <c r="B15" s="16">
        <v>9</v>
      </c>
      <c r="C15" s="293" t="s">
        <v>34</v>
      </c>
      <c r="D15" s="52">
        <v>1926</v>
      </c>
      <c r="E15" s="52" t="s">
        <v>89</v>
      </c>
      <c r="F15" s="96"/>
      <c r="G15" s="20">
        <f t="shared" si="0"/>
        <v>102596.59999999999</v>
      </c>
      <c r="H15" s="52">
        <v>53.8</v>
      </c>
      <c r="I15" s="23"/>
      <c r="J15" s="16"/>
      <c r="K15" s="21"/>
      <c r="L15" s="25"/>
    </row>
    <row r="16" spans="1:12" s="18" customFormat="1" ht="35.1" customHeight="1">
      <c r="A16" s="19"/>
      <c r="B16" s="16">
        <v>10</v>
      </c>
      <c r="C16" s="293" t="s">
        <v>35</v>
      </c>
      <c r="D16" s="52">
        <v>1991</v>
      </c>
      <c r="E16" s="52"/>
      <c r="F16" s="96"/>
      <c r="G16" s="20">
        <f t="shared" si="0"/>
        <v>205956</v>
      </c>
      <c r="H16" s="52">
        <v>108</v>
      </c>
      <c r="I16" s="23"/>
      <c r="J16" s="16"/>
      <c r="K16" s="21"/>
      <c r="L16" s="25"/>
    </row>
    <row r="17" spans="1:12" s="18" customFormat="1" ht="35.1" customHeight="1">
      <c r="A17" s="19"/>
      <c r="B17" s="16">
        <v>11</v>
      </c>
      <c r="C17" s="293" t="s">
        <v>104</v>
      </c>
      <c r="D17" s="52">
        <v>1935</v>
      </c>
      <c r="E17" s="52"/>
      <c r="F17" s="96">
        <v>60297</v>
      </c>
      <c r="G17" s="55"/>
      <c r="H17" s="52"/>
      <c r="I17" s="64"/>
      <c r="J17" s="16"/>
      <c r="K17" s="69" t="s">
        <v>36</v>
      </c>
      <c r="L17" s="25"/>
    </row>
    <row r="18" spans="1:12" s="18" customFormat="1" ht="35.1" customHeight="1">
      <c r="A18" s="19"/>
      <c r="B18" s="16">
        <v>12</v>
      </c>
      <c r="C18" s="293" t="s">
        <v>37</v>
      </c>
      <c r="D18" s="52">
        <v>1950</v>
      </c>
      <c r="E18" s="52"/>
      <c r="F18" s="96">
        <v>31276</v>
      </c>
      <c r="G18" s="55"/>
      <c r="H18" s="52">
        <v>400</v>
      </c>
      <c r="I18" s="23"/>
      <c r="J18" s="16"/>
      <c r="K18" s="21" t="s">
        <v>476</v>
      </c>
      <c r="L18" s="25"/>
    </row>
    <row r="19" spans="1:12" s="18" customFormat="1" ht="35.1" customHeight="1">
      <c r="A19" s="19"/>
      <c r="B19" s="16">
        <v>13</v>
      </c>
      <c r="C19" s="293" t="s">
        <v>38</v>
      </c>
      <c r="D19" s="52">
        <v>1949</v>
      </c>
      <c r="E19" s="52"/>
      <c r="F19" s="96">
        <v>38077</v>
      </c>
      <c r="G19" s="55"/>
      <c r="H19" s="52">
        <v>100</v>
      </c>
      <c r="I19" s="23"/>
      <c r="J19" s="16"/>
      <c r="K19" s="21" t="s">
        <v>36</v>
      </c>
      <c r="L19" s="25"/>
    </row>
    <row r="20" spans="1:12" s="18" customFormat="1" ht="35.1" customHeight="1">
      <c r="A20" s="19"/>
      <c r="B20" s="16">
        <v>14</v>
      </c>
      <c r="C20" s="293" t="s">
        <v>39</v>
      </c>
      <c r="D20" s="52">
        <v>1999</v>
      </c>
      <c r="E20" s="52">
        <v>2010</v>
      </c>
      <c r="F20" s="96"/>
      <c r="G20" s="20">
        <f>3179*H20</f>
        <v>1928794.6700000002</v>
      </c>
      <c r="H20" s="52">
        <v>606.73</v>
      </c>
      <c r="I20" s="23"/>
      <c r="J20" s="16"/>
      <c r="K20" s="21"/>
      <c r="L20" s="25"/>
    </row>
    <row r="21" spans="1:12" s="18" customFormat="1" ht="35.1" customHeight="1">
      <c r="A21" s="19"/>
      <c r="B21" s="16">
        <v>15</v>
      </c>
      <c r="C21" s="293" t="s">
        <v>40</v>
      </c>
      <c r="D21" s="52">
        <v>1998</v>
      </c>
      <c r="E21" s="52" t="s">
        <v>26</v>
      </c>
      <c r="F21" s="96">
        <v>6036</v>
      </c>
      <c r="G21" s="20"/>
      <c r="H21" s="52"/>
      <c r="I21" s="23"/>
      <c r="J21" s="16"/>
      <c r="K21" s="21"/>
      <c r="L21" s="25"/>
    </row>
    <row r="22" spans="1:12" s="18" customFormat="1" ht="35.1" customHeight="1">
      <c r="A22" s="19"/>
      <c r="B22" s="16">
        <v>16</v>
      </c>
      <c r="C22" s="293" t="s">
        <v>41</v>
      </c>
      <c r="D22" s="52">
        <v>1996</v>
      </c>
      <c r="E22" s="52">
        <v>2010.2011</v>
      </c>
      <c r="F22" s="96"/>
      <c r="G22" s="20">
        <f>1907*H22</f>
        <v>2403411.17</v>
      </c>
      <c r="H22" s="52">
        <v>1260.31</v>
      </c>
      <c r="I22" s="23"/>
      <c r="J22" s="16"/>
      <c r="K22" s="21"/>
      <c r="L22" s="25"/>
    </row>
    <row r="23" spans="1:12" s="18" customFormat="1" ht="35.1" customHeight="1">
      <c r="A23" s="19"/>
      <c r="B23" s="16">
        <v>17</v>
      </c>
      <c r="C23" s="293" t="s">
        <v>43</v>
      </c>
      <c r="D23" s="52">
        <v>1996</v>
      </c>
      <c r="E23" s="52" t="s">
        <v>26</v>
      </c>
      <c r="F23" s="96"/>
      <c r="G23" s="20">
        <f>1907*H23</f>
        <v>274226.60000000003</v>
      </c>
      <c r="H23" s="52">
        <v>143.80000000000001</v>
      </c>
      <c r="I23" s="23"/>
      <c r="J23" s="16"/>
      <c r="K23" s="21"/>
      <c r="L23" s="25"/>
    </row>
    <row r="24" spans="1:12" s="18" customFormat="1" ht="35.1" customHeight="1">
      <c r="A24" s="19"/>
      <c r="B24" s="16">
        <v>18</v>
      </c>
      <c r="C24" s="293" t="s">
        <v>42</v>
      </c>
      <c r="D24" s="52">
        <v>1999</v>
      </c>
      <c r="E24" s="52">
        <v>2014</v>
      </c>
      <c r="F24" s="96"/>
      <c r="G24" s="20">
        <f>1907*H24</f>
        <v>360423</v>
      </c>
      <c r="H24" s="52">
        <v>189</v>
      </c>
      <c r="I24" s="23"/>
      <c r="J24" s="16"/>
      <c r="K24" s="21"/>
      <c r="L24" s="25"/>
    </row>
    <row r="25" spans="1:12" s="18" customFormat="1" ht="35.1" customHeight="1">
      <c r="A25" s="19"/>
      <c r="B25" s="16">
        <v>19</v>
      </c>
      <c r="C25" s="293" t="s">
        <v>44</v>
      </c>
      <c r="D25" s="52">
        <v>1999</v>
      </c>
      <c r="E25" s="52"/>
      <c r="F25" s="96">
        <v>22985</v>
      </c>
      <c r="G25" s="20"/>
      <c r="H25" s="52"/>
      <c r="I25" s="23"/>
      <c r="J25" s="16"/>
      <c r="K25" s="21"/>
      <c r="L25" s="25"/>
    </row>
    <row r="26" spans="1:12" s="18" customFormat="1" ht="35.1" customHeight="1">
      <c r="A26" s="19"/>
      <c r="B26" s="16">
        <v>20</v>
      </c>
      <c r="C26" s="293" t="s">
        <v>45</v>
      </c>
      <c r="D26" s="52">
        <v>1999</v>
      </c>
      <c r="E26" s="52"/>
      <c r="F26" s="96"/>
      <c r="G26" s="20">
        <f>1907*H26</f>
        <v>886049.41</v>
      </c>
      <c r="H26" s="52">
        <v>464.63</v>
      </c>
      <c r="I26" s="23"/>
      <c r="J26" s="16"/>
      <c r="K26" s="21"/>
      <c r="L26" s="25"/>
    </row>
    <row r="27" spans="1:12" s="18" customFormat="1" ht="35.1" customHeight="1">
      <c r="A27" s="19"/>
      <c r="B27" s="16">
        <v>21</v>
      </c>
      <c r="C27" s="293" t="s">
        <v>46</v>
      </c>
      <c r="D27" s="52">
        <v>2001</v>
      </c>
      <c r="E27" s="52"/>
      <c r="F27" s="96"/>
      <c r="G27" s="20">
        <f>3179*H27</f>
        <v>391017</v>
      </c>
      <c r="H27" s="52">
        <v>123</v>
      </c>
      <c r="I27" s="23"/>
      <c r="J27" s="16"/>
      <c r="K27" s="21"/>
      <c r="L27" s="25"/>
    </row>
    <row r="28" spans="1:12" s="18" customFormat="1" ht="35.1" customHeight="1">
      <c r="A28" s="19"/>
      <c r="B28" s="16">
        <v>22</v>
      </c>
      <c r="C28" s="293" t="s">
        <v>47</v>
      </c>
      <c r="D28" s="52">
        <v>2001</v>
      </c>
      <c r="E28" s="52"/>
      <c r="F28" s="96"/>
      <c r="G28" s="20">
        <f>1907*H28</f>
        <v>38140</v>
      </c>
      <c r="H28" s="52">
        <v>20</v>
      </c>
      <c r="I28" s="23"/>
      <c r="J28" s="16"/>
      <c r="K28" s="21"/>
      <c r="L28" s="25"/>
    </row>
    <row r="29" spans="1:12" s="18" customFormat="1" ht="35.1" customHeight="1">
      <c r="A29" s="19"/>
      <c r="B29" s="16">
        <v>23</v>
      </c>
      <c r="C29" s="293" t="s">
        <v>48</v>
      </c>
      <c r="D29" s="52">
        <v>2006</v>
      </c>
      <c r="E29" s="52"/>
      <c r="F29" s="96">
        <v>882512</v>
      </c>
      <c r="G29" s="20"/>
      <c r="H29" s="52">
        <v>457</v>
      </c>
      <c r="I29" s="23"/>
      <c r="J29" s="16"/>
      <c r="K29" s="21"/>
      <c r="L29" s="25"/>
    </row>
    <row r="30" spans="1:12" s="18" customFormat="1" ht="35.1" customHeight="1">
      <c r="A30" s="19"/>
      <c r="B30" s="16">
        <v>24</v>
      </c>
      <c r="C30" s="293" t="s">
        <v>49</v>
      </c>
      <c r="D30" s="52">
        <v>2003</v>
      </c>
      <c r="E30" s="52"/>
      <c r="F30" s="96"/>
      <c r="G30" s="20">
        <f>3179*H30</f>
        <v>234641.99000000002</v>
      </c>
      <c r="H30" s="52">
        <v>73.81</v>
      </c>
      <c r="I30" s="23"/>
      <c r="J30" s="16"/>
      <c r="K30" s="21"/>
      <c r="L30" s="25"/>
    </row>
    <row r="31" spans="1:12" s="18" customFormat="1" ht="35.1" customHeight="1">
      <c r="A31" s="19"/>
      <c r="B31" s="16">
        <v>25</v>
      </c>
      <c r="C31" s="293" t="s">
        <v>50</v>
      </c>
      <c r="D31" s="52">
        <v>2006</v>
      </c>
      <c r="E31" s="52"/>
      <c r="F31" s="96"/>
      <c r="G31" s="20">
        <f>3179*H31</f>
        <v>2187978.54</v>
      </c>
      <c r="H31" s="52">
        <v>688.26</v>
      </c>
      <c r="I31" s="23"/>
      <c r="J31" s="16"/>
      <c r="K31" s="21"/>
      <c r="L31" s="25"/>
    </row>
    <row r="32" spans="1:12" s="18" customFormat="1" ht="35.1" customHeight="1">
      <c r="A32" s="19"/>
      <c r="B32" s="16">
        <v>26</v>
      </c>
      <c r="C32" s="293" t="s">
        <v>51</v>
      </c>
      <c r="D32" s="52"/>
      <c r="E32" s="52"/>
      <c r="F32" s="96">
        <v>534740</v>
      </c>
      <c r="G32" s="20"/>
      <c r="H32" s="52"/>
      <c r="I32" s="23"/>
      <c r="J32" s="16"/>
      <c r="K32" s="21"/>
      <c r="L32" s="25"/>
    </row>
    <row r="33" spans="1:12" s="18" customFormat="1" ht="35.1" customHeight="1">
      <c r="A33" s="19"/>
      <c r="B33" s="16">
        <v>27</v>
      </c>
      <c r="C33" s="293" t="s">
        <v>52</v>
      </c>
      <c r="D33" s="52">
        <v>2008</v>
      </c>
      <c r="E33" s="52"/>
      <c r="F33" s="96">
        <v>52414</v>
      </c>
      <c r="G33" s="20"/>
      <c r="H33" s="52"/>
      <c r="I33" s="23"/>
      <c r="J33" s="16"/>
      <c r="K33" s="21" t="s">
        <v>36</v>
      </c>
      <c r="L33" s="25"/>
    </row>
    <row r="34" spans="1:12" s="18" customFormat="1" ht="35.1" customHeight="1">
      <c r="A34" s="19"/>
      <c r="B34" s="16">
        <v>28</v>
      </c>
      <c r="C34" s="293" t="s">
        <v>53</v>
      </c>
      <c r="D34" s="52">
        <v>2009</v>
      </c>
      <c r="E34" s="52"/>
      <c r="F34" s="96"/>
      <c r="G34" s="20">
        <f>2543*H34</f>
        <v>356020</v>
      </c>
      <c r="H34" s="52">
        <v>140</v>
      </c>
      <c r="I34" s="23"/>
      <c r="J34" s="16"/>
      <c r="K34" s="69" t="s">
        <v>473</v>
      </c>
      <c r="L34" s="25"/>
    </row>
    <row r="35" spans="1:12" s="18" customFormat="1" ht="35.1" customHeight="1">
      <c r="A35" s="19"/>
      <c r="B35" s="16">
        <v>29</v>
      </c>
      <c r="C35" s="293" t="s">
        <v>54</v>
      </c>
      <c r="D35" s="52"/>
      <c r="E35" s="52"/>
      <c r="F35" s="97">
        <v>6715</v>
      </c>
      <c r="G35" s="20"/>
      <c r="H35" s="52"/>
      <c r="I35" s="23"/>
      <c r="J35" s="16"/>
      <c r="K35" s="21"/>
      <c r="L35" s="25"/>
    </row>
    <row r="36" spans="1:12" s="18" customFormat="1" ht="35.1" customHeight="1">
      <c r="A36" s="19"/>
      <c r="B36" s="16">
        <v>30</v>
      </c>
      <c r="C36" s="293" t="s">
        <v>55</v>
      </c>
      <c r="D36" s="52">
        <v>2010</v>
      </c>
      <c r="E36" s="52"/>
      <c r="F36" s="96">
        <v>74029</v>
      </c>
      <c r="G36" s="20"/>
      <c r="H36" s="52"/>
      <c r="I36" s="23"/>
      <c r="J36" s="16"/>
      <c r="K36" s="21" t="s">
        <v>85</v>
      </c>
      <c r="L36" s="25"/>
    </row>
    <row r="37" spans="1:12" s="18" customFormat="1" ht="35.1" customHeight="1">
      <c r="A37" s="19"/>
      <c r="B37" s="16">
        <v>31</v>
      </c>
      <c r="C37" s="293" t="s">
        <v>56</v>
      </c>
      <c r="D37" s="52">
        <v>2012</v>
      </c>
      <c r="E37" s="52"/>
      <c r="F37" s="96"/>
      <c r="G37" s="20">
        <f>3179*H37</f>
        <v>874225</v>
      </c>
      <c r="H37" s="52">
        <v>275</v>
      </c>
      <c r="I37" s="23" t="s">
        <v>76</v>
      </c>
      <c r="J37" s="16"/>
      <c r="K37" s="21"/>
      <c r="L37" s="25"/>
    </row>
    <row r="38" spans="1:12" s="18" customFormat="1" ht="35.1" customHeight="1">
      <c r="A38" s="19"/>
      <c r="B38" s="16">
        <v>32</v>
      </c>
      <c r="C38" s="293" t="s">
        <v>57</v>
      </c>
      <c r="D38" s="52">
        <v>2012</v>
      </c>
      <c r="E38" s="52"/>
      <c r="F38" s="96"/>
      <c r="G38" s="20">
        <f>3179*H38</f>
        <v>1907400</v>
      </c>
      <c r="H38" s="52">
        <v>600</v>
      </c>
      <c r="I38" s="23"/>
      <c r="J38" s="16"/>
      <c r="K38" s="21"/>
      <c r="L38" s="25"/>
    </row>
    <row r="39" spans="1:12" s="18" customFormat="1" ht="35.1" customHeight="1">
      <c r="A39" s="19"/>
      <c r="B39" s="16">
        <v>33</v>
      </c>
      <c r="C39" s="293" t="s">
        <v>58</v>
      </c>
      <c r="D39" s="52">
        <v>2012</v>
      </c>
      <c r="E39" s="52"/>
      <c r="F39" s="96">
        <v>6270</v>
      </c>
      <c r="G39" s="20"/>
      <c r="H39" s="52"/>
      <c r="I39" s="23"/>
      <c r="J39" s="16"/>
      <c r="K39" s="21"/>
      <c r="L39" s="25"/>
    </row>
    <row r="40" spans="1:12" s="18" customFormat="1" ht="35.1" customHeight="1">
      <c r="A40" s="19"/>
      <c r="B40" s="16">
        <v>34</v>
      </c>
      <c r="C40" s="293" t="s">
        <v>59</v>
      </c>
      <c r="D40" s="52">
        <v>2013</v>
      </c>
      <c r="E40" s="52"/>
      <c r="F40" s="96">
        <v>27460</v>
      </c>
      <c r="G40" s="20"/>
      <c r="H40" s="52"/>
      <c r="I40" s="23"/>
      <c r="J40" s="16"/>
      <c r="K40" s="21"/>
      <c r="L40" s="25"/>
    </row>
    <row r="41" spans="1:12" s="18" customFormat="1" ht="35.1" customHeight="1">
      <c r="A41" s="19"/>
      <c r="B41" s="16">
        <v>35</v>
      </c>
      <c r="C41" s="293" t="s">
        <v>60</v>
      </c>
      <c r="D41" s="52"/>
      <c r="E41" s="52"/>
      <c r="F41" s="96"/>
      <c r="G41" s="20">
        <f t="shared" ref="G41" si="1">1907*H41</f>
        <v>4120645.6000000006</v>
      </c>
      <c r="H41" s="52">
        <v>2160.8000000000002</v>
      </c>
      <c r="I41" s="23"/>
      <c r="J41" s="16"/>
      <c r="K41" s="21"/>
      <c r="L41" s="25"/>
    </row>
    <row r="42" spans="1:12" s="18" customFormat="1" ht="35.1" customHeight="1">
      <c r="A42" s="22"/>
      <c r="B42" s="16">
        <v>36</v>
      </c>
      <c r="C42" s="76" t="s">
        <v>61</v>
      </c>
      <c r="D42" s="48">
        <v>2014</v>
      </c>
      <c r="E42" s="48"/>
      <c r="F42" s="99">
        <v>17947</v>
      </c>
      <c r="G42" s="49"/>
      <c r="H42" s="48"/>
      <c r="I42" s="50"/>
      <c r="J42" s="1"/>
      <c r="K42" s="21"/>
      <c r="L42" s="51"/>
    </row>
    <row r="43" spans="1:12" s="18" customFormat="1" ht="35.1" customHeight="1">
      <c r="A43" s="22"/>
      <c r="B43" s="16">
        <v>37</v>
      </c>
      <c r="C43" s="76" t="s">
        <v>62</v>
      </c>
      <c r="D43" s="48">
        <v>2014</v>
      </c>
      <c r="E43" s="48"/>
      <c r="F43" s="99">
        <v>119050</v>
      </c>
      <c r="G43" s="49"/>
      <c r="H43" s="48"/>
      <c r="I43" s="50"/>
      <c r="J43" s="1"/>
      <c r="K43" s="21"/>
      <c r="L43" s="51"/>
    </row>
    <row r="44" spans="1:12" s="18" customFormat="1" ht="35.1" customHeight="1">
      <c r="A44" s="22"/>
      <c r="B44" s="16">
        <v>38</v>
      </c>
      <c r="C44" s="76" t="s">
        <v>63</v>
      </c>
      <c r="D44" s="48"/>
      <c r="E44" s="48"/>
      <c r="F44" s="99">
        <v>6160</v>
      </c>
      <c r="G44" s="49"/>
      <c r="H44" s="48"/>
      <c r="I44" s="50"/>
      <c r="J44" s="1"/>
      <c r="K44" s="21"/>
      <c r="L44" s="51"/>
    </row>
    <row r="45" spans="1:12" s="18" customFormat="1" ht="35.1" customHeight="1">
      <c r="A45" s="22"/>
      <c r="B45" s="16">
        <v>39</v>
      </c>
      <c r="C45" s="76" t="s">
        <v>64</v>
      </c>
      <c r="D45" s="48"/>
      <c r="E45" s="48"/>
      <c r="F45" s="99">
        <v>5090</v>
      </c>
      <c r="G45" s="49"/>
      <c r="H45" s="48"/>
      <c r="I45" s="50"/>
      <c r="J45" s="1"/>
      <c r="K45" s="21"/>
      <c r="L45" s="51"/>
    </row>
    <row r="46" spans="1:12" s="18" customFormat="1" ht="35.1" customHeight="1">
      <c r="A46" s="22"/>
      <c r="B46" s="16">
        <v>40</v>
      </c>
      <c r="C46" s="76" t="s">
        <v>65</v>
      </c>
      <c r="D46" s="48"/>
      <c r="E46" s="48"/>
      <c r="F46" s="99">
        <v>9750</v>
      </c>
      <c r="G46" s="49"/>
      <c r="H46" s="48"/>
      <c r="I46" s="50"/>
      <c r="J46" s="1"/>
      <c r="K46" s="21"/>
      <c r="L46" s="51"/>
    </row>
    <row r="47" spans="1:12" s="18" customFormat="1" ht="35.1" customHeight="1">
      <c r="A47" s="22"/>
      <c r="B47" s="16">
        <v>41</v>
      </c>
      <c r="C47" s="84" t="s">
        <v>66</v>
      </c>
      <c r="D47" s="48">
        <v>2009</v>
      </c>
      <c r="E47" s="48"/>
      <c r="F47" s="244">
        <v>70070</v>
      </c>
      <c r="G47" s="49"/>
      <c r="H47" s="48"/>
      <c r="I47" s="50"/>
      <c r="J47" s="1"/>
      <c r="K47" s="21"/>
      <c r="L47" s="51"/>
    </row>
    <row r="48" spans="1:12" s="18" customFormat="1" ht="35.1" customHeight="1">
      <c r="A48" s="22"/>
      <c r="B48" s="16">
        <v>42</v>
      </c>
      <c r="C48" s="76" t="s">
        <v>67</v>
      </c>
      <c r="D48" s="48">
        <v>2010</v>
      </c>
      <c r="E48" s="48"/>
      <c r="F48" s="244">
        <v>14441</v>
      </c>
      <c r="G48" s="49"/>
      <c r="H48" s="48"/>
      <c r="I48" s="50"/>
      <c r="J48" s="1"/>
      <c r="K48" s="21"/>
      <c r="L48" s="51"/>
    </row>
    <row r="49" spans="1:13" s="18" customFormat="1" ht="35.1" customHeight="1">
      <c r="A49" s="22"/>
      <c r="B49" s="16">
        <v>43</v>
      </c>
      <c r="C49" s="76" t="s">
        <v>68</v>
      </c>
      <c r="D49" s="48">
        <v>2015</v>
      </c>
      <c r="E49" s="48"/>
      <c r="F49" s="244">
        <v>87335</v>
      </c>
      <c r="G49" s="49"/>
      <c r="H49" s="48"/>
      <c r="I49" s="50"/>
      <c r="J49" s="1"/>
      <c r="K49" s="21"/>
      <c r="L49" s="51"/>
    </row>
    <row r="50" spans="1:13" s="18" customFormat="1" ht="35.1" customHeight="1">
      <c r="A50" s="22"/>
      <c r="B50" s="16">
        <v>44</v>
      </c>
      <c r="C50" s="76" t="s">
        <v>69</v>
      </c>
      <c r="D50" s="48"/>
      <c r="E50" s="48"/>
      <c r="F50" s="244">
        <v>25672</v>
      </c>
      <c r="G50" s="49"/>
      <c r="H50" s="48"/>
      <c r="I50" s="50"/>
      <c r="J50" s="1"/>
      <c r="K50" s="21"/>
      <c r="L50" s="51"/>
    </row>
    <row r="51" spans="1:13" s="288" customFormat="1" ht="35.1" customHeight="1">
      <c r="A51" s="70"/>
      <c r="B51" s="16">
        <v>45</v>
      </c>
      <c r="C51" s="84" t="s">
        <v>96</v>
      </c>
      <c r="D51" s="75"/>
      <c r="E51" s="75"/>
      <c r="F51" s="244">
        <v>5581617.04</v>
      </c>
      <c r="G51" s="286"/>
      <c r="H51" s="75"/>
      <c r="I51" s="287"/>
      <c r="J51" s="65"/>
      <c r="K51" s="72"/>
      <c r="L51" s="75" t="s">
        <v>72</v>
      </c>
    </row>
    <row r="52" spans="1:13" s="288" customFormat="1" ht="35.1" customHeight="1">
      <c r="A52" s="70"/>
      <c r="B52" s="16">
        <v>46</v>
      </c>
      <c r="C52" s="76" t="s">
        <v>84</v>
      </c>
      <c r="D52" s="75">
        <v>2010</v>
      </c>
      <c r="E52" s="75"/>
      <c r="F52" s="244">
        <v>27206</v>
      </c>
      <c r="G52" s="286"/>
      <c r="H52" s="75"/>
      <c r="I52" s="287"/>
      <c r="J52" s="65"/>
      <c r="K52" s="72"/>
      <c r="L52" s="75"/>
    </row>
    <row r="53" spans="1:13" s="288" customFormat="1" ht="93.75" customHeight="1">
      <c r="A53" s="70"/>
      <c r="B53" s="16">
        <v>47</v>
      </c>
      <c r="C53" s="294" t="s">
        <v>90</v>
      </c>
      <c r="D53" s="60">
        <v>1876</v>
      </c>
      <c r="E53" s="61"/>
      <c r="F53" s="100"/>
      <c r="G53" s="290">
        <v>267015</v>
      </c>
      <c r="H53" s="75">
        <v>105</v>
      </c>
      <c r="I53" s="289"/>
      <c r="J53" s="65"/>
      <c r="K53" s="72" t="s">
        <v>475</v>
      </c>
      <c r="L53" s="75"/>
    </row>
    <row r="54" spans="1:13" s="288" customFormat="1" ht="48.75" customHeight="1">
      <c r="A54" s="70"/>
      <c r="B54" s="16">
        <v>48</v>
      </c>
      <c r="C54" s="295" t="s">
        <v>142</v>
      </c>
      <c r="D54" s="78">
        <v>2020</v>
      </c>
      <c r="E54" s="63"/>
      <c r="F54" s="243">
        <v>619781.68999999994</v>
      </c>
      <c r="G54" s="290"/>
      <c r="H54" s="83" t="s">
        <v>144</v>
      </c>
      <c r="I54" s="289"/>
      <c r="J54" s="65"/>
      <c r="K54" s="291" t="s">
        <v>143</v>
      </c>
      <c r="L54" s="285" t="s">
        <v>145</v>
      </c>
    </row>
    <row r="55" spans="1:13" s="288" customFormat="1" ht="35.1" customHeight="1">
      <c r="A55" s="70"/>
      <c r="B55" s="16">
        <v>49</v>
      </c>
      <c r="C55" s="295" t="s">
        <v>147</v>
      </c>
      <c r="D55" s="78">
        <v>2017</v>
      </c>
      <c r="E55" s="63"/>
      <c r="F55" s="243">
        <v>10569.11</v>
      </c>
      <c r="G55" s="290"/>
      <c r="H55" s="83"/>
      <c r="I55" s="289"/>
      <c r="J55" s="65"/>
      <c r="K55" s="291"/>
      <c r="L55" s="285"/>
    </row>
    <row r="56" spans="1:13" s="18" customFormat="1" ht="23.1" customHeight="1">
      <c r="A56" s="17"/>
      <c r="B56" s="359" t="s">
        <v>6</v>
      </c>
      <c r="C56" s="359"/>
      <c r="D56" s="359"/>
      <c r="E56" s="56"/>
      <c r="F56" s="95"/>
      <c r="G56" s="33">
        <f>SUM(F7:G55)</f>
        <v>28150862.760000002</v>
      </c>
      <c r="H56" s="42"/>
      <c r="I56" s="34"/>
      <c r="J56" s="35"/>
      <c r="K56" s="34"/>
      <c r="L56" s="36"/>
    </row>
    <row r="57" spans="1:13" ht="23.1" customHeight="1">
      <c r="B57" s="28" t="s">
        <v>149</v>
      </c>
      <c r="C57" s="354" t="s">
        <v>150</v>
      </c>
      <c r="D57" s="355"/>
      <c r="E57" s="355"/>
      <c r="F57" s="355"/>
      <c r="G57" s="355"/>
      <c r="H57" s="355"/>
      <c r="I57" s="356"/>
      <c r="J57" s="29"/>
      <c r="K57" s="92"/>
      <c r="L57" s="31"/>
    </row>
    <row r="58" spans="1:13" s="67" customFormat="1" ht="27" customHeight="1">
      <c r="A58" s="19"/>
      <c r="B58" s="16"/>
      <c r="C58" s="39"/>
      <c r="D58" s="72"/>
      <c r="E58" s="72"/>
      <c r="F58" s="103"/>
      <c r="G58" s="77"/>
      <c r="H58" s="16"/>
      <c r="I58" s="104"/>
      <c r="J58" s="16"/>
      <c r="K58" s="69"/>
      <c r="L58" s="105"/>
    </row>
    <row r="59" spans="1:13" s="67" customFormat="1" ht="23.1" customHeight="1">
      <c r="A59" s="106"/>
      <c r="B59" s="359" t="s">
        <v>6</v>
      </c>
      <c r="C59" s="359"/>
      <c r="D59" s="359"/>
      <c r="E59" s="93"/>
      <c r="F59" s="107">
        <f>SUM(F58:F58)</f>
        <v>0</v>
      </c>
      <c r="G59" s="107">
        <f>SUM(G58:G58)</f>
        <v>0</v>
      </c>
      <c r="H59" s="108"/>
      <c r="I59" s="34"/>
      <c r="J59" s="35"/>
      <c r="K59" s="34"/>
      <c r="L59" s="102"/>
    </row>
    <row r="60" spans="1:13" s="67" customFormat="1" ht="23.1" customHeight="1">
      <c r="A60" s="106"/>
      <c r="B60" s="28" t="s">
        <v>151</v>
      </c>
      <c r="C60" s="371" t="s">
        <v>152</v>
      </c>
      <c r="D60" s="371"/>
      <c r="E60" s="371"/>
      <c r="F60" s="371"/>
      <c r="G60" s="371"/>
      <c r="H60" s="371"/>
      <c r="I60" s="371"/>
      <c r="J60" s="29"/>
      <c r="K60" s="92"/>
      <c r="L60" s="31"/>
      <c r="M60" s="15"/>
    </row>
    <row r="61" spans="1:13" s="67" customFormat="1" ht="22.5" customHeight="1">
      <c r="A61" s="106"/>
      <c r="B61" s="16"/>
      <c r="C61" s="39"/>
      <c r="D61" s="72"/>
      <c r="E61" s="72"/>
      <c r="F61" s="103"/>
      <c r="G61" s="77"/>
      <c r="H61" s="16"/>
      <c r="I61" s="69"/>
      <c r="J61" s="16"/>
      <c r="K61" s="69"/>
      <c r="L61" s="71"/>
    </row>
    <row r="62" spans="1:13" s="67" customFormat="1" ht="22.5" customHeight="1">
      <c r="A62" s="106"/>
      <c r="B62" s="359" t="s">
        <v>6</v>
      </c>
      <c r="C62" s="359"/>
      <c r="D62" s="359"/>
      <c r="E62" s="101"/>
      <c r="F62" s="107">
        <f>SUM(F61:F61)</f>
        <v>0</v>
      </c>
      <c r="G62" s="107">
        <v>0</v>
      </c>
      <c r="H62" s="109"/>
      <c r="I62" s="34"/>
      <c r="J62" s="35"/>
      <c r="K62" s="34"/>
      <c r="L62" s="102"/>
    </row>
    <row r="63" spans="1:13" s="67" customFormat="1" ht="23.1" customHeight="1">
      <c r="A63" s="19"/>
      <c r="B63" s="28" t="s">
        <v>153</v>
      </c>
      <c r="C63" s="372" t="s">
        <v>154</v>
      </c>
      <c r="D63" s="373"/>
      <c r="E63" s="373"/>
      <c r="F63" s="373"/>
      <c r="G63" s="373"/>
      <c r="H63" s="373"/>
      <c r="I63" s="374"/>
      <c r="J63" s="29"/>
      <c r="K63" s="92"/>
      <c r="L63" s="31"/>
    </row>
    <row r="64" spans="1:13" s="67" customFormat="1">
      <c r="A64" s="17"/>
      <c r="B64" s="110">
        <v>1</v>
      </c>
      <c r="C64" s="111"/>
      <c r="D64" s="112"/>
      <c r="E64" s="112"/>
      <c r="F64" s="113"/>
      <c r="G64" s="250"/>
      <c r="H64" s="114"/>
      <c r="I64" s="115"/>
      <c r="J64" s="16"/>
      <c r="K64" s="69"/>
      <c r="L64" s="114" t="s">
        <v>155</v>
      </c>
    </row>
    <row r="65" spans="1:12" ht="23.1" customHeight="1">
      <c r="A65" s="15"/>
      <c r="B65" s="359" t="s">
        <v>6</v>
      </c>
      <c r="C65" s="359"/>
      <c r="D65" s="359"/>
      <c r="E65" s="93"/>
      <c r="F65" s="107">
        <f>SUM(F64:F64)</f>
        <v>0</v>
      </c>
      <c r="G65" s="116">
        <f>SUM(G64:G64)</f>
        <v>0</v>
      </c>
      <c r="H65" s="109"/>
      <c r="I65" s="34"/>
      <c r="J65" s="35"/>
      <c r="K65" s="34"/>
      <c r="L65" s="102"/>
    </row>
    <row r="66" spans="1:12" ht="15" customHeight="1">
      <c r="B66" s="28" t="s">
        <v>435</v>
      </c>
      <c r="C66" s="354" t="s">
        <v>157</v>
      </c>
      <c r="D66" s="355"/>
      <c r="E66" s="355"/>
      <c r="F66" s="355"/>
      <c r="G66" s="355"/>
      <c r="H66" s="355"/>
      <c r="I66" s="356"/>
      <c r="J66" s="29"/>
      <c r="K66" s="92"/>
      <c r="L66" s="31"/>
    </row>
    <row r="67" spans="1:12">
      <c r="B67" s="110">
        <v>1</v>
      </c>
      <c r="C67" s="111" t="s">
        <v>158</v>
      </c>
      <c r="D67" s="122">
        <v>1992</v>
      </c>
      <c r="E67" s="122"/>
      <c r="F67" s="113"/>
      <c r="G67" s="123">
        <f>H67*3179</f>
        <v>9595938.6600000001</v>
      </c>
      <c r="H67" s="114">
        <v>3018.54</v>
      </c>
      <c r="I67" s="124"/>
      <c r="J67" s="124"/>
      <c r="K67" s="122"/>
      <c r="L67" s="114" t="s">
        <v>159</v>
      </c>
    </row>
    <row r="68" spans="1:12" ht="15" customHeight="1">
      <c r="B68" s="357" t="s">
        <v>6</v>
      </c>
      <c r="C68" s="357"/>
      <c r="D68" s="357"/>
      <c r="E68" s="149"/>
      <c r="F68" s="168"/>
      <c r="G68" s="168">
        <f>G67</f>
        <v>9595938.6600000001</v>
      </c>
      <c r="H68" s="169"/>
      <c r="I68" s="170"/>
      <c r="J68" s="171"/>
      <c r="K68" s="170"/>
      <c r="L68" s="172"/>
    </row>
    <row r="69" spans="1:12" ht="27" customHeight="1">
      <c r="A69" s="120"/>
      <c r="B69" s="28" t="s">
        <v>156</v>
      </c>
      <c r="C69" s="354" t="s">
        <v>70</v>
      </c>
      <c r="D69" s="355"/>
      <c r="E69" s="355"/>
      <c r="F69" s="355"/>
      <c r="G69" s="355"/>
      <c r="H69" s="355"/>
      <c r="I69" s="356"/>
      <c r="J69" s="29"/>
      <c r="K69" s="92"/>
      <c r="L69" s="31"/>
    </row>
    <row r="70" spans="1:12">
      <c r="B70" s="110">
        <v>1</v>
      </c>
      <c r="C70" s="111" t="s">
        <v>161</v>
      </c>
      <c r="D70" s="122" t="s">
        <v>162</v>
      </c>
      <c r="E70" s="122">
        <v>2010</v>
      </c>
      <c r="F70" s="113">
        <v>668936.73</v>
      </c>
      <c r="G70" s="123"/>
      <c r="H70" s="124"/>
      <c r="I70" s="115" t="s">
        <v>163</v>
      </c>
      <c r="J70" s="124"/>
      <c r="K70" s="122"/>
      <c r="L70" s="114" t="s">
        <v>164</v>
      </c>
    </row>
    <row r="71" spans="1:12">
      <c r="B71" s="117">
        <v>2</v>
      </c>
      <c r="C71" s="118" t="s">
        <v>165</v>
      </c>
      <c r="D71" s="122"/>
      <c r="E71" s="167"/>
      <c r="F71" s="119">
        <v>25769.96</v>
      </c>
      <c r="G71" s="123"/>
      <c r="H71" s="124"/>
      <c r="I71" s="124"/>
      <c r="J71" s="124"/>
      <c r="K71" s="122"/>
      <c r="L71" s="125"/>
    </row>
    <row r="72" spans="1:12" ht="15" customHeight="1">
      <c r="B72" s="357" t="s">
        <v>6</v>
      </c>
      <c r="C72" s="357"/>
      <c r="D72" s="357"/>
      <c r="E72" s="149"/>
      <c r="F72" s="168">
        <f>SUM(F70:F71)</f>
        <v>694706.69</v>
      </c>
      <c r="G72" s="168">
        <f>SUM(G70:G70)</f>
        <v>0</v>
      </c>
      <c r="H72" s="169"/>
      <c r="I72" s="170"/>
      <c r="J72" s="171"/>
      <c r="K72" s="170"/>
      <c r="L72" s="172"/>
    </row>
    <row r="73" spans="1:12">
      <c r="B73" s="28" t="s">
        <v>160</v>
      </c>
      <c r="C73" s="354" t="s">
        <v>71</v>
      </c>
      <c r="D73" s="355"/>
      <c r="E73" s="355"/>
      <c r="F73" s="355"/>
      <c r="G73" s="355"/>
      <c r="H73" s="355"/>
      <c r="I73" s="356"/>
      <c r="J73" s="29"/>
      <c r="K73" s="92"/>
      <c r="L73" s="31"/>
    </row>
    <row r="74" spans="1:12" s="162" customFormat="1">
      <c r="A74" s="179"/>
      <c r="B74" s="110">
        <v>1</v>
      </c>
      <c r="C74" s="111" t="s">
        <v>158</v>
      </c>
      <c r="D74" s="122">
        <v>1907</v>
      </c>
      <c r="E74" s="180" t="s">
        <v>167</v>
      </c>
      <c r="F74" s="113">
        <v>1153629.57</v>
      </c>
      <c r="G74" s="123"/>
      <c r="H74" s="124"/>
      <c r="I74" s="115" t="s">
        <v>168</v>
      </c>
      <c r="J74" s="124"/>
      <c r="K74" s="122"/>
      <c r="L74" s="114" t="s">
        <v>169</v>
      </c>
    </row>
    <row r="75" spans="1:12" s="162" customFormat="1">
      <c r="A75" s="179"/>
      <c r="B75" s="357" t="s">
        <v>6</v>
      </c>
      <c r="C75" s="357"/>
      <c r="D75" s="357"/>
      <c r="E75" s="149"/>
      <c r="F75" s="168">
        <f>SUM(F74:F74)</f>
        <v>1153629.57</v>
      </c>
      <c r="G75" s="168">
        <f>SUM(G74:G74)</f>
        <v>0</v>
      </c>
      <c r="H75" s="169"/>
      <c r="I75" s="170"/>
      <c r="J75" s="171"/>
      <c r="K75" s="170"/>
      <c r="L75" s="172"/>
    </row>
    <row r="76" spans="1:12">
      <c r="B76" s="28" t="s">
        <v>166</v>
      </c>
      <c r="C76" s="354" t="s">
        <v>171</v>
      </c>
      <c r="D76" s="355"/>
      <c r="E76" s="355"/>
      <c r="F76" s="355"/>
      <c r="G76" s="355"/>
      <c r="H76" s="355"/>
      <c r="I76" s="356"/>
      <c r="J76" s="29"/>
      <c r="K76" s="92"/>
      <c r="L76" s="31"/>
    </row>
    <row r="77" spans="1:12" s="162" customFormat="1" ht="45">
      <c r="A77" s="179"/>
      <c r="B77" s="110">
        <v>1</v>
      </c>
      <c r="C77" s="111" t="s">
        <v>172</v>
      </c>
      <c r="D77" s="122">
        <v>1986</v>
      </c>
      <c r="E77" s="122" t="s">
        <v>173</v>
      </c>
      <c r="F77" s="113"/>
      <c r="G77" s="123">
        <f>H77*3179</f>
        <v>8089760.25</v>
      </c>
      <c r="H77" s="114">
        <v>2544.75</v>
      </c>
      <c r="I77" s="115" t="s">
        <v>174</v>
      </c>
      <c r="J77" s="124"/>
      <c r="K77" s="121" t="s">
        <v>175</v>
      </c>
      <c r="L77" s="114" t="s">
        <v>176</v>
      </c>
    </row>
    <row r="78" spans="1:12" s="162" customFormat="1">
      <c r="A78" s="179"/>
      <c r="B78" s="110">
        <v>3</v>
      </c>
      <c r="C78" s="111" t="s">
        <v>177</v>
      </c>
      <c r="D78" s="122"/>
      <c r="E78" s="122"/>
      <c r="F78" s="113">
        <v>33524.980000000003</v>
      </c>
      <c r="G78" s="123"/>
      <c r="H78" s="124"/>
      <c r="I78" s="124"/>
      <c r="J78" s="124"/>
      <c r="K78" s="122"/>
      <c r="L78" s="125"/>
    </row>
    <row r="79" spans="1:12" s="162" customFormat="1">
      <c r="A79" s="179"/>
      <c r="B79" s="357" t="s">
        <v>6</v>
      </c>
      <c r="C79" s="357"/>
      <c r="D79" s="357"/>
      <c r="E79" s="149"/>
      <c r="F79" s="168"/>
      <c r="G79" s="168">
        <f>SUM(F77:G78)</f>
        <v>8123285.2300000004</v>
      </c>
      <c r="H79" s="169"/>
      <c r="I79" s="170"/>
      <c r="J79" s="171"/>
      <c r="K79" s="170"/>
      <c r="L79" s="172"/>
    </row>
    <row r="80" spans="1:12">
      <c r="B80" s="28" t="s">
        <v>170</v>
      </c>
      <c r="C80" s="354" t="s">
        <v>179</v>
      </c>
      <c r="D80" s="355"/>
      <c r="E80" s="355"/>
      <c r="F80" s="355"/>
      <c r="G80" s="355"/>
      <c r="H80" s="355"/>
      <c r="I80" s="356"/>
      <c r="J80" s="29"/>
      <c r="K80" s="92"/>
      <c r="L80" s="31"/>
    </row>
    <row r="81" spans="1:12" s="162" customFormat="1">
      <c r="A81" s="179"/>
      <c r="B81" s="110">
        <v>1</v>
      </c>
      <c r="C81" s="111" t="s">
        <v>161</v>
      </c>
      <c r="D81" s="122">
        <v>2010</v>
      </c>
      <c r="E81" s="122"/>
      <c r="F81" s="113">
        <v>2068902.58</v>
      </c>
      <c r="G81" s="123"/>
      <c r="H81" s="124"/>
      <c r="I81" s="115" t="s">
        <v>180</v>
      </c>
      <c r="J81" s="124"/>
      <c r="K81" s="122"/>
      <c r="L81" s="114" t="s">
        <v>181</v>
      </c>
    </row>
    <row r="82" spans="1:12" s="162" customFormat="1">
      <c r="A82" s="179"/>
      <c r="B82" s="357" t="s">
        <v>6</v>
      </c>
      <c r="C82" s="357"/>
      <c r="D82" s="357"/>
      <c r="E82" s="149"/>
      <c r="F82" s="168">
        <f>SUM(F81:F81)</f>
        <v>2068902.58</v>
      </c>
      <c r="G82" s="168">
        <f>SUM(G81:G81)</f>
        <v>0</v>
      </c>
      <c r="H82" s="169"/>
      <c r="I82" s="170"/>
      <c r="J82" s="171"/>
      <c r="K82" s="170"/>
      <c r="L82" s="172"/>
    </row>
    <row r="83" spans="1:12" s="297" customFormat="1">
      <c r="A83" s="296"/>
      <c r="B83" s="245" t="s">
        <v>178</v>
      </c>
      <c r="C83" s="354" t="s">
        <v>183</v>
      </c>
      <c r="D83" s="355"/>
      <c r="E83" s="355"/>
      <c r="F83" s="355"/>
      <c r="G83" s="355"/>
      <c r="H83" s="355"/>
      <c r="I83" s="356"/>
      <c r="J83" s="246"/>
      <c r="K83" s="247"/>
      <c r="L83" s="248"/>
    </row>
    <row r="84" spans="1:12" s="162" customFormat="1">
      <c r="A84" s="179"/>
      <c r="B84" s="110">
        <v>1</v>
      </c>
      <c r="C84" s="111" t="s">
        <v>184</v>
      </c>
      <c r="D84" s="122">
        <v>1969</v>
      </c>
      <c r="E84" s="122">
        <v>2002.2003</v>
      </c>
      <c r="F84" s="113">
        <v>659308.6</v>
      </c>
      <c r="G84" s="123"/>
      <c r="H84" s="124"/>
      <c r="I84" s="115" t="s">
        <v>163</v>
      </c>
      <c r="J84" s="124"/>
      <c r="K84" s="122"/>
      <c r="L84" s="114" t="s">
        <v>185</v>
      </c>
    </row>
    <row r="85" spans="1:12" s="162" customFormat="1">
      <c r="A85" s="179"/>
      <c r="B85" s="357" t="s">
        <v>6</v>
      </c>
      <c r="C85" s="357"/>
      <c r="D85" s="357"/>
      <c r="E85" s="149"/>
      <c r="F85" s="168">
        <f>SUM(F84:F84)</f>
        <v>659308.6</v>
      </c>
      <c r="G85" s="168">
        <f>SUM(G84:G84)</f>
        <v>0</v>
      </c>
      <c r="H85" s="169"/>
      <c r="I85" s="170"/>
      <c r="J85" s="171"/>
      <c r="K85" s="170"/>
      <c r="L85" s="172"/>
    </row>
    <row r="86" spans="1:12" s="297" customFormat="1">
      <c r="A86" s="296"/>
      <c r="B86" s="245" t="s">
        <v>182</v>
      </c>
      <c r="C86" s="354" t="s">
        <v>187</v>
      </c>
      <c r="D86" s="355"/>
      <c r="E86" s="355"/>
      <c r="F86" s="355"/>
      <c r="G86" s="355"/>
      <c r="H86" s="355"/>
      <c r="I86" s="356"/>
      <c r="J86" s="246"/>
      <c r="K86" s="247"/>
      <c r="L86" s="248"/>
    </row>
    <row r="87" spans="1:12" s="162" customFormat="1">
      <c r="A87" s="179"/>
      <c r="B87" s="110">
        <v>1</v>
      </c>
      <c r="C87" s="111" t="s">
        <v>161</v>
      </c>
      <c r="D87" s="122" t="s">
        <v>188</v>
      </c>
      <c r="E87" s="122">
        <v>2013.2003999999999</v>
      </c>
      <c r="F87" s="113">
        <v>2529841.96</v>
      </c>
      <c r="G87" s="123"/>
      <c r="H87" s="124"/>
      <c r="I87" s="115" t="s">
        <v>174</v>
      </c>
      <c r="J87" s="124"/>
      <c r="K87" s="122"/>
      <c r="L87" s="114" t="s">
        <v>189</v>
      </c>
    </row>
    <row r="88" spans="1:12" s="162" customFormat="1">
      <c r="A88" s="179"/>
      <c r="B88" s="357" t="s">
        <v>6</v>
      </c>
      <c r="C88" s="357"/>
      <c r="D88" s="357"/>
      <c r="E88" s="149"/>
      <c r="F88" s="168">
        <f>SUM(F87:F87)</f>
        <v>2529841.96</v>
      </c>
      <c r="G88" s="168">
        <f>SUM(G87:G87)</f>
        <v>0</v>
      </c>
      <c r="H88" s="169"/>
      <c r="I88" s="170"/>
      <c r="J88" s="171"/>
      <c r="K88" s="170"/>
      <c r="L88" s="172"/>
    </row>
    <row r="89" spans="1:12">
      <c r="A89" s="120"/>
      <c r="B89" s="28" t="s">
        <v>186</v>
      </c>
      <c r="C89" s="354" t="s">
        <v>191</v>
      </c>
      <c r="D89" s="355"/>
      <c r="E89" s="355"/>
      <c r="F89" s="355"/>
      <c r="G89" s="355"/>
      <c r="H89" s="355"/>
      <c r="I89" s="356"/>
      <c r="J89" s="29"/>
      <c r="K89" s="92"/>
      <c r="L89" s="31"/>
    </row>
    <row r="90" spans="1:12" s="162" customFormat="1">
      <c r="A90" s="179"/>
      <c r="B90" s="124">
        <v>1</v>
      </c>
      <c r="C90" s="125" t="s">
        <v>192</v>
      </c>
      <c r="D90" s="122">
        <v>2013</v>
      </c>
      <c r="E90" s="122"/>
      <c r="F90" s="123">
        <v>2219244</v>
      </c>
      <c r="G90" s="123"/>
      <c r="H90" s="124"/>
      <c r="I90" s="124"/>
      <c r="J90" s="124"/>
      <c r="K90" s="122"/>
      <c r="L90" s="125" t="s">
        <v>193</v>
      </c>
    </row>
    <row r="91" spans="1:12">
      <c r="B91" s="359" t="s">
        <v>6</v>
      </c>
      <c r="C91" s="359"/>
      <c r="D91" s="359"/>
      <c r="E91" s="93"/>
      <c r="F91" s="107">
        <f>SUM(F90)</f>
        <v>2219244</v>
      </c>
      <c r="G91" s="107">
        <f>SUM(G90:G90)</f>
        <v>0</v>
      </c>
      <c r="H91" s="109"/>
      <c r="I91" s="34"/>
      <c r="J91" s="35"/>
      <c r="K91" s="34"/>
      <c r="L91" s="102"/>
    </row>
    <row r="92" spans="1:12">
      <c r="B92" s="28" t="s">
        <v>190</v>
      </c>
      <c r="C92" s="354" t="s">
        <v>195</v>
      </c>
      <c r="D92" s="355"/>
      <c r="E92" s="355"/>
      <c r="F92" s="355"/>
      <c r="G92" s="355"/>
      <c r="H92" s="355"/>
      <c r="I92" s="356"/>
      <c r="J92" s="29"/>
      <c r="K92" s="92"/>
      <c r="L92" s="31"/>
    </row>
    <row r="93" spans="1:12" s="162" customFormat="1">
      <c r="A93" s="179"/>
      <c r="B93" s="110">
        <v>1</v>
      </c>
      <c r="C93" s="111" t="s">
        <v>158</v>
      </c>
      <c r="D93" s="122">
        <v>1986</v>
      </c>
      <c r="E93" s="122"/>
      <c r="F93" s="113"/>
      <c r="G93" s="123">
        <f>H93*3179</f>
        <v>2242593.7600000002</v>
      </c>
      <c r="H93" s="114">
        <v>705.44</v>
      </c>
      <c r="I93" s="115" t="s">
        <v>174</v>
      </c>
      <c r="J93" s="124"/>
      <c r="K93" s="122"/>
      <c r="L93" s="114" t="s">
        <v>176</v>
      </c>
    </row>
    <row r="94" spans="1:12">
      <c r="A94" s="126"/>
      <c r="B94" s="359" t="s">
        <v>6</v>
      </c>
      <c r="C94" s="359"/>
      <c r="D94" s="359"/>
      <c r="E94" s="93"/>
      <c r="F94" s="249"/>
      <c r="G94" s="107">
        <f>SUM(G93:G93)</f>
        <v>2242593.7600000002</v>
      </c>
      <c r="H94" s="109"/>
      <c r="I94" s="34"/>
      <c r="J94" s="35"/>
      <c r="K94" s="34"/>
      <c r="L94" s="102"/>
    </row>
    <row r="95" spans="1:12">
      <c r="B95" s="28" t="s">
        <v>194</v>
      </c>
      <c r="C95" s="354" t="s">
        <v>197</v>
      </c>
      <c r="D95" s="355"/>
      <c r="E95" s="355"/>
      <c r="F95" s="355"/>
      <c r="G95" s="355"/>
      <c r="H95" s="355"/>
      <c r="I95" s="356"/>
      <c r="J95" s="29"/>
      <c r="K95" s="92"/>
      <c r="L95" s="31"/>
    </row>
    <row r="96" spans="1:12" s="162" customFormat="1">
      <c r="A96" s="179"/>
      <c r="B96" s="110">
        <v>1</v>
      </c>
      <c r="C96" s="111" t="s">
        <v>158</v>
      </c>
      <c r="D96" s="122">
        <v>1906</v>
      </c>
      <c r="E96" s="122">
        <v>2010</v>
      </c>
      <c r="F96" s="113">
        <v>120000</v>
      </c>
      <c r="G96" s="123"/>
      <c r="H96" s="124"/>
      <c r="I96" s="115" t="s">
        <v>163</v>
      </c>
      <c r="J96" s="124"/>
      <c r="K96" s="122"/>
      <c r="L96" s="114" t="s">
        <v>198</v>
      </c>
    </row>
    <row r="97" spans="1:1025">
      <c r="B97" s="359" t="s">
        <v>6</v>
      </c>
      <c r="C97" s="359"/>
      <c r="D97" s="359"/>
      <c r="E97" s="93"/>
      <c r="F97" s="249">
        <v>120000</v>
      </c>
      <c r="G97" s="107">
        <f>SUM(G96:G96)</f>
        <v>0</v>
      </c>
      <c r="H97" s="109"/>
      <c r="I97" s="34"/>
      <c r="J97" s="35"/>
      <c r="K97" s="34"/>
      <c r="L97" s="102"/>
    </row>
    <row r="98" spans="1:1025" customFormat="1" ht="13.9" customHeight="1">
      <c r="A98" s="179"/>
      <c r="B98" s="189" t="s">
        <v>196</v>
      </c>
      <c r="C98" s="358" t="s">
        <v>199</v>
      </c>
      <c r="D98" s="358"/>
      <c r="E98" s="358"/>
      <c r="F98" s="358"/>
      <c r="G98" s="358"/>
      <c r="H98" s="358"/>
      <c r="I98" s="358"/>
      <c r="J98" s="190"/>
      <c r="K98" s="191"/>
      <c r="L98" s="19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  <c r="CW98" s="162"/>
      <c r="CX98" s="162"/>
      <c r="CY98" s="162"/>
      <c r="CZ98" s="162"/>
      <c r="DA98" s="162"/>
      <c r="DB98" s="162"/>
      <c r="DC98" s="162"/>
      <c r="DD98" s="162"/>
      <c r="DE98" s="162"/>
      <c r="DF98" s="162"/>
      <c r="DG98" s="162"/>
      <c r="DH98" s="162"/>
      <c r="DI98" s="162"/>
      <c r="DJ98" s="162"/>
      <c r="DK98" s="162"/>
      <c r="DL98" s="162"/>
      <c r="DM98" s="162"/>
      <c r="DN98" s="162"/>
      <c r="DO98" s="162"/>
      <c r="DP98" s="162"/>
      <c r="DQ98" s="162"/>
      <c r="DR98" s="162"/>
      <c r="DS98" s="162"/>
      <c r="DT98" s="162"/>
      <c r="DU98" s="162"/>
      <c r="DV98" s="162"/>
      <c r="DW98" s="162"/>
      <c r="DX98" s="162"/>
      <c r="DY98" s="162"/>
      <c r="DZ98" s="162"/>
      <c r="EA98" s="162"/>
      <c r="EB98" s="162"/>
      <c r="EC98" s="162"/>
      <c r="ED98" s="162"/>
      <c r="EE98" s="162"/>
      <c r="EF98" s="162"/>
      <c r="EG98" s="162"/>
      <c r="EH98" s="162"/>
      <c r="EI98" s="162"/>
      <c r="EJ98" s="162"/>
      <c r="EK98" s="162"/>
      <c r="EL98" s="162"/>
      <c r="EM98" s="162"/>
      <c r="EN98" s="162"/>
      <c r="EO98" s="162"/>
      <c r="EP98" s="162"/>
      <c r="EQ98" s="162"/>
      <c r="ER98" s="162"/>
      <c r="ES98" s="162"/>
      <c r="ET98" s="162"/>
      <c r="EU98" s="162"/>
      <c r="EV98" s="162"/>
      <c r="EW98" s="162"/>
      <c r="EX98" s="162"/>
      <c r="EY98" s="162"/>
      <c r="EZ98" s="162"/>
      <c r="FA98" s="162"/>
      <c r="FB98" s="162"/>
      <c r="FC98" s="162"/>
      <c r="FD98" s="162"/>
      <c r="FE98" s="162"/>
      <c r="FF98" s="162"/>
      <c r="FG98" s="162"/>
      <c r="FH98" s="162"/>
      <c r="FI98" s="162"/>
      <c r="FJ98" s="162"/>
      <c r="FK98" s="162"/>
      <c r="FL98" s="162"/>
      <c r="FM98" s="162"/>
      <c r="FN98" s="162"/>
      <c r="FO98" s="162"/>
      <c r="FP98" s="162"/>
      <c r="FQ98" s="162"/>
      <c r="FR98" s="162"/>
      <c r="FS98" s="162"/>
      <c r="FT98" s="162"/>
      <c r="FU98" s="162"/>
      <c r="FV98" s="162"/>
      <c r="FW98" s="162"/>
      <c r="FX98" s="162"/>
      <c r="FY98" s="162"/>
      <c r="FZ98" s="162"/>
      <c r="GA98" s="162"/>
      <c r="GB98" s="162"/>
      <c r="GC98" s="162"/>
      <c r="GD98" s="162"/>
      <c r="GE98" s="162"/>
      <c r="GF98" s="162"/>
      <c r="GG98" s="162"/>
      <c r="GH98" s="162"/>
      <c r="GI98" s="162"/>
      <c r="GJ98" s="162"/>
      <c r="GK98" s="162"/>
      <c r="GL98" s="162"/>
      <c r="GM98" s="162"/>
      <c r="GN98" s="162"/>
      <c r="GO98" s="162"/>
      <c r="GP98" s="162"/>
      <c r="GQ98" s="162"/>
      <c r="GR98" s="162"/>
      <c r="GS98" s="162"/>
      <c r="GT98" s="162"/>
      <c r="GU98" s="162"/>
      <c r="GV98" s="162"/>
      <c r="GW98" s="162"/>
      <c r="GX98" s="162"/>
      <c r="GY98" s="162"/>
      <c r="GZ98" s="162"/>
      <c r="HA98" s="162"/>
      <c r="HB98" s="162"/>
      <c r="HC98" s="162"/>
      <c r="HD98" s="162"/>
      <c r="HE98" s="162"/>
      <c r="HF98" s="162"/>
      <c r="HG98" s="162"/>
      <c r="HH98" s="162"/>
      <c r="HI98" s="162"/>
      <c r="HJ98" s="162"/>
      <c r="HK98" s="162"/>
      <c r="HL98" s="162"/>
      <c r="HM98" s="162"/>
      <c r="HN98" s="162"/>
      <c r="HO98" s="162"/>
      <c r="HP98" s="162"/>
      <c r="HQ98" s="162"/>
      <c r="HR98" s="162"/>
      <c r="HS98" s="162"/>
      <c r="HT98" s="162"/>
      <c r="HU98" s="162"/>
      <c r="HV98" s="162"/>
      <c r="HW98" s="162"/>
      <c r="HX98" s="162"/>
      <c r="HY98" s="162"/>
      <c r="HZ98" s="162"/>
      <c r="IA98" s="162"/>
      <c r="IB98" s="162"/>
      <c r="IC98" s="162"/>
      <c r="ID98" s="162"/>
      <c r="IE98" s="162"/>
      <c r="IF98" s="162"/>
      <c r="IG98" s="162"/>
      <c r="IH98" s="162"/>
      <c r="II98" s="162"/>
      <c r="IJ98" s="162"/>
      <c r="IK98" s="162"/>
      <c r="IL98" s="162"/>
      <c r="IM98" s="162"/>
      <c r="IN98" s="162"/>
      <c r="IO98" s="162"/>
      <c r="IP98" s="162"/>
      <c r="IQ98" s="162"/>
      <c r="IR98" s="162"/>
      <c r="IS98" s="162"/>
      <c r="IT98" s="162"/>
      <c r="IU98" s="162"/>
      <c r="IV98" s="162"/>
      <c r="IW98" s="162"/>
      <c r="IX98" s="162"/>
      <c r="IY98" s="162"/>
      <c r="IZ98" s="162"/>
      <c r="JA98" s="162"/>
      <c r="JB98" s="162"/>
      <c r="JC98" s="162"/>
      <c r="JD98" s="162"/>
      <c r="JE98" s="162"/>
      <c r="JF98" s="162"/>
      <c r="JG98" s="162"/>
      <c r="JH98" s="162"/>
      <c r="JI98" s="162"/>
      <c r="JJ98" s="162"/>
      <c r="JK98" s="162"/>
      <c r="JL98" s="162"/>
      <c r="JM98" s="162"/>
      <c r="JN98" s="162"/>
      <c r="JO98" s="162"/>
      <c r="JP98" s="162"/>
      <c r="JQ98" s="162"/>
      <c r="JR98" s="162"/>
      <c r="JS98" s="162"/>
      <c r="JT98" s="162"/>
      <c r="JU98" s="162"/>
      <c r="JV98" s="162"/>
      <c r="JW98" s="162"/>
      <c r="JX98" s="162"/>
      <c r="JY98" s="162"/>
      <c r="JZ98" s="162"/>
      <c r="KA98" s="162"/>
      <c r="KB98" s="162"/>
      <c r="KC98" s="162"/>
      <c r="KD98" s="162"/>
      <c r="KE98" s="162"/>
      <c r="KF98" s="162"/>
      <c r="KG98" s="162"/>
      <c r="KH98" s="162"/>
      <c r="KI98" s="162"/>
      <c r="KJ98" s="162"/>
      <c r="KK98" s="162"/>
      <c r="KL98" s="162"/>
      <c r="KM98" s="162"/>
      <c r="KN98" s="162"/>
      <c r="KO98" s="162"/>
      <c r="KP98" s="162"/>
      <c r="KQ98" s="162"/>
      <c r="KR98" s="162"/>
      <c r="KS98" s="162"/>
      <c r="KT98" s="162"/>
      <c r="KU98" s="162"/>
      <c r="KV98" s="162"/>
      <c r="KW98" s="162"/>
      <c r="KX98" s="162"/>
      <c r="KY98" s="162"/>
      <c r="KZ98" s="162"/>
      <c r="LA98" s="162"/>
      <c r="LB98" s="162"/>
      <c r="LC98" s="162"/>
      <c r="LD98" s="162"/>
      <c r="LE98" s="162"/>
      <c r="LF98" s="162"/>
      <c r="LG98" s="162"/>
      <c r="LH98" s="162"/>
      <c r="LI98" s="162"/>
      <c r="LJ98" s="162"/>
      <c r="LK98" s="162"/>
      <c r="LL98" s="162"/>
      <c r="LM98" s="162"/>
      <c r="LN98" s="162"/>
      <c r="LO98" s="162"/>
      <c r="LP98" s="162"/>
      <c r="LQ98" s="162"/>
      <c r="LR98" s="162"/>
      <c r="LS98" s="162"/>
      <c r="LT98" s="162"/>
      <c r="LU98" s="162"/>
      <c r="LV98" s="162"/>
      <c r="LW98" s="162"/>
      <c r="LX98" s="162"/>
      <c r="LY98" s="162"/>
      <c r="LZ98" s="162"/>
      <c r="MA98" s="162"/>
      <c r="MB98" s="162"/>
      <c r="MC98" s="162"/>
      <c r="MD98" s="162"/>
      <c r="ME98" s="162"/>
      <c r="MF98" s="162"/>
      <c r="MG98" s="162"/>
      <c r="MH98" s="162"/>
      <c r="MI98" s="162"/>
      <c r="MJ98" s="162"/>
      <c r="MK98" s="162"/>
      <c r="ML98" s="162"/>
      <c r="MM98" s="162"/>
      <c r="MN98" s="162"/>
      <c r="MO98" s="162"/>
      <c r="MP98" s="162"/>
      <c r="MQ98" s="162"/>
      <c r="MR98" s="162"/>
      <c r="MS98" s="162"/>
      <c r="MT98" s="162"/>
      <c r="MU98" s="162"/>
      <c r="MV98" s="162"/>
      <c r="MW98" s="162"/>
      <c r="MX98" s="162"/>
      <c r="MY98" s="162"/>
      <c r="MZ98" s="162"/>
      <c r="NA98" s="162"/>
      <c r="NB98" s="162"/>
      <c r="NC98" s="162"/>
      <c r="ND98" s="162"/>
      <c r="NE98" s="162"/>
      <c r="NF98" s="162"/>
      <c r="NG98" s="162"/>
      <c r="NH98" s="162"/>
      <c r="NI98" s="162"/>
      <c r="NJ98" s="162"/>
      <c r="NK98" s="162"/>
      <c r="NL98" s="162"/>
      <c r="NM98" s="162"/>
      <c r="NN98" s="162"/>
      <c r="NO98" s="162"/>
      <c r="NP98" s="162"/>
      <c r="NQ98" s="162"/>
      <c r="NR98" s="162"/>
      <c r="NS98" s="162"/>
      <c r="NT98" s="162"/>
      <c r="NU98" s="162"/>
      <c r="NV98" s="162"/>
      <c r="NW98" s="162"/>
      <c r="NX98" s="162"/>
      <c r="NY98" s="162"/>
      <c r="NZ98" s="162"/>
      <c r="OA98" s="162"/>
      <c r="OB98" s="162"/>
      <c r="OC98" s="162"/>
      <c r="OD98" s="162"/>
      <c r="OE98" s="162"/>
      <c r="OF98" s="162"/>
      <c r="OG98" s="162"/>
      <c r="OH98" s="162"/>
      <c r="OI98" s="162"/>
      <c r="OJ98" s="162"/>
      <c r="OK98" s="162"/>
      <c r="OL98" s="162"/>
      <c r="OM98" s="162"/>
      <c r="ON98" s="162"/>
      <c r="OO98" s="162"/>
      <c r="OP98" s="162"/>
      <c r="OQ98" s="162"/>
      <c r="OR98" s="162"/>
      <c r="OS98" s="162"/>
      <c r="OT98" s="162"/>
      <c r="OU98" s="162"/>
      <c r="OV98" s="162"/>
      <c r="OW98" s="162"/>
      <c r="OX98" s="162"/>
      <c r="OY98" s="162"/>
      <c r="OZ98" s="162"/>
      <c r="PA98" s="162"/>
      <c r="PB98" s="162"/>
      <c r="PC98" s="162"/>
      <c r="PD98" s="162"/>
      <c r="PE98" s="162"/>
      <c r="PF98" s="162"/>
      <c r="PG98" s="162"/>
      <c r="PH98" s="162"/>
      <c r="PI98" s="162"/>
      <c r="PJ98" s="162"/>
      <c r="PK98" s="162"/>
      <c r="PL98" s="162"/>
      <c r="PM98" s="162"/>
      <c r="PN98" s="162"/>
      <c r="PO98" s="162"/>
      <c r="PP98" s="162"/>
      <c r="PQ98" s="162"/>
      <c r="PR98" s="162"/>
      <c r="PS98" s="162"/>
      <c r="PT98" s="162"/>
      <c r="PU98" s="162"/>
      <c r="PV98" s="162"/>
      <c r="PW98" s="162"/>
      <c r="PX98" s="162"/>
      <c r="PY98" s="162"/>
      <c r="PZ98" s="162"/>
      <c r="QA98" s="162"/>
      <c r="QB98" s="162"/>
      <c r="QC98" s="162"/>
      <c r="QD98" s="162"/>
      <c r="QE98" s="162"/>
      <c r="QF98" s="162"/>
      <c r="QG98" s="162"/>
      <c r="QH98" s="162"/>
      <c r="QI98" s="162"/>
      <c r="QJ98" s="162"/>
      <c r="QK98" s="162"/>
      <c r="QL98" s="162"/>
      <c r="QM98" s="162"/>
      <c r="QN98" s="162"/>
      <c r="QO98" s="162"/>
      <c r="QP98" s="162"/>
      <c r="QQ98" s="162"/>
      <c r="QR98" s="162"/>
      <c r="QS98" s="162"/>
      <c r="QT98" s="162"/>
      <c r="QU98" s="162"/>
      <c r="QV98" s="162"/>
      <c r="QW98" s="162"/>
      <c r="QX98" s="162"/>
      <c r="QY98" s="162"/>
      <c r="QZ98" s="162"/>
      <c r="RA98" s="162"/>
      <c r="RB98" s="162"/>
      <c r="RC98" s="162"/>
      <c r="RD98" s="162"/>
      <c r="RE98" s="162"/>
      <c r="RF98" s="162"/>
      <c r="RG98" s="162"/>
      <c r="RH98" s="162"/>
      <c r="RI98" s="162"/>
      <c r="RJ98" s="162"/>
      <c r="RK98" s="162"/>
      <c r="RL98" s="162"/>
      <c r="RM98" s="162"/>
      <c r="RN98" s="162"/>
      <c r="RO98" s="162"/>
      <c r="RP98" s="162"/>
      <c r="RQ98" s="162"/>
      <c r="RR98" s="162"/>
      <c r="RS98" s="162"/>
      <c r="RT98" s="162"/>
      <c r="RU98" s="162"/>
      <c r="RV98" s="162"/>
      <c r="RW98" s="162"/>
      <c r="RX98" s="162"/>
      <c r="RY98" s="162"/>
      <c r="RZ98" s="162"/>
      <c r="SA98" s="162"/>
      <c r="SB98" s="162"/>
      <c r="SC98" s="162"/>
      <c r="SD98" s="162"/>
      <c r="SE98" s="162"/>
      <c r="SF98" s="162"/>
      <c r="SG98" s="162"/>
      <c r="SH98" s="162"/>
      <c r="SI98" s="162"/>
      <c r="SJ98" s="162"/>
      <c r="SK98" s="162"/>
      <c r="SL98" s="162"/>
      <c r="SM98" s="162"/>
      <c r="SN98" s="162"/>
      <c r="SO98" s="162"/>
      <c r="SP98" s="162"/>
      <c r="SQ98" s="162"/>
      <c r="SR98" s="162"/>
      <c r="SS98" s="162"/>
      <c r="ST98" s="162"/>
      <c r="SU98" s="162"/>
      <c r="SV98" s="162"/>
      <c r="SW98" s="162"/>
      <c r="SX98" s="162"/>
      <c r="SY98" s="162"/>
      <c r="SZ98" s="162"/>
      <c r="TA98" s="162"/>
      <c r="TB98" s="162"/>
      <c r="TC98" s="162"/>
      <c r="TD98" s="162"/>
      <c r="TE98" s="162"/>
      <c r="TF98" s="162"/>
      <c r="TG98" s="162"/>
      <c r="TH98" s="162"/>
      <c r="TI98" s="162"/>
      <c r="TJ98" s="162"/>
      <c r="TK98" s="162"/>
      <c r="TL98" s="162"/>
      <c r="TM98" s="162"/>
      <c r="TN98" s="162"/>
      <c r="TO98" s="162"/>
      <c r="TP98" s="162"/>
      <c r="TQ98" s="162"/>
      <c r="TR98" s="162"/>
      <c r="TS98" s="162"/>
      <c r="TT98" s="162"/>
      <c r="TU98" s="162"/>
      <c r="TV98" s="162"/>
      <c r="TW98" s="162"/>
      <c r="TX98" s="162"/>
      <c r="TY98" s="162"/>
      <c r="TZ98" s="162"/>
      <c r="UA98" s="162"/>
      <c r="UB98" s="162"/>
      <c r="UC98" s="162"/>
      <c r="UD98" s="162"/>
      <c r="UE98" s="162"/>
      <c r="UF98" s="162"/>
      <c r="UG98" s="162"/>
      <c r="UH98" s="162"/>
      <c r="UI98" s="162"/>
      <c r="UJ98" s="162"/>
      <c r="UK98" s="162"/>
      <c r="UL98" s="162"/>
      <c r="UM98" s="162"/>
      <c r="UN98" s="162"/>
      <c r="UO98" s="162"/>
      <c r="UP98" s="162"/>
      <c r="UQ98" s="162"/>
      <c r="UR98" s="162"/>
      <c r="US98" s="162"/>
      <c r="UT98" s="162"/>
      <c r="UU98" s="162"/>
      <c r="UV98" s="162"/>
      <c r="UW98" s="162"/>
      <c r="UX98" s="162"/>
      <c r="UY98" s="162"/>
      <c r="UZ98" s="162"/>
      <c r="VA98" s="162"/>
      <c r="VB98" s="162"/>
      <c r="VC98" s="162"/>
      <c r="VD98" s="162"/>
      <c r="VE98" s="162"/>
      <c r="VF98" s="162"/>
      <c r="VG98" s="162"/>
      <c r="VH98" s="162"/>
      <c r="VI98" s="162"/>
      <c r="VJ98" s="162"/>
      <c r="VK98" s="162"/>
      <c r="VL98" s="162"/>
      <c r="VM98" s="162"/>
      <c r="VN98" s="162"/>
      <c r="VO98" s="162"/>
      <c r="VP98" s="162"/>
      <c r="VQ98" s="162"/>
      <c r="VR98" s="162"/>
      <c r="VS98" s="162"/>
      <c r="VT98" s="162"/>
      <c r="VU98" s="162"/>
      <c r="VV98" s="162"/>
      <c r="VW98" s="162"/>
      <c r="VX98" s="162"/>
      <c r="VY98" s="162"/>
      <c r="VZ98" s="162"/>
      <c r="WA98" s="162"/>
      <c r="WB98" s="162"/>
      <c r="WC98" s="162"/>
      <c r="WD98" s="162"/>
      <c r="WE98" s="162"/>
      <c r="WF98" s="162"/>
      <c r="WG98" s="162"/>
      <c r="WH98" s="162"/>
      <c r="WI98" s="162"/>
      <c r="WJ98" s="162"/>
      <c r="WK98" s="162"/>
      <c r="WL98" s="162"/>
      <c r="WM98" s="162"/>
      <c r="WN98" s="162"/>
      <c r="WO98" s="162"/>
      <c r="WP98" s="162"/>
      <c r="WQ98" s="162"/>
      <c r="WR98" s="162"/>
      <c r="WS98" s="162"/>
      <c r="WT98" s="162"/>
      <c r="WU98" s="162"/>
      <c r="WV98" s="162"/>
      <c r="WW98" s="162"/>
      <c r="WX98" s="162"/>
      <c r="WY98" s="162"/>
      <c r="WZ98" s="162"/>
      <c r="XA98" s="162"/>
      <c r="XB98" s="162"/>
      <c r="XC98" s="162"/>
      <c r="XD98" s="162"/>
      <c r="XE98" s="162"/>
      <c r="XF98" s="162"/>
      <c r="XG98" s="162"/>
      <c r="XH98" s="162"/>
      <c r="XI98" s="162"/>
      <c r="XJ98" s="162"/>
      <c r="XK98" s="162"/>
      <c r="XL98" s="162"/>
      <c r="XM98" s="162"/>
      <c r="XN98" s="162"/>
      <c r="XO98" s="162"/>
      <c r="XP98" s="162"/>
      <c r="XQ98" s="162"/>
      <c r="XR98" s="162"/>
      <c r="XS98" s="162"/>
      <c r="XT98" s="162"/>
      <c r="XU98" s="162"/>
      <c r="XV98" s="162"/>
      <c r="XW98" s="162"/>
      <c r="XX98" s="162"/>
      <c r="XY98" s="162"/>
      <c r="XZ98" s="162"/>
      <c r="YA98" s="162"/>
      <c r="YB98" s="162"/>
      <c r="YC98" s="162"/>
      <c r="YD98" s="162"/>
      <c r="YE98" s="162"/>
      <c r="YF98" s="162"/>
      <c r="YG98" s="162"/>
      <c r="YH98" s="162"/>
      <c r="YI98" s="162"/>
      <c r="YJ98" s="162"/>
      <c r="YK98" s="162"/>
      <c r="YL98" s="162"/>
      <c r="YM98" s="162"/>
      <c r="YN98" s="162"/>
      <c r="YO98" s="162"/>
      <c r="YP98" s="162"/>
      <c r="YQ98" s="162"/>
      <c r="YR98" s="162"/>
      <c r="YS98" s="162"/>
      <c r="YT98" s="162"/>
      <c r="YU98" s="162"/>
      <c r="YV98" s="162"/>
      <c r="YW98" s="162"/>
      <c r="YX98" s="162"/>
      <c r="YY98" s="162"/>
      <c r="YZ98" s="162"/>
      <c r="ZA98" s="162"/>
      <c r="ZB98" s="162"/>
      <c r="ZC98" s="162"/>
      <c r="ZD98" s="162"/>
      <c r="ZE98" s="162"/>
      <c r="ZF98" s="162"/>
      <c r="ZG98" s="162"/>
      <c r="ZH98" s="162"/>
      <c r="ZI98" s="162"/>
      <c r="ZJ98" s="162"/>
      <c r="ZK98" s="162"/>
      <c r="ZL98" s="162"/>
      <c r="ZM98" s="162"/>
      <c r="ZN98" s="162"/>
      <c r="ZO98" s="162"/>
      <c r="ZP98" s="162"/>
      <c r="ZQ98" s="162"/>
      <c r="ZR98" s="162"/>
      <c r="ZS98" s="162"/>
      <c r="ZT98" s="162"/>
      <c r="ZU98" s="162"/>
      <c r="ZV98" s="162"/>
      <c r="ZW98" s="162"/>
      <c r="ZX98" s="162"/>
      <c r="ZY98" s="162"/>
      <c r="ZZ98" s="162"/>
      <c r="AAA98" s="162"/>
      <c r="AAB98" s="162"/>
      <c r="AAC98" s="162"/>
      <c r="AAD98" s="162"/>
      <c r="AAE98" s="162"/>
      <c r="AAF98" s="162"/>
      <c r="AAG98" s="162"/>
      <c r="AAH98" s="162"/>
      <c r="AAI98" s="162"/>
      <c r="AAJ98" s="162"/>
      <c r="AAK98" s="162"/>
      <c r="AAL98" s="162"/>
      <c r="AAM98" s="162"/>
      <c r="AAN98" s="162"/>
      <c r="AAO98" s="162"/>
      <c r="AAP98" s="162"/>
      <c r="AAQ98" s="162"/>
      <c r="AAR98" s="162"/>
      <c r="AAS98" s="162"/>
      <c r="AAT98" s="162"/>
      <c r="AAU98" s="162"/>
      <c r="AAV98" s="162"/>
      <c r="AAW98" s="162"/>
      <c r="AAX98" s="162"/>
      <c r="AAY98" s="162"/>
      <c r="AAZ98" s="162"/>
      <c r="ABA98" s="162"/>
      <c r="ABB98" s="162"/>
      <c r="ABC98" s="162"/>
      <c r="ABD98" s="162"/>
      <c r="ABE98" s="162"/>
      <c r="ABF98" s="162"/>
      <c r="ABG98" s="162"/>
      <c r="ABH98" s="162"/>
      <c r="ABI98" s="162"/>
      <c r="ABJ98" s="162"/>
      <c r="ABK98" s="162"/>
      <c r="ABL98" s="162"/>
      <c r="ABM98" s="162"/>
      <c r="ABN98" s="162"/>
      <c r="ABO98" s="162"/>
      <c r="ABP98" s="162"/>
      <c r="ABQ98" s="162"/>
      <c r="ABR98" s="162"/>
      <c r="ABS98" s="162"/>
      <c r="ABT98" s="162"/>
      <c r="ABU98" s="162"/>
      <c r="ABV98" s="162"/>
      <c r="ABW98" s="162"/>
      <c r="ABX98" s="162"/>
      <c r="ABY98" s="162"/>
      <c r="ABZ98" s="162"/>
      <c r="ACA98" s="162"/>
      <c r="ACB98" s="162"/>
      <c r="ACC98" s="162"/>
      <c r="ACD98" s="162"/>
      <c r="ACE98" s="162"/>
      <c r="ACF98" s="162"/>
      <c r="ACG98" s="162"/>
      <c r="ACH98" s="162"/>
      <c r="ACI98" s="162"/>
      <c r="ACJ98" s="162"/>
      <c r="ACK98" s="162"/>
      <c r="ACL98" s="162"/>
      <c r="ACM98" s="162"/>
      <c r="ACN98" s="162"/>
      <c r="ACO98" s="162"/>
      <c r="ACP98" s="162"/>
      <c r="ACQ98" s="162"/>
      <c r="ACR98" s="162"/>
      <c r="ACS98" s="162"/>
      <c r="ACT98" s="162"/>
      <c r="ACU98" s="162"/>
      <c r="ACV98" s="162"/>
      <c r="ACW98" s="162"/>
      <c r="ACX98" s="162"/>
      <c r="ACY98" s="162"/>
      <c r="ACZ98" s="162"/>
      <c r="ADA98" s="162"/>
      <c r="ADB98" s="162"/>
      <c r="ADC98" s="162"/>
      <c r="ADD98" s="162"/>
      <c r="ADE98" s="162"/>
      <c r="ADF98" s="162"/>
      <c r="ADG98" s="162"/>
      <c r="ADH98" s="162"/>
      <c r="ADI98" s="162"/>
      <c r="ADJ98" s="162"/>
      <c r="ADK98" s="162"/>
      <c r="ADL98" s="162"/>
      <c r="ADM98" s="162"/>
      <c r="ADN98" s="162"/>
      <c r="ADO98" s="162"/>
      <c r="ADP98" s="162"/>
      <c r="ADQ98" s="162"/>
      <c r="ADR98" s="162"/>
      <c r="ADS98" s="162"/>
      <c r="ADT98" s="162"/>
      <c r="ADU98" s="162"/>
      <c r="ADV98" s="162"/>
      <c r="ADW98" s="162"/>
      <c r="ADX98" s="162"/>
      <c r="ADY98" s="162"/>
      <c r="ADZ98" s="162"/>
      <c r="AEA98" s="162"/>
      <c r="AEB98" s="162"/>
      <c r="AEC98" s="162"/>
      <c r="AED98" s="162"/>
      <c r="AEE98" s="162"/>
      <c r="AEF98" s="162"/>
      <c r="AEG98" s="162"/>
      <c r="AEH98" s="162"/>
      <c r="AEI98" s="162"/>
      <c r="AEJ98" s="162"/>
      <c r="AEK98" s="162"/>
      <c r="AEL98" s="162"/>
      <c r="AEM98" s="162"/>
      <c r="AEN98" s="162"/>
      <c r="AEO98" s="162"/>
      <c r="AEP98" s="162"/>
      <c r="AEQ98" s="162"/>
      <c r="AER98" s="162"/>
      <c r="AES98" s="162"/>
      <c r="AET98" s="162"/>
      <c r="AEU98" s="162"/>
      <c r="AEV98" s="162"/>
      <c r="AEW98" s="162"/>
      <c r="AEX98" s="162"/>
      <c r="AEY98" s="162"/>
      <c r="AEZ98" s="162"/>
      <c r="AFA98" s="162"/>
      <c r="AFB98" s="162"/>
      <c r="AFC98" s="162"/>
      <c r="AFD98" s="162"/>
      <c r="AFE98" s="162"/>
      <c r="AFF98" s="162"/>
      <c r="AFG98" s="162"/>
      <c r="AFH98" s="162"/>
      <c r="AFI98" s="162"/>
      <c r="AFJ98" s="162"/>
      <c r="AFK98" s="162"/>
      <c r="AFL98" s="162"/>
      <c r="AFM98" s="162"/>
      <c r="AFN98" s="162"/>
      <c r="AFO98" s="162"/>
      <c r="AFP98" s="162"/>
      <c r="AFQ98" s="162"/>
      <c r="AFR98" s="162"/>
      <c r="AFS98" s="162"/>
      <c r="AFT98" s="162"/>
      <c r="AFU98" s="162"/>
      <c r="AFV98" s="162"/>
      <c r="AFW98" s="162"/>
      <c r="AFX98" s="162"/>
      <c r="AFY98" s="162"/>
      <c r="AFZ98" s="162"/>
      <c r="AGA98" s="162"/>
      <c r="AGB98" s="162"/>
      <c r="AGC98" s="162"/>
      <c r="AGD98" s="162"/>
      <c r="AGE98" s="162"/>
      <c r="AGF98" s="162"/>
      <c r="AGG98" s="162"/>
      <c r="AGH98" s="162"/>
      <c r="AGI98" s="162"/>
      <c r="AGJ98" s="162"/>
      <c r="AGK98" s="162"/>
      <c r="AGL98" s="162"/>
      <c r="AGM98" s="162"/>
      <c r="AGN98" s="162"/>
      <c r="AGO98" s="162"/>
      <c r="AGP98" s="162"/>
      <c r="AGQ98" s="162"/>
      <c r="AGR98" s="162"/>
      <c r="AGS98" s="162"/>
      <c r="AGT98" s="162"/>
      <c r="AGU98" s="162"/>
      <c r="AGV98" s="162"/>
      <c r="AGW98" s="162"/>
      <c r="AGX98" s="162"/>
      <c r="AGY98" s="162"/>
      <c r="AGZ98" s="162"/>
      <c r="AHA98" s="162"/>
      <c r="AHB98" s="162"/>
      <c r="AHC98" s="162"/>
      <c r="AHD98" s="162"/>
      <c r="AHE98" s="162"/>
      <c r="AHF98" s="162"/>
      <c r="AHG98" s="162"/>
      <c r="AHH98" s="162"/>
      <c r="AHI98" s="162"/>
      <c r="AHJ98" s="162"/>
      <c r="AHK98" s="162"/>
      <c r="AHL98" s="162"/>
      <c r="AHM98" s="162"/>
      <c r="AHN98" s="162"/>
      <c r="AHO98" s="162"/>
      <c r="AHP98" s="162"/>
      <c r="AHQ98" s="162"/>
      <c r="AHR98" s="162"/>
      <c r="AHS98" s="162"/>
      <c r="AHT98" s="162"/>
      <c r="AHU98" s="162"/>
      <c r="AHV98" s="162"/>
      <c r="AHW98" s="162"/>
      <c r="AHX98" s="162"/>
      <c r="AHY98" s="162"/>
      <c r="AHZ98" s="162"/>
      <c r="AIA98" s="162"/>
      <c r="AIB98" s="162"/>
      <c r="AIC98" s="162"/>
      <c r="AID98" s="162"/>
      <c r="AIE98" s="162"/>
      <c r="AIF98" s="162"/>
      <c r="AIG98" s="162"/>
      <c r="AIH98" s="162"/>
      <c r="AII98" s="162"/>
      <c r="AIJ98" s="162"/>
      <c r="AIK98" s="162"/>
      <c r="AIL98" s="162"/>
      <c r="AIM98" s="162"/>
      <c r="AIN98" s="162"/>
      <c r="AIO98" s="162"/>
      <c r="AIP98" s="162"/>
      <c r="AIQ98" s="162"/>
      <c r="AIR98" s="162"/>
      <c r="AIS98" s="162"/>
      <c r="AIT98" s="162"/>
      <c r="AIU98" s="162"/>
      <c r="AIV98" s="162"/>
      <c r="AIW98" s="162"/>
      <c r="AIX98" s="162"/>
      <c r="AIY98" s="162"/>
      <c r="AIZ98" s="162"/>
      <c r="AJA98" s="162"/>
      <c r="AJB98" s="162"/>
      <c r="AJC98" s="162"/>
      <c r="AJD98" s="162"/>
      <c r="AJE98" s="162"/>
      <c r="AJF98" s="162"/>
      <c r="AJG98" s="162"/>
      <c r="AJH98" s="162"/>
      <c r="AJI98" s="162"/>
      <c r="AJJ98" s="162"/>
      <c r="AJK98" s="162"/>
      <c r="AJL98" s="162"/>
      <c r="AJM98" s="162"/>
      <c r="AJN98" s="162"/>
      <c r="AJO98" s="162"/>
      <c r="AJP98" s="162"/>
      <c r="AJQ98" s="162"/>
      <c r="AJR98" s="162"/>
      <c r="AJS98" s="162"/>
      <c r="AJT98" s="162"/>
      <c r="AJU98" s="162"/>
      <c r="AJV98" s="162"/>
      <c r="AJW98" s="162"/>
      <c r="AJX98" s="162"/>
      <c r="AJY98" s="162"/>
      <c r="AJZ98" s="162"/>
      <c r="AKA98" s="162"/>
      <c r="AKB98" s="162"/>
      <c r="AKC98" s="162"/>
      <c r="AKD98" s="162"/>
      <c r="AKE98" s="162"/>
      <c r="AKF98" s="162"/>
      <c r="AKG98" s="162"/>
      <c r="AKH98" s="162"/>
      <c r="AKI98" s="162"/>
      <c r="AKJ98" s="162"/>
      <c r="AKK98" s="162"/>
      <c r="AKL98" s="162"/>
      <c r="AKM98" s="162"/>
      <c r="AKN98" s="162"/>
      <c r="AKO98" s="162"/>
      <c r="AKP98" s="162"/>
      <c r="AKQ98" s="162"/>
      <c r="AKR98" s="162"/>
      <c r="AKS98" s="162"/>
      <c r="AKT98" s="162"/>
      <c r="AKU98" s="162"/>
      <c r="AKV98" s="162"/>
      <c r="AKW98" s="162"/>
      <c r="AKX98" s="162"/>
      <c r="AKY98" s="162"/>
      <c r="AKZ98" s="162"/>
      <c r="ALA98" s="162"/>
      <c r="ALB98" s="162"/>
      <c r="ALC98" s="162"/>
      <c r="ALD98" s="162"/>
      <c r="ALE98" s="162"/>
      <c r="ALF98" s="162"/>
      <c r="ALG98" s="162"/>
      <c r="ALH98" s="162"/>
      <c r="ALI98" s="162"/>
      <c r="ALJ98" s="162"/>
      <c r="ALK98" s="162"/>
      <c r="ALL98" s="162"/>
      <c r="ALM98" s="162"/>
      <c r="ALN98" s="162"/>
      <c r="ALO98" s="162"/>
      <c r="ALP98" s="162"/>
      <c r="ALQ98" s="162"/>
      <c r="ALR98" s="162"/>
      <c r="ALS98" s="162"/>
      <c r="ALT98" s="162"/>
      <c r="ALU98" s="162"/>
      <c r="ALV98" s="162"/>
      <c r="ALW98" s="162"/>
      <c r="ALX98" s="162"/>
      <c r="ALY98" s="162"/>
      <c r="ALZ98" s="162"/>
      <c r="AMA98" s="162"/>
      <c r="AMB98" s="162"/>
      <c r="AMC98" s="162"/>
      <c r="AMD98" s="162"/>
      <c r="AME98" s="162"/>
      <c r="AMF98" s="162"/>
      <c r="AMG98" s="162"/>
      <c r="AMH98" s="162"/>
      <c r="AMI98" s="162"/>
      <c r="AMJ98" s="162"/>
      <c r="AMK98" s="162"/>
    </row>
    <row r="99" spans="1:1025" s="241" customFormat="1">
      <c r="A99" s="239"/>
      <c r="B99" s="193">
        <v>1</v>
      </c>
      <c r="C99" s="194" t="s">
        <v>266</v>
      </c>
      <c r="D99" s="195"/>
      <c r="E99" s="196"/>
      <c r="F99" s="298">
        <v>22000</v>
      </c>
      <c r="G99" s="197"/>
      <c r="H99" s="198">
        <v>25</v>
      </c>
      <c r="I99" s="199"/>
      <c r="J99" s="200"/>
      <c r="K99" s="201"/>
      <c r="L99" s="202" t="s">
        <v>200</v>
      </c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  <c r="AT99" s="240"/>
      <c r="AU99" s="240"/>
      <c r="AV99" s="240"/>
      <c r="AW99" s="240"/>
      <c r="AX99" s="240"/>
      <c r="AY99" s="240"/>
      <c r="AZ99" s="240"/>
      <c r="BA99" s="240"/>
      <c r="BB99" s="240"/>
      <c r="BC99" s="240"/>
      <c r="BD99" s="240"/>
      <c r="BE99" s="240"/>
      <c r="BF99" s="240"/>
      <c r="BG99" s="240"/>
      <c r="BH99" s="240"/>
      <c r="BI99" s="240"/>
      <c r="BJ99" s="240"/>
      <c r="BK99" s="240"/>
      <c r="BL99" s="240"/>
      <c r="BM99" s="240"/>
      <c r="BN99" s="240"/>
      <c r="BO99" s="240"/>
      <c r="BP99" s="240"/>
      <c r="BQ99" s="240"/>
      <c r="BR99" s="240"/>
      <c r="BS99" s="240"/>
      <c r="BT99" s="240"/>
      <c r="BU99" s="240"/>
      <c r="BV99" s="240"/>
      <c r="BW99" s="240"/>
      <c r="BX99" s="240"/>
      <c r="BY99" s="240"/>
      <c r="BZ99" s="240"/>
      <c r="CA99" s="240"/>
      <c r="CB99" s="240"/>
      <c r="CC99" s="240"/>
      <c r="CD99" s="240"/>
      <c r="CE99" s="240"/>
      <c r="CF99" s="240"/>
      <c r="CG99" s="240"/>
      <c r="CH99" s="240"/>
      <c r="CI99" s="240"/>
      <c r="CJ99" s="240"/>
      <c r="CK99" s="240"/>
      <c r="CL99" s="240"/>
      <c r="CM99" s="240"/>
      <c r="CN99" s="240"/>
      <c r="CO99" s="240"/>
      <c r="CP99" s="240"/>
      <c r="CQ99" s="240"/>
      <c r="CR99" s="240"/>
      <c r="CS99" s="240"/>
      <c r="CT99" s="240"/>
      <c r="CU99" s="240"/>
      <c r="CV99" s="240"/>
      <c r="CW99" s="240"/>
      <c r="CX99" s="240"/>
      <c r="CY99" s="240"/>
      <c r="CZ99" s="240"/>
      <c r="DA99" s="240"/>
      <c r="DB99" s="240"/>
      <c r="DC99" s="240"/>
      <c r="DD99" s="240"/>
      <c r="DE99" s="240"/>
      <c r="DF99" s="240"/>
      <c r="DG99" s="240"/>
      <c r="DH99" s="240"/>
      <c r="DI99" s="240"/>
      <c r="DJ99" s="240"/>
      <c r="DK99" s="240"/>
      <c r="DL99" s="240"/>
      <c r="DM99" s="240"/>
      <c r="DN99" s="240"/>
      <c r="DO99" s="240"/>
      <c r="DP99" s="240"/>
      <c r="DQ99" s="240"/>
      <c r="DR99" s="240"/>
      <c r="DS99" s="240"/>
      <c r="DT99" s="240"/>
      <c r="DU99" s="240"/>
      <c r="DV99" s="240"/>
      <c r="DW99" s="240"/>
      <c r="DX99" s="240"/>
      <c r="DY99" s="240"/>
      <c r="DZ99" s="240"/>
      <c r="EA99" s="240"/>
      <c r="EB99" s="240"/>
      <c r="EC99" s="240"/>
      <c r="ED99" s="240"/>
      <c r="EE99" s="240"/>
      <c r="EF99" s="240"/>
      <c r="EG99" s="240"/>
      <c r="EH99" s="240"/>
      <c r="EI99" s="240"/>
      <c r="EJ99" s="240"/>
      <c r="EK99" s="240"/>
      <c r="EL99" s="240"/>
      <c r="EM99" s="240"/>
      <c r="EN99" s="240"/>
      <c r="EO99" s="240"/>
      <c r="EP99" s="240"/>
      <c r="EQ99" s="240"/>
      <c r="ER99" s="240"/>
      <c r="ES99" s="240"/>
      <c r="ET99" s="240"/>
      <c r="EU99" s="240"/>
      <c r="EV99" s="240"/>
      <c r="EW99" s="240"/>
      <c r="EX99" s="240"/>
      <c r="EY99" s="240"/>
      <c r="EZ99" s="240"/>
      <c r="FA99" s="240"/>
      <c r="FB99" s="240"/>
      <c r="FC99" s="240"/>
      <c r="FD99" s="240"/>
      <c r="FE99" s="240"/>
      <c r="FF99" s="240"/>
      <c r="FG99" s="240"/>
      <c r="FH99" s="240"/>
      <c r="FI99" s="240"/>
      <c r="FJ99" s="240"/>
      <c r="FK99" s="240"/>
      <c r="FL99" s="240"/>
      <c r="FM99" s="240"/>
      <c r="FN99" s="240"/>
      <c r="FO99" s="240"/>
      <c r="FP99" s="240"/>
      <c r="FQ99" s="240"/>
      <c r="FR99" s="240"/>
      <c r="FS99" s="240"/>
      <c r="FT99" s="240"/>
      <c r="FU99" s="240"/>
      <c r="FV99" s="240"/>
      <c r="FW99" s="240"/>
      <c r="FX99" s="240"/>
      <c r="FY99" s="240"/>
      <c r="FZ99" s="240"/>
      <c r="GA99" s="240"/>
      <c r="GB99" s="240"/>
      <c r="GC99" s="240"/>
      <c r="GD99" s="240"/>
      <c r="GE99" s="240"/>
      <c r="GF99" s="240"/>
      <c r="GG99" s="240"/>
      <c r="GH99" s="240"/>
      <c r="GI99" s="240"/>
      <c r="GJ99" s="240"/>
      <c r="GK99" s="240"/>
      <c r="GL99" s="240"/>
      <c r="GM99" s="240"/>
      <c r="GN99" s="240"/>
      <c r="GO99" s="240"/>
      <c r="GP99" s="240"/>
      <c r="GQ99" s="240"/>
      <c r="GR99" s="240"/>
      <c r="GS99" s="240"/>
      <c r="GT99" s="240"/>
      <c r="GU99" s="240"/>
      <c r="GV99" s="240"/>
      <c r="GW99" s="240"/>
      <c r="GX99" s="240"/>
      <c r="GY99" s="240"/>
      <c r="GZ99" s="240"/>
      <c r="HA99" s="240"/>
      <c r="HB99" s="240"/>
      <c r="HC99" s="240"/>
      <c r="HD99" s="240"/>
      <c r="HE99" s="240"/>
      <c r="HF99" s="240"/>
      <c r="HG99" s="240"/>
      <c r="HH99" s="240"/>
      <c r="HI99" s="240"/>
      <c r="HJ99" s="240"/>
      <c r="HK99" s="240"/>
      <c r="HL99" s="240"/>
      <c r="HM99" s="240"/>
      <c r="HN99" s="240"/>
      <c r="HO99" s="240"/>
      <c r="HP99" s="240"/>
      <c r="HQ99" s="240"/>
      <c r="HR99" s="240"/>
      <c r="HS99" s="240"/>
      <c r="HT99" s="240"/>
      <c r="HU99" s="240"/>
      <c r="HV99" s="240"/>
      <c r="HW99" s="240"/>
      <c r="HX99" s="240"/>
      <c r="HY99" s="240"/>
      <c r="HZ99" s="240"/>
      <c r="IA99" s="240"/>
      <c r="IB99" s="240"/>
      <c r="IC99" s="240"/>
      <c r="ID99" s="240"/>
      <c r="IE99" s="240"/>
      <c r="IF99" s="240"/>
      <c r="IG99" s="240"/>
      <c r="IH99" s="240"/>
      <c r="II99" s="240"/>
      <c r="IJ99" s="240"/>
      <c r="IK99" s="240"/>
      <c r="IL99" s="240"/>
      <c r="IM99" s="240"/>
      <c r="IN99" s="240"/>
      <c r="IO99" s="240"/>
      <c r="IP99" s="240"/>
      <c r="IQ99" s="240"/>
      <c r="IR99" s="240"/>
      <c r="IS99" s="240"/>
      <c r="IT99" s="240"/>
      <c r="IU99" s="240"/>
      <c r="IV99" s="240"/>
      <c r="IW99" s="240"/>
      <c r="IX99" s="240"/>
      <c r="IY99" s="240"/>
      <c r="IZ99" s="240"/>
      <c r="JA99" s="240"/>
      <c r="JB99" s="240"/>
      <c r="JC99" s="240"/>
      <c r="JD99" s="240"/>
      <c r="JE99" s="240"/>
      <c r="JF99" s="240"/>
      <c r="JG99" s="240"/>
      <c r="JH99" s="240"/>
      <c r="JI99" s="240"/>
      <c r="JJ99" s="240"/>
      <c r="JK99" s="240"/>
      <c r="JL99" s="240"/>
      <c r="JM99" s="240"/>
      <c r="JN99" s="240"/>
      <c r="JO99" s="240"/>
      <c r="JP99" s="240"/>
      <c r="JQ99" s="240"/>
      <c r="JR99" s="240"/>
      <c r="JS99" s="240"/>
      <c r="JT99" s="240"/>
      <c r="JU99" s="240"/>
      <c r="JV99" s="240"/>
      <c r="JW99" s="240"/>
      <c r="JX99" s="240"/>
      <c r="JY99" s="240"/>
      <c r="JZ99" s="240"/>
      <c r="KA99" s="240"/>
      <c r="KB99" s="240"/>
      <c r="KC99" s="240"/>
      <c r="KD99" s="240"/>
      <c r="KE99" s="240"/>
      <c r="KF99" s="240"/>
      <c r="KG99" s="240"/>
      <c r="KH99" s="240"/>
      <c r="KI99" s="240"/>
      <c r="KJ99" s="240"/>
      <c r="KK99" s="240"/>
      <c r="KL99" s="240"/>
      <c r="KM99" s="240"/>
      <c r="KN99" s="240"/>
      <c r="KO99" s="240"/>
      <c r="KP99" s="240"/>
      <c r="KQ99" s="240"/>
      <c r="KR99" s="240"/>
      <c r="KS99" s="240"/>
      <c r="KT99" s="240"/>
      <c r="KU99" s="240"/>
      <c r="KV99" s="240"/>
      <c r="KW99" s="240"/>
      <c r="KX99" s="240"/>
      <c r="KY99" s="240"/>
      <c r="KZ99" s="240"/>
      <c r="LA99" s="240"/>
      <c r="LB99" s="240"/>
      <c r="LC99" s="240"/>
      <c r="LD99" s="240"/>
      <c r="LE99" s="240"/>
      <c r="LF99" s="240"/>
      <c r="LG99" s="240"/>
      <c r="LH99" s="240"/>
      <c r="LI99" s="240"/>
      <c r="LJ99" s="240"/>
      <c r="LK99" s="240"/>
      <c r="LL99" s="240"/>
      <c r="LM99" s="240"/>
      <c r="LN99" s="240"/>
      <c r="LO99" s="240"/>
      <c r="LP99" s="240"/>
      <c r="LQ99" s="240"/>
      <c r="LR99" s="240"/>
      <c r="LS99" s="240"/>
      <c r="LT99" s="240"/>
      <c r="LU99" s="240"/>
      <c r="LV99" s="240"/>
      <c r="LW99" s="240"/>
      <c r="LX99" s="240"/>
      <c r="LY99" s="240"/>
      <c r="LZ99" s="240"/>
      <c r="MA99" s="240"/>
      <c r="MB99" s="240"/>
      <c r="MC99" s="240"/>
      <c r="MD99" s="240"/>
      <c r="ME99" s="240"/>
      <c r="MF99" s="240"/>
      <c r="MG99" s="240"/>
      <c r="MH99" s="240"/>
      <c r="MI99" s="240"/>
      <c r="MJ99" s="240"/>
      <c r="MK99" s="240"/>
      <c r="ML99" s="240"/>
      <c r="MM99" s="240"/>
      <c r="MN99" s="240"/>
      <c r="MO99" s="240"/>
      <c r="MP99" s="240"/>
      <c r="MQ99" s="240"/>
      <c r="MR99" s="240"/>
      <c r="MS99" s="240"/>
      <c r="MT99" s="240"/>
      <c r="MU99" s="240"/>
      <c r="MV99" s="240"/>
      <c r="MW99" s="240"/>
      <c r="MX99" s="240"/>
      <c r="MY99" s="240"/>
      <c r="MZ99" s="240"/>
      <c r="NA99" s="240"/>
      <c r="NB99" s="240"/>
      <c r="NC99" s="240"/>
      <c r="ND99" s="240"/>
      <c r="NE99" s="240"/>
      <c r="NF99" s="240"/>
      <c r="NG99" s="240"/>
      <c r="NH99" s="240"/>
      <c r="NI99" s="240"/>
      <c r="NJ99" s="240"/>
      <c r="NK99" s="240"/>
      <c r="NL99" s="240"/>
      <c r="NM99" s="240"/>
      <c r="NN99" s="240"/>
      <c r="NO99" s="240"/>
      <c r="NP99" s="240"/>
      <c r="NQ99" s="240"/>
      <c r="NR99" s="240"/>
      <c r="NS99" s="240"/>
      <c r="NT99" s="240"/>
      <c r="NU99" s="240"/>
      <c r="NV99" s="240"/>
      <c r="NW99" s="240"/>
      <c r="NX99" s="240"/>
      <c r="NY99" s="240"/>
      <c r="NZ99" s="240"/>
      <c r="OA99" s="240"/>
      <c r="OB99" s="240"/>
      <c r="OC99" s="240"/>
      <c r="OD99" s="240"/>
      <c r="OE99" s="240"/>
      <c r="OF99" s="240"/>
      <c r="OG99" s="240"/>
      <c r="OH99" s="240"/>
      <c r="OI99" s="240"/>
      <c r="OJ99" s="240"/>
      <c r="OK99" s="240"/>
      <c r="OL99" s="240"/>
      <c r="OM99" s="240"/>
      <c r="ON99" s="240"/>
      <c r="OO99" s="240"/>
      <c r="OP99" s="240"/>
      <c r="OQ99" s="240"/>
      <c r="OR99" s="240"/>
      <c r="OS99" s="240"/>
      <c r="OT99" s="240"/>
      <c r="OU99" s="240"/>
      <c r="OV99" s="240"/>
      <c r="OW99" s="240"/>
      <c r="OX99" s="240"/>
      <c r="OY99" s="240"/>
      <c r="OZ99" s="240"/>
      <c r="PA99" s="240"/>
      <c r="PB99" s="240"/>
      <c r="PC99" s="240"/>
      <c r="PD99" s="240"/>
      <c r="PE99" s="240"/>
      <c r="PF99" s="240"/>
      <c r="PG99" s="240"/>
      <c r="PH99" s="240"/>
      <c r="PI99" s="240"/>
      <c r="PJ99" s="240"/>
      <c r="PK99" s="240"/>
      <c r="PL99" s="240"/>
      <c r="PM99" s="240"/>
      <c r="PN99" s="240"/>
      <c r="PO99" s="240"/>
      <c r="PP99" s="240"/>
      <c r="PQ99" s="240"/>
      <c r="PR99" s="240"/>
      <c r="PS99" s="240"/>
      <c r="PT99" s="240"/>
      <c r="PU99" s="240"/>
      <c r="PV99" s="240"/>
      <c r="PW99" s="240"/>
      <c r="PX99" s="240"/>
      <c r="PY99" s="240"/>
      <c r="PZ99" s="240"/>
      <c r="QA99" s="240"/>
      <c r="QB99" s="240"/>
      <c r="QC99" s="240"/>
      <c r="QD99" s="240"/>
      <c r="QE99" s="240"/>
      <c r="QF99" s="240"/>
      <c r="QG99" s="240"/>
      <c r="QH99" s="240"/>
      <c r="QI99" s="240"/>
      <c r="QJ99" s="240"/>
      <c r="QK99" s="240"/>
      <c r="QL99" s="240"/>
      <c r="QM99" s="240"/>
      <c r="QN99" s="240"/>
      <c r="QO99" s="240"/>
      <c r="QP99" s="240"/>
      <c r="QQ99" s="240"/>
      <c r="QR99" s="240"/>
      <c r="QS99" s="240"/>
      <c r="QT99" s="240"/>
      <c r="QU99" s="240"/>
      <c r="QV99" s="240"/>
      <c r="QW99" s="240"/>
      <c r="QX99" s="240"/>
      <c r="QY99" s="240"/>
      <c r="QZ99" s="240"/>
      <c r="RA99" s="240"/>
      <c r="RB99" s="240"/>
      <c r="RC99" s="240"/>
      <c r="RD99" s="240"/>
      <c r="RE99" s="240"/>
      <c r="RF99" s="240"/>
      <c r="RG99" s="240"/>
      <c r="RH99" s="240"/>
      <c r="RI99" s="240"/>
      <c r="RJ99" s="240"/>
      <c r="RK99" s="240"/>
      <c r="RL99" s="240"/>
      <c r="RM99" s="240"/>
      <c r="RN99" s="240"/>
      <c r="RO99" s="240"/>
      <c r="RP99" s="240"/>
      <c r="RQ99" s="240"/>
      <c r="RR99" s="240"/>
      <c r="RS99" s="240"/>
      <c r="RT99" s="240"/>
      <c r="RU99" s="240"/>
      <c r="RV99" s="240"/>
      <c r="RW99" s="240"/>
      <c r="RX99" s="240"/>
      <c r="RY99" s="240"/>
      <c r="RZ99" s="240"/>
      <c r="SA99" s="240"/>
      <c r="SB99" s="240"/>
      <c r="SC99" s="240"/>
      <c r="SD99" s="240"/>
      <c r="SE99" s="240"/>
      <c r="SF99" s="240"/>
      <c r="SG99" s="240"/>
      <c r="SH99" s="240"/>
      <c r="SI99" s="240"/>
      <c r="SJ99" s="240"/>
      <c r="SK99" s="240"/>
      <c r="SL99" s="240"/>
      <c r="SM99" s="240"/>
      <c r="SN99" s="240"/>
      <c r="SO99" s="240"/>
      <c r="SP99" s="240"/>
      <c r="SQ99" s="240"/>
      <c r="SR99" s="240"/>
      <c r="SS99" s="240"/>
      <c r="ST99" s="240"/>
      <c r="SU99" s="240"/>
      <c r="SV99" s="240"/>
      <c r="SW99" s="240"/>
      <c r="SX99" s="240"/>
      <c r="SY99" s="240"/>
      <c r="SZ99" s="240"/>
      <c r="TA99" s="240"/>
      <c r="TB99" s="240"/>
      <c r="TC99" s="240"/>
      <c r="TD99" s="240"/>
      <c r="TE99" s="240"/>
      <c r="TF99" s="240"/>
      <c r="TG99" s="240"/>
      <c r="TH99" s="240"/>
      <c r="TI99" s="240"/>
      <c r="TJ99" s="240"/>
      <c r="TK99" s="240"/>
      <c r="TL99" s="240"/>
      <c r="TM99" s="240"/>
      <c r="TN99" s="240"/>
      <c r="TO99" s="240"/>
      <c r="TP99" s="240"/>
      <c r="TQ99" s="240"/>
      <c r="TR99" s="240"/>
      <c r="TS99" s="240"/>
      <c r="TT99" s="240"/>
      <c r="TU99" s="240"/>
      <c r="TV99" s="240"/>
      <c r="TW99" s="240"/>
      <c r="TX99" s="240"/>
      <c r="TY99" s="240"/>
      <c r="TZ99" s="240"/>
      <c r="UA99" s="240"/>
      <c r="UB99" s="240"/>
      <c r="UC99" s="240"/>
      <c r="UD99" s="240"/>
      <c r="UE99" s="240"/>
      <c r="UF99" s="240"/>
      <c r="UG99" s="240"/>
      <c r="UH99" s="240"/>
      <c r="UI99" s="240"/>
      <c r="UJ99" s="240"/>
      <c r="UK99" s="240"/>
      <c r="UL99" s="240"/>
      <c r="UM99" s="240"/>
      <c r="UN99" s="240"/>
      <c r="UO99" s="240"/>
      <c r="UP99" s="240"/>
      <c r="UQ99" s="240"/>
      <c r="UR99" s="240"/>
      <c r="US99" s="240"/>
      <c r="UT99" s="240"/>
      <c r="UU99" s="240"/>
      <c r="UV99" s="240"/>
      <c r="UW99" s="240"/>
      <c r="UX99" s="240"/>
      <c r="UY99" s="240"/>
      <c r="UZ99" s="240"/>
      <c r="VA99" s="240"/>
      <c r="VB99" s="240"/>
      <c r="VC99" s="240"/>
      <c r="VD99" s="240"/>
      <c r="VE99" s="240"/>
      <c r="VF99" s="240"/>
      <c r="VG99" s="240"/>
      <c r="VH99" s="240"/>
      <c r="VI99" s="240"/>
      <c r="VJ99" s="240"/>
      <c r="VK99" s="240"/>
      <c r="VL99" s="240"/>
      <c r="VM99" s="240"/>
      <c r="VN99" s="240"/>
      <c r="VO99" s="240"/>
      <c r="VP99" s="240"/>
      <c r="VQ99" s="240"/>
      <c r="VR99" s="240"/>
      <c r="VS99" s="240"/>
      <c r="VT99" s="240"/>
      <c r="VU99" s="240"/>
      <c r="VV99" s="240"/>
      <c r="VW99" s="240"/>
      <c r="VX99" s="240"/>
      <c r="VY99" s="240"/>
      <c r="VZ99" s="240"/>
      <c r="WA99" s="240"/>
      <c r="WB99" s="240"/>
      <c r="WC99" s="240"/>
      <c r="WD99" s="240"/>
      <c r="WE99" s="240"/>
      <c r="WF99" s="240"/>
      <c r="WG99" s="240"/>
      <c r="WH99" s="240"/>
      <c r="WI99" s="240"/>
      <c r="WJ99" s="240"/>
      <c r="WK99" s="240"/>
      <c r="WL99" s="240"/>
      <c r="WM99" s="240"/>
      <c r="WN99" s="240"/>
      <c r="WO99" s="240"/>
      <c r="WP99" s="240"/>
      <c r="WQ99" s="240"/>
      <c r="WR99" s="240"/>
      <c r="WS99" s="240"/>
      <c r="WT99" s="240"/>
      <c r="WU99" s="240"/>
      <c r="WV99" s="240"/>
      <c r="WW99" s="240"/>
      <c r="WX99" s="240"/>
      <c r="WY99" s="240"/>
      <c r="WZ99" s="240"/>
      <c r="XA99" s="240"/>
      <c r="XB99" s="240"/>
      <c r="XC99" s="240"/>
      <c r="XD99" s="240"/>
      <c r="XE99" s="240"/>
      <c r="XF99" s="240"/>
      <c r="XG99" s="240"/>
      <c r="XH99" s="240"/>
      <c r="XI99" s="240"/>
      <c r="XJ99" s="240"/>
      <c r="XK99" s="240"/>
      <c r="XL99" s="240"/>
      <c r="XM99" s="240"/>
      <c r="XN99" s="240"/>
      <c r="XO99" s="240"/>
      <c r="XP99" s="240"/>
      <c r="XQ99" s="240"/>
      <c r="XR99" s="240"/>
      <c r="XS99" s="240"/>
      <c r="XT99" s="240"/>
      <c r="XU99" s="240"/>
      <c r="XV99" s="240"/>
      <c r="XW99" s="240"/>
      <c r="XX99" s="240"/>
      <c r="XY99" s="240"/>
      <c r="XZ99" s="240"/>
      <c r="YA99" s="240"/>
      <c r="YB99" s="240"/>
      <c r="YC99" s="240"/>
      <c r="YD99" s="240"/>
      <c r="YE99" s="240"/>
      <c r="YF99" s="240"/>
      <c r="YG99" s="240"/>
      <c r="YH99" s="240"/>
      <c r="YI99" s="240"/>
      <c r="YJ99" s="240"/>
      <c r="YK99" s="240"/>
      <c r="YL99" s="240"/>
      <c r="YM99" s="240"/>
      <c r="YN99" s="240"/>
      <c r="YO99" s="240"/>
      <c r="YP99" s="240"/>
      <c r="YQ99" s="240"/>
      <c r="YR99" s="240"/>
      <c r="YS99" s="240"/>
      <c r="YT99" s="240"/>
      <c r="YU99" s="240"/>
      <c r="YV99" s="240"/>
      <c r="YW99" s="240"/>
      <c r="YX99" s="240"/>
      <c r="YY99" s="240"/>
      <c r="YZ99" s="240"/>
      <c r="ZA99" s="240"/>
      <c r="ZB99" s="240"/>
      <c r="ZC99" s="240"/>
      <c r="ZD99" s="240"/>
      <c r="ZE99" s="240"/>
      <c r="ZF99" s="240"/>
      <c r="ZG99" s="240"/>
      <c r="ZH99" s="240"/>
      <c r="ZI99" s="240"/>
      <c r="ZJ99" s="240"/>
      <c r="ZK99" s="240"/>
      <c r="ZL99" s="240"/>
      <c r="ZM99" s="240"/>
      <c r="ZN99" s="240"/>
      <c r="ZO99" s="240"/>
      <c r="ZP99" s="240"/>
      <c r="ZQ99" s="240"/>
      <c r="ZR99" s="240"/>
      <c r="ZS99" s="240"/>
      <c r="ZT99" s="240"/>
      <c r="ZU99" s="240"/>
      <c r="ZV99" s="240"/>
      <c r="ZW99" s="240"/>
      <c r="ZX99" s="240"/>
      <c r="ZY99" s="240"/>
      <c r="ZZ99" s="240"/>
      <c r="AAA99" s="240"/>
      <c r="AAB99" s="240"/>
      <c r="AAC99" s="240"/>
      <c r="AAD99" s="240"/>
      <c r="AAE99" s="240"/>
      <c r="AAF99" s="240"/>
      <c r="AAG99" s="240"/>
      <c r="AAH99" s="240"/>
      <c r="AAI99" s="240"/>
      <c r="AAJ99" s="240"/>
      <c r="AAK99" s="240"/>
      <c r="AAL99" s="240"/>
      <c r="AAM99" s="240"/>
      <c r="AAN99" s="240"/>
      <c r="AAO99" s="240"/>
      <c r="AAP99" s="240"/>
      <c r="AAQ99" s="240"/>
      <c r="AAR99" s="240"/>
      <c r="AAS99" s="240"/>
      <c r="AAT99" s="240"/>
      <c r="AAU99" s="240"/>
      <c r="AAV99" s="240"/>
      <c r="AAW99" s="240"/>
      <c r="AAX99" s="240"/>
      <c r="AAY99" s="240"/>
      <c r="AAZ99" s="240"/>
      <c r="ABA99" s="240"/>
      <c r="ABB99" s="240"/>
      <c r="ABC99" s="240"/>
      <c r="ABD99" s="240"/>
      <c r="ABE99" s="240"/>
      <c r="ABF99" s="240"/>
      <c r="ABG99" s="240"/>
      <c r="ABH99" s="240"/>
      <c r="ABI99" s="240"/>
      <c r="ABJ99" s="240"/>
      <c r="ABK99" s="240"/>
      <c r="ABL99" s="240"/>
      <c r="ABM99" s="240"/>
      <c r="ABN99" s="240"/>
      <c r="ABO99" s="240"/>
      <c r="ABP99" s="240"/>
      <c r="ABQ99" s="240"/>
      <c r="ABR99" s="240"/>
      <c r="ABS99" s="240"/>
      <c r="ABT99" s="240"/>
      <c r="ABU99" s="240"/>
      <c r="ABV99" s="240"/>
      <c r="ABW99" s="240"/>
      <c r="ABX99" s="240"/>
      <c r="ABY99" s="240"/>
      <c r="ABZ99" s="240"/>
      <c r="ACA99" s="240"/>
      <c r="ACB99" s="240"/>
      <c r="ACC99" s="240"/>
      <c r="ACD99" s="240"/>
      <c r="ACE99" s="240"/>
      <c r="ACF99" s="240"/>
      <c r="ACG99" s="240"/>
      <c r="ACH99" s="240"/>
      <c r="ACI99" s="240"/>
      <c r="ACJ99" s="240"/>
      <c r="ACK99" s="240"/>
      <c r="ACL99" s="240"/>
      <c r="ACM99" s="240"/>
      <c r="ACN99" s="240"/>
      <c r="ACO99" s="240"/>
      <c r="ACP99" s="240"/>
      <c r="ACQ99" s="240"/>
      <c r="ACR99" s="240"/>
      <c r="ACS99" s="240"/>
      <c r="ACT99" s="240"/>
      <c r="ACU99" s="240"/>
      <c r="ACV99" s="240"/>
      <c r="ACW99" s="240"/>
      <c r="ACX99" s="240"/>
      <c r="ACY99" s="240"/>
      <c r="ACZ99" s="240"/>
      <c r="ADA99" s="240"/>
      <c r="ADB99" s="240"/>
      <c r="ADC99" s="240"/>
      <c r="ADD99" s="240"/>
      <c r="ADE99" s="240"/>
      <c r="ADF99" s="240"/>
      <c r="ADG99" s="240"/>
      <c r="ADH99" s="240"/>
      <c r="ADI99" s="240"/>
      <c r="ADJ99" s="240"/>
      <c r="ADK99" s="240"/>
      <c r="ADL99" s="240"/>
      <c r="ADM99" s="240"/>
      <c r="ADN99" s="240"/>
      <c r="ADO99" s="240"/>
      <c r="ADP99" s="240"/>
      <c r="ADQ99" s="240"/>
      <c r="ADR99" s="240"/>
      <c r="ADS99" s="240"/>
      <c r="ADT99" s="240"/>
      <c r="ADU99" s="240"/>
      <c r="ADV99" s="240"/>
      <c r="ADW99" s="240"/>
      <c r="ADX99" s="240"/>
      <c r="ADY99" s="240"/>
      <c r="ADZ99" s="240"/>
      <c r="AEA99" s="240"/>
      <c r="AEB99" s="240"/>
      <c r="AEC99" s="240"/>
      <c r="AED99" s="240"/>
      <c r="AEE99" s="240"/>
      <c r="AEF99" s="240"/>
      <c r="AEG99" s="240"/>
      <c r="AEH99" s="240"/>
      <c r="AEI99" s="240"/>
      <c r="AEJ99" s="240"/>
      <c r="AEK99" s="240"/>
      <c r="AEL99" s="240"/>
      <c r="AEM99" s="240"/>
      <c r="AEN99" s="240"/>
      <c r="AEO99" s="240"/>
      <c r="AEP99" s="240"/>
      <c r="AEQ99" s="240"/>
      <c r="AER99" s="240"/>
      <c r="AES99" s="240"/>
      <c r="AET99" s="240"/>
      <c r="AEU99" s="240"/>
      <c r="AEV99" s="240"/>
      <c r="AEW99" s="240"/>
      <c r="AEX99" s="240"/>
      <c r="AEY99" s="240"/>
      <c r="AEZ99" s="240"/>
      <c r="AFA99" s="240"/>
      <c r="AFB99" s="240"/>
      <c r="AFC99" s="240"/>
      <c r="AFD99" s="240"/>
      <c r="AFE99" s="240"/>
      <c r="AFF99" s="240"/>
      <c r="AFG99" s="240"/>
      <c r="AFH99" s="240"/>
      <c r="AFI99" s="240"/>
      <c r="AFJ99" s="240"/>
      <c r="AFK99" s="240"/>
      <c r="AFL99" s="240"/>
      <c r="AFM99" s="240"/>
      <c r="AFN99" s="240"/>
      <c r="AFO99" s="240"/>
      <c r="AFP99" s="240"/>
      <c r="AFQ99" s="240"/>
      <c r="AFR99" s="240"/>
      <c r="AFS99" s="240"/>
      <c r="AFT99" s="240"/>
      <c r="AFU99" s="240"/>
      <c r="AFV99" s="240"/>
      <c r="AFW99" s="240"/>
      <c r="AFX99" s="240"/>
      <c r="AFY99" s="240"/>
      <c r="AFZ99" s="240"/>
      <c r="AGA99" s="240"/>
      <c r="AGB99" s="240"/>
      <c r="AGC99" s="240"/>
      <c r="AGD99" s="240"/>
      <c r="AGE99" s="240"/>
      <c r="AGF99" s="240"/>
      <c r="AGG99" s="240"/>
      <c r="AGH99" s="240"/>
      <c r="AGI99" s="240"/>
      <c r="AGJ99" s="240"/>
      <c r="AGK99" s="240"/>
      <c r="AGL99" s="240"/>
      <c r="AGM99" s="240"/>
      <c r="AGN99" s="240"/>
      <c r="AGO99" s="240"/>
      <c r="AGP99" s="240"/>
      <c r="AGQ99" s="240"/>
      <c r="AGR99" s="240"/>
      <c r="AGS99" s="240"/>
      <c r="AGT99" s="240"/>
      <c r="AGU99" s="240"/>
      <c r="AGV99" s="240"/>
      <c r="AGW99" s="240"/>
      <c r="AGX99" s="240"/>
      <c r="AGY99" s="240"/>
      <c r="AGZ99" s="240"/>
      <c r="AHA99" s="240"/>
      <c r="AHB99" s="240"/>
      <c r="AHC99" s="240"/>
      <c r="AHD99" s="240"/>
      <c r="AHE99" s="240"/>
      <c r="AHF99" s="240"/>
      <c r="AHG99" s="240"/>
      <c r="AHH99" s="240"/>
      <c r="AHI99" s="240"/>
      <c r="AHJ99" s="240"/>
      <c r="AHK99" s="240"/>
      <c r="AHL99" s="240"/>
      <c r="AHM99" s="240"/>
      <c r="AHN99" s="240"/>
      <c r="AHO99" s="240"/>
      <c r="AHP99" s="240"/>
      <c r="AHQ99" s="240"/>
      <c r="AHR99" s="240"/>
      <c r="AHS99" s="240"/>
      <c r="AHT99" s="240"/>
      <c r="AHU99" s="240"/>
      <c r="AHV99" s="240"/>
      <c r="AHW99" s="240"/>
      <c r="AHX99" s="240"/>
      <c r="AHY99" s="240"/>
      <c r="AHZ99" s="240"/>
      <c r="AIA99" s="240"/>
      <c r="AIB99" s="240"/>
      <c r="AIC99" s="240"/>
      <c r="AID99" s="240"/>
      <c r="AIE99" s="240"/>
      <c r="AIF99" s="240"/>
      <c r="AIG99" s="240"/>
      <c r="AIH99" s="240"/>
      <c r="AII99" s="240"/>
      <c r="AIJ99" s="240"/>
      <c r="AIK99" s="240"/>
      <c r="AIL99" s="240"/>
      <c r="AIM99" s="240"/>
      <c r="AIN99" s="240"/>
      <c r="AIO99" s="240"/>
      <c r="AIP99" s="240"/>
      <c r="AIQ99" s="240"/>
      <c r="AIR99" s="240"/>
      <c r="AIS99" s="240"/>
      <c r="AIT99" s="240"/>
      <c r="AIU99" s="240"/>
      <c r="AIV99" s="240"/>
      <c r="AIW99" s="240"/>
      <c r="AIX99" s="240"/>
      <c r="AIY99" s="240"/>
      <c r="AIZ99" s="240"/>
      <c r="AJA99" s="240"/>
      <c r="AJB99" s="240"/>
      <c r="AJC99" s="240"/>
      <c r="AJD99" s="240"/>
      <c r="AJE99" s="240"/>
      <c r="AJF99" s="240"/>
      <c r="AJG99" s="240"/>
      <c r="AJH99" s="240"/>
      <c r="AJI99" s="240"/>
      <c r="AJJ99" s="240"/>
      <c r="AJK99" s="240"/>
      <c r="AJL99" s="240"/>
      <c r="AJM99" s="240"/>
      <c r="AJN99" s="240"/>
      <c r="AJO99" s="240"/>
      <c r="AJP99" s="240"/>
      <c r="AJQ99" s="240"/>
      <c r="AJR99" s="240"/>
      <c r="AJS99" s="240"/>
      <c r="AJT99" s="240"/>
      <c r="AJU99" s="240"/>
      <c r="AJV99" s="240"/>
      <c r="AJW99" s="240"/>
      <c r="AJX99" s="240"/>
      <c r="AJY99" s="240"/>
      <c r="AJZ99" s="240"/>
      <c r="AKA99" s="240"/>
      <c r="AKB99" s="240"/>
      <c r="AKC99" s="240"/>
      <c r="AKD99" s="240"/>
      <c r="AKE99" s="240"/>
      <c r="AKF99" s="240"/>
      <c r="AKG99" s="240"/>
      <c r="AKH99" s="240"/>
      <c r="AKI99" s="240"/>
      <c r="AKJ99" s="240"/>
      <c r="AKK99" s="240"/>
      <c r="AKL99" s="240"/>
      <c r="AKM99" s="240"/>
      <c r="AKN99" s="240"/>
      <c r="AKO99" s="240"/>
      <c r="AKP99" s="240"/>
      <c r="AKQ99" s="240"/>
      <c r="AKR99" s="240"/>
      <c r="AKS99" s="240"/>
      <c r="AKT99" s="240"/>
      <c r="AKU99" s="240"/>
      <c r="AKV99" s="240"/>
      <c r="AKW99" s="240"/>
      <c r="AKX99" s="240"/>
      <c r="AKY99" s="240"/>
      <c r="AKZ99" s="240"/>
      <c r="ALA99" s="240"/>
      <c r="ALB99" s="240"/>
      <c r="ALC99" s="240"/>
      <c r="ALD99" s="240"/>
      <c r="ALE99" s="240"/>
      <c r="ALF99" s="240"/>
      <c r="ALG99" s="240"/>
      <c r="ALH99" s="240"/>
      <c r="ALI99" s="240"/>
      <c r="ALJ99" s="240"/>
      <c r="ALK99" s="240"/>
      <c r="ALL99" s="240"/>
      <c r="ALM99" s="240"/>
      <c r="ALN99" s="240"/>
      <c r="ALO99" s="240"/>
      <c r="ALP99" s="240"/>
      <c r="ALQ99" s="240"/>
      <c r="ALR99" s="240"/>
      <c r="ALS99" s="240"/>
      <c r="ALT99" s="240"/>
      <c r="ALU99" s="240"/>
      <c r="ALV99" s="240"/>
      <c r="ALW99" s="240"/>
      <c r="ALX99" s="240"/>
      <c r="ALY99" s="240"/>
      <c r="ALZ99" s="240"/>
      <c r="AMA99" s="240"/>
      <c r="AMB99" s="240"/>
      <c r="AMC99" s="240"/>
      <c r="AMD99" s="240"/>
      <c r="AME99" s="240"/>
      <c r="AMF99" s="240"/>
      <c r="AMG99" s="240"/>
      <c r="AMH99" s="240"/>
      <c r="AMI99" s="240"/>
      <c r="AMJ99" s="240"/>
      <c r="AMK99" s="240"/>
    </row>
    <row r="100" spans="1:1025" s="241" customFormat="1" ht="21" customHeight="1">
      <c r="A100" s="242"/>
      <c r="B100" s="193">
        <v>2</v>
      </c>
      <c r="C100" s="214" t="s">
        <v>267</v>
      </c>
      <c r="D100" s="215"/>
      <c r="E100" s="207"/>
      <c r="F100" s="216">
        <v>14634.15</v>
      </c>
      <c r="G100" s="203"/>
      <c r="H100" s="217"/>
      <c r="I100" s="206"/>
      <c r="J100" s="205"/>
      <c r="K100" s="201"/>
      <c r="L100" s="218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0"/>
      <c r="AS100" s="240"/>
      <c r="AT100" s="240"/>
      <c r="AU100" s="240"/>
      <c r="AV100" s="240"/>
      <c r="AW100" s="240"/>
      <c r="AX100" s="240"/>
      <c r="AY100" s="240"/>
      <c r="AZ100" s="240"/>
      <c r="BA100" s="240"/>
      <c r="BB100" s="240"/>
      <c r="BC100" s="240"/>
      <c r="BD100" s="240"/>
      <c r="BE100" s="240"/>
      <c r="BF100" s="240"/>
      <c r="BG100" s="240"/>
      <c r="BH100" s="240"/>
      <c r="BI100" s="240"/>
      <c r="BJ100" s="240"/>
      <c r="BK100" s="240"/>
      <c r="BL100" s="240"/>
      <c r="BM100" s="240"/>
      <c r="BN100" s="240"/>
      <c r="BO100" s="240"/>
      <c r="BP100" s="240"/>
      <c r="BQ100" s="240"/>
      <c r="BR100" s="240"/>
      <c r="BS100" s="240"/>
      <c r="BT100" s="240"/>
      <c r="BU100" s="240"/>
      <c r="BV100" s="240"/>
      <c r="BW100" s="240"/>
      <c r="BX100" s="240"/>
      <c r="BY100" s="240"/>
      <c r="BZ100" s="240"/>
      <c r="CA100" s="240"/>
      <c r="CB100" s="240"/>
      <c r="CC100" s="240"/>
      <c r="CD100" s="240"/>
      <c r="CE100" s="240"/>
      <c r="CF100" s="240"/>
      <c r="CG100" s="240"/>
      <c r="CH100" s="240"/>
      <c r="CI100" s="240"/>
      <c r="CJ100" s="240"/>
      <c r="CK100" s="240"/>
      <c r="CL100" s="240"/>
      <c r="CM100" s="240"/>
      <c r="CN100" s="240"/>
      <c r="CO100" s="240"/>
      <c r="CP100" s="240"/>
      <c r="CQ100" s="240"/>
      <c r="CR100" s="240"/>
      <c r="CS100" s="240"/>
      <c r="CT100" s="240"/>
      <c r="CU100" s="240"/>
      <c r="CV100" s="240"/>
      <c r="CW100" s="240"/>
      <c r="CX100" s="240"/>
      <c r="CY100" s="240"/>
      <c r="CZ100" s="240"/>
      <c r="DA100" s="240"/>
      <c r="DB100" s="240"/>
      <c r="DC100" s="240"/>
      <c r="DD100" s="240"/>
      <c r="DE100" s="240"/>
      <c r="DF100" s="240"/>
      <c r="DG100" s="240"/>
      <c r="DH100" s="240"/>
      <c r="DI100" s="240"/>
      <c r="DJ100" s="240"/>
      <c r="DK100" s="240"/>
      <c r="DL100" s="240"/>
      <c r="DM100" s="240"/>
      <c r="DN100" s="240"/>
      <c r="DO100" s="240"/>
      <c r="DP100" s="240"/>
      <c r="DQ100" s="240"/>
      <c r="DR100" s="240"/>
      <c r="DS100" s="240"/>
      <c r="DT100" s="240"/>
      <c r="DU100" s="240"/>
      <c r="DV100" s="240"/>
      <c r="DW100" s="240"/>
      <c r="DX100" s="240"/>
      <c r="DY100" s="240"/>
      <c r="DZ100" s="240"/>
      <c r="EA100" s="240"/>
      <c r="EB100" s="240"/>
      <c r="EC100" s="240"/>
      <c r="ED100" s="240"/>
      <c r="EE100" s="240"/>
      <c r="EF100" s="240"/>
      <c r="EG100" s="240"/>
      <c r="EH100" s="240"/>
      <c r="EI100" s="240"/>
      <c r="EJ100" s="240"/>
      <c r="EK100" s="240"/>
      <c r="EL100" s="240"/>
      <c r="EM100" s="240"/>
      <c r="EN100" s="240"/>
      <c r="EO100" s="240"/>
      <c r="EP100" s="240"/>
      <c r="EQ100" s="240"/>
      <c r="ER100" s="240"/>
      <c r="ES100" s="240"/>
      <c r="ET100" s="240"/>
      <c r="EU100" s="240"/>
      <c r="EV100" s="240"/>
      <c r="EW100" s="240"/>
      <c r="EX100" s="240"/>
      <c r="EY100" s="240"/>
      <c r="EZ100" s="240"/>
      <c r="FA100" s="240"/>
      <c r="FB100" s="240"/>
      <c r="FC100" s="240"/>
      <c r="FD100" s="240"/>
      <c r="FE100" s="240"/>
      <c r="FF100" s="240"/>
      <c r="FG100" s="240"/>
      <c r="FH100" s="240"/>
      <c r="FI100" s="240"/>
      <c r="FJ100" s="240"/>
      <c r="FK100" s="240"/>
      <c r="FL100" s="240"/>
      <c r="FM100" s="240"/>
      <c r="FN100" s="240"/>
      <c r="FO100" s="240"/>
      <c r="FP100" s="240"/>
      <c r="FQ100" s="240"/>
      <c r="FR100" s="240"/>
      <c r="FS100" s="240"/>
      <c r="FT100" s="240"/>
      <c r="FU100" s="240"/>
      <c r="FV100" s="240"/>
      <c r="FW100" s="240"/>
      <c r="FX100" s="240"/>
      <c r="FY100" s="240"/>
      <c r="FZ100" s="240"/>
      <c r="GA100" s="240"/>
      <c r="GB100" s="240"/>
      <c r="GC100" s="240"/>
      <c r="GD100" s="240"/>
      <c r="GE100" s="240"/>
      <c r="GF100" s="240"/>
      <c r="GG100" s="240"/>
      <c r="GH100" s="240"/>
      <c r="GI100" s="240"/>
      <c r="GJ100" s="240"/>
      <c r="GK100" s="240"/>
      <c r="GL100" s="240"/>
      <c r="GM100" s="240"/>
      <c r="GN100" s="240"/>
      <c r="GO100" s="240"/>
      <c r="GP100" s="240"/>
      <c r="GQ100" s="240"/>
      <c r="GR100" s="240"/>
      <c r="GS100" s="240"/>
      <c r="GT100" s="240"/>
      <c r="GU100" s="240"/>
      <c r="GV100" s="240"/>
      <c r="GW100" s="240"/>
      <c r="GX100" s="240"/>
      <c r="GY100" s="240"/>
      <c r="GZ100" s="240"/>
      <c r="HA100" s="240"/>
      <c r="HB100" s="240"/>
      <c r="HC100" s="240"/>
      <c r="HD100" s="240"/>
      <c r="HE100" s="240"/>
      <c r="HF100" s="240"/>
      <c r="HG100" s="240"/>
      <c r="HH100" s="240"/>
      <c r="HI100" s="240"/>
      <c r="HJ100" s="240"/>
      <c r="HK100" s="240"/>
      <c r="HL100" s="240"/>
      <c r="HM100" s="240"/>
      <c r="HN100" s="240"/>
      <c r="HO100" s="240"/>
      <c r="HP100" s="240"/>
      <c r="HQ100" s="240"/>
      <c r="HR100" s="240"/>
      <c r="HS100" s="240"/>
      <c r="HT100" s="240"/>
      <c r="HU100" s="240"/>
      <c r="HV100" s="240"/>
      <c r="HW100" s="240"/>
      <c r="HX100" s="240"/>
      <c r="HY100" s="240"/>
      <c r="HZ100" s="240"/>
      <c r="IA100" s="240"/>
      <c r="IB100" s="240"/>
      <c r="IC100" s="240"/>
      <c r="ID100" s="240"/>
      <c r="IE100" s="240"/>
      <c r="IF100" s="240"/>
      <c r="IG100" s="240"/>
      <c r="IH100" s="240"/>
      <c r="II100" s="240"/>
      <c r="IJ100" s="240"/>
      <c r="IK100" s="240"/>
      <c r="IL100" s="240"/>
      <c r="IM100" s="240"/>
      <c r="IN100" s="240"/>
      <c r="IO100" s="240"/>
      <c r="IP100" s="240"/>
      <c r="IQ100" s="240"/>
      <c r="IR100" s="240"/>
      <c r="IS100" s="240"/>
      <c r="IT100" s="240"/>
      <c r="IU100" s="240"/>
      <c r="IV100" s="240"/>
      <c r="IW100" s="240"/>
      <c r="IX100" s="240"/>
      <c r="IY100" s="240"/>
      <c r="IZ100" s="240"/>
      <c r="JA100" s="240"/>
      <c r="JB100" s="240"/>
      <c r="JC100" s="240"/>
      <c r="JD100" s="240"/>
      <c r="JE100" s="240"/>
      <c r="JF100" s="240"/>
      <c r="JG100" s="240"/>
      <c r="JH100" s="240"/>
      <c r="JI100" s="240"/>
      <c r="JJ100" s="240"/>
      <c r="JK100" s="240"/>
      <c r="JL100" s="240"/>
      <c r="JM100" s="240"/>
      <c r="JN100" s="240"/>
      <c r="JO100" s="240"/>
      <c r="JP100" s="240"/>
      <c r="JQ100" s="240"/>
      <c r="JR100" s="240"/>
      <c r="JS100" s="240"/>
      <c r="JT100" s="240"/>
      <c r="JU100" s="240"/>
      <c r="JV100" s="240"/>
      <c r="JW100" s="240"/>
      <c r="JX100" s="240"/>
      <c r="JY100" s="240"/>
      <c r="JZ100" s="240"/>
      <c r="KA100" s="240"/>
      <c r="KB100" s="240"/>
      <c r="KC100" s="240"/>
      <c r="KD100" s="240"/>
      <c r="KE100" s="240"/>
      <c r="KF100" s="240"/>
      <c r="KG100" s="240"/>
      <c r="KH100" s="240"/>
      <c r="KI100" s="240"/>
      <c r="KJ100" s="240"/>
      <c r="KK100" s="240"/>
      <c r="KL100" s="240"/>
      <c r="KM100" s="240"/>
      <c r="KN100" s="240"/>
      <c r="KO100" s="240"/>
      <c r="KP100" s="240"/>
      <c r="KQ100" s="240"/>
      <c r="KR100" s="240"/>
      <c r="KS100" s="240"/>
      <c r="KT100" s="240"/>
      <c r="KU100" s="240"/>
      <c r="KV100" s="240"/>
      <c r="KW100" s="240"/>
      <c r="KX100" s="240"/>
      <c r="KY100" s="240"/>
      <c r="KZ100" s="240"/>
      <c r="LA100" s="240"/>
      <c r="LB100" s="240"/>
      <c r="LC100" s="240"/>
      <c r="LD100" s="240"/>
      <c r="LE100" s="240"/>
      <c r="LF100" s="240"/>
      <c r="LG100" s="240"/>
      <c r="LH100" s="240"/>
      <c r="LI100" s="240"/>
      <c r="LJ100" s="240"/>
      <c r="LK100" s="240"/>
      <c r="LL100" s="240"/>
      <c r="LM100" s="240"/>
      <c r="LN100" s="240"/>
      <c r="LO100" s="240"/>
      <c r="LP100" s="240"/>
      <c r="LQ100" s="240"/>
      <c r="LR100" s="240"/>
      <c r="LS100" s="240"/>
      <c r="LT100" s="240"/>
      <c r="LU100" s="240"/>
      <c r="LV100" s="240"/>
      <c r="LW100" s="240"/>
      <c r="LX100" s="240"/>
      <c r="LY100" s="240"/>
      <c r="LZ100" s="240"/>
      <c r="MA100" s="240"/>
      <c r="MB100" s="240"/>
      <c r="MC100" s="240"/>
      <c r="MD100" s="240"/>
      <c r="ME100" s="240"/>
      <c r="MF100" s="240"/>
      <c r="MG100" s="240"/>
      <c r="MH100" s="240"/>
      <c r="MI100" s="240"/>
      <c r="MJ100" s="240"/>
      <c r="MK100" s="240"/>
      <c r="ML100" s="240"/>
      <c r="MM100" s="240"/>
      <c r="MN100" s="240"/>
      <c r="MO100" s="240"/>
      <c r="MP100" s="240"/>
      <c r="MQ100" s="240"/>
      <c r="MR100" s="240"/>
      <c r="MS100" s="240"/>
      <c r="MT100" s="240"/>
      <c r="MU100" s="240"/>
      <c r="MV100" s="240"/>
      <c r="MW100" s="240"/>
      <c r="MX100" s="240"/>
      <c r="MY100" s="240"/>
      <c r="MZ100" s="240"/>
      <c r="NA100" s="240"/>
      <c r="NB100" s="240"/>
      <c r="NC100" s="240"/>
      <c r="ND100" s="240"/>
      <c r="NE100" s="240"/>
      <c r="NF100" s="240"/>
      <c r="NG100" s="240"/>
      <c r="NH100" s="240"/>
      <c r="NI100" s="240"/>
      <c r="NJ100" s="240"/>
      <c r="NK100" s="240"/>
      <c r="NL100" s="240"/>
      <c r="NM100" s="240"/>
      <c r="NN100" s="240"/>
      <c r="NO100" s="240"/>
      <c r="NP100" s="240"/>
      <c r="NQ100" s="240"/>
      <c r="NR100" s="240"/>
      <c r="NS100" s="240"/>
      <c r="NT100" s="240"/>
      <c r="NU100" s="240"/>
      <c r="NV100" s="240"/>
      <c r="NW100" s="240"/>
      <c r="NX100" s="240"/>
      <c r="NY100" s="240"/>
      <c r="NZ100" s="240"/>
      <c r="OA100" s="240"/>
      <c r="OB100" s="240"/>
      <c r="OC100" s="240"/>
      <c r="OD100" s="240"/>
      <c r="OE100" s="240"/>
      <c r="OF100" s="240"/>
      <c r="OG100" s="240"/>
      <c r="OH100" s="240"/>
      <c r="OI100" s="240"/>
      <c r="OJ100" s="240"/>
      <c r="OK100" s="240"/>
      <c r="OL100" s="240"/>
      <c r="OM100" s="240"/>
      <c r="ON100" s="240"/>
      <c r="OO100" s="240"/>
      <c r="OP100" s="240"/>
      <c r="OQ100" s="240"/>
      <c r="OR100" s="240"/>
      <c r="OS100" s="240"/>
      <c r="OT100" s="240"/>
      <c r="OU100" s="240"/>
      <c r="OV100" s="240"/>
      <c r="OW100" s="240"/>
      <c r="OX100" s="240"/>
      <c r="OY100" s="240"/>
      <c r="OZ100" s="240"/>
      <c r="PA100" s="240"/>
      <c r="PB100" s="240"/>
      <c r="PC100" s="240"/>
      <c r="PD100" s="240"/>
      <c r="PE100" s="240"/>
      <c r="PF100" s="240"/>
      <c r="PG100" s="240"/>
      <c r="PH100" s="240"/>
      <c r="PI100" s="240"/>
      <c r="PJ100" s="240"/>
      <c r="PK100" s="240"/>
      <c r="PL100" s="240"/>
      <c r="PM100" s="240"/>
      <c r="PN100" s="240"/>
      <c r="PO100" s="240"/>
      <c r="PP100" s="240"/>
      <c r="PQ100" s="240"/>
      <c r="PR100" s="240"/>
      <c r="PS100" s="240"/>
      <c r="PT100" s="240"/>
      <c r="PU100" s="240"/>
      <c r="PV100" s="240"/>
      <c r="PW100" s="240"/>
      <c r="PX100" s="240"/>
      <c r="PY100" s="240"/>
      <c r="PZ100" s="240"/>
      <c r="QA100" s="240"/>
      <c r="QB100" s="240"/>
      <c r="QC100" s="240"/>
      <c r="QD100" s="240"/>
      <c r="QE100" s="240"/>
      <c r="QF100" s="240"/>
      <c r="QG100" s="240"/>
      <c r="QH100" s="240"/>
      <c r="QI100" s="240"/>
      <c r="QJ100" s="240"/>
      <c r="QK100" s="240"/>
      <c r="QL100" s="240"/>
      <c r="QM100" s="240"/>
      <c r="QN100" s="240"/>
      <c r="QO100" s="240"/>
      <c r="QP100" s="240"/>
      <c r="QQ100" s="240"/>
      <c r="QR100" s="240"/>
      <c r="QS100" s="240"/>
      <c r="QT100" s="240"/>
      <c r="QU100" s="240"/>
      <c r="QV100" s="240"/>
      <c r="QW100" s="240"/>
      <c r="QX100" s="240"/>
      <c r="QY100" s="240"/>
      <c r="QZ100" s="240"/>
      <c r="RA100" s="240"/>
      <c r="RB100" s="240"/>
      <c r="RC100" s="240"/>
      <c r="RD100" s="240"/>
      <c r="RE100" s="240"/>
      <c r="RF100" s="240"/>
      <c r="RG100" s="240"/>
      <c r="RH100" s="240"/>
      <c r="RI100" s="240"/>
      <c r="RJ100" s="240"/>
      <c r="RK100" s="240"/>
      <c r="RL100" s="240"/>
      <c r="RM100" s="240"/>
      <c r="RN100" s="240"/>
      <c r="RO100" s="240"/>
      <c r="RP100" s="240"/>
      <c r="RQ100" s="240"/>
      <c r="RR100" s="240"/>
      <c r="RS100" s="240"/>
      <c r="RT100" s="240"/>
      <c r="RU100" s="240"/>
      <c r="RV100" s="240"/>
      <c r="RW100" s="240"/>
      <c r="RX100" s="240"/>
      <c r="RY100" s="240"/>
      <c r="RZ100" s="240"/>
      <c r="SA100" s="240"/>
      <c r="SB100" s="240"/>
      <c r="SC100" s="240"/>
      <c r="SD100" s="240"/>
      <c r="SE100" s="240"/>
      <c r="SF100" s="240"/>
      <c r="SG100" s="240"/>
      <c r="SH100" s="240"/>
      <c r="SI100" s="240"/>
      <c r="SJ100" s="240"/>
      <c r="SK100" s="240"/>
      <c r="SL100" s="240"/>
      <c r="SM100" s="240"/>
      <c r="SN100" s="240"/>
      <c r="SO100" s="240"/>
      <c r="SP100" s="240"/>
      <c r="SQ100" s="240"/>
      <c r="SR100" s="240"/>
      <c r="SS100" s="240"/>
      <c r="ST100" s="240"/>
      <c r="SU100" s="240"/>
      <c r="SV100" s="240"/>
      <c r="SW100" s="240"/>
      <c r="SX100" s="240"/>
      <c r="SY100" s="240"/>
      <c r="SZ100" s="240"/>
      <c r="TA100" s="240"/>
      <c r="TB100" s="240"/>
      <c r="TC100" s="240"/>
      <c r="TD100" s="240"/>
      <c r="TE100" s="240"/>
      <c r="TF100" s="240"/>
      <c r="TG100" s="240"/>
      <c r="TH100" s="240"/>
      <c r="TI100" s="240"/>
      <c r="TJ100" s="240"/>
      <c r="TK100" s="240"/>
      <c r="TL100" s="240"/>
      <c r="TM100" s="240"/>
      <c r="TN100" s="240"/>
      <c r="TO100" s="240"/>
      <c r="TP100" s="240"/>
      <c r="TQ100" s="240"/>
      <c r="TR100" s="240"/>
      <c r="TS100" s="240"/>
      <c r="TT100" s="240"/>
      <c r="TU100" s="240"/>
      <c r="TV100" s="240"/>
      <c r="TW100" s="240"/>
      <c r="TX100" s="240"/>
      <c r="TY100" s="240"/>
      <c r="TZ100" s="240"/>
      <c r="UA100" s="240"/>
      <c r="UB100" s="240"/>
      <c r="UC100" s="240"/>
      <c r="UD100" s="240"/>
      <c r="UE100" s="240"/>
      <c r="UF100" s="240"/>
      <c r="UG100" s="240"/>
      <c r="UH100" s="240"/>
      <c r="UI100" s="240"/>
      <c r="UJ100" s="240"/>
      <c r="UK100" s="240"/>
      <c r="UL100" s="240"/>
      <c r="UM100" s="240"/>
      <c r="UN100" s="240"/>
      <c r="UO100" s="240"/>
      <c r="UP100" s="240"/>
      <c r="UQ100" s="240"/>
      <c r="UR100" s="240"/>
      <c r="US100" s="240"/>
      <c r="UT100" s="240"/>
      <c r="UU100" s="240"/>
      <c r="UV100" s="240"/>
      <c r="UW100" s="240"/>
      <c r="UX100" s="240"/>
      <c r="UY100" s="240"/>
      <c r="UZ100" s="240"/>
      <c r="VA100" s="240"/>
      <c r="VB100" s="240"/>
      <c r="VC100" s="240"/>
      <c r="VD100" s="240"/>
      <c r="VE100" s="240"/>
      <c r="VF100" s="240"/>
      <c r="VG100" s="240"/>
      <c r="VH100" s="240"/>
      <c r="VI100" s="240"/>
      <c r="VJ100" s="240"/>
      <c r="VK100" s="240"/>
      <c r="VL100" s="240"/>
      <c r="VM100" s="240"/>
      <c r="VN100" s="240"/>
      <c r="VO100" s="240"/>
      <c r="VP100" s="240"/>
      <c r="VQ100" s="240"/>
      <c r="VR100" s="240"/>
      <c r="VS100" s="240"/>
      <c r="VT100" s="240"/>
      <c r="VU100" s="240"/>
      <c r="VV100" s="240"/>
      <c r="VW100" s="240"/>
      <c r="VX100" s="240"/>
      <c r="VY100" s="240"/>
      <c r="VZ100" s="240"/>
      <c r="WA100" s="240"/>
      <c r="WB100" s="240"/>
      <c r="WC100" s="240"/>
      <c r="WD100" s="240"/>
      <c r="WE100" s="240"/>
      <c r="WF100" s="240"/>
      <c r="WG100" s="240"/>
      <c r="WH100" s="240"/>
      <c r="WI100" s="240"/>
      <c r="WJ100" s="240"/>
      <c r="WK100" s="240"/>
      <c r="WL100" s="240"/>
      <c r="WM100" s="240"/>
      <c r="WN100" s="240"/>
      <c r="WO100" s="240"/>
      <c r="WP100" s="240"/>
      <c r="WQ100" s="240"/>
      <c r="WR100" s="240"/>
      <c r="WS100" s="240"/>
      <c r="WT100" s="240"/>
      <c r="WU100" s="240"/>
      <c r="WV100" s="240"/>
      <c r="WW100" s="240"/>
      <c r="WX100" s="240"/>
      <c r="WY100" s="240"/>
      <c r="WZ100" s="240"/>
      <c r="XA100" s="240"/>
      <c r="XB100" s="240"/>
      <c r="XC100" s="240"/>
      <c r="XD100" s="240"/>
      <c r="XE100" s="240"/>
      <c r="XF100" s="240"/>
      <c r="XG100" s="240"/>
      <c r="XH100" s="240"/>
      <c r="XI100" s="240"/>
      <c r="XJ100" s="240"/>
      <c r="XK100" s="240"/>
      <c r="XL100" s="240"/>
      <c r="XM100" s="240"/>
      <c r="XN100" s="240"/>
      <c r="XO100" s="240"/>
      <c r="XP100" s="240"/>
      <c r="XQ100" s="240"/>
      <c r="XR100" s="240"/>
      <c r="XS100" s="240"/>
      <c r="XT100" s="240"/>
      <c r="XU100" s="240"/>
      <c r="XV100" s="240"/>
      <c r="XW100" s="240"/>
      <c r="XX100" s="240"/>
      <c r="XY100" s="240"/>
      <c r="XZ100" s="240"/>
      <c r="YA100" s="240"/>
      <c r="YB100" s="240"/>
      <c r="YC100" s="240"/>
      <c r="YD100" s="240"/>
      <c r="YE100" s="240"/>
      <c r="YF100" s="240"/>
      <c r="YG100" s="240"/>
      <c r="YH100" s="240"/>
      <c r="YI100" s="240"/>
      <c r="YJ100" s="240"/>
      <c r="YK100" s="240"/>
      <c r="YL100" s="240"/>
      <c r="YM100" s="240"/>
      <c r="YN100" s="240"/>
      <c r="YO100" s="240"/>
      <c r="YP100" s="240"/>
      <c r="YQ100" s="240"/>
      <c r="YR100" s="240"/>
      <c r="YS100" s="240"/>
      <c r="YT100" s="240"/>
      <c r="YU100" s="240"/>
      <c r="YV100" s="240"/>
      <c r="YW100" s="240"/>
      <c r="YX100" s="240"/>
      <c r="YY100" s="240"/>
      <c r="YZ100" s="240"/>
      <c r="ZA100" s="240"/>
      <c r="ZB100" s="240"/>
      <c r="ZC100" s="240"/>
      <c r="ZD100" s="240"/>
      <c r="ZE100" s="240"/>
      <c r="ZF100" s="240"/>
      <c r="ZG100" s="240"/>
      <c r="ZH100" s="240"/>
      <c r="ZI100" s="240"/>
      <c r="ZJ100" s="240"/>
      <c r="ZK100" s="240"/>
      <c r="ZL100" s="240"/>
      <c r="ZM100" s="240"/>
      <c r="ZN100" s="240"/>
      <c r="ZO100" s="240"/>
      <c r="ZP100" s="240"/>
      <c r="ZQ100" s="240"/>
      <c r="ZR100" s="240"/>
      <c r="ZS100" s="240"/>
      <c r="ZT100" s="240"/>
      <c r="ZU100" s="240"/>
      <c r="ZV100" s="240"/>
      <c r="ZW100" s="240"/>
      <c r="ZX100" s="240"/>
      <c r="ZY100" s="240"/>
      <c r="ZZ100" s="240"/>
      <c r="AAA100" s="240"/>
      <c r="AAB100" s="240"/>
      <c r="AAC100" s="240"/>
      <c r="AAD100" s="240"/>
      <c r="AAE100" s="240"/>
      <c r="AAF100" s="240"/>
      <c r="AAG100" s="240"/>
      <c r="AAH100" s="240"/>
      <c r="AAI100" s="240"/>
      <c r="AAJ100" s="240"/>
      <c r="AAK100" s="240"/>
      <c r="AAL100" s="240"/>
      <c r="AAM100" s="240"/>
      <c r="AAN100" s="240"/>
      <c r="AAO100" s="240"/>
      <c r="AAP100" s="240"/>
      <c r="AAQ100" s="240"/>
      <c r="AAR100" s="240"/>
      <c r="AAS100" s="240"/>
      <c r="AAT100" s="240"/>
      <c r="AAU100" s="240"/>
      <c r="AAV100" s="240"/>
      <c r="AAW100" s="240"/>
      <c r="AAX100" s="240"/>
      <c r="AAY100" s="240"/>
      <c r="AAZ100" s="240"/>
      <c r="ABA100" s="240"/>
      <c r="ABB100" s="240"/>
      <c r="ABC100" s="240"/>
      <c r="ABD100" s="240"/>
      <c r="ABE100" s="240"/>
      <c r="ABF100" s="240"/>
      <c r="ABG100" s="240"/>
      <c r="ABH100" s="240"/>
      <c r="ABI100" s="240"/>
      <c r="ABJ100" s="240"/>
      <c r="ABK100" s="240"/>
      <c r="ABL100" s="240"/>
      <c r="ABM100" s="240"/>
      <c r="ABN100" s="240"/>
      <c r="ABO100" s="240"/>
      <c r="ABP100" s="240"/>
      <c r="ABQ100" s="240"/>
      <c r="ABR100" s="240"/>
      <c r="ABS100" s="240"/>
      <c r="ABT100" s="240"/>
      <c r="ABU100" s="240"/>
      <c r="ABV100" s="240"/>
      <c r="ABW100" s="240"/>
      <c r="ABX100" s="240"/>
      <c r="ABY100" s="240"/>
      <c r="ABZ100" s="240"/>
      <c r="ACA100" s="240"/>
      <c r="ACB100" s="240"/>
      <c r="ACC100" s="240"/>
      <c r="ACD100" s="240"/>
      <c r="ACE100" s="240"/>
      <c r="ACF100" s="240"/>
      <c r="ACG100" s="240"/>
      <c r="ACH100" s="240"/>
      <c r="ACI100" s="240"/>
      <c r="ACJ100" s="240"/>
      <c r="ACK100" s="240"/>
      <c r="ACL100" s="240"/>
      <c r="ACM100" s="240"/>
      <c r="ACN100" s="240"/>
      <c r="ACO100" s="240"/>
      <c r="ACP100" s="240"/>
      <c r="ACQ100" s="240"/>
      <c r="ACR100" s="240"/>
      <c r="ACS100" s="240"/>
      <c r="ACT100" s="240"/>
      <c r="ACU100" s="240"/>
      <c r="ACV100" s="240"/>
      <c r="ACW100" s="240"/>
      <c r="ACX100" s="240"/>
      <c r="ACY100" s="240"/>
      <c r="ACZ100" s="240"/>
      <c r="ADA100" s="240"/>
      <c r="ADB100" s="240"/>
      <c r="ADC100" s="240"/>
      <c r="ADD100" s="240"/>
      <c r="ADE100" s="240"/>
      <c r="ADF100" s="240"/>
      <c r="ADG100" s="240"/>
      <c r="ADH100" s="240"/>
      <c r="ADI100" s="240"/>
      <c r="ADJ100" s="240"/>
      <c r="ADK100" s="240"/>
      <c r="ADL100" s="240"/>
      <c r="ADM100" s="240"/>
      <c r="ADN100" s="240"/>
      <c r="ADO100" s="240"/>
      <c r="ADP100" s="240"/>
      <c r="ADQ100" s="240"/>
      <c r="ADR100" s="240"/>
      <c r="ADS100" s="240"/>
      <c r="ADT100" s="240"/>
      <c r="ADU100" s="240"/>
      <c r="ADV100" s="240"/>
      <c r="ADW100" s="240"/>
      <c r="ADX100" s="240"/>
      <c r="ADY100" s="240"/>
      <c r="ADZ100" s="240"/>
      <c r="AEA100" s="240"/>
      <c r="AEB100" s="240"/>
      <c r="AEC100" s="240"/>
      <c r="AED100" s="240"/>
      <c r="AEE100" s="240"/>
      <c r="AEF100" s="240"/>
      <c r="AEG100" s="240"/>
      <c r="AEH100" s="240"/>
      <c r="AEI100" s="240"/>
      <c r="AEJ100" s="240"/>
      <c r="AEK100" s="240"/>
      <c r="AEL100" s="240"/>
      <c r="AEM100" s="240"/>
      <c r="AEN100" s="240"/>
      <c r="AEO100" s="240"/>
      <c r="AEP100" s="240"/>
      <c r="AEQ100" s="240"/>
      <c r="AER100" s="240"/>
      <c r="AES100" s="240"/>
      <c r="AET100" s="240"/>
      <c r="AEU100" s="240"/>
      <c r="AEV100" s="240"/>
      <c r="AEW100" s="240"/>
      <c r="AEX100" s="240"/>
      <c r="AEY100" s="240"/>
      <c r="AEZ100" s="240"/>
      <c r="AFA100" s="240"/>
      <c r="AFB100" s="240"/>
      <c r="AFC100" s="240"/>
      <c r="AFD100" s="240"/>
      <c r="AFE100" s="240"/>
      <c r="AFF100" s="240"/>
      <c r="AFG100" s="240"/>
      <c r="AFH100" s="240"/>
      <c r="AFI100" s="240"/>
      <c r="AFJ100" s="240"/>
      <c r="AFK100" s="240"/>
      <c r="AFL100" s="240"/>
      <c r="AFM100" s="240"/>
      <c r="AFN100" s="240"/>
      <c r="AFO100" s="240"/>
      <c r="AFP100" s="240"/>
      <c r="AFQ100" s="240"/>
      <c r="AFR100" s="240"/>
      <c r="AFS100" s="240"/>
      <c r="AFT100" s="240"/>
      <c r="AFU100" s="240"/>
      <c r="AFV100" s="240"/>
      <c r="AFW100" s="240"/>
      <c r="AFX100" s="240"/>
      <c r="AFY100" s="240"/>
      <c r="AFZ100" s="240"/>
      <c r="AGA100" s="240"/>
      <c r="AGB100" s="240"/>
      <c r="AGC100" s="240"/>
      <c r="AGD100" s="240"/>
      <c r="AGE100" s="240"/>
      <c r="AGF100" s="240"/>
      <c r="AGG100" s="240"/>
      <c r="AGH100" s="240"/>
      <c r="AGI100" s="240"/>
      <c r="AGJ100" s="240"/>
      <c r="AGK100" s="240"/>
      <c r="AGL100" s="240"/>
      <c r="AGM100" s="240"/>
      <c r="AGN100" s="240"/>
      <c r="AGO100" s="240"/>
      <c r="AGP100" s="240"/>
      <c r="AGQ100" s="240"/>
      <c r="AGR100" s="240"/>
      <c r="AGS100" s="240"/>
      <c r="AGT100" s="240"/>
      <c r="AGU100" s="240"/>
      <c r="AGV100" s="240"/>
      <c r="AGW100" s="240"/>
      <c r="AGX100" s="240"/>
      <c r="AGY100" s="240"/>
      <c r="AGZ100" s="240"/>
      <c r="AHA100" s="240"/>
      <c r="AHB100" s="240"/>
      <c r="AHC100" s="240"/>
      <c r="AHD100" s="240"/>
      <c r="AHE100" s="240"/>
      <c r="AHF100" s="240"/>
      <c r="AHG100" s="240"/>
      <c r="AHH100" s="240"/>
      <c r="AHI100" s="240"/>
      <c r="AHJ100" s="240"/>
      <c r="AHK100" s="240"/>
      <c r="AHL100" s="240"/>
      <c r="AHM100" s="240"/>
      <c r="AHN100" s="240"/>
      <c r="AHO100" s="240"/>
      <c r="AHP100" s="240"/>
      <c r="AHQ100" s="240"/>
      <c r="AHR100" s="240"/>
      <c r="AHS100" s="240"/>
      <c r="AHT100" s="240"/>
      <c r="AHU100" s="240"/>
      <c r="AHV100" s="240"/>
      <c r="AHW100" s="240"/>
      <c r="AHX100" s="240"/>
      <c r="AHY100" s="240"/>
      <c r="AHZ100" s="240"/>
      <c r="AIA100" s="240"/>
      <c r="AIB100" s="240"/>
      <c r="AIC100" s="240"/>
      <c r="AID100" s="240"/>
      <c r="AIE100" s="240"/>
      <c r="AIF100" s="240"/>
      <c r="AIG100" s="240"/>
      <c r="AIH100" s="240"/>
      <c r="AII100" s="240"/>
      <c r="AIJ100" s="240"/>
      <c r="AIK100" s="240"/>
      <c r="AIL100" s="240"/>
      <c r="AIM100" s="240"/>
      <c r="AIN100" s="240"/>
      <c r="AIO100" s="240"/>
      <c r="AIP100" s="240"/>
      <c r="AIQ100" s="240"/>
      <c r="AIR100" s="240"/>
      <c r="AIS100" s="240"/>
      <c r="AIT100" s="240"/>
      <c r="AIU100" s="240"/>
      <c r="AIV100" s="240"/>
      <c r="AIW100" s="240"/>
      <c r="AIX100" s="240"/>
      <c r="AIY100" s="240"/>
      <c r="AIZ100" s="240"/>
      <c r="AJA100" s="240"/>
      <c r="AJB100" s="240"/>
      <c r="AJC100" s="240"/>
      <c r="AJD100" s="240"/>
      <c r="AJE100" s="240"/>
      <c r="AJF100" s="240"/>
      <c r="AJG100" s="240"/>
      <c r="AJH100" s="240"/>
      <c r="AJI100" s="240"/>
      <c r="AJJ100" s="240"/>
      <c r="AJK100" s="240"/>
      <c r="AJL100" s="240"/>
      <c r="AJM100" s="240"/>
      <c r="AJN100" s="240"/>
      <c r="AJO100" s="240"/>
      <c r="AJP100" s="240"/>
      <c r="AJQ100" s="240"/>
      <c r="AJR100" s="240"/>
      <c r="AJS100" s="240"/>
      <c r="AJT100" s="240"/>
      <c r="AJU100" s="240"/>
      <c r="AJV100" s="240"/>
      <c r="AJW100" s="240"/>
      <c r="AJX100" s="240"/>
      <c r="AJY100" s="240"/>
      <c r="AJZ100" s="240"/>
      <c r="AKA100" s="240"/>
      <c r="AKB100" s="240"/>
      <c r="AKC100" s="240"/>
      <c r="AKD100" s="240"/>
      <c r="AKE100" s="240"/>
      <c r="AKF100" s="240"/>
      <c r="AKG100" s="240"/>
      <c r="AKH100" s="240"/>
      <c r="AKI100" s="240"/>
      <c r="AKJ100" s="240"/>
      <c r="AKK100" s="240"/>
      <c r="AKL100" s="240"/>
      <c r="AKM100" s="240"/>
      <c r="AKN100" s="240"/>
      <c r="AKO100" s="240"/>
      <c r="AKP100" s="240"/>
      <c r="AKQ100" s="240"/>
      <c r="AKR100" s="240"/>
      <c r="AKS100" s="240"/>
      <c r="AKT100" s="240"/>
      <c r="AKU100" s="240"/>
      <c r="AKV100" s="240"/>
      <c r="AKW100" s="240"/>
      <c r="AKX100" s="240"/>
      <c r="AKY100" s="240"/>
      <c r="AKZ100" s="240"/>
      <c r="ALA100" s="240"/>
      <c r="ALB100" s="240"/>
      <c r="ALC100" s="240"/>
      <c r="ALD100" s="240"/>
      <c r="ALE100" s="240"/>
      <c r="ALF100" s="240"/>
      <c r="ALG100" s="240"/>
      <c r="ALH100" s="240"/>
      <c r="ALI100" s="240"/>
      <c r="ALJ100" s="240"/>
      <c r="ALK100" s="240"/>
      <c r="ALL100" s="240"/>
      <c r="ALM100" s="240"/>
      <c r="ALN100" s="240"/>
      <c r="ALO100" s="240"/>
      <c r="ALP100" s="240"/>
      <c r="ALQ100" s="240"/>
      <c r="ALR100" s="240"/>
      <c r="ALS100" s="240"/>
      <c r="ALT100" s="240"/>
      <c r="ALU100" s="240"/>
      <c r="ALV100" s="240"/>
      <c r="ALW100" s="240"/>
      <c r="ALX100" s="240"/>
      <c r="ALY100" s="240"/>
      <c r="ALZ100" s="240"/>
      <c r="AMA100" s="240"/>
      <c r="AMB100" s="240"/>
      <c r="AMC100" s="240"/>
      <c r="AMD100" s="240"/>
      <c r="AME100" s="240"/>
      <c r="AMF100" s="240"/>
      <c r="AMG100" s="240"/>
      <c r="AMH100" s="240"/>
      <c r="AMI100" s="240"/>
      <c r="AMJ100" s="240"/>
      <c r="AMK100" s="240"/>
    </row>
    <row r="101" spans="1:1025" s="241" customFormat="1">
      <c r="A101" s="242"/>
      <c r="B101" s="193">
        <v>3</v>
      </c>
      <c r="C101" s="214" t="s">
        <v>268</v>
      </c>
      <c r="D101" s="215">
        <v>2009</v>
      </c>
      <c r="E101" s="207"/>
      <c r="F101" s="216">
        <v>104062.96</v>
      </c>
      <c r="G101" s="203"/>
      <c r="H101" s="217"/>
      <c r="I101" s="206"/>
      <c r="J101" s="205"/>
      <c r="K101" s="201"/>
      <c r="L101" s="218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0"/>
      <c r="AR101" s="240"/>
      <c r="AS101" s="240"/>
      <c r="AT101" s="240"/>
      <c r="AU101" s="240"/>
      <c r="AV101" s="240"/>
      <c r="AW101" s="240"/>
      <c r="AX101" s="240"/>
      <c r="AY101" s="240"/>
      <c r="AZ101" s="240"/>
      <c r="BA101" s="240"/>
      <c r="BB101" s="240"/>
      <c r="BC101" s="240"/>
      <c r="BD101" s="240"/>
      <c r="BE101" s="240"/>
      <c r="BF101" s="240"/>
      <c r="BG101" s="240"/>
      <c r="BH101" s="240"/>
      <c r="BI101" s="240"/>
      <c r="BJ101" s="240"/>
      <c r="BK101" s="240"/>
      <c r="BL101" s="240"/>
      <c r="BM101" s="240"/>
      <c r="BN101" s="240"/>
      <c r="BO101" s="240"/>
      <c r="BP101" s="240"/>
      <c r="BQ101" s="240"/>
      <c r="BR101" s="240"/>
      <c r="BS101" s="240"/>
      <c r="BT101" s="240"/>
      <c r="BU101" s="240"/>
      <c r="BV101" s="240"/>
      <c r="BW101" s="240"/>
      <c r="BX101" s="240"/>
      <c r="BY101" s="240"/>
      <c r="BZ101" s="240"/>
      <c r="CA101" s="240"/>
      <c r="CB101" s="240"/>
      <c r="CC101" s="240"/>
      <c r="CD101" s="240"/>
      <c r="CE101" s="240"/>
      <c r="CF101" s="240"/>
      <c r="CG101" s="240"/>
      <c r="CH101" s="240"/>
      <c r="CI101" s="240"/>
      <c r="CJ101" s="240"/>
      <c r="CK101" s="240"/>
      <c r="CL101" s="240"/>
      <c r="CM101" s="240"/>
      <c r="CN101" s="240"/>
      <c r="CO101" s="240"/>
      <c r="CP101" s="240"/>
      <c r="CQ101" s="240"/>
      <c r="CR101" s="240"/>
      <c r="CS101" s="240"/>
      <c r="CT101" s="240"/>
      <c r="CU101" s="240"/>
      <c r="CV101" s="240"/>
      <c r="CW101" s="240"/>
      <c r="CX101" s="240"/>
      <c r="CY101" s="240"/>
      <c r="CZ101" s="240"/>
      <c r="DA101" s="240"/>
      <c r="DB101" s="240"/>
      <c r="DC101" s="240"/>
      <c r="DD101" s="240"/>
      <c r="DE101" s="240"/>
      <c r="DF101" s="240"/>
      <c r="DG101" s="240"/>
      <c r="DH101" s="240"/>
      <c r="DI101" s="240"/>
      <c r="DJ101" s="240"/>
      <c r="DK101" s="240"/>
      <c r="DL101" s="240"/>
      <c r="DM101" s="240"/>
      <c r="DN101" s="240"/>
      <c r="DO101" s="240"/>
      <c r="DP101" s="240"/>
      <c r="DQ101" s="240"/>
      <c r="DR101" s="240"/>
      <c r="DS101" s="240"/>
      <c r="DT101" s="240"/>
      <c r="DU101" s="240"/>
      <c r="DV101" s="240"/>
      <c r="DW101" s="240"/>
      <c r="DX101" s="240"/>
      <c r="DY101" s="240"/>
      <c r="DZ101" s="240"/>
      <c r="EA101" s="240"/>
      <c r="EB101" s="240"/>
      <c r="EC101" s="240"/>
      <c r="ED101" s="240"/>
      <c r="EE101" s="240"/>
      <c r="EF101" s="240"/>
      <c r="EG101" s="240"/>
      <c r="EH101" s="240"/>
      <c r="EI101" s="240"/>
      <c r="EJ101" s="240"/>
      <c r="EK101" s="240"/>
      <c r="EL101" s="240"/>
      <c r="EM101" s="240"/>
      <c r="EN101" s="240"/>
      <c r="EO101" s="240"/>
      <c r="EP101" s="240"/>
      <c r="EQ101" s="240"/>
      <c r="ER101" s="240"/>
      <c r="ES101" s="240"/>
      <c r="ET101" s="240"/>
      <c r="EU101" s="240"/>
      <c r="EV101" s="240"/>
      <c r="EW101" s="240"/>
      <c r="EX101" s="240"/>
      <c r="EY101" s="240"/>
      <c r="EZ101" s="240"/>
      <c r="FA101" s="240"/>
      <c r="FB101" s="240"/>
      <c r="FC101" s="240"/>
      <c r="FD101" s="240"/>
      <c r="FE101" s="240"/>
      <c r="FF101" s="240"/>
      <c r="FG101" s="240"/>
      <c r="FH101" s="240"/>
      <c r="FI101" s="240"/>
      <c r="FJ101" s="240"/>
      <c r="FK101" s="240"/>
      <c r="FL101" s="240"/>
      <c r="FM101" s="240"/>
      <c r="FN101" s="240"/>
      <c r="FO101" s="240"/>
      <c r="FP101" s="240"/>
      <c r="FQ101" s="240"/>
      <c r="FR101" s="240"/>
      <c r="FS101" s="240"/>
      <c r="FT101" s="240"/>
      <c r="FU101" s="240"/>
      <c r="FV101" s="240"/>
      <c r="FW101" s="240"/>
      <c r="FX101" s="240"/>
      <c r="FY101" s="240"/>
      <c r="FZ101" s="240"/>
      <c r="GA101" s="240"/>
      <c r="GB101" s="240"/>
      <c r="GC101" s="240"/>
      <c r="GD101" s="240"/>
      <c r="GE101" s="240"/>
      <c r="GF101" s="240"/>
      <c r="GG101" s="240"/>
      <c r="GH101" s="240"/>
      <c r="GI101" s="240"/>
      <c r="GJ101" s="240"/>
      <c r="GK101" s="240"/>
      <c r="GL101" s="240"/>
      <c r="GM101" s="240"/>
      <c r="GN101" s="240"/>
      <c r="GO101" s="240"/>
      <c r="GP101" s="240"/>
      <c r="GQ101" s="240"/>
      <c r="GR101" s="240"/>
      <c r="GS101" s="240"/>
      <c r="GT101" s="240"/>
      <c r="GU101" s="240"/>
      <c r="GV101" s="240"/>
      <c r="GW101" s="240"/>
      <c r="GX101" s="240"/>
      <c r="GY101" s="240"/>
      <c r="GZ101" s="240"/>
      <c r="HA101" s="240"/>
      <c r="HB101" s="240"/>
      <c r="HC101" s="240"/>
      <c r="HD101" s="240"/>
      <c r="HE101" s="240"/>
      <c r="HF101" s="240"/>
      <c r="HG101" s="240"/>
      <c r="HH101" s="240"/>
      <c r="HI101" s="240"/>
      <c r="HJ101" s="240"/>
      <c r="HK101" s="240"/>
      <c r="HL101" s="240"/>
      <c r="HM101" s="240"/>
      <c r="HN101" s="240"/>
      <c r="HO101" s="240"/>
      <c r="HP101" s="240"/>
      <c r="HQ101" s="240"/>
      <c r="HR101" s="240"/>
      <c r="HS101" s="240"/>
      <c r="HT101" s="240"/>
      <c r="HU101" s="240"/>
      <c r="HV101" s="240"/>
      <c r="HW101" s="240"/>
      <c r="HX101" s="240"/>
      <c r="HY101" s="240"/>
      <c r="HZ101" s="240"/>
      <c r="IA101" s="240"/>
      <c r="IB101" s="240"/>
      <c r="IC101" s="240"/>
      <c r="ID101" s="240"/>
      <c r="IE101" s="240"/>
      <c r="IF101" s="240"/>
      <c r="IG101" s="240"/>
      <c r="IH101" s="240"/>
      <c r="II101" s="240"/>
      <c r="IJ101" s="240"/>
      <c r="IK101" s="240"/>
      <c r="IL101" s="240"/>
      <c r="IM101" s="240"/>
      <c r="IN101" s="240"/>
      <c r="IO101" s="240"/>
      <c r="IP101" s="240"/>
      <c r="IQ101" s="240"/>
      <c r="IR101" s="240"/>
      <c r="IS101" s="240"/>
      <c r="IT101" s="240"/>
      <c r="IU101" s="240"/>
      <c r="IV101" s="240"/>
      <c r="IW101" s="240"/>
      <c r="IX101" s="240"/>
      <c r="IY101" s="240"/>
      <c r="IZ101" s="240"/>
      <c r="JA101" s="240"/>
      <c r="JB101" s="240"/>
      <c r="JC101" s="240"/>
      <c r="JD101" s="240"/>
      <c r="JE101" s="240"/>
      <c r="JF101" s="240"/>
      <c r="JG101" s="240"/>
      <c r="JH101" s="240"/>
      <c r="JI101" s="240"/>
      <c r="JJ101" s="240"/>
      <c r="JK101" s="240"/>
      <c r="JL101" s="240"/>
      <c r="JM101" s="240"/>
      <c r="JN101" s="240"/>
      <c r="JO101" s="240"/>
      <c r="JP101" s="240"/>
      <c r="JQ101" s="240"/>
      <c r="JR101" s="240"/>
      <c r="JS101" s="240"/>
      <c r="JT101" s="240"/>
      <c r="JU101" s="240"/>
      <c r="JV101" s="240"/>
      <c r="JW101" s="240"/>
      <c r="JX101" s="240"/>
      <c r="JY101" s="240"/>
      <c r="JZ101" s="240"/>
      <c r="KA101" s="240"/>
      <c r="KB101" s="240"/>
      <c r="KC101" s="240"/>
      <c r="KD101" s="240"/>
      <c r="KE101" s="240"/>
      <c r="KF101" s="240"/>
      <c r="KG101" s="240"/>
      <c r="KH101" s="240"/>
      <c r="KI101" s="240"/>
      <c r="KJ101" s="240"/>
      <c r="KK101" s="240"/>
      <c r="KL101" s="240"/>
      <c r="KM101" s="240"/>
      <c r="KN101" s="240"/>
      <c r="KO101" s="240"/>
      <c r="KP101" s="240"/>
      <c r="KQ101" s="240"/>
      <c r="KR101" s="240"/>
      <c r="KS101" s="240"/>
      <c r="KT101" s="240"/>
      <c r="KU101" s="240"/>
      <c r="KV101" s="240"/>
      <c r="KW101" s="240"/>
      <c r="KX101" s="240"/>
      <c r="KY101" s="240"/>
      <c r="KZ101" s="240"/>
      <c r="LA101" s="240"/>
      <c r="LB101" s="240"/>
      <c r="LC101" s="240"/>
      <c r="LD101" s="240"/>
      <c r="LE101" s="240"/>
      <c r="LF101" s="240"/>
      <c r="LG101" s="240"/>
      <c r="LH101" s="240"/>
      <c r="LI101" s="240"/>
      <c r="LJ101" s="240"/>
      <c r="LK101" s="240"/>
      <c r="LL101" s="240"/>
      <c r="LM101" s="240"/>
      <c r="LN101" s="240"/>
      <c r="LO101" s="240"/>
      <c r="LP101" s="240"/>
      <c r="LQ101" s="240"/>
      <c r="LR101" s="240"/>
      <c r="LS101" s="240"/>
      <c r="LT101" s="240"/>
      <c r="LU101" s="240"/>
      <c r="LV101" s="240"/>
      <c r="LW101" s="240"/>
      <c r="LX101" s="240"/>
      <c r="LY101" s="240"/>
      <c r="LZ101" s="240"/>
      <c r="MA101" s="240"/>
      <c r="MB101" s="240"/>
      <c r="MC101" s="240"/>
      <c r="MD101" s="240"/>
      <c r="ME101" s="240"/>
      <c r="MF101" s="240"/>
      <c r="MG101" s="240"/>
      <c r="MH101" s="240"/>
      <c r="MI101" s="240"/>
      <c r="MJ101" s="240"/>
      <c r="MK101" s="240"/>
      <c r="ML101" s="240"/>
      <c r="MM101" s="240"/>
      <c r="MN101" s="240"/>
      <c r="MO101" s="240"/>
      <c r="MP101" s="240"/>
      <c r="MQ101" s="240"/>
      <c r="MR101" s="240"/>
      <c r="MS101" s="240"/>
      <c r="MT101" s="240"/>
      <c r="MU101" s="240"/>
      <c r="MV101" s="240"/>
      <c r="MW101" s="240"/>
      <c r="MX101" s="240"/>
      <c r="MY101" s="240"/>
      <c r="MZ101" s="240"/>
      <c r="NA101" s="240"/>
      <c r="NB101" s="240"/>
      <c r="NC101" s="240"/>
      <c r="ND101" s="240"/>
      <c r="NE101" s="240"/>
      <c r="NF101" s="240"/>
      <c r="NG101" s="240"/>
      <c r="NH101" s="240"/>
      <c r="NI101" s="240"/>
      <c r="NJ101" s="240"/>
      <c r="NK101" s="240"/>
      <c r="NL101" s="240"/>
      <c r="NM101" s="240"/>
      <c r="NN101" s="240"/>
      <c r="NO101" s="240"/>
      <c r="NP101" s="240"/>
      <c r="NQ101" s="240"/>
      <c r="NR101" s="240"/>
      <c r="NS101" s="240"/>
      <c r="NT101" s="240"/>
      <c r="NU101" s="240"/>
      <c r="NV101" s="240"/>
      <c r="NW101" s="240"/>
      <c r="NX101" s="240"/>
      <c r="NY101" s="240"/>
      <c r="NZ101" s="240"/>
      <c r="OA101" s="240"/>
      <c r="OB101" s="240"/>
      <c r="OC101" s="240"/>
      <c r="OD101" s="240"/>
      <c r="OE101" s="240"/>
      <c r="OF101" s="240"/>
      <c r="OG101" s="240"/>
      <c r="OH101" s="240"/>
      <c r="OI101" s="240"/>
      <c r="OJ101" s="240"/>
      <c r="OK101" s="240"/>
      <c r="OL101" s="240"/>
      <c r="OM101" s="240"/>
      <c r="ON101" s="240"/>
      <c r="OO101" s="240"/>
      <c r="OP101" s="240"/>
      <c r="OQ101" s="240"/>
      <c r="OR101" s="240"/>
      <c r="OS101" s="240"/>
      <c r="OT101" s="240"/>
      <c r="OU101" s="240"/>
      <c r="OV101" s="240"/>
      <c r="OW101" s="240"/>
      <c r="OX101" s="240"/>
      <c r="OY101" s="240"/>
      <c r="OZ101" s="240"/>
      <c r="PA101" s="240"/>
      <c r="PB101" s="240"/>
      <c r="PC101" s="240"/>
      <c r="PD101" s="240"/>
      <c r="PE101" s="240"/>
      <c r="PF101" s="240"/>
      <c r="PG101" s="240"/>
      <c r="PH101" s="240"/>
      <c r="PI101" s="240"/>
      <c r="PJ101" s="240"/>
      <c r="PK101" s="240"/>
      <c r="PL101" s="240"/>
      <c r="PM101" s="240"/>
      <c r="PN101" s="240"/>
      <c r="PO101" s="240"/>
      <c r="PP101" s="240"/>
      <c r="PQ101" s="240"/>
      <c r="PR101" s="240"/>
      <c r="PS101" s="240"/>
      <c r="PT101" s="240"/>
      <c r="PU101" s="240"/>
      <c r="PV101" s="240"/>
      <c r="PW101" s="240"/>
      <c r="PX101" s="240"/>
      <c r="PY101" s="240"/>
      <c r="PZ101" s="240"/>
      <c r="QA101" s="240"/>
      <c r="QB101" s="240"/>
      <c r="QC101" s="240"/>
      <c r="QD101" s="240"/>
      <c r="QE101" s="240"/>
      <c r="QF101" s="240"/>
      <c r="QG101" s="240"/>
      <c r="QH101" s="240"/>
      <c r="QI101" s="240"/>
      <c r="QJ101" s="240"/>
      <c r="QK101" s="240"/>
      <c r="QL101" s="240"/>
      <c r="QM101" s="240"/>
      <c r="QN101" s="240"/>
      <c r="QO101" s="240"/>
      <c r="QP101" s="240"/>
      <c r="QQ101" s="240"/>
      <c r="QR101" s="240"/>
      <c r="QS101" s="240"/>
      <c r="QT101" s="240"/>
      <c r="QU101" s="240"/>
      <c r="QV101" s="240"/>
      <c r="QW101" s="240"/>
      <c r="QX101" s="240"/>
      <c r="QY101" s="240"/>
      <c r="QZ101" s="240"/>
      <c r="RA101" s="240"/>
      <c r="RB101" s="240"/>
      <c r="RC101" s="240"/>
      <c r="RD101" s="240"/>
      <c r="RE101" s="240"/>
      <c r="RF101" s="240"/>
      <c r="RG101" s="240"/>
      <c r="RH101" s="240"/>
      <c r="RI101" s="240"/>
      <c r="RJ101" s="240"/>
      <c r="RK101" s="240"/>
      <c r="RL101" s="240"/>
      <c r="RM101" s="240"/>
      <c r="RN101" s="240"/>
      <c r="RO101" s="240"/>
      <c r="RP101" s="240"/>
      <c r="RQ101" s="240"/>
      <c r="RR101" s="240"/>
      <c r="RS101" s="240"/>
      <c r="RT101" s="240"/>
      <c r="RU101" s="240"/>
      <c r="RV101" s="240"/>
      <c r="RW101" s="240"/>
      <c r="RX101" s="240"/>
      <c r="RY101" s="240"/>
      <c r="RZ101" s="240"/>
      <c r="SA101" s="240"/>
      <c r="SB101" s="240"/>
      <c r="SC101" s="240"/>
      <c r="SD101" s="240"/>
      <c r="SE101" s="240"/>
      <c r="SF101" s="240"/>
      <c r="SG101" s="240"/>
      <c r="SH101" s="240"/>
      <c r="SI101" s="240"/>
      <c r="SJ101" s="240"/>
      <c r="SK101" s="240"/>
      <c r="SL101" s="240"/>
      <c r="SM101" s="240"/>
      <c r="SN101" s="240"/>
      <c r="SO101" s="240"/>
      <c r="SP101" s="240"/>
      <c r="SQ101" s="240"/>
      <c r="SR101" s="240"/>
      <c r="SS101" s="240"/>
      <c r="ST101" s="240"/>
      <c r="SU101" s="240"/>
      <c r="SV101" s="240"/>
      <c r="SW101" s="240"/>
      <c r="SX101" s="240"/>
      <c r="SY101" s="240"/>
      <c r="SZ101" s="240"/>
      <c r="TA101" s="240"/>
      <c r="TB101" s="240"/>
      <c r="TC101" s="240"/>
      <c r="TD101" s="240"/>
      <c r="TE101" s="240"/>
      <c r="TF101" s="240"/>
      <c r="TG101" s="240"/>
      <c r="TH101" s="240"/>
      <c r="TI101" s="240"/>
      <c r="TJ101" s="240"/>
      <c r="TK101" s="240"/>
      <c r="TL101" s="240"/>
      <c r="TM101" s="240"/>
      <c r="TN101" s="240"/>
      <c r="TO101" s="240"/>
      <c r="TP101" s="240"/>
      <c r="TQ101" s="240"/>
      <c r="TR101" s="240"/>
      <c r="TS101" s="240"/>
      <c r="TT101" s="240"/>
      <c r="TU101" s="240"/>
      <c r="TV101" s="240"/>
      <c r="TW101" s="240"/>
      <c r="TX101" s="240"/>
      <c r="TY101" s="240"/>
      <c r="TZ101" s="240"/>
      <c r="UA101" s="240"/>
      <c r="UB101" s="240"/>
      <c r="UC101" s="240"/>
      <c r="UD101" s="240"/>
      <c r="UE101" s="240"/>
      <c r="UF101" s="240"/>
      <c r="UG101" s="240"/>
      <c r="UH101" s="240"/>
      <c r="UI101" s="240"/>
      <c r="UJ101" s="240"/>
      <c r="UK101" s="240"/>
      <c r="UL101" s="240"/>
      <c r="UM101" s="240"/>
      <c r="UN101" s="240"/>
      <c r="UO101" s="240"/>
      <c r="UP101" s="240"/>
      <c r="UQ101" s="240"/>
      <c r="UR101" s="240"/>
      <c r="US101" s="240"/>
      <c r="UT101" s="240"/>
      <c r="UU101" s="240"/>
      <c r="UV101" s="240"/>
      <c r="UW101" s="240"/>
      <c r="UX101" s="240"/>
      <c r="UY101" s="240"/>
      <c r="UZ101" s="240"/>
      <c r="VA101" s="240"/>
      <c r="VB101" s="240"/>
      <c r="VC101" s="240"/>
      <c r="VD101" s="240"/>
      <c r="VE101" s="240"/>
      <c r="VF101" s="240"/>
      <c r="VG101" s="240"/>
      <c r="VH101" s="240"/>
      <c r="VI101" s="240"/>
      <c r="VJ101" s="240"/>
      <c r="VK101" s="240"/>
      <c r="VL101" s="240"/>
      <c r="VM101" s="240"/>
      <c r="VN101" s="240"/>
      <c r="VO101" s="240"/>
      <c r="VP101" s="240"/>
      <c r="VQ101" s="240"/>
      <c r="VR101" s="240"/>
      <c r="VS101" s="240"/>
      <c r="VT101" s="240"/>
      <c r="VU101" s="240"/>
      <c r="VV101" s="240"/>
      <c r="VW101" s="240"/>
      <c r="VX101" s="240"/>
      <c r="VY101" s="240"/>
      <c r="VZ101" s="240"/>
      <c r="WA101" s="240"/>
      <c r="WB101" s="240"/>
      <c r="WC101" s="240"/>
      <c r="WD101" s="240"/>
      <c r="WE101" s="240"/>
      <c r="WF101" s="240"/>
      <c r="WG101" s="240"/>
      <c r="WH101" s="240"/>
      <c r="WI101" s="240"/>
      <c r="WJ101" s="240"/>
      <c r="WK101" s="240"/>
      <c r="WL101" s="240"/>
      <c r="WM101" s="240"/>
      <c r="WN101" s="240"/>
      <c r="WO101" s="240"/>
      <c r="WP101" s="240"/>
      <c r="WQ101" s="240"/>
      <c r="WR101" s="240"/>
      <c r="WS101" s="240"/>
      <c r="WT101" s="240"/>
      <c r="WU101" s="240"/>
      <c r="WV101" s="240"/>
      <c r="WW101" s="240"/>
      <c r="WX101" s="240"/>
      <c r="WY101" s="240"/>
      <c r="WZ101" s="240"/>
      <c r="XA101" s="240"/>
      <c r="XB101" s="240"/>
      <c r="XC101" s="240"/>
      <c r="XD101" s="240"/>
      <c r="XE101" s="240"/>
      <c r="XF101" s="240"/>
      <c r="XG101" s="240"/>
      <c r="XH101" s="240"/>
      <c r="XI101" s="240"/>
      <c r="XJ101" s="240"/>
      <c r="XK101" s="240"/>
      <c r="XL101" s="240"/>
      <c r="XM101" s="240"/>
      <c r="XN101" s="240"/>
      <c r="XO101" s="240"/>
      <c r="XP101" s="240"/>
      <c r="XQ101" s="240"/>
      <c r="XR101" s="240"/>
      <c r="XS101" s="240"/>
      <c r="XT101" s="240"/>
      <c r="XU101" s="240"/>
      <c r="XV101" s="240"/>
      <c r="XW101" s="240"/>
      <c r="XX101" s="240"/>
      <c r="XY101" s="240"/>
      <c r="XZ101" s="240"/>
      <c r="YA101" s="240"/>
      <c r="YB101" s="240"/>
      <c r="YC101" s="240"/>
      <c r="YD101" s="240"/>
      <c r="YE101" s="240"/>
      <c r="YF101" s="240"/>
      <c r="YG101" s="240"/>
      <c r="YH101" s="240"/>
      <c r="YI101" s="240"/>
      <c r="YJ101" s="240"/>
      <c r="YK101" s="240"/>
      <c r="YL101" s="240"/>
      <c r="YM101" s="240"/>
      <c r="YN101" s="240"/>
      <c r="YO101" s="240"/>
      <c r="YP101" s="240"/>
      <c r="YQ101" s="240"/>
      <c r="YR101" s="240"/>
      <c r="YS101" s="240"/>
      <c r="YT101" s="240"/>
      <c r="YU101" s="240"/>
      <c r="YV101" s="240"/>
      <c r="YW101" s="240"/>
      <c r="YX101" s="240"/>
      <c r="YY101" s="240"/>
      <c r="YZ101" s="240"/>
      <c r="ZA101" s="240"/>
      <c r="ZB101" s="240"/>
      <c r="ZC101" s="240"/>
      <c r="ZD101" s="240"/>
      <c r="ZE101" s="240"/>
      <c r="ZF101" s="240"/>
      <c r="ZG101" s="240"/>
      <c r="ZH101" s="240"/>
      <c r="ZI101" s="240"/>
      <c r="ZJ101" s="240"/>
      <c r="ZK101" s="240"/>
      <c r="ZL101" s="240"/>
      <c r="ZM101" s="240"/>
      <c r="ZN101" s="240"/>
      <c r="ZO101" s="240"/>
      <c r="ZP101" s="240"/>
      <c r="ZQ101" s="240"/>
      <c r="ZR101" s="240"/>
      <c r="ZS101" s="240"/>
      <c r="ZT101" s="240"/>
      <c r="ZU101" s="240"/>
      <c r="ZV101" s="240"/>
      <c r="ZW101" s="240"/>
      <c r="ZX101" s="240"/>
      <c r="ZY101" s="240"/>
      <c r="ZZ101" s="240"/>
      <c r="AAA101" s="240"/>
      <c r="AAB101" s="240"/>
      <c r="AAC101" s="240"/>
      <c r="AAD101" s="240"/>
      <c r="AAE101" s="240"/>
      <c r="AAF101" s="240"/>
      <c r="AAG101" s="240"/>
      <c r="AAH101" s="240"/>
      <c r="AAI101" s="240"/>
      <c r="AAJ101" s="240"/>
      <c r="AAK101" s="240"/>
      <c r="AAL101" s="240"/>
      <c r="AAM101" s="240"/>
      <c r="AAN101" s="240"/>
      <c r="AAO101" s="240"/>
      <c r="AAP101" s="240"/>
      <c r="AAQ101" s="240"/>
      <c r="AAR101" s="240"/>
      <c r="AAS101" s="240"/>
      <c r="AAT101" s="240"/>
      <c r="AAU101" s="240"/>
      <c r="AAV101" s="240"/>
      <c r="AAW101" s="240"/>
      <c r="AAX101" s="240"/>
      <c r="AAY101" s="240"/>
      <c r="AAZ101" s="240"/>
      <c r="ABA101" s="240"/>
      <c r="ABB101" s="240"/>
      <c r="ABC101" s="240"/>
      <c r="ABD101" s="240"/>
      <c r="ABE101" s="240"/>
      <c r="ABF101" s="240"/>
      <c r="ABG101" s="240"/>
      <c r="ABH101" s="240"/>
      <c r="ABI101" s="240"/>
      <c r="ABJ101" s="240"/>
      <c r="ABK101" s="240"/>
      <c r="ABL101" s="240"/>
      <c r="ABM101" s="240"/>
      <c r="ABN101" s="240"/>
      <c r="ABO101" s="240"/>
      <c r="ABP101" s="240"/>
      <c r="ABQ101" s="240"/>
      <c r="ABR101" s="240"/>
      <c r="ABS101" s="240"/>
      <c r="ABT101" s="240"/>
      <c r="ABU101" s="240"/>
      <c r="ABV101" s="240"/>
      <c r="ABW101" s="240"/>
      <c r="ABX101" s="240"/>
      <c r="ABY101" s="240"/>
      <c r="ABZ101" s="240"/>
      <c r="ACA101" s="240"/>
      <c r="ACB101" s="240"/>
      <c r="ACC101" s="240"/>
      <c r="ACD101" s="240"/>
      <c r="ACE101" s="240"/>
      <c r="ACF101" s="240"/>
      <c r="ACG101" s="240"/>
      <c r="ACH101" s="240"/>
      <c r="ACI101" s="240"/>
      <c r="ACJ101" s="240"/>
      <c r="ACK101" s="240"/>
      <c r="ACL101" s="240"/>
      <c r="ACM101" s="240"/>
      <c r="ACN101" s="240"/>
      <c r="ACO101" s="240"/>
      <c r="ACP101" s="240"/>
      <c r="ACQ101" s="240"/>
      <c r="ACR101" s="240"/>
      <c r="ACS101" s="240"/>
      <c r="ACT101" s="240"/>
      <c r="ACU101" s="240"/>
      <c r="ACV101" s="240"/>
      <c r="ACW101" s="240"/>
      <c r="ACX101" s="240"/>
      <c r="ACY101" s="240"/>
      <c r="ACZ101" s="240"/>
      <c r="ADA101" s="240"/>
      <c r="ADB101" s="240"/>
      <c r="ADC101" s="240"/>
      <c r="ADD101" s="240"/>
      <c r="ADE101" s="240"/>
      <c r="ADF101" s="240"/>
      <c r="ADG101" s="240"/>
      <c r="ADH101" s="240"/>
      <c r="ADI101" s="240"/>
      <c r="ADJ101" s="240"/>
      <c r="ADK101" s="240"/>
      <c r="ADL101" s="240"/>
      <c r="ADM101" s="240"/>
      <c r="ADN101" s="240"/>
      <c r="ADO101" s="240"/>
      <c r="ADP101" s="240"/>
      <c r="ADQ101" s="240"/>
      <c r="ADR101" s="240"/>
      <c r="ADS101" s="240"/>
      <c r="ADT101" s="240"/>
      <c r="ADU101" s="240"/>
      <c r="ADV101" s="240"/>
      <c r="ADW101" s="240"/>
      <c r="ADX101" s="240"/>
      <c r="ADY101" s="240"/>
      <c r="ADZ101" s="240"/>
      <c r="AEA101" s="240"/>
      <c r="AEB101" s="240"/>
      <c r="AEC101" s="240"/>
      <c r="AED101" s="240"/>
      <c r="AEE101" s="240"/>
      <c r="AEF101" s="240"/>
      <c r="AEG101" s="240"/>
      <c r="AEH101" s="240"/>
      <c r="AEI101" s="240"/>
      <c r="AEJ101" s="240"/>
      <c r="AEK101" s="240"/>
      <c r="AEL101" s="240"/>
      <c r="AEM101" s="240"/>
      <c r="AEN101" s="240"/>
      <c r="AEO101" s="240"/>
      <c r="AEP101" s="240"/>
      <c r="AEQ101" s="240"/>
      <c r="AER101" s="240"/>
      <c r="AES101" s="240"/>
      <c r="AET101" s="240"/>
      <c r="AEU101" s="240"/>
      <c r="AEV101" s="240"/>
      <c r="AEW101" s="240"/>
      <c r="AEX101" s="240"/>
      <c r="AEY101" s="240"/>
      <c r="AEZ101" s="240"/>
      <c r="AFA101" s="240"/>
      <c r="AFB101" s="240"/>
      <c r="AFC101" s="240"/>
      <c r="AFD101" s="240"/>
      <c r="AFE101" s="240"/>
      <c r="AFF101" s="240"/>
      <c r="AFG101" s="240"/>
      <c r="AFH101" s="240"/>
      <c r="AFI101" s="240"/>
      <c r="AFJ101" s="240"/>
      <c r="AFK101" s="240"/>
      <c r="AFL101" s="240"/>
      <c r="AFM101" s="240"/>
      <c r="AFN101" s="240"/>
      <c r="AFO101" s="240"/>
      <c r="AFP101" s="240"/>
      <c r="AFQ101" s="240"/>
      <c r="AFR101" s="240"/>
      <c r="AFS101" s="240"/>
      <c r="AFT101" s="240"/>
      <c r="AFU101" s="240"/>
      <c r="AFV101" s="240"/>
      <c r="AFW101" s="240"/>
      <c r="AFX101" s="240"/>
      <c r="AFY101" s="240"/>
      <c r="AFZ101" s="240"/>
      <c r="AGA101" s="240"/>
      <c r="AGB101" s="240"/>
      <c r="AGC101" s="240"/>
      <c r="AGD101" s="240"/>
      <c r="AGE101" s="240"/>
      <c r="AGF101" s="240"/>
      <c r="AGG101" s="240"/>
      <c r="AGH101" s="240"/>
      <c r="AGI101" s="240"/>
      <c r="AGJ101" s="240"/>
      <c r="AGK101" s="240"/>
      <c r="AGL101" s="240"/>
      <c r="AGM101" s="240"/>
      <c r="AGN101" s="240"/>
      <c r="AGO101" s="240"/>
      <c r="AGP101" s="240"/>
      <c r="AGQ101" s="240"/>
      <c r="AGR101" s="240"/>
      <c r="AGS101" s="240"/>
      <c r="AGT101" s="240"/>
      <c r="AGU101" s="240"/>
      <c r="AGV101" s="240"/>
      <c r="AGW101" s="240"/>
      <c r="AGX101" s="240"/>
      <c r="AGY101" s="240"/>
      <c r="AGZ101" s="240"/>
      <c r="AHA101" s="240"/>
      <c r="AHB101" s="240"/>
      <c r="AHC101" s="240"/>
      <c r="AHD101" s="240"/>
      <c r="AHE101" s="240"/>
      <c r="AHF101" s="240"/>
      <c r="AHG101" s="240"/>
      <c r="AHH101" s="240"/>
      <c r="AHI101" s="240"/>
      <c r="AHJ101" s="240"/>
      <c r="AHK101" s="240"/>
      <c r="AHL101" s="240"/>
      <c r="AHM101" s="240"/>
      <c r="AHN101" s="240"/>
      <c r="AHO101" s="240"/>
      <c r="AHP101" s="240"/>
      <c r="AHQ101" s="240"/>
      <c r="AHR101" s="240"/>
      <c r="AHS101" s="240"/>
      <c r="AHT101" s="240"/>
      <c r="AHU101" s="240"/>
      <c r="AHV101" s="240"/>
      <c r="AHW101" s="240"/>
      <c r="AHX101" s="240"/>
      <c r="AHY101" s="240"/>
      <c r="AHZ101" s="240"/>
      <c r="AIA101" s="240"/>
      <c r="AIB101" s="240"/>
      <c r="AIC101" s="240"/>
      <c r="AID101" s="240"/>
      <c r="AIE101" s="240"/>
      <c r="AIF101" s="240"/>
      <c r="AIG101" s="240"/>
      <c r="AIH101" s="240"/>
      <c r="AII101" s="240"/>
      <c r="AIJ101" s="240"/>
      <c r="AIK101" s="240"/>
      <c r="AIL101" s="240"/>
      <c r="AIM101" s="240"/>
      <c r="AIN101" s="240"/>
      <c r="AIO101" s="240"/>
      <c r="AIP101" s="240"/>
      <c r="AIQ101" s="240"/>
      <c r="AIR101" s="240"/>
      <c r="AIS101" s="240"/>
      <c r="AIT101" s="240"/>
      <c r="AIU101" s="240"/>
      <c r="AIV101" s="240"/>
      <c r="AIW101" s="240"/>
      <c r="AIX101" s="240"/>
      <c r="AIY101" s="240"/>
      <c r="AIZ101" s="240"/>
      <c r="AJA101" s="240"/>
      <c r="AJB101" s="240"/>
      <c r="AJC101" s="240"/>
      <c r="AJD101" s="240"/>
      <c r="AJE101" s="240"/>
      <c r="AJF101" s="240"/>
      <c r="AJG101" s="240"/>
      <c r="AJH101" s="240"/>
      <c r="AJI101" s="240"/>
      <c r="AJJ101" s="240"/>
      <c r="AJK101" s="240"/>
      <c r="AJL101" s="240"/>
      <c r="AJM101" s="240"/>
      <c r="AJN101" s="240"/>
      <c r="AJO101" s="240"/>
      <c r="AJP101" s="240"/>
      <c r="AJQ101" s="240"/>
      <c r="AJR101" s="240"/>
      <c r="AJS101" s="240"/>
      <c r="AJT101" s="240"/>
      <c r="AJU101" s="240"/>
      <c r="AJV101" s="240"/>
      <c r="AJW101" s="240"/>
      <c r="AJX101" s="240"/>
      <c r="AJY101" s="240"/>
      <c r="AJZ101" s="240"/>
      <c r="AKA101" s="240"/>
      <c r="AKB101" s="240"/>
      <c r="AKC101" s="240"/>
      <c r="AKD101" s="240"/>
      <c r="AKE101" s="240"/>
      <c r="AKF101" s="240"/>
      <c r="AKG101" s="240"/>
      <c r="AKH101" s="240"/>
      <c r="AKI101" s="240"/>
      <c r="AKJ101" s="240"/>
      <c r="AKK101" s="240"/>
      <c r="AKL101" s="240"/>
      <c r="AKM101" s="240"/>
      <c r="AKN101" s="240"/>
      <c r="AKO101" s="240"/>
      <c r="AKP101" s="240"/>
      <c r="AKQ101" s="240"/>
      <c r="AKR101" s="240"/>
      <c r="AKS101" s="240"/>
      <c r="AKT101" s="240"/>
      <c r="AKU101" s="240"/>
      <c r="AKV101" s="240"/>
      <c r="AKW101" s="240"/>
      <c r="AKX101" s="240"/>
      <c r="AKY101" s="240"/>
      <c r="AKZ101" s="240"/>
      <c r="ALA101" s="240"/>
      <c r="ALB101" s="240"/>
      <c r="ALC101" s="240"/>
      <c r="ALD101" s="240"/>
      <c r="ALE101" s="240"/>
      <c r="ALF101" s="240"/>
      <c r="ALG101" s="240"/>
      <c r="ALH101" s="240"/>
      <c r="ALI101" s="240"/>
      <c r="ALJ101" s="240"/>
      <c r="ALK101" s="240"/>
      <c r="ALL101" s="240"/>
      <c r="ALM101" s="240"/>
      <c r="ALN101" s="240"/>
      <c r="ALO101" s="240"/>
      <c r="ALP101" s="240"/>
      <c r="ALQ101" s="240"/>
      <c r="ALR101" s="240"/>
      <c r="ALS101" s="240"/>
      <c r="ALT101" s="240"/>
      <c r="ALU101" s="240"/>
      <c r="ALV101" s="240"/>
      <c r="ALW101" s="240"/>
      <c r="ALX101" s="240"/>
      <c r="ALY101" s="240"/>
      <c r="ALZ101" s="240"/>
      <c r="AMA101" s="240"/>
      <c r="AMB101" s="240"/>
      <c r="AMC101" s="240"/>
      <c r="AMD101" s="240"/>
      <c r="AME101" s="240"/>
      <c r="AMF101" s="240"/>
      <c r="AMG101" s="240"/>
      <c r="AMH101" s="240"/>
      <c r="AMI101" s="240"/>
      <c r="AMJ101" s="240"/>
      <c r="AMK101" s="240"/>
    </row>
    <row r="102" spans="1:1025" s="241" customFormat="1">
      <c r="A102" s="242"/>
      <c r="B102" s="193">
        <v>4</v>
      </c>
      <c r="C102" s="214" t="s">
        <v>269</v>
      </c>
      <c r="D102" s="215"/>
      <c r="E102" s="207"/>
      <c r="F102" s="216">
        <v>57255.839999999997</v>
      </c>
      <c r="G102" s="203"/>
      <c r="H102" s="217"/>
      <c r="I102" s="206"/>
      <c r="J102" s="205"/>
      <c r="K102" s="201"/>
      <c r="L102" s="218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40"/>
      <c r="AT102" s="240"/>
      <c r="AU102" s="240"/>
      <c r="AV102" s="240"/>
      <c r="AW102" s="240"/>
      <c r="AX102" s="240"/>
      <c r="AY102" s="240"/>
      <c r="AZ102" s="240"/>
      <c r="BA102" s="240"/>
      <c r="BB102" s="240"/>
      <c r="BC102" s="240"/>
      <c r="BD102" s="240"/>
      <c r="BE102" s="240"/>
      <c r="BF102" s="240"/>
      <c r="BG102" s="240"/>
      <c r="BH102" s="240"/>
      <c r="BI102" s="240"/>
      <c r="BJ102" s="240"/>
      <c r="BK102" s="240"/>
      <c r="BL102" s="240"/>
      <c r="BM102" s="240"/>
      <c r="BN102" s="240"/>
      <c r="BO102" s="240"/>
      <c r="BP102" s="240"/>
      <c r="BQ102" s="240"/>
      <c r="BR102" s="240"/>
      <c r="BS102" s="240"/>
      <c r="BT102" s="240"/>
      <c r="BU102" s="240"/>
      <c r="BV102" s="240"/>
      <c r="BW102" s="240"/>
      <c r="BX102" s="240"/>
      <c r="BY102" s="240"/>
      <c r="BZ102" s="240"/>
      <c r="CA102" s="240"/>
      <c r="CB102" s="240"/>
      <c r="CC102" s="240"/>
      <c r="CD102" s="240"/>
      <c r="CE102" s="240"/>
      <c r="CF102" s="240"/>
      <c r="CG102" s="240"/>
      <c r="CH102" s="240"/>
      <c r="CI102" s="240"/>
      <c r="CJ102" s="240"/>
      <c r="CK102" s="240"/>
      <c r="CL102" s="240"/>
      <c r="CM102" s="240"/>
      <c r="CN102" s="240"/>
      <c r="CO102" s="240"/>
      <c r="CP102" s="240"/>
      <c r="CQ102" s="240"/>
      <c r="CR102" s="240"/>
      <c r="CS102" s="240"/>
      <c r="CT102" s="240"/>
      <c r="CU102" s="240"/>
      <c r="CV102" s="240"/>
      <c r="CW102" s="240"/>
      <c r="CX102" s="240"/>
      <c r="CY102" s="240"/>
      <c r="CZ102" s="240"/>
      <c r="DA102" s="240"/>
      <c r="DB102" s="240"/>
      <c r="DC102" s="240"/>
      <c r="DD102" s="240"/>
      <c r="DE102" s="240"/>
      <c r="DF102" s="240"/>
      <c r="DG102" s="240"/>
      <c r="DH102" s="240"/>
      <c r="DI102" s="240"/>
      <c r="DJ102" s="240"/>
      <c r="DK102" s="240"/>
      <c r="DL102" s="240"/>
      <c r="DM102" s="240"/>
      <c r="DN102" s="240"/>
      <c r="DO102" s="240"/>
      <c r="DP102" s="240"/>
      <c r="DQ102" s="240"/>
      <c r="DR102" s="240"/>
      <c r="DS102" s="240"/>
      <c r="DT102" s="240"/>
      <c r="DU102" s="240"/>
      <c r="DV102" s="240"/>
      <c r="DW102" s="240"/>
      <c r="DX102" s="240"/>
      <c r="DY102" s="240"/>
      <c r="DZ102" s="240"/>
      <c r="EA102" s="240"/>
      <c r="EB102" s="240"/>
      <c r="EC102" s="240"/>
      <c r="ED102" s="240"/>
      <c r="EE102" s="240"/>
      <c r="EF102" s="240"/>
      <c r="EG102" s="240"/>
      <c r="EH102" s="240"/>
      <c r="EI102" s="240"/>
      <c r="EJ102" s="240"/>
      <c r="EK102" s="240"/>
      <c r="EL102" s="240"/>
      <c r="EM102" s="240"/>
      <c r="EN102" s="240"/>
      <c r="EO102" s="240"/>
      <c r="EP102" s="240"/>
      <c r="EQ102" s="240"/>
      <c r="ER102" s="240"/>
      <c r="ES102" s="240"/>
      <c r="ET102" s="240"/>
      <c r="EU102" s="240"/>
      <c r="EV102" s="240"/>
      <c r="EW102" s="240"/>
      <c r="EX102" s="240"/>
      <c r="EY102" s="240"/>
      <c r="EZ102" s="240"/>
      <c r="FA102" s="240"/>
      <c r="FB102" s="240"/>
      <c r="FC102" s="240"/>
      <c r="FD102" s="240"/>
      <c r="FE102" s="240"/>
      <c r="FF102" s="240"/>
      <c r="FG102" s="240"/>
      <c r="FH102" s="240"/>
      <c r="FI102" s="240"/>
      <c r="FJ102" s="240"/>
      <c r="FK102" s="240"/>
      <c r="FL102" s="240"/>
      <c r="FM102" s="240"/>
      <c r="FN102" s="240"/>
      <c r="FO102" s="240"/>
      <c r="FP102" s="240"/>
      <c r="FQ102" s="240"/>
      <c r="FR102" s="240"/>
      <c r="FS102" s="240"/>
      <c r="FT102" s="240"/>
      <c r="FU102" s="240"/>
      <c r="FV102" s="240"/>
      <c r="FW102" s="240"/>
      <c r="FX102" s="240"/>
      <c r="FY102" s="240"/>
      <c r="FZ102" s="240"/>
      <c r="GA102" s="240"/>
      <c r="GB102" s="240"/>
      <c r="GC102" s="240"/>
      <c r="GD102" s="240"/>
      <c r="GE102" s="240"/>
      <c r="GF102" s="240"/>
      <c r="GG102" s="240"/>
      <c r="GH102" s="240"/>
      <c r="GI102" s="240"/>
      <c r="GJ102" s="240"/>
      <c r="GK102" s="240"/>
      <c r="GL102" s="240"/>
      <c r="GM102" s="240"/>
      <c r="GN102" s="240"/>
      <c r="GO102" s="240"/>
      <c r="GP102" s="240"/>
      <c r="GQ102" s="240"/>
      <c r="GR102" s="240"/>
      <c r="GS102" s="240"/>
      <c r="GT102" s="240"/>
      <c r="GU102" s="240"/>
      <c r="GV102" s="240"/>
      <c r="GW102" s="240"/>
      <c r="GX102" s="240"/>
      <c r="GY102" s="240"/>
      <c r="GZ102" s="240"/>
      <c r="HA102" s="240"/>
      <c r="HB102" s="240"/>
      <c r="HC102" s="240"/>
      <c r="HD102" s="240"/>
      <c r="HE102" s="240"/>
      <c r="HF102" s="240"/>
      <c r="HG102" s="240"/>
      <c r="HH102" s="240"/>
      <c r="HI102" s="240"/>
      <c r="HJ102" s="240"/>
      <c r="HK102" s="240"/>
      <c r="HL102" s="240"/>
      <c r="HM102" s="240"/>
      <c r="HN102" s="240"/>
      <c r="HO102" s="240"/>
      <c r="HP102" s="240"/>
      <c r="HQ102" s="240"/>
      <c r="HR102" s="240"/>
      <c r="HS102" s="240"/>
      <c r="HT102" s="240"/>
      <c r="HU102" s="240"/>
      <c r="HV102" s="240"/>
      <c r="HW102" s="240"/>
      <c r="HX102" s="240"/>
      <c r="HY102" s="240"/>
      <c r="HZ102" s="240"/>
      <c r="IA102" s="240"/>
      <c r="IB102" s="240"/>
      <c r="IC102" s="240"/>
      <c r="ID102" s="240"/>
      <c r="IE102" s="240"/>
      <c r="IF102" s="240"/>
      <c r="IG102" s="240"/>
      <c r="IH102" s="240"/>
      <c r="II102" s="240"/>
      <c r="IJ102" s="240"/>
      <c r="IK102" s="240"/>
      <c r="IL102" s="240"/>
      <c r="IM102" s="240"/>
      <c r="IN102" s="240"/>
      <c r="IO102" s="240"/>
      <c r="IP102" s="240"/>
      <c r="IQ102" s="240"/>
      <c r="IR102" s="240"/>
      <c r="IS102" s="240"/>
      <c r="IT102" s="240"/>
      <c r="IU102" s="240"/>
      <c r="IV102" s="240"/>
      <c r="IW102" s="240"/>
      <c r="IX102" s="240"/>
      <c r="IY102" s="240"/>
      <c r="IZ102" s="240"/>
      <c r="JA102" s="240"/>
      <c r="JB102" s="240"/>
      <c r="JC102" s="240"/>
      <c r="JD102" s="240"/>
      <c r="JE102" s="240"/>
      <c r="JF102" s="240"/>
      <c r="JG102" s="240"/>
      <c r="JH102" s="240"/>
      <c r="JI102" s="240"/>
      <c r="JJ102" s="240"/>
      <c r="JK102" s="240"/>
      <c r="JL102" s="240"/>
      <c r="JM102" s="240"/>
      <c r="JN102" s="240"/>
      <c r="JO102" s="240"/>
      <c r="JP102" s="240"/>
      <c r="JQ102" s="240"/>
      <c r="JR102" s="240"/>
      <c r="JS102" s="240"/>
      <c r="JT102" s="240"/>
      <c r="JU102" s="240"/>
      <c r="JV102" s="240"/>
      <c r="JW102" s="240"/>
      <c r="JX102" s="240"/>
      <c r="JY102" s="240"/>
      <c r="JZ102" s="240"/>
      <c r="KA102" s="240"/>
      <c r="KB102" s="240"/>
      <c r="KC102" s="240"/>
      <c r="KD102" s="240"/>
      <c r="KE102" s="240"/>
      <c r="KF102" s="240"/>
      <c r="KG102" s="240"/>
      <c r="KH102" s="240"/>
      <c r="KI102" s="240"/>
      <c r="KJ102" s="240"/>
      <c r="KK102" s="240"/>
      <c r="KL102" s="240"/>
      <c r="KM102" s="240"/>
      <c r="KN102" s="240"/>
      <c r="KO102" s="240"/>
      <c r="KP102" s="240"/>
      <c r="KQ102" s="240"/>
      <c r="KR102" s="240"/>
      <c r="KS102" s="240"/>
      <c r="KT102" s="240"/>
      <c r="KU102" s="240"/>
      <c r="KV102" s="240"/>
      <c r="KW102" s="240"/>
      <c r="KX102" s="240"/>
      <c r="KY102" s="240"/>
      <c r="KZ102" s="240"/>
      <c r="LA102" s="240"/>
      <c r="LB102" s="240"/>
      <c r="LC102" s="240"/>
      <c r="LD102" s="240"/>
      <c r="LE102" s="240"/>
      <c r="LF102" s="240"/>
      <c r="LG102" s="240"/>
      <c r="LH102" s="240"/>
      <c r="LI102" s="240"/>
      <c r="LJ102" s="240"/>
      <c r="LK102" s="240"/>
      <c r="LL102" s="240"/>
      <c r="LM102" s="240"/>
      <c r="LN102" s="240"/>
      <c r="LO102" s="240"/>
      <c r="LP102" s="240"/>
      <c r="LQ102" s="240"/>
      <c r="LR102" s="240"/>
      <c r="LS102" s="240"/>
      <c r="LT102" s="240"/>
      <c r="LU102" s="240"/>
      <c r="LV102" s="240"/>
      <c r="LW102" s="240"/>
      <c r="LX102" s="240"/>
      <c r="LY102" s="240"/>
      <c r="LZ102" s="240"/>
      <c r="MA102" s="240"/>
      <c r="MB102" s="240"/>
      <c r="MC102" s="240"/>
      <c r="MD102" s="240"/>
      <c r="ME102" s="240"/>
      <c r="MF102" s="240"/>
      <c r="MG102" s="240"/>
      <c r="MH102" s="240"/>
      <c r="MI102" s="240"/>
      <c r="MJ102" s="240"/>
      <c r="MK102" s="240"/>
      <c r="ML102" s="240"/>
      <c r="MM102" s="240"/>
      <c r="MN102" s="240"/>
      <c r="MO102" s="240"/>
      <c r="MP102" s="240"/>
      <c r="MQ102" s="240"/>
      <c r="MR102" s="240"/>
      <c r="MS102" s="240"/>
      <c r="MT102" s="240"/>
      <c r="MU102" s="240"/>
      <c r="MV102" s="240"/>
      <c r="MW102" s="240"/>
      <c r="MX102" s="240"/>
      <c r="MY102" s="240"/>
      <c r="MZ102" s="240"/>
      <c r="NA102" s="240"/>
      <c r="NB102" s="240"/>
      <c r="NC102" s="240"/>
      <c r="ND102" s="240"/>
      <c r="NE102" s="240"/>
      <c r="NF102" s="240"/>
      <c r="NG102" s="240"/>
      <c r="NH102" s="240"/>
      <c r="NI102" s="240"/>
      <c r="NJ102" s="240"/>
      <c r="NK102" s="240"/>
      <c r="NL102" s="240"/>
      <c r="NM102" s="240"/>
      <c r="NN102" s="240"/>
      <c r="NO102" s="240"/>
      <c r="NP102" s="240"/>
      <c r="NQ102" s="240"/>
      <c r="NR102" s="240"/>
      <c r="NS102" s="240"/>
      <c r="NT102" s="240"/>
      <c r="NU102" s="240"/>
      <c r="NV102" s="240"/>
      <c r="NW102" s="240"/>
      <c r="NX102" s="240"/>
      <c r="NY102" s="240"/>
      <c r="NZ102" s="240"/>
      <c r="OA102" s="240"/>
      <c r="OB102" s="240"/>
      <c r="OC102" s="240"/>
      <c r="OD102" s="240"/>
      <c r="OE102" s="240"/>
      <c r="OF102" s="240"/>
      <c r="OG102" s="240"/>
      <c r="OH102" s="240"/>
      <c r="OI102" s="240"/>
      <c r="OJ102" s="240"/>
      <c r="OK102" s="240"/>
      <c r="OL102" s="240"/>
      <c r="OM102" s="240"/>
      <c r="ON102" s="240"/>
      <c r="OO102" s="240"/>
      <c r="OP102" s="240"/>
      <c r="OQ102" s="240"/>
      <c r="OR102" s="240"/>
      <c r="OS102" s="240"/>
      <c r="OT102" s="240"/>
      <c r="OU102" s="240"/>
      <c r="OV102" s="240"/>
      <c r="OW102" s="240"/>
      <c r="OX102" s="240"/>
      <c r="OY102" s="240"/>
      <c r="OZ102" s="240"/>
      <c r="PA102" s="240"/>
      <c r="PB102" s="240"/>
      <c r="PC102" s="240"/>
      <c r="PD102" s="240"/>
      <c r="PE102" s="240"/>
      <c r="PF102" s="240"/>
      <c r="PG102" s="240"/>
      <c r="PH102" s="240"/>
      <c r="PI102" s="240"/>
      <c r="PJ102" s="240"/>
      <c r="PK102" s="240"/>
      <c r="PL102" s="240"/>
      <c r="PM102" s="240"/>
      <c r="PN102" s="240"/>
      <c r="PO102" s="240"/>
      <c r="PP102" s="240"/>
      <c r="PQ102" s="240"/>
      <c r="PR102" s="240"/>
      <c r="PS102" s="240"/>
      <c r="PT102" s="240"/>
      <c r="PU102" s="240"/>
      <c r="PV102" s="240"/>
      <c r="PW102" s="240"/>
      <c r="PX102" s="240"/>
      <c r="PY102" s="240"/>
      <c r="PZ102" s="240"/>
      <c r="QA102" s="240"/>
      <c r="QB102" s="240"/>
      <c r="QC102" s="240"/>
      <c r="QD102" s="240"/>
      <c r="QE102" s="240"/>
      <c r="QF102" s="240"/>
      <c r="QG102" s="240"/>
      <c r="QH102" s="240"/>
      <c r="QI102" s="240"/>
      <c r="QJ102" s="240"/>
      <c r="QK102" s="240"/>
      <c r="QL102" s="240"/>
      <c r="QM102" s="240"/>
      <c r="QN102" s="240"/>
      <c r="QO102" s="240"/>
      <c r="QP102" s="240"/>
      <c r="QQ102" s="240"/>
      <c r="QR102" s="240"/>
      <c r="QS102" s="240"/>
      <c r="QT102" s="240"/>
      <c r="QU102" s="240"/>
      <c r="QV102" s="240"/>
      <c r="QW102" s="240"/>
      <c r="QX102" s="240"/>
      <c r="QY102" s="240"/>
      <c r="QZ102" s="240"/>
      <c r="RA102" s="240"/>
      <c r="RB102" s="240"/>
      <c r="RC102" s="240"/>
      <c r="RD102" s="240"/>
      <c r="RE102" s="240"/>
      <c r="RF102" s="240"/>
      <c r="RG102" s="240"/>
      <c r="RH102" s="240"/>
      <c r="RI102" s="240"/>
      <c r="RJ102" s="240"/>
      <c r="RK102" s="240"/>
      <c r="RL102" s="240"/>
      <c r="RM102" s="240"/>
      <c r="RN102" s="240"/>
      <c r="RO102" s="240"/>
      <c r="RP102" s="240"/>
      <c r="RQ102" s="240"/>
      <c r="RR102" s="240"/>
      <c r="RS102" s="240"/>
      <c r="RT102" s="240"/>
      <c r="RU102" s="240"/>
      <c r="RV102" s="240"/>
      <c r="RW102" s="240"/>
      <c r="RX102" s="240"/>
      <c r="RY102" s="240"/>
      <c r="RZ102" s="240"/>
      <c r="SA102" s="240"/>
      <c r="SB102" s="240"/>
      <c r="SC102" s="240"/>
      <c r="SD102" s="240"/>
      <c r="SE102" s="240"/>
      <c r="SF102" s="240"/>
      <c r="SG102" s="240"/>
      <c r="SH102" s="240"/>
      <c r="SI102" s="240"/>
      <c r="SJ102" s="240"/>
      <c r="SK102" s="240"/>
      <c r="SL102" s="240"/>
      <c r="SM102" s="240"/>
      <c r="SN102" s="240"/>
      <c r="SO102" s="240"/>
      <c r="SP102" s="240"/>
      <c r="SQ102" s="240"/>
      <c r="SR102" s="240"/>
      <c r="SS102" s="240"/>
      <c r="ST102" s="240"/>
      <c r="SU102" s="240"/>
      <c r="SV102" s="240"/>
      <c r="SW102" s="240"/>
      <c r="SX102" s="240"/>
      <c r="SY102" s="240"/>
      <c r="SZ102" s="240"/>
      <c r="TA102" s="240"/>
      <c r="TB102" s="240"/>
      <c r="TC102" s="240"/>
      <c r="TD102" s="240"/>
      <c r="TE102" s="240"/>
      <c r="TF102" s="240"/>
      <c r="TG102" s="240"/>
      <c r="TH102" s="240"/>
      <c r="TI102" s="240"/>
      <c r="TJ102" s="240"/>
      <c r="TK102" s="240"/>
      <c r="TL102" s="240"/>
      <c r="TM102" s="240"/>
      <c r="TN102" s="240"/>
      <c r="TO102" s="240"/>
      <c r="TP102" s="240"/>
      <c r="TQ102" s="240"/>
      <c r="TR102" s="240"/>
      <c r="TS102" s="240"/>
      <c r="TT102" s="240"/>
      <c r="TU102" s="240"/>
      <c r="TV102" s="240"/>
      <c r="TW102" s="240"/>
      <c r="TX102" s="240"/>
      <c r="TY102" s="240"/>
      <c r="TZ102" s="240"/>
      <c r="UA102" s="240"/>
      <c r="UB102" s="240"/>
      <c r="UC102" s="240"/>
      <c r="UD102" s="240"/>
      <c r="UE102" s="240"/>
      <c r="UF102" s="240"/>
      <c r="UG102" s="240"/>
      <c r="UH102" s="240"/>
      <c r="UI102" s="240"/>
      <c r="UJ102" s="240"/>
      <c r="UK102" s="240"/>
      <c r="UL102" s="240"/>
      <c r="UM102" s="240"/>
      <c r="UN102" s="240"/>
      <c r="UO102" s="240"/>
      <c r="UP102" s="240"/>
      <c r="UQ102" s="240"/>
      <c r="UR102" s="240"/>
      <c r="US102" s="240"/>
      <c r="UT102" s="240"/>
      <c r="UU102" s="240"/>
      <c r="UV102" s="240"/>
      <c r="UW102" s="240"/>
      <c r="UX102" s="240"/>
      <c r="UY102" s="240"/>
      <c r="UZ102" s="240"/>
      <c r="VA102" s="240"/>
      <c r="VB102" s="240"/>
      <c r="VC102" s="240"/>
      <c r="VD102" s="240"/>
      <c r="VE102" s="240"/>
      <c r="VF102" s="240"/>
      <c r="VG102" s="240"/>
      <c r="VH102" s="240"/>
      <c r="VI102" s="240"/>
      <c r="VJ102" s="240"/>
      <c r="VK102" s="240"/>
      <c r="VL102" s="240"/>
      <c r="VM102" s="240"/>
      <c r="VN102" s="240"/>
      <c r="VO102" s="240"/>
      <c r="VP102" s="240"/>
      <c r="VQ102" s="240"/>
      <c r="VR102" s="240"/>
      <c r="VS102" s="240"/>
      <c r="VT102" s="240"/>
      <c r="VU102" s="240"/>
      <c r="VV102" s="240"/>
      <c r="VW102" s="240"/>
      <c r="VX102" s="240"/>
      <c r="VY102" s="240"/>
      <c r="VZ102" s="240"/>
      <c r="WA102" s="240"/>
      <c r="WB102" s="240"/>
      <c r="WC102" s="240"/>
      <c r="WD102" s="240"/>
      <c r="WE102" s="240"/>
      <c r="WF102" s="240"/>
      <c r="WG102" s="240"/>
      <c r="WH102" s="240"/>
      <c r="WI102" s="240"/>
      <c r="WJ102" s="240"/>
      <c r="WK102" s="240"/>
      <c r="WL102" s="240"/>
      <c r="WM102" s="240"/>
      <c r="WN102" s="240"/>
      <c r="WO102" s="240"/>
      <c r="WP102" s="240"/>
      <c r="WQ102" s="240"/>
      <c r="WR102" s="240"/>
      <c r="WS102" s="240"/>
      <c r="WT102" s="240"/>
      <c r="WU102" s="240"/>
      <c r="WV102" s="240"/>
      <c r="WW102" s="240"/>
      <c r="WX102" s="240"/>
      <c r="WY102" s="240"/>
      <c r="WZ102" s="240"/>
      <c r="XA102" s="240"/>
      <c r="XB102" s="240"/>
      <c r="XC102" s="240"/>
      <c r="XD102" s="240"/>
      <c r="XE102" s="240"/>
      <c r="XF102" s="240"/>
      <c r="XG102" s="240"/>
      <c r="XH102" s="240"/>
      <c r="XI102" s="240"/>
      <c r="XJ102" s="240"/>
      <c r="XK102" s="240"/>
      <c r="XL102" s="240"/>
      <c r="XM102" s="240"/>
      <c r="XN102" s="240"/>
      <c r="XO102" s="240"/>
      <c r="XP102" s="240"/>
      <c r="XQ102" s="240"/>
      <c r="XR102" s="240"/>
      <c r="XS102" s="240"/>
      <c r="XT102" s="240"/>
      <c r="XU102" s="240"/>
      <c r="XV102" s="240"/>
      <c r="XW102" s="240"/>
      <c r="XX102" s="240"/>
      <c r="XY102" s="240"/>
      <c r="XZ102" s="240"/>
      <c r="YA102" s="240"/>
      <c r="YB102" s="240"/>
      <c r="YC102" s="240"/>
      <c r="YD102" s="240"/>
      <c r="YE102" s="240"/>
      <c r="YF102" s="240"/>
      <c r="YG102" s="240"/>
      <c r="YH102" s="240"/>
      <c r="YI102" s="240"/>
      <c r="YJ102" s="240"/>
      <c r="YK102" s="240"/>
      <c r="YL102" s="240"/>
      <c r="YM102" s="240"/>
      <c r="YN102" s="240"/>
      <c r="YO102" s="240"/>
      <c r="YP102" s="240"/>
      <c r="YQ102" s="240"/>
      <c r="YR102" s="240"/>
      <c r="YS102" s="240"/>
      <c r="YT102" s="240"/>
      <c r="YU102" s="240"/>
      <c r="YV102" s="240"/>
      <c r="YW102" s="240"/>
      <c r="YX102" s="240"/>
      <c r="YY102" s="240"/>
      <c r="YZ102" s="240"/>
      <c r="ZA102" s="240"/>
      <c r="ZB102" s="240"/>
      <c r="ZC102" s="240"/>
      <c r="ZD102" s="240"/>
      <c r="ZE102" s="240"/>
      <c r="ZF102" s="240"/>
      <c r="ZG102" s="240"/>
      <c r="ZH102" s="240"/>
      <c r="ZI102" s="240"/>
      <c r="ZJ102" s="240"/>
      <c r="ZK102" s="240"/>
      <c r="ZL102" s="240"/>
      <c r="ZM102" s="240"/>
      <c r="ZN102" s="240"/>
      <c r="ZO102" s="240"/>
      <c r="ZP102" s="240"/>
      <c r="ZQ102" s="240"/>
      <c r="ZR102" s="240"/>
      <c r="ZS102" s="240"/>
      <c r="ZT102" s="240"/>
      <c r="ZU102" s="240"/>
      <c r="ZV102" s="240"/>
      <c r="ZW102" s="240"/>
      <c r="ZX102" s="240"/>
      <c r="ZY102" s="240"/>
      <c r="ZZ102" s="240"/>
      <c r="AAA102" s="240"/>
      <c r="AAB102" s="240"/>
      <c r="AAC102" s="240"/>
      <c r="AAD102" s="240"/>
      <c r="AAE102" s="240"/>
      <c r="AAF102" s="240"/>
      <c r="AAG102" s="240"/>
      <c r="AAH102" s="240"/>
      <c r="AAI102" s="240"/>
      <c r="AAJ102" s="240"/>
      <c r="AAK102" s="240"/>
      <c r="AAL102" s="240"/>
      <c r="AAM102" s="240"/>
      <c r="AAN102" s="240"/>
      <c r="AAO102" s="240"/>
      <c r="AAP102" s="240"/>
      <c r="AAQ102" s="240"/>
      <c r="AAR102" s="240"/>
      <c r="AAS102" s="240"/>
      <c r="AAT102" s="240"/>
      <c r="AAU102" s="240"/>
      <c r="AAV102" s="240"/>
      <c r="AAW102" s="240"/>
      <c r="AAX102" s="240"/>
      <c r="AAY102" s="240"/>
      <c r="AAZ102" s="240"/>
      <c r="ABA102" s="240"/>
      <c r="ABB102" s="240"/>
      <c r="ABC102" s="240"/>
      <c r="ABD102" s="240"/>
      <c r="ABE102" s="240"/>
      <c r="ABF102" s="240"/>
      <c r="ABG102" s="240"/>
      <c r="ABH102" s="240"/>
      <c r="ABI102" s="240"/>
      <c r="ABJ102" s="240"/>
      <c r="ABK102" s="240"/>
      <c r="ABL102" s="240"/>
      <c r="ABM102" s="240"/>
      <c r="ABN102" s="240"/>
      <c r="ABO102" s="240"/>
      <c r="ABP102" s="240"/>
      <c r="ABQ102" s="240"/>
      <c r="ABR102" s="240"/>
      <c r="ABS102" s="240"/>
      <c r="ABT102" s="240"/>
      <c r="ABU102" s="240"/>
      <c r="ABV102" s="240"/>
      <c r="ABW102" s="240"/>
      <c r="ABX102" s="240"/>
      <c r="ABY102" s="240"/>
      <c r="ABZ102" s="240"/>
      <c r="ACA102" s="240"/>
      <c r="ACB102" s="240"/>
      <c r="ACC102" s="240"/>
      <c r="ACD102" s="240"/>
      <c r="ACE102" s="240"/>
      <c r="ACF102" s="240"/>
      <c r="ACG102" s="240"/>
      <c r="ACH102" s="240"/>
      <c r="ACI102" s="240"/>
      <c r="ACJ102" s="240"/>
      <c r="ACK102" s="240"/>
      <c r="ACL102" s="240"/>
      <c r="ACM102" s="240"/>
      <c r="ACN102" s="240"/>
      <c r="ACO102" s="240"/>
      <c r="ACP102" s="240"/>
      <c r="ACQ102" s="240"/>
      <c r="ACR102" s="240"/>
      <c r="ACS102" s="240"/>
      <c r="ACT102" s="240"/>
      <c r="ACU102" s="240"/>
      <c r="ACV102" s="240"/>
      <c r="ACW102" s="240"/>
      <c r="ACX102" s="240"/>
      <c r="ACY102" s="240"/>
      <c r="ACZ102" s="240"/>
      <c r="ADA102" s="240"/>
      <c r="ADB102" s="240"/>
      <c r="ADC102" s="240"/>
      <c r="ADD102" s="240"/>
      <c r="ADE102" s="240"/>
      <c r="ADF102" s="240"/>
      <c r="ADG102" s="240"/>
      <c r="ADH102" s="240"/>
      <c r="ADI102" s="240"/>
      <c r="ADJ102" s="240"/>
      <c r="ADK102" s="240"/>
      <c r="ADL102" s="240"/>
      <c r="ADM102" s="240"/>
      <c r="ADN102" s="240"/>
      <c r="ADO102" s="240"/>
      <c r="ADP102" s="240"/>
      <c r="ADQ102" s="240"/>
      <c r="ADR102" s="240"/>
      <c r="ADS102" s="240"/>
      <c r="ADT102" s="240"/>
      <c r="ADU102" s="240"/>
      <c r="ADV102" s="240"/>
      <c r="ADW102" s="240"/>
      <c r="ADX102" s="240"/>
      <c r="ADY102" s="240"/>
      <c r="ADZ102" s="240"/>
      <c r="AEA102" s="240"/>
      <c r="AEB102" s="240"/>
      <c r="AEC102" s="240"/>
      <c r="AED102" s="240"/>
      <c r="AEE102" s="240"/>
      <c r="AEF102" s="240"/>
      <c r="AEG102" s="240"/>
      <c r="AEH102" s="240"/>
      <c r="AEI102" s="240"/>
      <c r="AEJ102" s="240"/>
      <c r="AEK102" s="240"/>
      <c r="AEL102" s="240"/>
      <c r="AEM102" s="240"/>
      <c r="AEN102" s="240"/>
      <c r="AEO102" s="240"/>
      <c r="AEP102" s="240"/>
      <c r="AEQ102" s="240"/>
      <c r="AER102" s="240"/>
      <c r="AES102" s="240"/>
      <c r="AET102" s="240"/>
      <c r="AEU102" s="240"/>
      <c r="AEV102" s="240"/>
      <c r="AEW102" s="240"/>
      <c r="AEX102" s="240"/>
      <c r="AEY102" s="240"/>
      <c r="AEZ102" s="240"/>
      <c r="AFA102" s="240"/>
      <c r="AFB102" s="240"/>
      <c r="AFC102" s="240"/>
      <c r="AFD102" s="240"/>
      <c r="AFE102" s="240"/>
      <c r="AFF102" s="240"/>
      <c r="AFG102" s="240"/>
      <c r="AFH102" s="240"/>
      <c r="AFI102" s="240"/>
      <c r="AFJ102" s="240"/>
      <c r="AFK102" s="240"/>
      <c r="AFL102" s="240"/>
      <c r="AFM102" s="240"/>
      <c r="AFN102" s="240"/>
      <c r="AFO102" s="240"/>
      <c r="AFP102" s="240"/>
      <c r="AFQ102" s="240"/>
      <c r="AFR102" s="240"/>
      <c r="AFS102" s="240"/>
      <c r="AFT102" s="240"/>
      <c r="AFU102" s="240"/>
      <c r="AFV102" s="240"/>
      <c r="AFW102" s="240"/>
      <c r="AFX102" s="240"/>
      <c r="AFY102" s="240"/>
      <c r="AFZ102" s="240"/>
      <c r="AGA102" s="240"/>
      <c r="AGB102" s="240"/>
      <c r="AGC102" s="240"/>
      <c r="AGD102" s="240"/>
      <c r="AGE102" s="240"/>
      <c r="AGF102" s="240"/>
      <c r="AGG102" s="240"/>
      <c r="AGH102" s="240"/>
      <c r="AGI102" s="240"/>
      <c r="AGJ102" s="240"/>
      <c r="AGK102" s="240"/>
      <c r="AGL102" s="240"/>
      <c r="AGM102" s="240"/>
      <c r="AGN102" s="240"/>
      <c r="AGO102" s="240"/>
      <c r="AGP102" s="240"/>
      <c r="AGQ102" s="240"/>
      <c r="AGR102" s="240"/>
      <c r="AGS102" s="240"/>
      <c r="AGT102" s="240"/>
      <c r="AGU102" s="240"/>
      <c r="AGV102" s="240"/>
      <c r="AGW102" s="240"/>
      <c r="AGX102" s="240"/>
      <c r="AGY102" s="240"/>
      <c r="AGZ102" s="240"/>
      <c r="AHA102" s="240"/>
      <c r="AHB102" s="240"/>
      <c r="AHC102" s="240"/>
      <c r="AHD102" s="240"/>
      <c r="AHE102" s="240"/>
      <c r="AHF102" s="240"/>
      <c r="AHG102" s="240"/>
      <c r="AHH102" s="240"/>
      <c r="AHI102" s="240"/>
      <c r="AHJ102" s="240"/>
      <c r="AHK102" s="240"/>
      <c r="AHL102" s="240"/>
      <c r="AHM102" s="240"/>
      <c r="AHN102" s="240"/>
      <c r="AHO102" s="240"/>
      <c r="AHP102" s="240"/>
      <c r="AHQ102" s="240"/>
      <c r="AHR102" s="240"/>
      <c r="AHS102" s="240"/>
      <c r="AHT102" s="240"/>
      <c r="AHU102" s="240"/>
      <c r="AHV102" s="240"/>
      <c r="AHW102" s="240"/>
      <c r="AHX102" s="240"/>
      <c r="AHY102" s="240"/>
      <c r="AHZ102" s="240"/>
      <c r="AIA102" s="240"/>
      <c r="AIB102" s="240"/>
      <c r="AIC102" s="240"/>
      <c r="AID102" s="240"/>
      <c r="AIE102" s="240"/>
      <c r="AIF102" s="240"/>
      <c r="AIG102" s="240"/>
      <c r="AIH102" s="240"/>
      <c r="AII102" s="240"/>
      <c r="AIJ102" s="240"/>
      <c r="AIK102" s="240"/>
      <c r="AIL102" s="240"/>
      <c r="AIM102" s="240"/>
      <c r="AIN102" s="240"/>
      <c r="AIO102" s="240"/>
      <c r="AIP102" s="240"/>
      <c r="AIQ102" s="240"/>
      <c r="AIR102" s="240"/>
      <c r="AIS102" s="240"/>
      <c r="AIT102" s="240"/>
      <c r="AIU102" s="240"/>
      <c r="AIV102" s="240"/>
      <c r="AIW102" s="240"/>
      <c r="AIX102" s="240"/>
      <c r="AIY102" s="240"/>
      <c r="AIZ102" s="240"/>
      <c r="AJA102" s="240"/>
      <c r="AJB102" s="240"/>
      <c r="AJC102" s="240"/>
      <c r="AJD102" s="240"/>
      <c r="AJE102" s="240"/>
      <c r="AJF102" s="240"/>
      <c r="AJG102" s="240"/>
      <c r="AJH102" s="240"/>
      <c r="AJI102" s="240"/>
      <c r="AJJ102" s="240"/>
      <c r="AJK102" s="240"/>
      <c r="AJL102" s="240"/>
      <c r="AJM102" s="240"/>
      <c r="AJN102" s="240"/>
      <c r="AJO102" s="240"/>
      <c r="AJP102" s="240"/>
      <c r="AJQ102" s="240"/>
      <c r="AJR102" s="240"/>
      <c r="AJS102" s="240"/>
      <c r="AJT102" s="240"/>
      <c r="AJU102" s="240"/>
      <c r="AJV102" s="240"/>
      <c r="AJW102" s="240"/>
      <c r="AJX102" s="240"/>
      <c r="AJY102" s="240"/>
      <c r="AJZ102" s="240"/>
      <c r="AKA102" s="240"/>
      <c r="AKB102" s="240"/>
      <c r="AKC102" s="240"/>
      <c r="AKD102" s="240"/>
      <c r="AKE102" s="240"/>
      <c r="AKF102" s="240"/>
      <c r="AKG102" s="240"/>
      <c r="AKH102" s="240"/>
      <c r="AKI102" s="240"/>
      <c r="AKJ102" s="240"/>
      <c r="AKK102" s="240"/>
      <c r="AKL102" s="240"/>
      <c r="AKM102" s="240"/>
      <c r="AKN102" s="240"/>
      <c r="AKO102" s="240"/>
      <c r="AKP102" s="240"/>
      <c r="AKQ102" s="240"/>
      <c r="AKR102" s="240"/>
      <c r="AKS102" s="240"/>
      <c r="AKT102" s="240"/>
      <c r="AKU102" s="240"/>
      <c r="AKV102" s="240"/>
      <c r="AKW102" s="240"/>
      <c r="AKX102" s="240"/>
      <c r="AKY102" s="240"/>
      <c r="AKZ102" s="240"/>
      <c r="ALA102" s="240"/>
      <c r="ALB102" s="240"/>
      <c r="ALC102" s="240"/>
      <c r="ALD102" s="240"/>
      <c r="ALE102" s="240"/>
      <c r="ALF102" s="240"/>
      <c r="ALG102" s="240"/>
      <c r="ALH102" s="240"/>
      <c r="ALI102" s="240"/>
      <c r="ALJ102" s="240"/>
      <c r="ALK102" s="240"/>
      <c r="ALL102" s="240"/>
      <c r="ALM102" s="240"/>
      <c r="ALN102" s="240"/>
      <c r="ALO102" s="240"/>
      <c r="ALP102" s="240"/>
      <c r="ALQ102" s="240"/>
      <c r="ALR102" s="240"/>
      <c r="ALS102" s="240"/>
      <c r="ALT102" s="240"/>
      <c r="ALU102" s="240"/>
      <c r="ALV102" s="240"/>
      <c r="ALW102" s="240"/>
      <c r="ALX102" s="240"/>
      <c r="ALY102" s="240"/>
      <c r="ALZ102" s="240"/>
      <c r="AMA102" s="240"/>
      <c r="AMB102" s="240"/>
      <c r="AMC102" s="240"/>
      <c r="AMD102" s="240"/>
      <c r="AME102" s="240"/>
      <c r="AMF102" s="240"/>
      <c r="AMG102" s="240"/>
      <c r="AMH102" s="240"/>
      <c r="AMI102" s="240"/>
      <c r="AMJ102" s="240"/>
      <c r="AMK102" s="240"/>
    </row>
    <row r="103" spans="1:1025" s="241" customFormat="1">
      <c r="B103" s="193">
        <v>5</v>
      </c>
      <c r="C103" s="214" t="s">
        <v>270</v>
      </c>
      <c r="D103" s="215">
        <v>2009</v>
      </c>
      <c r="E103" s="219"/>
      <c r="F103" s="216">
        <v>104062.97</v>
      </c>
      <c r="G103" s="219"/>
      <c r="H103" s="219"/>
      <c r="I103" s="206"/>
      <c r="J103" s="53"/>
      <c r="K103" s="53"/>
      <c r="L103" s="53"/>
      <c r="AMK103" s="240"/>
    </row>
    <row r="104" spans="1:1025" s="241" customFormat="1">
      <c r="A104" s="242"/>
      <c r="B104" s="193">
        <v>6</v>
      </c>
      <c r="C104" s="214" t="s">
        <v>271</v>
      </c>
      <c r="D104" s="215">
        <v>2009</v>
      </c>
      <c r="E104" s="217"/>
      <c r="F104" s="216">
        <v>924005.78</v>
      </c>
      <c r="G104" s="220"/>
      <c r="H104" s="217"/>
      <c r="I104" s="204"/>
      <c r="J104" s="205"/>
      <c r="K104" s="213"/>
      <c r="L104" s="213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  <c r="AT104" s="240"/>
      <c r="AU104" s="240"/>
      <c r="AV104" s="240"/>
      <c r="AW104" s="240"/>
      <c r="AX104" s="240"/>
      <c r="AY104" s="240"/>
      <c r="AZ104" s="240"/>
      <c r="BA104" s="240"/>
      <c r="BB104" s="240"/>
      <c r="BC104" s="240"/>
      <c r="BD104" s="240"/>
      <c r="BE104" s="240"/>
      <c r="BF104" s="240"/>
      <c r="BG104" s="240"/>
      <c r="BH104" s="240"/>
      <c r="BI104" s="240"/>
      <c r="BJ104" s="240"/>
      <c r="BK104" s="240"/>
      <c r="BL104" s="240"/>
      <c r="BM104" s="240"/>
      <c r="BN104" s="240"/>
      <c r="BO104" s="240"/>
      <c r="BP104" s="240"/>
      <c r="BQ104" s="240"/>
      <c r="BR104" s="240"/>
      <c r="BS104" s="240"/>
      <c r="BT104" s="240"/>
      <c r="BU104" s="240"/>
      <c r="BV104" s="240"/>
      <c r="BW104" s="240"/>
      <c r="BX104" s="240"/>
      <c r="BY104" s="240"/>
      <c r="BZ104" s="240"/>
      <c r="CA104" s="240"/>
      <c r="CB104" s="240"/>
      <c r="CC104" s="240"/>
      <c r="CD104" s="240"/>
      <c r="CE104" s="240"/>
      <c r="CF104" s="240"/>
      <c r="CG104" s="240"/>
      <c r="CH104" s="240"/>
      <c r="CI104" s="240"/>
      <c r="CJ104" s="240"/>
      <c r="CK104" s="240"/>
      <c r="CL104" s="240"/>
      <c r="CM104" s="240"/>
      <c r="CN104" s="240"/>
      <c r="CO104" s="240"/>
      <c r="CP104" s="240"/>
      <c r="CQ104" s="240"/>
      <c r="CR104" s="240"/>
      <c r="CS104" s="240"/>
      <c r="CT104" s="240"/>
      <c r="CU104" s="240"/>
      <c r="CV104" s="240"/>
      <c r="CW104" s="240"/>
      <c r="CX104" s="240"/>
      <c r="CY104" s="240"/>
      <c r="CZ104" s="240"/>
      <c r="DA104" s="240"/>
      <c r="DB104" s="240"/>
      <c r="DC104" s="240"/>
      <c r="DD104" s="240"/>
      <c r="DE104" s="240"/>
      <c r="DF104" s="240"/>
      <c r="DG104" s="240"/>
      <c r="DH104" s="240"/>
      <c r="DI104" s="240"/>
      <c r="DJ104" s="240"/>
      <c r="DK104" s="240"/>
      <c r="DL104" s="240"/>
      <c r="DM104" s="240"/>
      <c r="DN104" s="240"/>
      <c r="DO104" s="240"/>
      <c r="DP104" s="240"/>
      <c r="DQ104" s="240"/>
      <c r="DR104" s="240"/>
      <c r="DS104" s="240"/>
      <c r="DT104" s="240"/>
      <c r="DU104" s="240"/>
      <c r="DV104" s="240"/>
      <c r="DW104" s="240"/>
      <c r="DX104" s="240"/>
      <c r="DY104" s="240"/>
      <c r="DZ104" s="240"/>
      <c r="EA104" s="240"/>
      <c r="EB104" s="240"/>
      <c r="EC104" s="240"/>
      <c r="ED104" s="240"/>
      <c r="EE104" s="240"/>
      <c r="EF104" s="240"/>
      <c r="EG104" s="240"/>
      <c r="EH104" s="240"/>
      <c r="EI104" s="240"/>
      <c r="EJ104" s="240"/>
      <c r="EK104" s="240"/>
      <c r="EL104" s="240"/>
      <c r="EM104" s="240"/>
      <c r="EN104" s="240"/>
      <c r="EO104" s="240"/>
      <c r="EP104" s="240"/>
      <c r="EQ104" s="240"/>
      <c r="ER104" s="240"/>
      <c r="ES104" s="240"/>
      <c r="ET104" s="240"/>
      <c r="EU104" s="240"/>
      <c r="EV104" s="240"/>
      <c r="EW104" s="240"/>
      <c r="EX104" s="240"/>
      <c r="EY104" s="240"/>
      <c r="EZ104" s="240"/>
      <c r="FA104" s="240"/>
      <c r="FB104" s="240"/>
      <c r="FC104" s="240"/>
      <c r="FD104" s="240"/>
      <c r="FE104" s="240"/>
      <c r="FF104" s="240"/>
      <c r="FG104" s="240"/>
      <c r="FH104" s="240"/>
      <c r="FI104" s="240"/>
      <c r="FJ104" s="240"/>
      <c r="FK104" s="240"/>
      <c r="FL104" s="240"/>
      <c r="FM104" s="240"/>
      <c r="FN104" s="240"/>
      <c r="FO104" s="240"/>
      <c r="FP104" s="240"/>
      <c r="FQ104" s="240"/>
      <c r="FR104" s="240"/>
      <c r="FS104" s="240"/>
      <c r="FT104" s="240"/>
      <c r="FU104" s="240"/>
      <c r="FV104" s="240"/>
      <c r="FW104" s="240"/>
      <c r="FX104" s="240"/>
      <c r="FY104" s="240"/>
      <c r="FZ104" s="240"/>
      <c r="GA104" s="240"/>
      <c r="GB104" s="240"/>
      <c r="GC104" s="240"/>
      <c r="GD104" s="240"/>
      <c r="GE104" s="240"/>
      <c r="GF104" s="240"/>
      <c r="GG104" s="240"/>
      <c r="GH104" s="240"/>
      <c r="GI104" s="240"/>
      <c r="GJ104" s="240"/>
      <c r="GK104" s="240"/>
      <c r="GL104" s="240"/>
      <c r="GM104" s="240"/>
      <c r="GN104" s="240"/>
      <c r="GO104" s="240"/>
      <c r="GP104" s="240"/>
      <c r="GQ104" s="240"/>
      <c r="GR104" s="240"/>
      <c r="GS104" s="240"/>
      <c r="GT104" s="240"/>
      <c r="GU104" s="240"/>
      <c r="GV104" s="240"/>
      <c r="GW104" s="240"/>
      <c r="GX104" s="240"/>
      <c r="GY104" s="240"/>
      <c r="GZ104" s="240"/>
      <c r="HA104" s="240"/>
      <c r="HB104" s="240"/>
      <c r="HC104" s="240"/>
      <c r="HD104" s="240"/>
      <c r="HE104" s="240"/>
      <c r="HF104" s="240"/>
      <c r="HG104" s="240"/>
      <c r="HH104" s="240"/>
      <c r="HI104" s="240"/>
      <c r="HJ104" s="240"/>
      <c r="HK104" s="240"/>
      <c r="HL104" s="240"/>
      <c r="HM104" s="240"/>
      <c r="HN104" s="240"/>
      <c r="HO104" s="240"/>
      <c r="HP104" s="240"/>
      <c r="HQ104" s="240"/>
      <c r="HR104" s="240"/>
      <c r="HS104" s="240"/>
      <c r="HT104" s="240"/>
      <c r="HU104" s="240"/>
      <c r="HV104" s="240"/>
      <c r="HW104" s="240"/>
      <c r="HX104" s="240"/>
      <c r="HY104" s="240"/>
      <c r="HZ104" s="240"/>
      <c r="IA104" s="240"/>
      <c r="IB104" s="240"/>
      <c r="IC104" s="240"/>
      <c r="ID104" s="240"/>
      <c r="IE104" s="240"/>
      <c r="IF104" s="240"/>
      <c r="IG104" s="240"/>
      <c r="IH104" s="240"/>
      <c r="II104" s="240"/>
      <c r="IJ104" s="240"/>
      <c r="IK104" s="240"/>
      <c r="IL104" s="240"/>
      <c r="IM104" s="240"/>
      <c r="IN104" s="240"/>
      <c r="IO104" s="240"/>
      <c r="IP104" s="240"/>
      <c r="IQ104" s="240"/>
      <c r="IR104" s="240"/>
      <c r="IS104" s="240"/>
      <c r="IT104" s="240"/>
      <c r="IU104" s="240"/>
      <c r="IV104" s="240"/>
      <c r="IW104" s="240"/>
      <c r="IX104" s="240"/>
      <c r="IY104" s="240"/>
      <c r="IZ104" s="240"/>
      <c r="JA104" s="240"/>
      <c r="JB104" s="240"/>
      <c r="JC104" s="240"/>
      <c r="JD104" s="240"/>
      <c r="JE104" s="240"/>
      <c r="JF104" s="240"/>
      <c r="JG104" s="240"/>
      <c r="JH104" s="240"/>
      <c r="JI104" s="240"/>
      <c r="JJ104" s="240"/>
      <c r="JK104" s="240"/>
      <c r="JL104" s="240"/>
      <c r="JM104" s="240"/>
      <c r="JN104" s="240"/>
      <c r="JO104" s="240"/>
      <c r="JP104" s="240"/>
      <c r="JQ104" s="240"/>
      <c r="JR104" s="240"/>
      <c r="JS104" s="240"/>
      <c r="JT104" s="240"/>
      <c r="JU104" s="240"/>
      <c r="JV104" s="240"/>
      <c r="JW104" s="240"/>
      <c r="JX104" s="240"/>
      <c r="JY104" s="240"/>
      <c r="JZ104" s="240"/>
      <c r="KA104" s="240"/>
      <c r="KB104" s="240"/>
      <c r="KC104" s="240"/>
      <c r="KD104" s="240"/>
      <c r="KE104" s="240"/>
      <c r="KF104" s="240"/>
      <c r="KG104" s="240"/>
      <c r="KH104" s="240"/>
      <c r="KI104" s="240"/>
      <c r="KJ104" s="240"/>
      <c r="KK104" s="240"/>
      <c r="KL104" s="240"/>
      <c r="KM104" s="240"/>
      <c r="KN104" s="240"/>
      <c r="KO104" s="240"/>
      <c r="KP104" s="240"/>
      <c r="KQ104" s="240"/>
      <c r="KR104" s="240"/>
      <c r="KS104" s="240"/>
      <c r="KT104" s="240"/>
      <c r="KU104" s="240"/>
      <c r="KV104" s="240"/>
      <c r="KW104" s="240"/>
      <c r="KX104" s="240"/>
      <c r="KY104" s="240"/>
      <c r="KZ104" s="240"/>
      <c r="LA104" s="240"/>
      <c r="LB104" s="240"/>
      <c r="LC104" s="240"/>
      <c r="LD104" s="240"/>
      <c r="LE104" s="240"/>
      <c r="LF104" s="240"/>
      <c r="LG104" s="240"/>
      <c r="LH104" s="240"/>
      <c r="LI104" s="240"/>
      <c r="LJ104" s="240"/>
      <c r="LK104" s="240"/>
      <c r="LL104" s="240"/>
      <c r="LM104" s="240"/>
      <c r="LN104" s="240"/>
      <c r="LO104" s="240"/>
      <c r="LP104" s="240"/>
      <c r="LQ104" s="240"/>
      <c r="LR104" s="240"/>
      <c r="LS104" s="240"/>
      <c r="LT104" s="240"/>
      <c r="LU104" s="240"/>
      <c r="LV104" s="240"/>
      <c r="LW104" s="240"/>
      <c r="LX104" s="240"/>
      <c r="LY104" s="240"/>
      <c r="LZ104" s="240"/>
      <c r="MA104" s="240"/>
      <c r="MB104" s="240"/>
      <c r="MC104" s="240"/>
      <c r="MD104" s="240"/>
      <c r="ME104" s="240"/>
      <c r="MF104" s="240"/>
      <c r="MG104" s="240"/>
      <c r="MH104" s="240"/>
      <c r="MI104" s="240"/>
      <c r="MJ104" s="240"/>
      <c r="MK104" s="240"/>
      <c r="ML104" s="240"/>
      <c r="MM104" s="240"/>
      <c r="MN104" s="240"/>
      <c r="MO104" s="240"/>
      <c r="MP104" s="240"/>
      <c r="MQ104" s="240"/>
      <c r="MR104" s="240"/>
      <c r="MS104" s="240"/>
      <c r="MT104" s="240"/>
      <c r="MU104" s="240"/>
      <c r="MV104" s="240"/>
      <c r="MW104" s="240"/>
      <c r="MX104" s="240"/>
      <c r="MY104" s="240"/>
      <c r="MZ104" s="240"/>
      <c r="NA104" s="240"/>
      <c r="NB104" s="240"/>
      <c r="NC104" s="240"/>
      <c r="ND104" s="240"/>
      <c r="NE104" s="240"/>
      <c r="NF104" s="240"/>
      <c r="NG104" s="240"/>
      <c r="NH104" s="240"/>
      <c r="NI104" s="240"/>
      <c r="NJ104" s="240"/>
      <c r="NK104" s="240"/>
      <c r="NL104" s="240"/>
      <c r="NM104" s="240"/>
      <c r="NN104" s="240"/>
      <c r="NO104" s="240"/>
      <c r="NP104" s="240"/>
      <c r="NQ104" s="240"/>
      <c r="NR104" s="240"/>
      <c r="NS104" s="240"/>
      <c r="NT104" s="240"/>
      <c r="NU104" s="240"/>
      <c r="NV104" s="240"/>
      <c r="NW104" s="240"/>
      <c r="NX104" s="240"/>
      <c r="NY104" s="240"/>
      <c r="NZ104" s="240"/>
      <c r="OA104" s="240"/>
      <c r="OB104" s="240"/>
      <c r="OC104" s="240"/>
      <c r="OD104" s="240"/>
      <c r="OE104" s="240"/>
      <c r="OF104" s="240"/>
      <c r="OG104" s="240"/>
      <c r="OH104" s="240"/>
      <c r="OI104" s="240"/>
      <c r="OJ104" s="240"/>
      <c r="OK104" s="240"/>
      <c r="OL104" s="240"/>
      <c r="OM104" s="240"/>
      <c r="ON104" s="240"/>
      <c r="OO104" s="240"/>
      <c r="OP104" s="240"/>
      <c r="OQ104" s="240"/>
      <c r="OR104" s="240"/>
      <c r="OS104" s="240"/>
      <c r="OT104" s="240"/>
      <c r="OU104" s="240"/>
      <c r="OV104" s="240"/>
      <c r="OW104" s="240"/>
      <c r="OX104" s="240"/>
      <c r="OY104" s="240"/>
      <c r="OZ104" s="240"/>
      <c r="PA104" s="240"/>
      <c r="PB104" s="240"/>
      <c r="PC104" s="240"/>
      <c r="PD104" s="240"/>
      <c r="PE104" s="240"/>
      <c r="PF104" s="240"/>
      <c r="PG104" s="240"/>
      <c r="PH104" s="240"/>
      <c r="PI104" s="240"/>
      <c r="PJ104" s="240"/>
      <c r="PK104" s="240"/>
      <c r="PL104" s="240"/>
      <c r="PM104" s="240"/>
      <c r="PN104" s="240"/>
      <c r="PO104" s="240"/>
      <c r="PP104" s="240"/>
      <c r="PQ104" s="240"/>
      <c r="PR104" s="240"/>
      <c r="PS104" s="240"/>
      <c r="PT104" s="240"/>
      <c r="PU104" s="240"/>
      <c r="PV104" s="240"/>
      <c r="PW104" s="240"/>
      <c r="PX104" s="240"/>
      <c r="PY104" s="240"/>
      <c r="PZ104" s="240"/>
      <c r="QA104" s="240"/>
      <c r="QB104" s="240"/>
      <c r="QC104" s="240"/>
      <c r="QD104" s="240"/>
      <c r="QE104" s="240"/>
      <c r="QF104" s="240"/>
      <c r="QG104" s="240"/>
      <c r="QH104" s="240"/>
      <c r="QI104" s="240"/>
      <c r="QJ104" s="240"/>
      <c r="QK104" s="240"/>
      <c r="QL104" s="240"/>
      <c r="QM104" s="240"/>
      <c r="QN104" s="240"/>
      <c r="QO104" s="240"/>
      <c r="QP104" s="240"/>
      <c r="QQ104" s="240"/>
      <c r="QR104" s="240"/>
      <c r="QS104" s="240"/>
      <c r="QT104" s="240"/>
      <c r="QU104" s="240"/>
      <c r="QV104" s="240"/>
      <c r="QW104" s="240"/>
      <c r="QX104" s="240"/>
      <c r="QY104" s="240"/>
      <c r="QZ104" s="240"/>
      <c r="RA104" s="240"/>
      <c r="RB104" s="240"/>
      <c r="RC104" s="240"/>
      <c r="RD104" s="240"/>
      <c r="RE104" s="240"/>
      <c r="RF104" s="240"/>
      <c r="RG104" s="240"/>
      <c r="RH104" s="240"/>
      <c r="RI104" s="240"/>
      <c r="RJ104" s="240"/>
      <c r="RK104" s="240"/>
      <c r="RL104" s="240"/>
      <c r="RM104" s="240"/>
      <c r="RN104" s="240"/>
      <c r="RO104" s="240"/>
      <c r="RP104" s="240"/>
      <c r="RQ104" s="240"/>
      <c r="RR104" s="240"/>
      <c r="RS104" s="240"/>
      <c r="RT104" s="240"/>
      <c r="RU104" s="240"/>
      <c r="RV104" s="240"/>
      <c r="RW104" s="240"/>
      <c r="RX104" s="240"/>
      <c r="RY104" s="240"/>
      <c r="RZ104" s="240"/>
      <c r="SA104" s="240"/>
      <c r="SB104" s="240"/>
      <c r="SC104" s="240"/>
      <c r="SD104" s="240"/>
      <c r="SE104" s="240"/>
      <c r="SF104" s="240"/>
      <c r="SG104" s="240"/>
      <c r="SH104" s="240"/>
      <c r="SI104" s="240"/>
      <c r="SJ104" s="240"/>
      <c r="SK104" s="240"/>
      <c r="SL104" s="240"/>
      <c r="SM104" s="240"/>
      <c r="SN104" s="240"/>
      <c r="SO104" s="240"/>
      <c r="SP104" s="240"/>
      <c r="SQ104" s="240"/>
      <c r="SR104" s="240"/>
      <c r="SS104" s="240"/>
      <c r="ST104" s="240"/>
      <c r="SU104" s="240"/>
      <c r="SV104" s="240"/>
      <c r="SW104" s="240"/>
      <c r="SX104" s="240"/>
      <c r="SY104" s="240"/>
      <c r="SZ104" s="240"/>
      <c r="TA104" s="240"/>
      <c r="TB104" s="240"/>
      <c r="TC104" s="240"/>
      <c r="TD104" s="240"/>
      <c r="TE104" s="240"/>
      <c r="TF104" s="240"/>
      <c r="TG104" s="240"/>
      <c r="TH104" s="240"/>
      <c r="TI104" s="240"/>
      <c r="TJ104" s="240"/>
      <c r="TK104" s="240"/>
      <c r="TL104" s="240"/>
      <c r="TM104" s="240"/>
      <c r="TN104" s="240"/>
      <c r="TO104" s="240"/>
      <c r="TP104" s="240"/>
      <c r="TQ104" s="240"/>
      <c r="TR104" s="240"/>
      <c r="TS104" s="240"/>
      <c r="TT104" s="240"/>
      <c r="TU104" s="240"/>
      <c r="TV104" s="240"/>
      <c r="TW104" s="240"/>
      <c r="TX104" s="240"/>
      <c r="TY104" s="240"/>
      <c r="TZ104" s="240"/>
      <c r="UA104" s="240"/>
      <c r="UB104" s="240"/>
      <c r="UC104" s="240"/>
      <c r="UD104" s="240"/>
      <c r="UE104" s="240"/>
      <c r="UF104" s="240"/>
      <c r="UG104" s="240"/>
      <c r="UH104" s="240"/>
      <c r="UI104" s="240"/>
      <c r="UJ104" s="240"/>
      <c r="UK104" s="240"/>
      <c r="UL104" s="240"/>
      <c r="UM104" s="240"/>
      <c r="UN104" s="240"/>
      <c r="UO104" s="240"/>
      <c r="UP104" s="240"/>
      <c r="UQ104" s="240"/>
      <c r="UR104" s="240"/>
      <c r="US104" s="240"/>
      <c r="UT104" s="240"/>
      <c r="UU104" s="240"/>
      <c r="UV104" s="240"/>
      <c r="UW104" s="240"/>
      <c r="UX104" s="240"/>
      <c r="UY104" s="240"/>
      <c r="UZ104" s="240"/>
      <c r="VA104" s="240"/>
      <c r="VB104" s="240"/>
      <c r="VC104" s="240"/>
      <c r="VD104" s="240"/>
      <c r="VE104" s="240"/>
      <c r="VF104" s="240"/>
      <c r="VG104" s="240"/>
      <c r="VH104" s="240"/>
      <c r="VI104" s="240"/>
      <c r="VJ104" s="240"/>
      <c r="VK104" s="240"/>
      <c r="VL104" s="240"/>
      <c r="VM104" s="240"/>
      <c r="VN104" s="240"/>
      <c r="VO104" s="240"/>
      <c r="VP104" s="240"/>
      <c r="VQ104" s="240"/>
      <c r="VR104" s="240"/>
      <c r="VS104" s="240"/>
      <c r="VT104" s="240"/>
      <c r="VU104" s="240"/>
      <c r="VV104" s="240"/>
      <c r="VW104" s="240"/>
      <c r="VX104" s="240"/>
      <c r="VY104" s="240"/>
      <c r="VZ104" s="240"/>
      <c r="WA104" s="240"/>
      <c r="WB104" s="240"/>
      <c r="WC104" s="240"/>
      <c r="WD104" s="240"/>
      <c r="WE104" s="240"/>
      <c r="WF104" s="240"/>
      <c r="WG104" s="240"/>
      <c r="WH104" s="240"/>
      <c r="WI104" s="240"/>
      <c r="WJ104" s="240"/>
      <c r="WK104" s="240"/>
      <c r="WL104" s="240"/>
      <c r="WM104" s="240"/>
      <c r="WN104" s="240"/>
      <c r="WO104" s="240"/>
      <c r="WP104" s="240"/>
      <c r="WQ104" s="240"/>
      <c r="WR104" s="240"/>
      <c r="WS104" s="240"/>
      <c r="WT104" s="240"/>
      <c r="WU104" s="240"/>
      <c r="WV104" s="240"/>
      <c r="WW104" s="240"/>
      <c r="WX104" s="240"/>
      <c r="WY104" s="240"/>
      <c r="WZ104" s="240"/>
      <c r="XA104" s="240"/>
      <c r="XB104" s="240"/>
      <c r="XC104" s="240"/>
      <c r="XD104" s="240"/>
      <c r="XE104" s="240"/>
      <c r="XF104" s="240"/>
      <c r="XG104" s="240"/>
      <c r="XH104" s="240"/>
      <c r="XI104" s="240"/>
      <c r="XJ104" s="240"/>
      <c r="XK104" s="240"/>
      <c r="XL104" s="240"/>
      <c r="XM104" s="240"/>
      <c r="XN104" s="240"/>
      <c r="XO104" s="240"/>
      <c r="XP104" s="240"/>
      <c r="XQ104" s="240"/>
      <c r="XR104" s="240"/>
      <c r="XS104" s="240"/>
      <c r="XT104" s="240"/>
      <c r="XU104" s="240"/>
      <c r="XV104" s="240"/>
      <c r="XW104" s="240"/>
      <c r="XX104" s="240"/>
      <c r="XY104" s="240"/>
      <c r="XZ104" s="240"/>
      <c r="YA104" s="240"/>
      <c r="YB104" s="240"/>
      <c r="YC104" s="240"/>
      <c r="YD104" s="240"/>
      <c r="YE104" s="240"/>
      <c r="YF104" s="240"/>
      <c r="YG104" s="240"/>
      <c r="YH104" s="240"/>
      <c r="YI104" s="240"/>
      <c r="YJ104" s="240"/>
      <c r="YK104" s="240"/>
      <c r="YL104" s="240"/>
      <c r="YM104" s="240"/>
      <c r="YN104" s="240"/>
      <c r="YO104" s="240"/>
      <c r="YP104" s="240"/>
      <c r="YQ104" s="240"/>
      <c r="YR104" s="240"/>
      <c r="YS104" s="240"/>
      <c r="YT104" s="240"/>
      <c r="YU104" s="240"/>
      <c r="YV104" s="240"/>
      <c r="YW104" s="240"/>
      <c r="YX104" s="240"/>
      <c r="YY104" s="240"/>
      <c r="YZ104" s="240"/>
      <c r="ZA104" s="240"/>
      <c r="ZB104" s="240"/>
      <c r="ZC104" s="240"/>
      <c r="ZD104" s="240"/>
      <c r="ZE104" s="240"/>
      <c r="ZF104" s="240"/>
      <c r="ZG104" s="240"/>
      <c r="ZH104" s="240"/>
      <c r="ZI104" s="240"/>
      <c r="ZJ104" s="240"/>
      <c r="ZK104" s="240"/>
      <c r="ZL104" s="240"/>
      <c r="ZM104" s="240"/>
      <c r="ZN104" s="240"/>
      <c r="ZO104" s="240"/>
      <c r="ZP104" s="240"/>
      <c r="ZQ104" s="240"/>
      <c r="ZR104" s="240"/>
      <c r="ZS104" s="240"/>
      <c r="ZT104" s="240"/>
      <c r="ZU104" s="240"/>
      <c r="ZV104" s="240"/>
      <c r="ZW104" s="240"/>
      <c r="ZX104" s="240"/>
      <c r="ZY104" s="240"/>
      <c r="ZZ104" s="240"/>
      <c r="AAA104" s="240"/>
      <c r="AAB104" s="240"/>
      <c r="AAC104" s="240"/>
      <c r="AAD104" s="240"/>
      <c r="AAE104" s="240"/>
      <c r="AAF104" s="240"/>
      <c r="AAG104" s="240"/>
      <c r="AAH104" s="240"/>
      <c r="AAI104" s="240"/>
      <c r="AAJ104" s="240"/>
      <c r="AAK104" s="240"/>
      <c r="AAL104" s="240"/>
      <c r="AAM104" s="240"/>
      <c r="AAN104" s="240"/>
      <c r="AAO104" s="240"/>
      <c r="AAP104" s="240"/>
      <c r="AAQ104" s="240"/>
      <c r="AAR104" s="240"/>
      <c r="AAS104" s="240"/>
      <c r="AAT104" s="240"/>
      <c r="AAU104" s="240"/>
      <c r="AAV104" s="240"/>
      <c r="AAW104" s="240"/>
      <c r="AAX104" s="240"/>
      <c r="AAY104" s="240"/>
      <c r="AAZ104" s="240"/>
      <c r="ABA104" s="240"/>
      <c r="ABB104" s="240"/>
      <c r="ABC104" s="240"/>
      <c r="ABD104" s="240"/>
      <c r="ABE104" s="240"/>
      <c r="ABF104" s="240"/>
      <c r="ABG104" s="240"/>
      <c r="ABH104" s="240"/>
      <c r="ABI104" s="240"/>
      <c r="ABJ104" s="240"/>
      <c r="ABK104" s="240"/>
      <c r="ABL104" s="240"/>
      <c r="ABM104" s="240"/>
      <c r="ABN104" s="240"/>
      <c r="ABO104" s="240"/>
      <c r="ABP104" s="240"/>
      <c r="ABQ104" s="240"/>
      <c r="ABR104" s="240"/>
      <c r="ABS104" s="240"/>
      <c r="ABT104" s="240"/>
      <c r="ABU104" s="240"/>
      <c r="ABV104" s="240"/>
      <c r="ABW104" s="240"/>
      <c r="ABX104" s="240"/>
      <c r="ABY104" s="240"/>
      <c r="ABZ104" s="240"/>
      <c r="ACA104" s="240"/>
      <c r="ACB104" s="240"/>
      <c r="ACC104" s="240"/>
      <c r="ACD104" s="240"/>
      <c r="ACE104" s="240"/>
      <c r="ACF104" s="240"/>
      <c r="ACG104" s="240"/>
      <c r="ACH104" s="240"/>
      <c r="ACI104" s="240"/>
      <c r="ACJ104" s="240"/>
      <c r="ACK104" s="240"/>
      <c r="ACL104" s="240"/>
      <c r="ACM104" s="240"/>
      <c r="ACN104" s="240"/>
      <c r="ACO104" s="240"/>
      <c r="ACP104" s="240"/>
      <c r="ACQ104" s="240"/>
      <c r="ACR104" s="240"/>
      <c r="ACS104" s="240"/>
      <c r="ACT104" s="240"/>
      <c r="ACU104" s="240"/>
      <c r="ACV104" s="240"/>
      <c r="ACW104" s="240"/>
      <c r="ACX104" s="240"/>
      <c r="ACY104" s="240"/>
      <c r="ACZ104" s="240"/>
      <c r="ADA104" s="240"/>
      <c r="ADB104" s="240"/>
      <c r="ADC104" s="240"/>
      <c r="ADD104" s="240"/>
      <c r="ADE104" s="240"/>
      <c r="ADF104" s="240"/>
      <c r="ADG104" s="240"/>
      <c r="ADH104" s="240"/>
      <c r="ADI104" s="240"/>
      <c r="ADJ104" s="240"/>
      <c r="ADK104" s="240"/>
      <c r="ADL104" s="240"/>
      <c r="ADM104" s="240"/>
      <c r="ADN104" s="240"/>
      <c r="ADO104" s="240"/>
      <c r="ADP104" s="240"/>
      <c r="ADQ104" s="240"/>
      <c r="ADR104" s="240"/>
      <c r="ADS104" s="240"/>
      <c r="ADT104" s="240"/>
      <c r="ADU104" s="240"/>
      <c r="ADV104" s="240"/>
      <c r="ADW104" s="240"/>
      <c r="ADX104" s="240"/>
      <c r="ADY104" s="240"/>
      <c r="ADZ104" s="240"/>
      <c r="AEA104" s="240"/>
      <c r="AEB104" s="240"/>
      <c r="AEC104" s="240"/>
      <c r="AED104" s="240"/>
      <c r="AEE104" s="240"/>
      <c r="AEF104" s="240"/>
      <c r="AEG104" s="240"/>
      <c r="AEH104" s="240"/>
      <c r="AEI104" s="240"/>
      <c r="AEJ104" s="240"/>
      <c r="AEK104" s="240"/>
      <c r="AEL104" s="240"/>
      <c r="AEM104" s="240"/>
      <c r="AEN104" s="240"/>
      <c r="AEO104" s="240"/>
      <c r="AEP104" s="240"/>
      <c r="AEQ104" s="240"/>
      <c r="AER104" s="240"/>
      <c r="AES104" s="240"/>
      <c r="AET104" s="240"/>
      <c r="AEU104" s="240"/>
      <c r="AEV104" s="240"/>
      <c r="AEW104" s="240"/>
      <c r="AEX104" s="240"/>
      <c r="AEY104" s="240"/>
      <c r="AEZ104" s="240"/>
      <c r="AFA104" s="240"/>
      <c r="AFB104" s="240"/>
      <c r="AFC104" s="240"/>
      <c r="AFD104" s="240"/>
      <c r="AFE104" s="240"/>
      <c r="AFF104" s="240"/>
      <c r="AFG104" s="240"/>
      <c r="AFH104" s="240"/>
      <c r="AFI104" s="240"/>
      <c r="AFJ104" s="240"/>
      <c r="AFK104" s="240"/>
      <c r="AFL104" s="240"/>
      <c r="AFM104" s="240"/>
      <c r="AFN104" s="240"/>
      <c r="AFO104" s="240"/>
      <c r="AFP104" s="240"/>
      <c r="AFQ104" s="240"/>
      <c r="AFR104" s="240"/>
      <c r="AFS104" s="240"/>
      <c r="AFT104" s="240"/>
      <c r="AFU104" s="240"/>
      <c r="AFV104" s="240"/>
      <c r="AFW104" s="240"/>
      <c r="AFX104" s="240"/>
      <c r="AFY104" s="240"/>
      <c r="AFZ104" s="240"/>
      <c r="AGA104" s="240"/>
      <c r="AGB104" s="240"/>
      <c r="AGC104" s="240"/>
      <c r="AGD104" s="240"/>
      <c r="AGE104" s="240"/>
      <c r="AGF104" s="240"/>
      <c r="AGG104" s="240"/>
      <c r="AGH104" s="240"/>
      <c r="AGI104" s="240"/>
      <c r="AGJ104" s="240"/>
      <c r="AGK104" s="240"/>
      <c r="AGL104" s="240"/>
      <c r="AGM104" s="240"/>
      <c r="AGN104" s="240"/>
      <c r="AGO104" s="240"/>
      <c r="AGP104" s="240"/>
      <c r="AGQ104" s="240"/>
      <c r="AGR104" s="240"/>
      <c r="AGS104" s="240"/>
      <c r="AGT104" s="240"/>
      <c r="AGU104" s="240"/>
      <c r="AGV104" s="240"/>
      <c r="AGW104" s="240"/>
      <c r="AGX104" s="240"/>
      <c r="AGY104" s="240"/>
      <c r="AGZ104" s="240"/>
      <c r="AHA104" s="240"/>
      <c r="AHB104" s="240"/>
      <c r="AHC104" s="240"/>
      <c r="AHD104" s="240"/>
      <c r="AHE104" s="240"/>
      <c r="AHF104" s="240"/>
      <c r="AHG104" s="240"/>
      <c r="AHH104" s="240"/>
      <c r="AHI104" s="240"/>
      <c r="AHJ104" s="240"/>
      <c r="AHK104" s="240"/>
      <c r="AHL104" s="240"/>
      <c r="AHM104" s="240"/>
      <c r="AHN104" s="240"/>
      <c r="AHO104" s="240"/>
      <c r="AHP104" s="240"/>
      <c r="AHQ104" s="240"/>
      <c r="AHR104" s="240"/>
      <c r="AHS104" s="240"/>
      <c r="AHT104" s="240"/>
      <c r="AHU104" s="240"/>
      <c r="AHV104" s="240"/>
      <c r="AHW104" s="240"/>
      <c r="AHX104" s="240"/>
      <c r="AHY104" s="240"/>
      <c r="AHZ104" s="240"/>
      <c r="AIA104" s="240"/>
      <c r="AIB104" s="240"/>
      <c r="AIC104" s="240"/>
      <c r="AID104" s="240"/>
      <c r="AIE104" s="240"/>
      <c r="AIF104" s="240"/>
      <c r="AIG104" s="240"/>
      <c r="AIH104" s="240"/>
      <c r="AII104" s="240"/>
      <c r="AIJ104" s="240"/>
      <c r="AIK104" s="240"/>
      <c r="AIL104" s="240"/>
      <c r="AIM104" s="240"/>
      <c r="AIN104" s="240"/>
      <c r="AIO104" s="240"/>
      <c r="AIP104" s="240"/>
      <c r="AIQ104" s="240"/>
      <c r="AIR104" s="240"/>
      <c r="AIS104" s="240"/>
      <c r="AIT104" s="240"/>
      <c r="AIU104" s="240"/>
      <c r="AIV104" s="240"/>
      <c r="AIW104" s="240"/>
      <c r="AIX104" s="240"/>
      <c r="AIY104" s="240"/>
      <c r="AIZ104" s="240"/>
      <c r="AJA104" s="240"/>
      <c r="AJB104" s="240"/>
      <c r="AJC104" s="240"/>
      <c r="AJD104" s="240"/>
      <c r="AJE104" s="240"/>
      <c r="AJF104" s="240"/>
      <c r="AJG104" s="240"/>
      <c r="AJH104" s="240"/>
      <c r="AJI104" s="240"/>
      <c r="AJJ104" s="240"/>
      <c r="AJK104" s="240"/>
      <c r="AJL104" s="240"/>
      <c r="AJM104" s="240"/>
      <c r="AJN104" s="240"/>
      <c r="AJO104" s="240"/>
      <c r="AJP104" s="240"/>
      <c r="AJQ104" s="240"/>
      <c r="AJR104" s="240"/>
      <c r="AJS104" s="240"/>
      <c r="AJT104" s="240"/>
      <c r="AJU104" s="240"/>
      <c r="AJV104" s="240"/>
      <c r="AJW104" s="240"/>
      <c r="AJX104" s="240"/>
      <c r="AJY104" s="240"/>
      <c r="AJZ104" s="240"/>
      <c r="AKA104" s="240"/>
      <c r="AKB104" s="240"/>
      <c r="AKC104" s="240"/>
      <c r="AKD104" s="240"/>
      <c r="AKE104" s="240"/>
      <c r="AKF104" s="240"/>
      <c r="AKG104" s="240"/>
      <c r="AKH104" s="240"/>
      <c r="AKI104" s="240"/>
      <c r="AKJ104" s="240"/>
      <c r="AKK104" s="240"/>
      <c r="AKL104" s="240"/>
      <c r="AKM104" s="240"/>
      <c r="AKN104" s="240"/>
      <c r="AKO104" s="240"/>
      <c r="AKP104" s="240"/>
      <c r="AKQ104" s="240"/>
      <c r="AKR104" s="240"/>
      <c r="AKS104" s="240"/>
      <c r="AKT104" s="240"/>
      <c r="AKU104" s="240"/>
      <c r="AKV104" s="240"/>
      <c r="AKW104" s="240"/>
      <c r="AKX104" s="240"/>
      <c r="AKY104" s="240"/>
      <c r="AKZ104" s="240"/>
      <c r="ALA104" s="240"/>
      <c r="ALB104" s="240"/>
      <c r="ALC104" s="240"/>
      <c r="ALD104" s="240"/>
      <c r="ALE104" s="240"/>
      <c r="ALF104" s="240"/>
      <c r="ALG104" s="240"/>
      <c r="ALH104" s="240"/>
      <c r="ALI104" s="240"/>
      <c r="ALJ104" s="240"/>
      <c r="ALK104" s="240"/>
      <c r="ALL104" s="240"/>
      <c r="ALM104" s="240"/>
      <c r="ALN104" s="240"/>
      <c r="ALO104" s="240"/>
      <c r="ALP104" s="240"/>
      <c r="ALQ104" s="240"/>
      <c r="ALR104" s="240"/>
      <c r="ALS104" s="240"/>
      <c r="ALT104" s="240"/>
      <c r="ALU104" s="240"/>
      <c r="ALV104" s="240"/>
      <c r="ALW104" s="240"/>
      <c r="ALX104" s="240"/>
      <c r="ALY104" s="240"/>
      <c r="ALZ104" s="240"/>
      <c r="AMA104" s="240"/>
      <c r="AMB104" s="240"/>
      <c r="AMC104" s="240"/>
      <c r="AMD104" s="240"/>
      <c r="AME104" s="240"/>
      <c r="AMF104" s="240"/>
      <c r="AMG104" s="240"/>
      <c r="AMH104" s="240"/>
      <c r="AMI104" s="240"/>
      <c r="AMJ104" s="240"/>
      <c r="AMK104" s="240"/>
    </row>
    <row r="105" spans="1:1025" s="241" customFormat="1">
      <c r="A105" s="242"/>
      <c r="B105" s="193">
        <v>7</v>
      </c>
      <c r="C105" s="214" t="s">
        <v>272</v>
      </c>
      <c r="D105" s="215">
        <v>2015</v>
      </c>
      <c r="E105" s="217"/>
      <c r="F105" s="216">
        <v>628374.79</v>
      </c>
      <c r="G105" s="220"/>
      <c r="H105" s="217"/>
      <c r="I105" s="204"/>
      <c r="J105" s="205"/>
      <c r="K105" s="213"/>
      <c r="L105" s="213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  <c r="AT105" s="240"/>
      <c r="AU105" s="240"/>
      <c r="AV105" s="240"/>
      <c r="AW105" s="240"/>
      <c r="AX105" s="240"/>
      <c r="AY105" s="240"/>
      <c r="AZ105" s="240"/>
      <c r="BA105" s="240"/>
      <c r="BB105" s="240"/>
      <c r="BC105" s="240"/>
      <c r="BD105" s="240"/>
      <c r="BE105" s="240"/>
      <c r="BF105" s="240"/>
      <c r="BG105" s="240"/>
      <c r="BH105" s="240"/>
      <c r="BI105" s="240"/>
      <c r="BJ105" s="240"/>
      <c r="BK105" s="240"/>
      <c r="BL105" s="240"/>
      <c r="BM105" s="240"/>
      <c r="BN105" s="240"/>
      <c r="BO105" s="240"/>
      <c r="BP105" s="240"/>
      <c r="BQ105" s="240"/>
      <c r="BR105" s="240"/>
      <c r="BS105" s="240"/>
      <c r="BT105" s="240"/>
      <c r="BU105" s="240"/>
      <c r="BV105" s="240"/>
      <c r="BW105" s="240"/>
      <c r="BX105" s="240"/>
      <c r="BY105" s="240"/>
      <c r="BZ105" s="240"/>
      <c r="CA105" s="240"/>
      <c r="CB105" s="240"/>
      <c r="CC105" s="240"/>
      <c r="CD105" s="240"/>
      <c r="CE105" s="240"/>
      <c r="CF105" s="240"/>
      <c r="CG105" s="240"/>
      <c r="CH105" s="240"/>
      <c r="CI105" s="240"/>
      <c r="CJ105" s="240"/>
      <c r="CK105" s="240"/>
      <c r="CL105" s="240"/>
      <c r="CM105" s="240"/>
      <c r="CN105" s="240"/>
      <c r="CO105" s="240"/>
      <c r="CP105" s="240"/>
      <c r="CQ105" s="240"/>
      <c r="CR105" s="240"/>
      <c r="CS105" s="240"/>
      <c r="CT105" s="240"/>
      <c r="CU105" s="240"/>
      <c r="CV105" s="240"/>
      <c r="CW105" s="240"/>
      <c r="CX105" s="240"/>
      <c r="CY105" s="240"/>
      <c r="CZ105" s="240"/>
      <c r="DA105" s="240"/>
      <c r="DB105" s="240"/>
      <c r="DC105" s="240"/>
      <c r="DD105" s="240"/>
      <c r="DE105" s="240"/>
      <c r="DF105" s="240"/>
      <c r="DG105" s="240"/>
      <c r="DH105" s="240"/>
      <c r="DI105" s="240"/>
      <c r="DJ105" s="240"/>
      <c r="DK105" s="240"/>
      <c r="DL105" s="240"/>
      <c r="DM105" s="240"/>
      <c r="DN105" s="240"/>
      <c r="DO105" s="240"/>
      <c r="DP105" s="240"/>
      <c r="DQ105" s="240"/>
      <c r="DR105" s="240"/>
      <c r="DS105" s="240"/>
      <c r="DT105" s="240"/>
      <c r="DU105" s="240"/>
      <c r="DV105" s="240"/>
      <c r="DW105" s="240"/>
      <c r="DX105" s="240"/>
      <c r="DY105" s="240"/>
      <c r="DZ105" s="240"/>
      <c r="EA105" s="240"/>
      <c r="EB105" s="240"/>
      <c r="EC105" s="240"/>
      <c r="ED105" s="240"/>
      <c r="EE105" s="240"/>
      <c r="EF105" s="240"/>
      <c r="EG105" s="240"/>
      <c r="EH105" s="240"/>
      <c r="EI105" s="240"/>
      <c r="EJ105" s="240"/>
      <c r="EK105" s="240"/>
      <c r="EL105" s="240"/>
      <c r="EM105" s="240"/>
      <c r="EN105" s="240"/>
      <c r="EO105" s="240"/>
      <c r="EP105" s="240"/>
      <c r="EQ105" s="240"/>
      <c r="ER105" s="240"/>
      <c r="ES105" s="240"/>
      <c r="ET105" s="240"/>
      <c r="EU105" s="240"/>
      <c r="EV105" s="240"/>
      <c r="EW105" s="240"/>
      <c r="EX105" s="240"/>
      <c r="EY105" s="240"/>
      <c r="EZ105" s="240"/>
      <c r="FA105" s="240"/>
      <c r="FB105" s="240"/>
      <c r="FC105" s="240"/>
      <c r="FD105" s="240"/>
      <c r="FE105" s="240"/>
      <c r="FF105" s="240"/>
      <c r="FG105" s="240"/>
      <c r="FH105" s="240"/>
      <c r="FI105" s="240"/>
      <c r="FJ105" s="240"/>
      <c r="FK105" s="240"/>
      <c r="FL105" s="240"/>
      <c r="FM105" s="240"/>
      <c r="FN105" s="240"/>
      <c r="FO105" s="240"/>
      <c r="FP105" s="240"/>
      <c r="FQ105" s="240"/>
      <c r="FR105" s="240"/>
      <c r="FS105" s="240"/>
      <c r="FT105" s="240"/>
      <c r="FU105" s="240"/>
      <c r="FV105" s="240"/>
      <c r="FW105" s="240"/>
      <c r="FX105" s="240"/>
      <c r="FY105" s="240"/>
      <c r="FZ105" s="240"/>
      <c r="GA105" s="240"/>
      <c r="GB105" s="240"/>
      <c r="GC105" s="240"/>
      <c r="GD105" s="240"/>
      <c r="GE105" s="240"/>
      <c r="GF105" s="240"/>
      <c r="GG105" s="240"/>
      <c r="GH105" s="240"/>
      <c r="GI105" s="240"/>
      <c r="GJ105" s="240"/>
      <c r="GK105" s="240"/>
      <c r="GL105" s="240"/>
      <c r="GM105" s="240"/>
      <c r="GN105" s="240"/>
      <c r="GO105" s="240"/>
      <c r="GP105" s="240"/>
      <c r="GQ105" s="240"/>
      <c r="GR105" s="240"/>
      <c r="GS105" s="240"/>
      <c r="GT105" s="240"/>
      <c r="GU105" s="240"/>
      <c r="GV105" s="240"/>
      <c r="GW105" s="240"/>
      <c r="GX105" s="240"/>
      <c r="GY105" s="240"/>
      <c r="GZ105" s="240"/>
      <c r="HA105" s="240"/>
      <c r="HB105" s="240"/>
      <c r="HC105" s="240"/>
      <c r="HD105" s="240"/>
      <c r="HE105" s="240"/>
      <c r="HF105" s="240"/>
      <c r="HG105" s="240"/>
      <c r="HH105" s="240"/>
      <c r="HI105" s="240"/>
      <c r="HJ105" s="240"/>
      <c r="HK105" s="240"/>
      <c r="HL105" s="240"/>
      <c r="HM105" s="240"/>
      <c r="HN105" s="240"/>
      <c r="HO105" s="240"/>
      <c r="HP105" s="240"/>
      <c r="HQ105" s="240"/>
      <c r="HR105" s="240"/>
      <c r="HS105" s="240"/>
      <c r="HT105" s="240"/>
      <c r="HU105" s="240"/>
      <c r="HV105" s="240"/>
      <c r="HW105" s="240"/>
      <c r="HX105" s="240"/>
      <c r="HY105" s="240"/>
      <c r="HZ105" s="240"/>
      <c r="IA105" s="240"/>
      <c r="IB105" s="240"/>
      <c r="IC105" s="240"/>
      <c r="ID105" s="240"/>
      <c r="IE105" s="240"/>
      <c r="IF105" s="240"/>
      <c r="IG105" s="240"/>
      <c r="IH105" s="240"/>
      <c r="II105" s="240"/>
      <c r="IJ105" s="240"/>
      <c r="IK105" s="240"/>
      <c r="IL105" s="240"/>
      <c r="IM105" s="240"/>
      <c r="IN105" s="240"/>
      <c r="IO105" s="240"/>
      <c r="IP105" s="240"/>
      <c r="IQ105" s="240"/>
      <c r="IR105" s="240"/>
      <c r="IS105" s="240"/>
      <c r="IT105" s="240"/>
      <c r="IU105" s="240"/>
      <c r="IV105" s="240"/>
      <c r="IW105" s="240"/>
      <c r="IX105" s="240"/>
      <c r="IY105" s="240"/>
      <c r="IZ105" s="240"/>
      <c r="JA105" s="240"/>
      <c r="JB105" s="240"/>
      <c r="JC105" s="240"/>
      <c r="JD105" s="240"/>
      <c r="JE105" s="240"/>
      <c r="JF105" s="240"/>
      <c r="JG105" s="240"/>
      <c r="JH105" s="240"/>
      <c r="JI105" s="240"/>
      <c r="JJ105" s="240"/>
      <c r="JK105" s="240"/>
      <c r="JL105" s="240"/>
      <c r="JM105" s="240"/>
      <c r="JN105" s="240"/>
      <c r="JO105" s="240"/>
      <c r="JP105" s="240"/>
      <c r="JQ105" s="240"/>
      <c r="JR105" s="240"/>
      <c r="JS105" s="240"/>
      <c r="JT105" s="240"/>
      <c r="JU105" s="240"/>
      <c r="JV105" s="240"/>
      <c r="JW105" s="240"/>
      <c r="JX105" s="240"/>
      <c r="JY105" s="240"/>
      <c r="JZ105" s="240"/>
      <c r="KA105" s="240"/>
      <c r="KB105" s="240"/>
      <c r="KC105" s="240"/>
      <c r="KD105" s="240"/>
      <c r="KE105" s="240"/>
      <c r="KF105" s="240"/>
      <c r="KG105" s="240"/>
      <c r="KH105" s="240"/>
      <c r="KI105" s="240"/>
      <c r="KJ105" s="240"/>
      <c r="KK105" s="240"/>
      <c r="KL105" s="240"/>
      <c r="KM105" s="240"/>
      <c r="KN105" s="240"/>
      <c r="KO105" s="240"/>
      <c r="KP105" s="240"/>
      <c r="KQ105" s="240"/>
      <c r="KR105" s="240"/>
      <c r="KS105" s="240"/>
      <c r="KT105" s="240"/>
      <c r="KU105" s="240"/>
      <c r="KV105" s="240"/>
      <c r="KW105" s="240"/>
      <c r="KX105" s="240"/>
      <c r="KY105" s="240"/>
      <c r="KZ105" s="240"/>
      <c r="LA105" s="240"/>
      <c r="LB105" s="240"/>
      <c r="LC105" s="240"/>
      <c r="LD105" s="240"/>
      <c r="LE105" s="240"/>
      <c r="LF105" s="240"/>
      <c r="LG105" s="240"/>
      <c r="LH105" s="240"/>
      <c r="LI105" s="240"/>
      <c r="LJ105" s="240"/>
      <c r="LK105" s="240"/>
      <c r="LL105" s="240"/>
      <c r="LM105" s="240"/>
      <c r="LN105" s="240"/>
      <c r="LO105" s="240"/>
      <c r="LP105" s="240"/>
      <c r="LQ105" s="240"/>
      <c r="LR105" s="240"/>
      <c r="LS105" s="240"/>
      <c r="LT105" s="240"/>
      <c r="LU105" s="240"/>
      <c r="LV105" s="240"/>
      <c r="LW105" s="240"/>
      <c r="LX105" s="240"/>
      <c r="LY105" s="240"/>
      <c r="LZ105" s="240"/>
      <c r="MA105" s="240"/>
      <c r="MB105" s="240"/>
      <c r="MC105" s="240"/>
      <c r="MD105" s="240"/>
      <c r="ME105" s="240"/>
      <c r="MF105" s="240"/>
      <c r="MG105" s="240"/>
      <c r="MH105" s="240"/>
      <c r="MI105" s="240"/>
      <c r="MJ105" s="240"/>
      <c r="MK105" s="240"/>
      <c r="ML105" s="240"/>
      <c r="MM105" s="240"/>
      <c r="MN105" s="240"/>
      <c r="MO105" s="240"/>
      <c r="MP105" s="240"/>
      <c r="MQ105" s="240"/>
      <c r="MR105" s="240"/>
      <c r="MS105" s="240"/>
      <c r="MT105" s="240"/>
      <c r="MU105" s="240"/>
      <c r="MV105" s="240"/>
      <c r="MW105" s="240"/>
      <c r="MX105" s="240"/>
      <c r="MY105" s="240"/>
      <c r="MZ105" s="240"/>
      <c r="NA105" s="240"/>
      <c r="NB105" s="240"/>
      <c r="NC105" s="240"/>
      <c r="ND105" s="240"/>
      <c r="NE105" s="240"/>
      <c r="NF105" s="240"/>
      <c r="NG105" s="240"/>
      <c r="NH105" s="240"/>
      <c r="NI105" s="240"/>
      <c r="NJ105" s="240"/>
      <c r="NK105" s="240"/>
      <c r="NL105" s="240"/>
      <c r="NM105" s="240"/>
      <c r="NN105" s="240"/>
      <c r="NO105" s="240"/>
      <c r="NP105" s="240"/>
      <c r="NQ105" s="240"/>
      <c r="NR105" s="240"/>
      <c r="NS105" s="240"/>
      <c r="NT105" s="240"/>
      <c r="NU105" s="240"/>
      <c r="NV105" s="240"/>
      <c r="NW105" s="240"/>
      <c r="NX105" s="240"/>
      <c r="NY105" s="240"/>
      <c r="NZ105" s="240"/>
      <c r="OA105" s="240"/>
      <c r="OB105" s="240"/>
      <c r="OC105" s="240"/>
      <c r="OD105" s="240"/>
      <c r="OE105" s="240"/>
      <c r="OF105" s="240"/>
      <c r="OG105" s="240"/>
      <c r="OH105" s="240"/>
      <c r="OI105" s="240"/>
      <c r="OJ105" s="240"/>
      <c r="OK105" s="240"/>
      <c r="OL105" s="240"/>
      <c r="OM105" s="240"/>
      <c r="ON105" s="240"/>
      <c r="OO105" s="240"/>
      <c r="OP105" s="240"/>
      <c r="OQ105" s="240"/>
      <c r="OR105" s="240"/>
      <c r="OS105" s="240"/>
      <c r="OT105" s="240"/>
      <c r="OU105" s="240"/>
      <c r="OV105" s="240"/>
      <c r="OW105" s="240"/>
      <c r="OX105" s="240"/>
      <c r="OY105" s="240"/>
      <c r="OZ105" s="240"/>
      <c r="PA105" s="240"/>
      <c r="PB105" s="240"/>
      <c r="PC105" s="240"/>
      <c r="PD105" s="240"/>
      <c r="PE105" s="240"/>
      <c r="PF105" s="240"/>
      <c r="PG105" s="240"/>
      <c r="PH105" s="240"/>
      <c r="PI105" s="240"/>
      <c r="PJ105" s="240"/>
      <c r="PK105" s="240"/>
      <c r="PL105" s="240"/>
      <c r="PM105" s="240"/>
      <c r="PN105" s="240"/>
      <c r="PO105" s="240"/>
      <c r="PP105" s="240"/>
      <c r="PQ105" s="240"/>
      <c r="PR105" s="240"/>
      <c r="PS105" s="240"/>
      <c r="PT105" s="240"/>
      <c r="PU105" s="240"/>
      <c r="PV105" s="240"/>
      <c r="PW105" s="240"/>
      <c r="PX105" s="240"/>
      <c r="PY105" s="240"/>
      <c r="PZ105" s="240"/>
      <c r="QA105" s="240"/>
      <c r="QB105" s="240"/>
      <c r="QC105" s="240"/>
      <c r="QD105" s="240"/>
      <c r="QE105" s="240"/>
      <c r="QF105" s="240"/>
      <c r="QG105" s="240"/>
      <c r="QH105" s="240"/>
      <c r="QI105" s="240"/>
      <c r="QJ105" s="240"/>
      <c r="QK105" s="240"/>
      <c r="QL105" s="240"/>
      <c r="QM105" s="240"/>
      <c r="QN105" s="240"/>
      <c r="QO105" s="240"/>
      <c r="QP105" s="240"/>
      <c r="QQ105" s="240"/>
      <c r="QR105" s="240"/>
      <c r="QS105" s="240"/>
      <c r="QT105" s="240"/>
      <c r="QU105" s="240"/>
      <c r="QV105" s="240"/>
      <c r="QW105" s="240"/>
      <c r="QX105" s="240"/>
      <c r="QY105" s="240"/>
      <c r="QZ105" s="240"/>
      <c r="RA105" s="240"/>
      <c r="RB105" s="240"/>
      <c r="RC105" s="240"/>
      <c r="RD105" s="240"/>
      <c r="RE105" s="240"/>
      <c r="RF105" s="240"/>
      <c r="RG105" s="240"/>
      <c r="RH105" s="240"/>
      <c r="RI105" s="240"/>
      <c r="RJ105" s="240"/>
      <c r="RK105" s="240"/>
      <c r="RL105" s="240"/>
      <c r="RM105" s="240"/>
      <c r="RN105" s="240"/>
      <c r="RO105" s="240"/>
      <c r="RP105" s="240"/>
      <c r="RQ105" s="240"/>
      <c r="RR105" s="240"/>
      <c r="RS105" s="240"/>
      <c r="RT105" s="240"/>
      <c r="RU105" s="240"/>
      <c r="RV105" s="240"/>
      <c r="RW105" s="240"/>
      <c r="RX105" s="240"/>
      <c r="RY105" s="240"/>
      <c r="RZ105" s="240"/>
      <c r="SA105" s="240"/>
      <c r="SB105" s="240"/>
      <c r="SC105" s="240"/>
      <c r="SD105" s="240"/>
      <c r="SE105" s="240"/>
      <c r="SF105" s="240"/>
      <c r="SG105" s="240"/>
      <c r="SH105" s="240"/>
      <c r="SI105" s="240"/>
      <c r="SJ105" s="240"/>
      <c r="SK105" s="240"/>
      <c r="SL105" s="240"/>
      <c r="SM105" s="240"/>
      <c r="SN105" s="240"/>
      <c r="SO105" s="240"/>
      <c r="SP105" s="240"/>
      <c r="SQ105" s="240"/>
      <c r="SR105" s="240"/>
      <c r="SS105" s="240"/>
      <c r="ST105" s="240"/>
      <c r="SU105" s="240"/>
      <c r="SV105" s="240"/>
      <c r="SW105" s="240"/>
      <c r="SX105" s="240"/>
      <c r="SY105" s="240"/>
      <c r="SZ105" s="240"/>
      <c r="TA105" s="240"/>
      <c r="TB105" s="240"/>
      <c r="TC105" s="240"/>
      <c r="TD105" s="240"/>
      <c r="TE105" s="240"/>
      <c r="TF105" s="240"/>
      <c r="TG105" s="240"/>
      <c r="TH105" s="240"/>
      <c r="TI105" s="240"/>
      <c r="TJ105" s="240"/>
      <c r="TK105" s="240"/>
      <c r="TL105" s="240"/>
      <c r="TM105" s="240"/>
      <c r="TN105" s="240"/>
      <c r="TO105" s="240"/>
      <c r="TP105" s="240"/>
      <c r="TQ105" s="240"/>
      <c r="TR105" s="240"/>
      <c r="TS105" s="240"/>
      <c r="TT105" s="240"/>
      <c r="TU105" s="240"/>
      <c r="TV105" s="240"/>
      <c r="TW105" s="240"/>
      <c r="TX105" s="240"/>
      <c r="TY105" s="240"/>
      <c r="TZ105" s="240"/>
      <c r="UA105" s="240"/>
      <c r="UB105" s="240"/>
      <c r="UC105" s="240"/>
      <c r="UD105" s="240"/>
      <c r="UE105" s="240"/>
      <c r="UF105" s="240"/>
      <c r="UG105" s="240"/>
      <c r="UH105" s="240"/>
      <c r="UI105" s="240"/>
      <c r="UJ105" s="240"/>
      <c r="UK105" s="240"/>
      <c r="UL105" s="240"/>
      <c r="UM105" s="240"/>
      <c r="UN105" s="240"/>
      <c r="UO105" s="240"/>
      <c r="UP105" s="240"/>
      <c r="UQ105" s="240"/>
      <c r="UR105" s="240"/>
      <c r="US105" s="240"/>
      <c r="UT105" s="240"/>
      <c r="UU105" s="240"/>
      <c r="UV105" s="240"/>
      <c r="UW105" s="240"/>
      <c r="UX105" s="240"/>
      <c r="UY105" s="240"/>
      <c r="UZ105" s="240"/>
      <c r="VA105" s="240"/>
      <c r="VB105" s="240"/>
      <c r="VC105" s="240"/>
      <c r="VD105" s="240"/>
      <c r="VE105" s="240"/>
      <c r="VF105" s="240"/>
      <c r="VG105" s="240"/>
      <c r="VH105" s="240"/>
      <c r="VI105" s="240"/>
      <c r="VJ105" s="240"/>
      <c r="VK105" s="240"/>
      <c r="VL105" s="240"/>
      <c r="VM105" s="240"/>
      <c r="VN105" s="240"/>
      <c r="VO105" s="240"/>
      <c r="VP105" s="240"/>
      <c r="VQ105" s="240"/>
      <c r="VR105" s="240"/>
      <c r="VS105" s="240"/>
      <c r="VT105" s="240"/>
      <c r="VU105" s="240"/>
      <c r="VV105" s="240"/>
      <c r="VW105" s="240"/>
      <c r="VX105" s="240"/>
      <c r="VY105" s="240"/>
      <c r="VZ105" s="240"/>
      <c r="WA105" s="240"/>
      <c r="WB105" s="240"/>
      <c r="WC105" s="240"/>
      <c r="WD105" s="240"/>
      <c r="WE105" s="240"/>
      <c r="WF105" s="240"/>
      <c r="WG105" s="240"/>
      <c r="WH105" s="240"/>
      <c r="WI105" s="240"/>
      <c r="WJ105" s="240"/>
      <c r="WK105" s="240"/>
      <c r="WL105" s="240"/>
      <c r="WM105" s="240"/>
      <c r="WN105" s="240"/>
      <c r="WO105" s="240"/>
      <c r="WP105" s="240"/>
      <c r="WQ105" s="240"/>
      <c r="WR105" s="240"/>
      <c r="WS105" s="240"/>
      <c r="WT105" s="240"/>
      <c r="WU105" s="240"/>
      <c r="WV105" s="240"/>
      <c r="WW105" s="240"/>
      <c r="WX105" s="240"/>
      <c r="WY105" s="240"/>
      <c r="WZ105" s="240"/>
      <c r="XA105" s="240"/>
      <c r="XB105" s="240"/>
      <c r="XC105" s="240"/>
      <c r="XD105" s="240"/>
      <c r="XE105" s="240"/>
      <c r="XF105" s="240"/>
      <c r="XG105" s="240"/>
      <c r="XH105" s="240"/>
      <c r="XI105" s="240"/>
      <c r="XJ105" s="240"/>
      <c r="XK105" s="240"/>
      <c r="XL105" s="240"/>
      <c r="XM105" s="240"/>
      <c r="XN105" s="240"/>
      <c r="XO105" s="240"/>
      <c r="XP105" s="240"/>
      <c r="XQ105" s="240"/>
      <c r="XR105" s="240"/>
      <c r="XS105" s="240"/>
      <c r="XT105" s="240"/>
      <c r="XU105" s="240"/>
      <c r="XV105" s="240"/>
      <c r="XW105" s="240"/>
      <c r="XX105" s="240"/>
      <c r="XY105" s="240"/>
      <c r="XZ105" s="240"/>
      <c r="YA105" s="240"/>
      <c r="YB105" s="240"/>
      <c r="YC105" s="240"/>
      <c r="YD105" s="240"/>
      <c r="YE105" s="240"/>
      <c r="YF105" s="240"/>
      <c r="YG105" s="240"/>
      <c r="YH105" s="240"/>
      <c r="YI105" s="240"/>
      <c r="YJ105" s="240"/>
      <c r="YK105" s="240"/>
      <c r="YL105" s="240"/>
      <c r="YM105" s="240"/>
      <c r="YN105" s="240"/>
      <c r="YO105" s="240"/>
      <c r="YP105" s="240"/>
      <c r="YQ105" s="240"/>
      <c r="YR105" s="240"/>
      <c r="YS105" s="240"/>
      <c r="YT105" s="240"/>
      <c r="YU105" s="240"/>
      <c r="YV105" s="240"/>
      <c r="YW105" s="240"/>
      <c r="YX105" s="240"/>
      <c r="YY105" s="240"/>
      <c r="YZ105" s="240"/>
      <c r="ZA105" s="240"/>
      <c r="ZB105" s="240"/>
      <c r="ZC105" s="240"/>
      <c r="ZD105" s="240"/>
      <c r="ZE105" s="240"/>
      <c r="ZF105" s="240"/>
      <c r="ZG105" s="240"/>
      <c r="ZH105" s="240"/>
      <c r="ZI105" s="240"/>
      <c r="ZJ105" s="240"/>
      <c r="ZK105" s="240"/>
      <c r="ZL105" s="240"/>
      <c r="ZM105" s="240"/>
      <c r="ZN105" s="240"/>
      <c r="ZO105" s="240"/>
      <c r="ZP105" s="240"/>
      <c r="ZQ105" s="240"/>
      <c r="ZR105" s="240"/>
      <c r="ZS105" s="240"/>
      <c r="ZT105" s="240"/>
      <c r="ZU105" s="240"/>
      <c r="ZV105" s="240"/>
      <c r="ZW105" s="240"/>
      <c r="ZX105" s="240"/>
      <c r="ZY105" s="240"/>
      <c r="ZZ105" s="240"/>
      <c r="AAA105" s="240"/>
      <c r="AAB105" s="240"/>
      <c r="AAC105" s="240"/>
      <c r="AAD105" s="240"/>
      <c r="AAE105" s="240"/>
      <c r="AAF105" s="240"/>
      <c r="AAG105" s="240"/>
      <c r="AAH105" s="240"/>
      <c r="AAI105" s="240"/>
      <c r="AAJ105" s="240"/>
      <c r="AAK105" s="240"/>
      <c r="AAL105" s="240"/>
      <c r="AAM105" s="240"/>
      <c r="AAN105" s="240"/>
      <c r="AAO105" s="240"/>
      <c r="AAP105" s="240"/>
      <c r="AAQ105" s="240"/>
      <c r="AAR105" s="240"/>
      <c r="AAS105" s="240"/>
      <c r="AAT105" s="240"/>
      <c r="AAU105" s="240"/>
      <c r="AAV105" s="240"/>
      <c r="AAW105" s="240"/>
      <c r="AAX105" s="240"/>
      <c r="AAY105" s="240"/>
      <c r="AAZ105" s="240"/>
      <c r="ABA105" s="240"/>
      <c r="ABB105" s="240"/>
      <c r="ABC105" s="240"/>
      <c r="ABD105" s="240"/>
      <c r="ABE105" s="240"/>
      <c r="ABF105" s="240"/>
      <c r="ABG105" s="240"/>
      <c r="ABH105" s="240"/>
      <c r="ABI105" s="240"/>
      <c r="ABJ105" s="240"/>
      <c r="ABK105" s="240"/>
      <c r="ABL105" s="240"/>
      <c r="ABM105" s="240"/>
      <c r="ABN105" s="240"/>
      <c r="ABO105" s="240"/>
      <c r="ABP105" s="240"/>
      <c r="ABQ105" s="240"/>
      <c r="ABR105" s="240"/>
      <c r="ABS105" s="240"/>
      <c r="ABT105" s="240"/>
      <c r="ABU105" s="240"/>
      <c r="ABV105" s="240"/>
      <c r="ABW105" s="240"/>
      <c r="ABX105" s="240"/>
      <c r="ABY105" s="240"/>
      <c r="ABZ105" s="240"/>
      <c r="ACA105" s="240"/>
      <c r="ACB105" s="240"/>
      <c r="ACC105" s="240"/>
      <c r="ACD105" s="240"/>
      <c r="ACE105" s="240"/>
      <c r="ACF105" s="240"/>
      <c r="ACG105" s="240"/>
      <c r="ACH105" s="240"/>
      <c r="ACI105" s="240"/>
      <c r="ACJ105" s="240"/>
      <c r="ACK105" s="240"/>
      <c r="ACL105" s="240"/>
      <c r="ACM105" s="240"/>
      <c r="ACN105" s="240"/>
      <c r="ACO105" s="240"/>
      <c r="ACP105" s="240"/>
      <c r="ACQ105" s="240"/>
      <c r="ACR105" s="240"/>
      <c r="ACS105" s="240"/>
      <c r="ACT105" s="240"/>
      <c r="ACU105" s="240"/>
      <c r="ACV105" s="240"/>
      <c r="ACW105" s="240"/>
      <c r="ACX105" s="240"/>
      <c r="ACY105" s="240"/>
      <c r="ACZ105" s="240"/>
      <c r="ADA105" s="240"/>
      <c r="ADB105" s="240"/>
      <c r="ADC105" s="240"/>
      <c r="ADD105" s="240"/>
      <c r="ADE105" s="240"/>
      <c r="ADF105" s="240"/>
      <c r="ADG105" s="240"/>
      <c r="ADH105" s="240"/>
      <c r="ADI105" s="240"/>
      <c r="ADJ105" s="240"/>
      <c r="ADK105" s="240"/>
      <c r="ADL105" s="240"/>
      <c r="ADM105" s="240"/>
      <c r="ADN105" s="240"/>
      <c r="ADO105" s="240"/>
      <c r="ADP105" s="240"/>
      <c r="ADQ105" s="240"/>
      <c r="ADR105" s="240"/>
      <c r="ADS105" s="240"/>
      <c r="ADT105" s="240"/>
      <c r="ADU105" s="240"/>
      <c r="ADV105" s="240"/>
      <c r="ADW105" s="240"/>
      <c r="ADX105" s="240"/>
      <c r="ADY105" s="240"/>
      <c r="ADZ105" s="240"/>
      <c r="AEA105" s="240"/>
      <c r="AEB105" s="240"/>
      <c r="AEC105" s="240"/>
      <c r="AED105" s="240"/>
      <c r="AEE105" s="240"/>
      <c r="AEF105" s="240"/>
      <c r="AEG105" s="240"/>
      <c r="AEH105" s="240"/>
      <c r="AEI105" s="240"/>
      <c r="AEJ105" s="240"/>
      <c r="AEK105" s="240"/>
      <c r="AEL105" s="240"/>
      <c r="AEM105" s="240"/>
      <c r="AEN105" s="240"/>
      <c r="AEO105" s="240"/>
      <c r="AEP105" s="240"/>
      <c r="AEQ105" s="240"/>
      <c r="AER105" s="240"/>
      <c r="AES105" s="240"/>
      <c r="AET105" s="240"/>
      <c r="AEU105" s="240"/>
      <c r="AEV105" s="240"/>
      <c r="AEW105" s="240"/>
      <c r="AEX105" s="240"/>
      <c r="AEY105" s="240"/>
      <c r="AEZ105" s="240"/>
      <c r="AFA105" s="240"/>
      <c r="AFB105" s="240"/>
      <c r="AFC105" s="240"/>
      <c r="AFD105" s="240"/>
      <c r="AFE105" s="240"/>
      <c r="AFF105" s="240"/>
      <c r="AFG105" s="240"/>
      <c r="AFH105" s="240"/>
      <c r="AFI105" s="240"/>
      <c r="AFJ105" s="240"/>
      <c r="AFK105" s="240"/>
      <c r="AFL105" s="240"/>
      <c r="AFM105" s="240"/>
      <c r="AFN105" s="240"/>
      <c r="AFO105" s="240"/>
      <c r="AFP105" s="240"/>
      <c r="AFQ105" s="240"/>
      <c r="AFR105" s="240"/>
      <c r="AFS105" s="240"/>
      <c r="AFT105" s="240"/>
      <c r="AFU105" s="240"/>
      <c r="AFV105" s="240"/>
      <c r="AFW105" s="240"/>
      <c r="AFX105" s="240"/>
      <c r="AFY105" s="240"/>
      <c r="AFZ105" s="240"/>
      <c r="AGA105" s="240"/>
      <c r="AGB105" s="240"/>
      <c r="AGC105" s="240"/>
      <c r="AGD105" s="240"/>
      <c r="AGE105" s="240"/>
      <c r="AGF105" s="240"/>
      <c r="AGG105" s="240"/>
      <c r="AGH105" s="240"/>
      <c r="AGI105" s="240"/>
      <c r="AGJ105" s="240"/>
      <c r="AGK105" s="240"/>
      <c r="AGL105" s="240"/>
      <c r="AGM105" s="240"/>
      <c r="AGN105" s="240"/>
      <c r="AGO105" s="240"/>
      <c r="AGP105" s="240"/>
      <c r="AGQ105" s="240"/>
      <c r="AGR105" s="240"/>
      <c r="AGS105" s="240"/>
      <c r="AGT105" s="240"/>
      <c r="AGU105" s="240"/>
      <c r="AGV105" s="240"/>
      <c r="AGW105" s="240"/>
      <c r="AGX105" s="240"/>
      <c r="AGY105" s="240"/>
      <c r="AGZ105" s="240"/>
      <c r="AHA105" s="240"/>
      <c r="AHB105" s="240"/>
      <c r="AHC105" s="240"/>
      <c r="AHD105" s="240"/>
      <c r="AHE105" s="240"/>
      <c r="AHF105" s="240"/>
      <c r="AHG105" s="240"/>
      <c r="AHH105" s="240"/>
      <c r="AHI105" s="240"/>
      <c r="AHJ105" s="240"/>
      <c r="AHK105" s="240"/>
      <c r="AHL105" s="240"/>
      <c r="AHM105" s="240"/>
      <c r="AHN105" s="240"/>
      <c r="AHO105" s="240"/>
      <c r="AHP105" s="240"/>
      <c r="AHQ105" s="240"/>
      <c r="AHR105" s="240"/>
      <c r="AHS105" s="240"/>
      <c r="AHT105" s="240"/>
      <c r="AHU105" s="240"/>
      <c r="AHV105" s="240"/>
      <c r="AHW105" s="240"/>
      <c r="AHX105" s="240"/>
      <c r="AHY105" s="240"/>
      <c r="AHZ105" s="240"/>
      <c r="AIA105" s="240"/>
      <c r="AIB105" s="240"/>
      <c r="AIC105" s="240"/>
      <c r="AID105" s="240"/>
      <c r="AIE105" s="240"/>
      <c r="AIF105" s="240"/>
      <c r="AIG105" s="240"/>
      <c r="AIH105" s="240"/>
      <c r="AII105" s="240"/>
      <c r="AIJ105" s="240"/>
      <c r="AIK105" s="240"/>
      <c r="AIL105" s="240"/>
      <c r="AIM105" s="240"/>
      <c r="AIN105" s="240"/>
      <c r="AIO105" s="240"/>
      <c r="AIP105" s="240"/>
      <c r="AIQ105" s="240"/>
      <c r="AIR105" s="240"/>
      <c r="AIS105" s="240"/>
      <c r="AIT105" s="240"/>
      <c r="AIU105" s="240"/>
      <c r="AIV105" s="240"/>
      <c r="AIW105" s="240"/>
      <c r="AIX105" s="240"/>
      <c r="AIY105" s="240"/>
      <c r="AIZ105" s="240"/>
      <c r="AJA105" s="240"/>
      <c r="AJB105" s="240"/>
      <c r="AJC105" s="240"/>
      <c r="AJD105" s="240"/>
      <c r="AJE105" s="240"/>
      <c r="AJF105" s="240"/>
      <c r="AJG105" s="240"/>
      <c r="AJH105" s="240"/>
      <c r="AJI105" s="240"/>
      <c r="AJJ105" s="240"/>
      <c r="AJK105" s="240"/>
      <c r="AJL105" s="240"/>
      <c r="AJM105" s="240"/>
      <c r="AJN105" s="240"/>
      <c r="AJO105" s="240"/>
      <c r="AJP105" s="240"/>
      <c r="AJQ105" s="240"/>
      <c r="AJR105" s="240"/>
      <c r="AJS105" s="240"/>
      <c r="AJT105" s="240"/>
      <c r="AJU105" s="240"/>
      <c r="AJV105" s="240"/>
      <c r="AJW105" s="240"/>
      <c r="AJX105" s="240"/>
      <c r="AJY105" s="240"/>
      <c r="AJZ105" s="240"/>
      <c r="AKA105" s="240"/>
      <c r="AKB105" s="240"/>
      <c r="AKC105" s="240"/>
      <c r="AKD105" s="240"/>
      <c r="AKE105" s="240"/>
      <c r="AKF105" s="240"/>
      <c r="AKG105" s="240"/>
      <c r="AKH105" s="240"/>
      <c r="AKI105" s="240"/>
      <c r="AKJ105" s="240"/>
      <c r="AKK105" s="240"/>
      <c r="AKL105" s="240"/>
      <c r="AKM105" s="240"/>
      <c r="AKN105" s="240"/>
      <c r="AKO105" s="240"/>
      <c r="AKP105" s="240"/>
      <c r="AKQ105" s="240"/>
      <c r="AKR105" s="240"/>
      <c r="AKS105" s="240"/>
      <c r="AKT105" s="240"/>
      <c r="AKU105" s="240"/>
      <c r="AKV105" s="240"/>
      <c r="AKW105" s="240"/>
      <c r="AKX105" s="240"/>
      <c r="AKY105" s="240"/>
      <c r="AKZ105" s="240"/>
      <c r="ALA105" s="240"/>
      <c r="ALB105" s="240"/>
      <c r="ALC105" s="240"/>
      <c r="ALD105" s="240"/>
      <c r="ALE105" s="240"/>
      <c r="ALF105" s="240"/>
      <c r="ALG105" s="240"/>
      <c r="ALH105" s="240"/>
      <c r="ALI105" s="240"/>
      <c r="ALJ105" s="240"/>
      <c r="ALK105" s="240"/>
      <c r="ALL105" s="240"/>
      <c r="ALM105" s="240"/>
      <c r="ALN105" s="240"/>
      <c r="ALO105" s="240"/>
      <c r="ALP105" s="240"/>
      <c r="ALQ105" s="240"/>
      <c r="ALR105" s="240"/>
      <c r="ALS105" s="240"/>
      <c r="ALT105" s="240"/>
      <c r="ALU105" s="240"/>
      <c r="ALV105" s="240"/>
      <c r="ALW105" s="240"/>
      <c r="ALX105" s="240"/>
      <c r="ALY105" s="240"/>
      <c r="ALZ105" s="240"/>
      <c r="AMA105" s="240"/>
      <c r="AMB105" s="240"/>
      <c r="AMC105" s="240"/>
      <c r="AMD105" s="240"/>
      <c r="AME105" s="240"/>
      <c r="AMF105" s="240"/>
      <c r="AMG105" s="240"/>
      <c r="AMH105" s="240"/>
      <c r="AMI105" s="240"/>
      <c r="AMJ105" s="240"/>
      <c r="AMK105" s="240"/>
    </row>
    <row r="106" spans="1:1025" s="241" customFormat="1">
      <c r="A106" s="242"/>
      <c r="B106" s="193">
        <v>8</v>
      </c>
      <c r="C106" s="214" t="s">
        <v>273</v>
      </c>
      <c r="D106" s="215">
        <v>2005</v>
      </c>
      <c r="E106" s="217"/>
      <c r="F106" s="216">
        <v>38785.300000000003</v>
      </c>
      <c r="G106" s="220"/>
      <c r="H106" s="217"/>
      <c r="I106" s="204"/>
      <c r="J106" s="205"/>
      <c r="K106" s="213"/>
      <c r="L106" s="213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40"/>
      <c r="AT106" s="240"/>
      <c r="AU106" s="240"/>
      <c r="AV106" s="240"/>
      <c r="AW106" s="240"/>
      <c r="AX106" s="240"/>
      <c r="AY106" s="240"/>
      <c r="AZ106" s="240"/>
      <c r="BA106" s="240"/>
      <c r="BB106" s="240"/>
      <c r="BC106" s="240"/>
      <c r="BD106" s="240"/>
      <c r="BE106" s="240"/>
      <c r="BF106" s="240"/>
      <c r="BG106" s="240"/>
      <c r="BH106" s="240"/>
      <c r="BI106" s="240"/>
      <c r="BJ106" s="240"/>
      <c r="BK106" s="240"/>
      <c r="BL106" s="240"/>
      <c r="BM106" s="240"/>
      <c r="BN106" s="240"/>
      <c r="BO106" s="240"/>
      <c r="BP106" s="240"/>
      <c r="BQ106" s="240"/>
      <c r="BR106" s="240"/>
      <c r="BS106" s="240"/>
      <c r="BT106" s="240"/>
      <c r="BU106" s="240"/>
      <c r="BV106" s="240"/>
      <c r="BW106" s="240"/>
      <c r="BX106" s="240"/>
      <c r="BY106" s="240"/>
      <c r="BZ106" s="240"/>
      <c r="CA106" s="240"/>
      <c r="CB106" s="240"/>
      <c r="CC106" s="240"/>
      <c r="CD106" s="240"/>
      <c r="CE106" s="240"/>
      <c r="CF106" s="240"/>
      <c r="CG106" s="240"/>
      <c r="CH106" s="240"/>
      <c r="CI106" s="240"/>
      <c r="CJ106" s="240"/>
      <c r="CK106" s="240"/>
      <c r="CL106" s="240"/>
      <c r="CM106" s="240"/>
      <c r="CN106" s="240"/>
      <c r="CO106" s="240"/>
      <c r="CP106" s="240"/>
      <c r="CQ106" s="240"/>
      <c r="CR106" s="240"/>
      <c r="CS106" s="240"/>
      <c r="CT106" s="240"/>
      <c r="CU106" s="240"/>
      <c r="CV106" s="240"/>
      <c r="CW106" s="240"/>
      <c r="CX106" s="240"/>
      <c r="CY106" s="240"/>
      <c r="CZ106" s="240"/>
      <c r="DA106" s="240"/>
      <c r="DB106" s="240"/>
      <c r="DC106" s="240"/>
      <c r="DD106" s="240"/>
      <c r="DE106" s="240"/>
      <c r="DF106" s="240"/>
      <c r="DG106" s="240"/>
      <c r="DH106" s="240"/>
      <c r="DI106" s="240"/>
      <c r="DJ106" s="240"/>
      <c r="DK106" s="240"/>
      <c r="DL106" s="240"/>
      <c r="DM106" s="240"/>
      <c r="DN106" s="240"/>
      <c r="DO106" s="240"/>
      <c r="DP106" s="240"/>
      <c r="DQ106" s="240"/>
      <c r="DR106" s="240"/>
      <c r="DS106" s="240"/>
      <c r="DT106" s="240"/>
      <c r="DU106" s="240"/>
      <c r="DV106" s="240"/>
      <c r="DW106" s="240"/>
      <c r="DX106" s="240"/>
      <c r="DY106" s="240"/>
      <c r="DZ106" s="240"/>
      <c r="EA106" s="240"/>
      <c r="EB106" s="240"/>
      <c r="EC106" s="240"/>
      <c r="ED106" s="240"/>
      <c r="EE106" s="240"/>
      <c r="EF106" s="240"/>
      <c r="EG106" s="240"/>
      <c r="EH106" s="240"/>
      <c r="EI106" s="240"/>
      <c r="EJ106" s="240"/>
      <c r="EK106" s="240"/>
      <c r="EL106" s="240"/>
      <c r="EM106" s="240"/>
      <c r="EN106" s="240"/>
      <c r="EO106" s="240"/>
      <c r="EP106" s="240"/>
      <c r="EQ106" s="240"/>
      <c r="ER106" s="240"/>
      <c r="ES106" s="240"/>
      <c r="ET106" s="240"/>
      <c r="EU106" s="240"/>
      <c r="EV106" s="240"/>
      <c r="EW106" s="240"/>
      <c r="EX106" s="240"/>
      <c r="EY106" s="240"/>
      <c r="EZ106" s="240"/>
      <c r="FA106" s="240"/>
      <c r="FB106" s="240"/>
      <c r="FC106" s="240"/>
      <c r="FD106" s="240"/>
      <c r="FE106" s="240"/>
      <c r="FF106" s="240"/>
      <c r="FG106" s="240"/>
      <c r="FH106" s="240"/>
      <c r="FI106" s="240"/>
      <c r="FJ106" s="240"/>
      <c r="FK106" s="240"/>
      <c r="FL106" s="240"/>
      <c r="FM106" s="240"/>
      <c r="FN106" s="240"/>
      <c r="FO106" s="240"/>
      <c r="FP106" s="240"/>
      <c r="FQ106" s="240"/>
      <c r="FR106" s="240"/>
      <c r="FS106" s="240"/>
      <c r="FT106" s="240"/>
      <c r="FU106" s="240"/>
      <c r="FV106" s="240"/>
      <c r="FW106" s="240"/>
      <c r="FX106" s="240"/>
      <c r="FY106" s="240"/>
      <c r="FZ106" s="240"/>
      <c r="GA106" s="240"/>
      <c r="GB106" s="240"/>
      <c r="GC106" s="240"/>
      <c r="GD106" s="240"/>
      <c r="GE106" s="240"/>
      <c r="GF106" s="240"/>
      <c r="GG106" s="240"/>
      <c r="GH106" s="240"/>
      <c r="GI106" s="240"/>
      <c r="GJ106" s="240"/>
      <c r="GK106" s="240"/>
      <c r="GL106" s="240"/>
      <c r="GM106" s="240"/>
      <c r="GN106" s="240"/>
      <c r="GO106" s="240"/>
      <c r="GP106" s="240"/>
      <c r="GQ106" s="240"/>
      <c r="GR106" s="240"/>
      <c r="GS106" s="240"/>
      <c r="GT106" s="240"/>
      <c r="GU106" s="240"/>
      <c r="GV106" s="240"/>
      <c r="GW106" s="240"/>
      <c r="GX106" s="240"/>
      <c r="GY106" s="240"/>
      <c r="GZ106" s="240"/>
      <c r="HA106" s="240"/>
      <c r="HB106" s="240"/>
      <c r="HC106" s="240"/>
      <c r="HD106" s="240"/>
      <c r="HE106" s="240"/>
      <c r="HF106" s="240"/>
      <c r="HG106" s="240"/>
      <c r="HH106" s="240"/>
      <c r="HI106" s="240"/>
      <c r="HJ106" s="240"/>
      <c r="HK106" s="240"/>
      <c r="HL106" s="240"/>
      <c r="HM106" s="240"/>
      <c r="HN106" s="240"/>
      <c r="HO106" s="240"/>
      <c r="HP106" s="240"/>
      <c r="HQ106" s="240"/>
      <c r="HR106" s="240"/>
      <c r="HS106" s="240"/>
      <c r="HT106" s="240"/>
      <c r="HU106" s="240"/>
      <c r="HV106" s="240"/>
      <c r="HW106" s="240"/>
      <c r="HX106" s="240"/>
      <c r="HY106" s="240"/>
      <c r="HZ106" s="240"/>
      <c r="IA106" s="240"/>
      <c r="IB106" s="240"/>
      <c r="IC106" s="240"/>
      <c r="ID106" s="240"/>
      <c r="IE106" s="240"/>
      <c r="IF106" s="240"/>
      <c r="IG106" s="240"/>
      <c r="IH106" s="240"/>
      <c r="II106" s="240"/>
      <c r="IJ106" s="240"/>
      <c r="IK106" s="240"/>
      <c r="IL106" s="240"/>
      <c r="IM106" s="240"/>
      <c r="IN106" s="240"/>
      <c r="IO106" s="240"/>
      <c r="IP106" s="240"/>
      <c r="IQ106" s="240"/>
      <c r="IR106" s="240"/>
      <c r="IS106" s="240"/>
      <c r="IT106" s="240"/>
      <c r="IU106" s="240"/>
      <c r="IV106" s="240"/>
      <c r="IW106" s="240"/>
      <c r="IX106" s="240"/>
      <c r="IY106" s="240"/>
      <c r="IZ106" s="240"/>
      <c r="JA106" s="240"/>
      <c r="JB106" s="240"/>
      <c r="JC106" s="240"/>
      <c r="JD106" s="240"/>
      <c r="JE106" s="240"/>
      <c r="JF106" s="240"/>
      <c r="JG106" s="240"/>
      <c r="JH106" s="240"/>
      <c r="JI106" s="240"/>
      <c r="JJ106" s="240"/>
      <c r="JK106" s="240"/>
      <c r="JL106" s="240"/>
      <c r="JM106" s="240"/>
      <c r="JN106" s="240"/>
      <c r="JO106" s="240"/>
      <c r="JP106" s="240"/>
      <c r="JQ106" s="240"/>
      <c r="JR106" s="240"/>
      <c r="JS106" s="240"/>
      <c r="JT106" s="240"/>
      <c r="JU106" s="240"/>
      <c r="JV106" s="240"/>
      <c r="JW106" s="240"/>
      <c r="JX106" s="240"/>
      <c r="JY106" s="240"/>
      <c r="JZ106" s="240"/>
      <c r="KA106" s="240"/>
      <c r="KB106" s="240"/>
      <c r="KC106" s="240"/>
      <c r="KD106" s="240"/>
      <c r="KE106" s="240"/>
      <c r="KF106" s="240"/>
      <c r="KG106" s="240"/>
      <c r="KH106" s="240"/>
      <c r="KI106" s="240"/>
      <c r="KJ106" s="240"/>
      <c r="KK106" s="240"/>
      <c r="KL106" s="240"/>
      <c r="KM106" s="240"/>
      <c r="KN106" s="240"/>
      <c r="KO106" s="240"/>
      <c r="KP106" s="240"/>
      <c r="KQ106" s="240"/>
      <c r="KR106" s="240"/>
      <c r="KS106" s="240"/>
      <c r="KT106" s="240"/>
      <c r="KU106" s="240"/>
      <c r="KV106" s="240"/>
      <c r="KW106" s="240"/>
      <c r="KX106" s="240"/>
      <c r="KY106" s="240"/>
      <c r="KZ106" s="240"/>
      <c r="LA106" s="240"/>
      <c r="LB106" s="240"/>
      <c r="LC106" s="240"/>
      <c r="LD106" s="240"/>
      <c r="LE106" s="240"/>
      <c r="LF106" s="240"/>
      <c r="LG106" s="240"/>
      <c r="LH106" s="240"/>
      <c r="LI106" s="240"/>
      <c r="LJ106" s="240"/>
      <c r="LK106" s="240"/>
      <c r="LL106" s="240"/>
      <c r="LM106" s="240"/>
      <c r="LN106" s="240"/>
      <c r="LO106" s="240"/>
      <c r="LP106" s="240"/>
      <c r="LQ106" s="240"/>
      <c r="LR106" s="240"/>
      <c r="LS106" s="240"/>
      <c r="LT106" s="240"/>
      <c r="LU106" s="240"/>
      <c r="LV106" s="240"/>
      <c r="LW106" s="240"/>
      <c r="LX106" s="240"/>
      <c r="LY106" s="240"/>
      <c r="LZ106" s="240"/>
      <c r="MA106" s="240"/>
      <c r="MB106" s="240"/>
      <c r="MC106" s="240"/>
      <c r="MD106" s="240"/>
      <c r="ME106" s="240"/>
      <c r="MF106" s="240"/>
      <c r="MG106" s="240"/>
      <c r="MH106" s="240"/>
      <c r="MI106" s="240"/>
      <c r="MJ106" s="240"/>
      <c r="MK106" s="240"/>
      <c r="ML106" s="240"/>
      <c r="MM106" s="240"/>
      <c r="MN106" s="240"/>
      <c r="MO106" s="240"/>
      <c r="MP106" s="240"/>
      <c r="MQ106" s="240"/>
      <c r="MR106" s="240"/>
      <c r="MS106" s="240"/>
      <c r="MT106" s="240"/>
      <c r="MU106" s="240"/>
      <c r="MV106" s="240"/>
      <c r="MW106" s="240"/>
      <c r="MX106" s="240"/>
      <c r="MY106" s="240"/>
      <c r="MZ106" s="240"/>
      <c r="NA106" s="240"/>
      <c r="NB106" s="240"/>
      <c r="NC106" s="240"/>
      <c r="ND106" s="240"/>
      <c r="NE106" s="240"/>
      <c r="NF106" s="240"/>
      <c r="NG106" s="240"/>
      <c r="NH106" s="240"/>
      <c r="NI106" s="240"/>
      <c r="NJ106" s="240"/>
      <c r="NK106" s="240"/>
      <c r="NL106" s="240"/>
      <c r="NM106" s="240"/>
      <c r="NN106" s="240"/>
      <c r="NO106" s="240"/>
      <c r="NP106" s="240"/>
      <c r="NQ106" s="240"/>
      <c r="NR106" s="240"/>
      <c r="NS106" s="240"/>
      <c r="NT106" s="240"/>
      <c r="NU106" s="240"/>
      <c r="NV106" s="240"/>
      <c r="NW106" s="240"/>
      <c r="NX106" s="240"/>
      <c r="NY106" s="240"/>
      <c r="NZ106" s="240"/>
      <c r="OA106" s="240"/>
      <c r="OB106" s="240"/>
      <c r="OC106" s="240"/>
      <c r="OD106" s="240"/>
      <c r="OE106" s="240"/>
      <c r="OF106" s="240"/>
      <c r="OG106" s="240"/>
      <c r="OH106" s="240"/>
      <c r="OI106" s="240"/>
      <c r="OJ106" s="240"/>
      <c r="OK106" s="240"/>
      <c r="OL106" s="240"/>
      <c r="OM106" s="240"/>
      <c r="ON106" s="240"/>
      <c r="OO106" s="240"/>
      <c r="OP106" s="240"/>
      <c r="OQ106" s="240"/>
      <c r="OR106" s="240"/>
      <c r="OS106" s="240"/>
      <c r="OT106" s="240"/>
      <c r="OU106" s="240"/>
      <c r="OV106" s="240"/>
      <c r="OW106" s="240"/>
      <c r="OX106" s="240"/>
      <c r="OY106" s="240"/>
      <c r="OZ106" s="240"/>
      <c r="PA106" s="240"/>
      <c r="PB106" s="240"/>
      <c r="PC106" s="240"/>
      <c r="PD106" s="240"/>
      <c r="PE106" s="240"/>
      <c r="PF106" s="240"/>
      <c r="PG106" s="240"/>
      <c r="PH106" s="240"/>
      <c r="PI106" s="240"/>
      <c r="PJ106" s="240"/>
      <c r="PK106" s="240"/>
      <c r="PL106" s="240"/>
      <c r="PM106" s="240"/>
      <c r="PN106" s="240"/>
      <c r="PO106" s="240"/>
      <c r="PP106" s="240"/>
      <c r="PQ106" s="240"/>
      <c r="PR106" s="240"/>
      <c r="PS106" s="240"/>
      <c r="PT106" s="240"/>
      <c r="PU106" s="240"/>
      <c r="PV106" s="240"/>
      <c r="PW106" s="240"/>
      <c r="PX106" s="240"/>
      <c r="PY106" s="240"/>
      <c r="PZ106" s="240"/>
      <c r="QA106" s="240"/>
      <c r="QB106" s="240"/>
      <c r="QC106" s="240"/>
      <c r="QD106" s="240"/>
      <c r="QE106" s="240"/>
      <c r="QF106" s="240"/>
      <c r="QG106" s="240"/>
      <c r="QH106" s="240"/>
      <c r="QI106" s="240"/>
      <c r="QJ106" s="240"/>
      <c r="QK106" s="240"/>
      <c r="QL106" s="240"/>
      <c r="QM106" s="240"/>
      <c r="QN106" s="240"/>
      <c r="QO106" s="240"/>
      <c r="QP106" s="240"/>
      <c r="QQ106" s="240"/>
      <c r="QR106" s="240"/>
      <c r="QS106" s="240"/>
      <c r="QT106" s="240"/>
      <c r="QU106" s="240"/>
      <c r="QV106" s="240"/>
      <c r="QW106" s="240"/>
      <c r="QX106" s="240"/>
      <c r="QY106" s="240"/>
      <c r="QZ106" s="240"/>
      <c r="RA106" s="240"/>
      <c r="RB106" s="240"/>
      <c r="RC106" s="240"/>
      <c r="RD106" s="240"/>
      <c r="RE106" s="240"/>
      <c r="RF106" s="240"/>
      <c r="RG106" s="240"/>
      <c r="RH106" s="240"/>
      <c r="RI106" s="240"/>
      <c r="RJ106" s="240"/>
      <c r="RK106" s="240"/>
      <c r="RL106" s="240"/>
      <c r="RM106" s="240"/>
      <c r="RN106" s="240"/>
      <c r="RO106" s="240"/>
      <c r="RP106" s="240"/>
      <c r="RQ106" s="240"/>
      <c r="RR106" s="240"/>
      <c r="RS106" s="240"/>
      <c r="RT106" s="240"/>
      <c r="RU106" s="240"/>
      <c r="RV106" s="240"/>
      <c r="RW106" s="240"/>
      <c r="RX106" s="240"/>
      <c r="RY106" s="240"/>
      <c r="RZ106" s="240"/>
      <c r="SA106" s="240"/>
      <c r="SB106" s="240"/>
      <c r="SC106" s="240"/>
      <c r="SD106" s="240"/>
      <c r="SE106" s="240"/>
      <c r="SF106" s="240"/>
      <c r="SG106" s="240"/>
      <c r="SH106" s="240"/>
      <c r="SI106" s="240"/>
      <c r="SJ106" s="240"/>
      <c r="SK106" s="240"/>
      <c r="SL106" s="240"/>
      <c r="SM106" s="240"/>
      <c r="SN106" s="240"/>
      <c r="SO106" s="240"/>
      <c r="SP106" s="240"/>
      <c r="SQ106" s="240"/>
      <c r="SR106" s="240"/>
      <c r="SS106" s="240"/>
      <c r="ST106" s="240"/>
      <c r="SU106" s="240"/>
      <c r="SV106" s="240"/>
      <c r="SW106" s="240"/>
      <c r="SX106" s="240"/>
      <c r="SY106" s="240"/>
      <c r="SZ106" s="240"/>
      <c r="TA106" s="240"/>
      <c r="TB106" s="240"/>
      <c r="TC106" s="240"/>
      <c r="TD106" s="240"/>
      <c r="TE106" s="240"/>
      <c r="TF106" s="240"/>
      <c r="TG106" s="240"/>
      <c r="TH106" s="240"/>
      <c r="TI106" s="240"/>
      <c r="TJ106" s="240"/>
      <c r="TK106" s="240"/>
      <c r="TL106" s="240"/>
      <c r="TM106" s="240"/>
      <c r="TN106" s="240"/>
      <c r="TO106" s="240"/>
      <c r="TP106" s="240"/>
      <c r="TQ106" s="240"/>
      <c r="TR106" s="240"/>
      <c r="TS106" s="240"/>
      <c r="TT106" s="240"/>
      <c r="TU106" s="240"/>
      <c r="TV106" s="240"/>
      <c r="TW106" s="240"/>
      <c r="TX106" s="240"/>
      <c r="TY106" s="240"/>
      <c r="TZ106" s="240"/>
      <c r="UA106" s="240"/>
      <c r="UB106" s="240"/>
      <c r="UC106" s="240"/>
      <c r="UD106" s="240"/>
      <c r="UE106" s="240"/>
      <c r="UF106" s="240"/>
      <c r="UG106" s="240"/>
      <c r="UH106" s="240"/>
      <c r="UI106" s="240"/>
      <c r="UJ106" s="240"/>
      <c r="UK106" s="240"/>
      <c r="UL106" s="240"/>
      <c r="UM106" s="240"/>
      <c r="UN106" s="240"/>
      <c r="UO106" s="240"/>
      <c r="UP106" s="240"/>
      <c r="UQ106" s="240"/>
      <c r="UR106" s="240"/>
      <c r="US106" s="240"/>
      <c r="UT106" s="240"/>
      <c r="UU106" s="240"/>
      <c r="UV106" s="240"/>
      <c r="UW106" s="240"/>
      <c r="UX106" s="240"/>
      <c r="UY106" s="240"/>
      <c r="UZ106" s="240"/>
      <c r="VA106" s="240"/>
      <c r="VB106" s="240"/>
      <c r="VC106" s="240"/>
      <c r="VD106" s="240"/>
      <c r="VE106" s="240"/>
      <c r="VF106" s="240"/>
      <c r="VG106" s="240"/>
      <c r="VH106" s="240"/>
      <c r="VI106" s="240"/>
      <c r="VJ106" s="240"/>
      <c r="VK106" s="240"/>
      <c r="VL106" s="240"/>
      <c r="VM106" s="240"/>
      <c r="VN106" s="240"/>
      <c r="VO106" s="240"/>
      <c r="VP106" s="240"/>
      <c r="VQ106" s="240"/>
      <c r="VR106" s="240"/>
      <c r="VS106" s="240"/>
      <c r="VT106" s="240"/>
      <c r="VU106" s="240"/>
      <c r="VV106" s="240"/>
      <c r="VW106" s="240"/>
      <c r="VX106" s="240"/>
      <c r="VY106" s="240"/>
      <c r="VZ106" s="240"/>
      <c r="WA106" s="240"/>
      <c r="WB106" s="240"/>
      <c r="WC106" s="240"/>
      <c r="WD106" s="240"/>
      <c r="WE106" s="240"/>
      <c r="WF106" s="240"/>
      <c r="WG106" s="240"/>
      <c r="WH106" s="240"/>
      <c r="WI106" s="240"/>
      <c r="WJ106" s="240"/>
      <c r="WK106" s="240"/>
      <c r="WL106" s="240"/>
      <c r="WM106" s="240"/>
      <c r="WN106" s="240"/>
      <c r="WO106" s="240"/>
      <c r="WP106" s="240"/>
      <c r="WQ106" s="240"/>
      <c r="WR106" s="240"/>
      <c r="WS106" s="240"/>
      <c r="WT106" s="240"/>
      <c r="WU106" s="240"/>
      <c r="WV106" s="240"/>
      <c r="WW106" s="240"/>
      <c r="WX106" s="240"/>
      <c r="WY106" s="240"/>
      <c r="WZ106" s="240"/>
      <c r="XA106" s="240"/>
      <c r="XB106" s="240"/>
      <c r="XC106" s="240"/>
      <c r="XD106" s="240"/>
      <c r="XE106" s="240"/>
      <c r="XF106" s="240"/>
      <c r="XG106" s="240"/>
      <c r="XH106" s="240"/>
      <c r="XI106" s="240"/>
      <c r="XJ106" s="240"/>
      <c r="XK106" s="240"/>
      <c r="XL106" s="240"/>
      <c r="XM106" s="240"/>
      <c r="XN106" s="240"/>
      <c r="XO106" s="240"/>
      <c r="XP106" s="240"/>
      <c r="XQ106" s="240"/>
      <c r="XR106" s="240"/>
      <c r="XS106" s="240"/>
      <c r="XT106" s="240"/>
      <c r="XU106" s="240"/>
      <c r="XV106" s="240"/>
      <c r="XW106" s="240"/>
      <c r="XX106" s="240"/>
      <c r="XY106" s="240"/>
      <c r="XZ106" s="240"/>
      <c r="YA106" s="240"/>
      <c r="YB106" s="240"/>
      <c r="YC106" s="240"/>
      <c r="YD106" s="240"/>
      <c r="YE106" s="240"/>
      <c r="YF106" s="240"/>
      <c r="YG106" s="240"/>
      <c r="YH106" s="240"/>
      <c r="YI106" s="240"/>
      <c r="YJ106" s="240"/>
      <c r="YK106" s="240"/>
      <c r="YL106" s="240"/>
      <c r="YM106" s="240"/>
      <c r="YN106" s="240"/>
      <c r="YO106" s="240"/>
      <c r="YP106" s="240"/>
      <c r="YQ106" s="240"/>
      <c r="YR106" s="240"/>
      <c r="YS106" s="240"/>
      <c r="YT106" s="240"/>
      <c r="YU106" s="240"/>
      <c r="YV106" s="240"/>
      <c r="YW106" s="240"/>
      <c r="YX106" s="240"/>
      <c r="YY106" s="240"/>
      <c r="YZ106" s="240"/>
      <c r="ZA106" s="240"/>
      <c r="ZB106" s="240"/>
      <c r="ZC106" s="240"/>
      <c r="ZD106" s="240"/>
      <c r="ZE106" s="240"/>
      <c r="ZF106" s="240"/>
      <c r="ZG106" s="240"/>
      <c r="ZH106" s="240"/>
      <c r="ZI106" s="240"/>
      <c r="ZJ106" s="240"/>
      <c r="ZK106" s="240"/>
      <c r="ZL106" s="240"/>
      <c r="ZM106" s="240"/>
      <c r="ZN106" s="240"/>
      <c r="ZO106" s="240"/>
      <c r="ZP106" s="240"/>
      <c r="ZQ106" s="240"/>
      <c r="ZR106" s="240"/>
      <c r="ZS106" s="240"/>
      <c r="ZT106" s="240"/>
      <c r="ZU106" s="240"/>
      <c r="ZV106" s="240"/>
      <c r="ZW106" s="240"/>
      <c r="ZX106" s="240"/>
      <c r="ZY106" s="240"/>
      <c r="ZZ106" s="240"/>
      <c r="AAA106" s="240"/>
      <c r="AAB106" s="240"/>
      <c r="AAC106" s="240"/>
      <c r="AAD106" s="240"/>
      <c r="AAE106" s="240"/>
      <c r="AAF106" s="240"/>
      <c r="AAG106" s="240"/>
      <c r="AAH106" s="240"/>
      <c r="AAI106" s="240"/>
      <c r="AAJ106" s="240"/>
      <c r="AAK106" s="240"/>
      <c r="AAL106" s="240"/>
      <c r="AAM106" s="240"/>
      <c r="AAN106" s="240"/>
      <c r="AAO106" s="240"/>
      <c r="AAP106" s="240"/>
      <c r="AAQ106" s="240"/>
      <c r="AAR106" s="240"/>
      <c r="AAS106" s="240"/>
      <c r="AAT106" s="240"/>
      <c r="AAU106" s="240"/>
      <c r="AAV106" s="240"/>
      <c r="AAW106" s="240"/>
      <c r="AAX106" s="240"/>
      <c r="AAY106" s="240"/>
      <c r="AAZ106" s="240"/>
      <c r="ABA106" s="240"/>
      <c r="ABB106" s="240"/>
      <c r="ABC106" s="240"/>
      <c r="ABD106" s="240"/>
      <c r="ABE106" s="240"/>
      <c r="ABF106" s="240"/>
      <c r="ABG106" s="240"/>
      <c r="ABH106" s="240"/>
      <c r="ABI106" s="240"/>
      <c r="ABJ106" s="240"/>
      <c r="ABK106" s="240"/>
      <c r="ABL106" s="240"/>
      <c r="ABM106" s="240"/>
      <c r="ABN106" s="240"/>
      <c r="ABO106" s="240"/>
      <c r="ABP106" s="240"/>
      <c r="ABQ106" s="240"/>
      <c r="ABR106" s="240"/>
      <c r="ABS106" s="240"/>
      <c r="ABT106" s="240"/>
      <c r="ABU106" s="240"/>
      <c r="ABV106" s="240"/>
      <c r="ABW106" s="240"/>
      <c r="ABX106" s="240"/>
      <c r="ABY106" s="240"/>
      <c r="ABZ106" s="240"/>
      <c r="ACA106" s="240"/>
      <c r="ACB106" s="240"/>
      <c r="ACC106" s="240"/>
      <c r="ACD106" s="240"/>
      <c r="ACE106" s="240"/>
      <c r="ACF106" s="240"/>
      <c r="ACG106" s="240"/>
      <c r="ACH106" s="240"/>
      <c r="ACI106" s="240"/>
      <c r="ACJ106" s="240"/>
      <c r="ACK106" s="240"/>
      <c r="ACL106" s="240"/>
      <c r="ACM106" s="240"/>
      <c r="ACN106" s="240"/>
      <c r="ACO106" s="240"/>
      <c r="ACP106" s="240"/>
      <c r="ACQ106" s="240"/>
      <c r="ACR106" s="240"/>
      <c r="ACS106" s="240"/>
      <c r="ACT106" s="240"/>
      <c r="ACU106" s="240"/>
      <c r="ACV106" s="240"/>
      <c r="ACW106" s="240"/>
      <c r="ACX106" s="240"/>
      <c r="ACY106" s="240"/>
      <c r="ACZ106" s="240"/>
      <c r="ADA106" s="240"/>
      <c r="ADB106" s="240"/>
      <c r="ADC106" s="240"/>
      <c r="ADD106" s="240"/>
      <c r="ADE106" s="240"/>
      <c r="ADF106" s="240"/>
      <c r="ADG106" s="240"/>
      <c r="ADH106" s="240"/>
      <c r="ADI106" s="240"/>
      <c r="ADJ106" s="240"/>
      <c r="ADK106" s="240"/>
      <c r="ADL106" s="240"/>
      <c r="ADM106" s="240"/>
      <c r="ADN106" s="240"/>
      <c r="ADO106" s="240"/>
      <c r="ADP106" s="240"/>
      <c r="ADQ106" s="240"/>
      <c r="ADR106" s="240"/>
      <c r="ADS106" s="240"/>
      <c r="ADT106" s="240"/>
      <c r="ADU106" s="240"/>
      <c r="ADV106" s="240"/>
      <c r="ADW106" s="240"/>
      <c r="ADX106" s="240"/>
      <c r="ADY106" s="240"/>
      <c r="ADZ106" s="240"/>
      <c r="AEA106" s="240"/>
      <c r="AEB106" s="240"/>
      <c r="AEC106" s="240"/>
      <c r="AED106" s="240"/>
      <c r="AEE106" s="240"/>
      <c r="AEF106" s="240"/>
      <c r="AEG106" s="240"/>
      <c r="AEH106" s="240"/>
      <c r="AEI106" s="240"/>
      <c r="AEJ106" s="240"/>
      <c r="AEK106" s="240"/>
      <c r="AEL106" s="240"/>
      <c r="AEM106" s="240"/>
      <c r="AEN106" s="240"/>
      <c r="AEO106" s="240"/>
      <c r="AEP106" s="240"/>
      <c r="AEQ106" s="240"/>
      <c r="AER106" s="240"/>
      <c r="AES106" s="240"/>
      <c r="AET106" s="240"/>
      <c r="AEU106" s="240"/>
      <c r="AEV106" s="240"/>
      <c r="AEW106" s="240"/>
      <c r="AEX106" s="240"/>
      <c r="AEY106" s="240"/>
      <c r="AEZ106" s="240"/>
      <c r="AFA106" s="240"/>
      <c r="AFB106" s="240"/>
      <c r="AFC106" s="240"/>
      <c r="AFD106" s="240"/>
      <c r="AFE106" s="240"/>
      <c r="AFF106" s="240"/>
      <c r="AFG106" s="240"/>
      <c r="AFH106" s="240"/>
      <c r="AFI106" s="240"/>
      <c r="AFJ106" s="240"/>
      <c r="AFK106" s="240"/>
      <c r="AFL106" s="240"/>
      <c r="AFM106" s="240"/>
      <c r="AFN106" s="240"/>
      <c r="AFO106" s="240"/>
      <c r="AFP106" s="240"/>
      <c r="AFQ106" s="240"/>
      <c r="AFR106" s="240"/>
      <c r="AFS106" s="240"/>
      <c r="AFT106" s="240"/>
      <c r="AFU106" s="240"/>
      <c r="AFV106" s="240"/>
      <c r="AFW106" s="240"/>
      <c r="AFX106" s="240"/>
      <c r="AFY106" s="240"/>
      <c r="AFZ106" s="240"/>
      <c r="AGA106" s="240"/>
      <c r="AGB106" s="240"/>
      <c r="AGC106" s="240"/>
      <c r="AGD106" s="240"/>
      <c r="AGE106" s="240"/>
      <c r="AGF106" s="240"/>
      <c r="AGG106" s="240"/>
      <c r="AGH106" s="240"/>
      <c r="AGI106" s="240"/>
      <c r="AGJ106" s="240"/>
      <c r="AGK106" s="240"/>
      <c r="AGL106" s="240"/>
      <c r="AGM106" s="240"/>
      <c r="AGN106" s="240"/>
      <c r="AGO106" s="240"/>
      <c r="AGP106" s="240"/>
      <c r="AGQ106" s="240"/>
      <c r="AGR106" s="240"/>
      <c r="AGS106" s="240"/>
      <c r="AGT106" s="240"/>
      <c r="AGU106" s="240"/>
      <c r="AGV106" s="240"/>
      <c r="AGW106" s="240"/>
      <c r="AGX106" s="240"/>
      <c r="AGY106" s="240"/>
      <c r="AGZ106" s="240"/>
      <c r="AHA106" s="240"/>
      <c r="AHB106" s="240"/>
      <c r="AHC106" s="240"/>
      <c r="AHD106" s="240"/>
      <c r="AHE106" s="240"/>
      <c r="AHF106" s="240"/>
      <c r="AHG106" s="240"/>
      <c r="AHH106" s="240"/>
      <c r="AHI106" s="240"/>
      <c r="AHJ106" s="240"/>
      <c r="AHK106" s="240"/>
      <c r="AHL106" s="240"/>
      <c r="AHM106" s="240"/>
      <c r="AHN106" s="240"/>
      <c r="AHO106" s="240"/>
      <c r="AHP106" s="240"/>
      <c r="AHQ106" s="240"/>
      <c r="AHR106" s="240"/>
      <c r="AHS106" s="240"/>
      <c r="AHT106" s="240"/>
      <c r="AHU106" s="240"/>
      <c r="AHV106" s="240"/>
      <c r="AHW106" s="240"/>
      <c r="AHX106" s="240"/>
      <c r="AHY106" s="240"/>
      <c r="AHZ106" s="240"/>
      <c r="AIA106" s="240"/>
      <c r="AIB106" s="240"/>
      <c r="AIC106" s="240"/>
      <c r="AID106" s="240"/>
      <c r="AIE106" s="240"/>
      <c r="AIF106" s="240"/>
      <c r="AIG106" s="240"/>
      <c r="AIH106" s="240"/>
      <c r="AII106" s="240"/>
      <c r="AIJ106" s="240"/>
      <c r="AIK106" s="240"/>
      <c r="AIL106" s="240"/>
      <c r="AIM106" s="240"/>
      <c r="AIN106" s="240"/>
      <c r="AIO106" s="240"/>
      <c r="AIP106" s="240"/>
      <c r="AIQ106" s="240"/>
      <c r="AIR106" s="240"/>
      <c r="AIS106" s="240"/>
      <c r="AIT106" s="240"/>
      <c r="AIU106" s="240"/>
      <c r="AIV106" s="240"/>
      <c r="AIW106" s="240"/>
      <c r="AIX106" s="240"/>
      <c r="AIY106" s="240"/>
      <c r="AIZ106" s="240"/>
      <c r="AJA106" s="240"/>
      <c r="AJB106" s="240"/>
      <c r="AJC106" s="240"/>
      <c r="AJD106" s="240"/>
      <c r="AJE106" s="240"/>
      <c r="AJF106" s="240"/>
      <c r="AJG106" s="240"/>
      <c r="AJH106" s="240"/>
      <c r="AJI106" s="240"/>
      <c r="AJJ106" s="240"/>
      <c r="AJK106" s="240"/>
      <c r="AJL106" s="240"/>
      <c r="AJM106" s="240"/>
      <c r="AJN106" s="240"/>
      <c r="AJO106" s="240"/>
      <c r="AJP106" s="240"/>
      <c r="AJQ106" s="240"/>
      <c r="AJR106" s="240"/>
      <c r="AJS106" s="240"/>
      <c r="AJT106" s="240"/>
      <c r="AJU106" s="240"/>
      <c r="AJV106" s="240"/>
      <c r="AJW106" s="240"/>
      <c r="AJX106" s="240"/>
      <c r="AJY106" s="240"/>
      <c r="AJZ106" s="240"/>
      <c r="AKA106" s="240"/>
      <c r="AKB106" s="240"/>
      <c r="AKC106" s="240"/>
      <c r="AKD106" s="240"/>
      <c r="AKE106" s="240"/>
      <c r="AKF106" s="240"/>
      <c r="AKG106" s="240"/>
      <c r="AKH106" s="240"/>
      <c r="AKI106" s="240"/>
      <c r="AKJ106" s="240"/>
      <c r="AKK106" s="240"/>
      <c r="AKL106" s="240"/>
      <c r="AKM106" s="240"/>
      <c r="AKN106" s="240"/>
      <c r="AKO106" s="240"/>
      <c r="AKP106" s="240"/>
      <c r="AKQ106" s="240"/>
      <c r="AKR106" s="240"/>
      <c r="AKS106" s="240"/>
      <c r="AKT106" s="240"/>
      <c r="AKU106" s="240"/>
      <c r="AKV106" s="240"/>
      <c r="AKW106" s="240"/>
      <c r="AKX106" s="240"/>
      <c r="AKY106" s="240"/>
      <c r="AKZ106" s="240"/>
      <c r="ALA106" s="240"/>
      <c r="ALB106" s="240"/>
      <c r="ALC106" s="240"/>
      <c r="ALD106" s="240"/>
      <c r="ALE106" s="240"/>
      <c r="ALF106" s="240"/>
      <c r="ALG106" s="240"/>
      <c r="ALH106" s="240"/>
      <c r="ALI106" s="240"/>
      <c r="ALJ106" s="240"/>
      <c r="ALK106" s="240"/>
      <c r="ALL106" s="240"/>
      <c r="ALM106" s="240"/>
      <c r="ALN106" s="240"/>
      <c r="ALO106" s="240"/>
      <c r="ALP106" s="240"/>
      <c r="ALQ106" s="240"/>
      <c r="ALR106" s="240"/>
      <c r="ALS106" s="240"/>
      <c r="ALT106" s="240"/>
      <c r="ALU106" s="240"/>
      <c r="ALV106" s="240"/>
      <c r="ALW106" s="240"/>
      <c r="ALX106" s="240"/>
      <c r="ALY106" s="240"/>
      <c r="ALZ106" s="240"/>
      <c r="AMA106" s="240"/>
      <c r="AMB106" s="240"/>
      <c r="AMC106" s="240"/>
      <c r="AMD106" s="240"/>
      <c r="AME106" s="240"/>
      <c r="AMF106" s="240"/>
      <c r="AMG106" s="240"/>
      <c r="AMH106" s="240"/>
      <c r="AMI106" s="240"/>
      <c r="AMJ106" s="240"/>
      <c r="AMK106" s="240"/>
    </row>
    <row r="107" spans="1:1025" s="241" customFormat="1">
      <c r="A107" s="242"/>
      <c r="B107" s="193">
        <v>9</v>
      </c>
      <c r="C107" s="214" t="s">
        <v>274</v>
      </c>
      <c r="D107" s="215"/>
      <c r="E107" s="217"/>
      <c r="F107" s="216">
        <v>611537.24</v>
      </c>
      <c r="G107" s="220"/>
      <c r="H107" s="217"/>
      <c r="I107" s="204"/>
      <c r="J107" s="205"/>
      <c r="K107" s="213"/>
      <c r="L107" s="213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  <c r="AT107" s="240"/>
      <c r="AU107" s="240"/>
      <c r="AV107" s="240"/>
      <c r="AW107" s="240"/>
      <c r="AX107" s="240"/>
      <c r="AY107" s="240"/>
      <c r="AZ107" s="240"/>
      <c r="BA107" s="240"/>
      <c r="BB107" s="240"/>
      <c r="BC107" s="240"/>
      <c r="BD107" s="240"/>
      <c r="BE107" s="240"/>
      <c r="BF107" s="240"/>
      <c r="BG107" s="240"/>
      <c r="BH107" s="240"/>
      <c r="BI107" s="240"/>
      <c r="BJ107" s="240"/>
      <c r="BK107" s="240"/>
      <c r="BL107" s="240"/>
      <c r="BM107" s="240"/>
      <c r="BN107" s="240"/>
      <c r="BO107" s="240"/>
      <c r="BP107" s="240"/>
      <c r="BQ107" s="240"/>
      <c r="BR107" s="240"/>
      <c r="BS107" s="240"/>
      <c r="BT107" s="240"/>
      <c r="BU107" s="240"/>
      <c r="BV107" s="240"/>
      <c r="BW107" s="240"/>
      <c r="BX107" s="240"/>
      <c r="BY107" s="240"/>
      <c r="BZ107" s="240"/>
      <c r="CA107" s="240"/>
      <c r="CB107" s="240"/>
      <c r="CC107" s="240"/>
      <c r="CD107" s="240"/>
      <c r="CE107" s="240"/>
      <c r="CF107" s="240"/>
      <c r="CG107" s="240"/>
      <c r="CH107" s="240"/>
      <c r="CI107" s="240"/>
      <c r="CJ107" s="240"/>
      <c r="CK107" s="240"/>
      <c r="CL107" s="240"/>
      <c r="CM107" s="240"/>
      <c r="CN107" s="240"/>
      <c r="CO107" s="240"/>
      <c r="CP107" s="240"/>
      <c r="CQ107" s="240"/>
      <c r="CR107" s="240"/>
      <c r="CS107" s="240"/>
      <c r="CT107" s="240"/>
      <c r="CU107" s="240"/>
      <c r="CV107" s="240"/>
      <c r="CW107" s="240"/>
      <c r="CX107" s="240"/>
      <c r="CY107" s="240"/>
      <c r="CZ107" s="240"/>
      <c r="DA107" s="240"/>
      <c r="DB107" s="240"/>
      <c r="DC107" s="240"/>
      <c r="DD107" s="240"/>
      <c r="DE107" s="240"/>
      <c r="DF107" s="240"/>
      <c r="DG107" s="240"/>
      <c r="DH107" s="240"/>
      <c r="DI107" s="240"/>
      <c r="DJ107" s="240"/>
      <c r="DK107" s="240"/>
      <c r="DL107" s="240"/>
      <c r="DM107" s="240"/>
      <c r="DN107" s="240"/>
      <c r="DO107" s="240"/>
      <c r="DP107" s="240"/>
      <c r="DQ107" s="240"/>
      <c r="DR107" s="240"/>
      <c r="DS107" s="240"/>
      <c r="DT107" s="240"/>
      <c r="DU107" s="240"/>
      <c r="DV107" s="240"/>
      <c r="DW107" s="240"/>
      <c r="DX107" s="240"/>
      <c r="DY107" s="240"/>
      <c r="DZ107" s="240"/>
      <c r="EA107" s="240"/>
      <c r="EB107" s="240"/>
      <c r="EC107" s="240"/>
      <c r="ED107" s="240"/>
      <c r="EE107" s="240"/>
      <c r="EF107" s="240"/>
      <c r="EG107" s="240"/>
      <c r="EH107" s="240"/>
      <c r="EI107" s="240"/>
      <c r="EJ107" s="240"/>
      <c r="EK107" s="240"/>
      <c r="EL107" s="240"/>
      <c r="EM107" s="240"/>
      <c r="EN107" s="240"/>
      <c r="EO107" s="240"/>
      <c r="EP107" s="240"/>
      <c r="EQ107" s="240"/>
      <c r="ER107" s="240"/>
      <c r="ES107" s="240"/>
      <c r="ET107" s="240"/>
      <c r="EU107" s="240"/>
      <c r="EV107" s="240"/>
      <c r="EW107" s="240"/>
      <c r="EX107" s="240"/>
      <c r="EY107" s="240"/>
      <c r="EZ107" s="240"/>
      <c r="FA107" s="240"/>
      <c r="FB107" s="240"/>
      <c r="FC107" s="240"/>
      <c r="FD107" s="240"/>
      <c r="FE107" s="240"/>
      <c r="FF107" s="240"/>
      <c r="FG107" s="240"/>
      <c r="FH107" s="240"/>
      <c r="FI107" s="240"/>
      <c r="FJ107" s="240"/>
      <c r="FK107" s="240"/>
      <c r="FL107" s="240"/>
      <c r="FM107" s="240"/>
      <c r="FN107" s="240"/>
      <c r="FO107" s="240"/>
      <c r="FP107" s="240"/>
      <c r="FQ107" s="240"/>
      <c r="FR107" s="240"/>
      <c r="FS107" s="240"/>
      <c r="FT107" s="240"/>
      <c r="FU107" s="240"/>
      <c r="FV107" s="240"/>
      <c r="FW107" s="240"/>
      <c r="FX107" s="240"/>
      <c r="FY107" s="240"/>
      <c r="FZ107" s="240"/>
      <c r="GA107" s="240"/>
      <c r="GB107" s="240"/>
      <c r="GC107" s="240"/>
      <c r="GD107" s="240"/>
      <c r="GE107" s="240"/>
      <c r="GF107" s="240"/>
      <c r="GG107" s="240"/>
      <c r="GH107" s="240"/>
      <c r="GI107" s="240"/>
      <c r="GJ107" s="240"/>
      <c r="GK107" s="240"/>
      <c r="GL107" s="240"/>
      <c r="GM107" s="240"/>
      <c r="GN107" s="240"/>
      <c r="GO107" s="240"/>
      <c r="GP107" s="240"/>
      <c r="GQ107" s="240"/>
      <c r="GR107" s="240"/>
      <c r="GS107" s="240"/>
      <c r="GT107" s="240"/>
      <c r="GU107" s="240"/>
      <c r="GV107" s="240"/>
      <c r="GW107" s="240"/>
      <c r="GX107" s="240"/>
      <c r="GY107" s="240"/>
      <c r="GZ107" s="240"/>
      <c r="HA107" s="240"/>
      <c r="HB107" s="240"/>
      <c r="HC107" s="240"/>
      <c r="HD107" s="240"/>
      <c r="HE107" s="240"/>
      <c r="HF107" s="240"/>
      <c r="HG107" s="240"/>
      <c r="HH107" s="240"/>
      <c r="HI107" s="240"/>
      <c r="HJ107" s="240"/>
      <c r="HK107" s="240"/>
      <c r="HL107" s="240"/>
      <c r="HM107" s="240"/>
      <c r="HN107" s="240"/>
      <c r="HO107" s="240"/>
      <c r="HP107" s="240"/>
      <c r="HQ107" s="240"/>
      <c r="HR107" s="240"/>
      <c r="HS107" s="240"/>
      <c r="HT107" s="240"/>
      <c r="HU107" s="240"/>
      <c r="HV107" s="240"/>
      <c r="HW107" s="240"/>
      <c r="HX107" s="240"/>
      <c r="HY107" s="240"/>
      <c r="HZ107" s="240"/>
      <c r="IA107" s="240"/>
      <c r="IB107" s="240"/>
      <c r="IC107" s="240"/>
      <c r="ID107" s="240"/>
      <c r="IE107" s="240"/>
      <c r="IF107" s="240"/>
      <c r="IG107" s="240"/>
      <c r="IH107" s="240"/>
      <c r="II107" s="240"/>
      <c r="IJ107" s="240"/>
      <c r="IK107" s="240"/>
      <c r="IL107" s="240"/>
      <c r="IM107" s="240"/>
      <c r="IN107" s="240"/>
      <c r="IO107" s="240"/>
      <c r="IP107" s="240"/>
      <c r="IQ107" s="240"/>
      <c r="IR107" s="240"/>
      <c r="IS107" s="240"/>
      <c r="IT107" s="240"/>
      <c r="IU107" s="240"/>
      <c r="IV107" s="240"/>
      <c r="IW107" s="240"/>
      <c r="IX107" s="240"/>
      <c r="IY107" s="240"/>
      <c r="IZ107" s="240"/>
      <c r="JA107" s="240"/>
      <c r="JB107" s="240"/>
      <c r="JC107" s="240"/>
      <c r="JD107" s="240"/>
      <c r="JE107" s="240"/>
      <c r="JF107" s="240"/>
      <c r="JG107" s="240"/>
      <c r="JH107" s="240"/>
      <c r="JI107" s="240"/>
      <c r="JJ107" s="240"/>
      <c r="JK107" s="240"/>
      <c r="JL107" s="240"/>
      <c r="JM107" s="240"/>
      <c r="JN107" s="240"/>
      <c r="JO107" s="240"/>
      <c r="JP107" s="240"/>
      <c r="JQ107" s="240"/>
      <c r="JR107" s="240"/>
      <c r="JS107" s="240"/>
      <c r="JT107" s="240"/>
      <c r="JU107" s="240"/>
      <c r="JV107" s="240"/>
      <c r="JW107" s="240"/>
      <c r="JX107" s="240"/>
      <c r="JY107" s="240"/>
      <c r="JZ107" s="240"/>
      <c r="KA107" s="240"/>
      <c r="KB107" s="240"/>
      <c r="KC107" s="240"/>
      <c r="KD107" s="240"/>
      <c r="KE107" s="240"/>
      <c r="KF107" s="240"/>
      <c r="KG107" s="240"/>
      <c r="KH107" s="240"/>
      <c r="KI107" s="240"/>
      <c r="KJ107" s="240"/>
      <c r="KK107" s="240"/>
      <c r="KL107" s="240"/>
      <c r="KM107" s="240"/>
      <c r="KN107" s="240"/>
      <c r="KO107" s="240"/>
      <c r="KP107" s="240"/>
      <c r="KQ107" s="240"/>
      <c r="KR107" s="240"/>
      <c r="KS107" s="240"/>
      <c r="KT107" s="240"/>
      <c r="KU107" s="240"/>
      <c r="KV107" s="240"/>
      <c r="KW107" s="240"/>
      <c r="KX107" s="240"/>
      <c r="KY107" s="240"/>
      <c r="KZ107" s="240"/>
      <c r="LA107" s="240"/>
      <c r="LB107" s="240"/>
      <c r="LC107" s="240"/>
      <c r="LD107" s="240"/>
      <c r="LE107" s="240"/>
      <c r="LF107" s="240"/>
      <c r="LG107" s="240"/>
      <c r="LH107" s="240"/>
      <c r="LI107" s="240"/>
      <c r="LJ107" s="240"/>
      <c r="LK107" s="240"/>
      <c r="LL107" s="240"/>
      <c r="LM107" s="240"/>
      <c r="LN107" s="240"/>
      <c r="LO107" s="240"/>
      <c r="LP107" s="240"/>
      <c r="LQ107" s="240"/>
      <c r="LR107" s="240"/>
      <c r="LS107" s="240"/>
      <c r="LT107" s="240"/>
      <c r="LU107" s="240"/>
      <c r="LV107" s="240"/>
      <c r="LW107" s="240"/>
      <c r="LX107" s="240"/>
      <c r="LY107" s="240"/>
      <c r="LZ107" s="240"/>
      <c r="MA107" s="240"/>
      <c r="MB107" s="240"/>
      <c r="MC107" s="240"/>
      <c r="MD107" s="240"/>
      <c r="ME107" s="240"/>
      <c r="MF107" s="240"/>
      <c r="MG107" s="240"/>
      <c r="MH107" s="240"/>
      <c r="MI107" s="240"/>
      <c r="MJ107" s="240"/>
      <c r="MK107" s="240"/>
      <c r="ML107" s="240"/>
      <c r="MM107" s="240"/>
      <c r="MN107" s="240"/>
      <c r="MO107" s="240"/>
      <c r="MP107" s="240"/>
      <c r="MQ107" s="240"/>
      <c r="MR107" s="240"/>
      <c r="MS107" s="240"/>
      <c r="MT107" s="240"/>
      <c r="MU107" s="240"/>
      <c r="MV107" s="240"/>
      <c r="MW107" s="240"/>
      <c r="MX107" s="240"/>
      <c r="MY107" s="240"/>
      <c r="MZ107" s="240"/>
      <c r="NA107" s="240"/>
      <c r="NB107" s="240"/>
      <c r="NC107" s="240"/>
      <c r="ND107" s="240"/>
      <c r="NE107" s="240"/>
      <c r="NF107" s="240"/>
      <c r="NG107" s="240"/>
      <c r="NH107" s="240"/>
      <c r="NI107" s="240"/>
      <c r="NJ107" s="240"/>
      <c r="NK107" s="240"/>
      <c r="NL107" s="240"/>
      <c r="NM107" s="240"/>
      <c r="NN107" s="240"/>
      <c r="NO107" s="240"/>
      <c r="NP107" s="240"/>
      <c r="NQ107" s="240"/>
      <c r="NR107" s="240"/>
      <c r="NS107" s="240"/>
      <c r="NT107" s="240"/>
      <c r="NU107" s="240"/>
      <c r="NV107" s="240"/>
      <c r="NW107" s="240"/>
      <c r="NX107" s="240"/>
      <c r="NY107" s="240"/>
      <c r="NZ107" s="240"/>
      <c r="OA107" s="240"/>
      <c r="OB107" s="240"/>
      <c r="OC107" s="240"/>
      <c r="OD107" s="240"/>
      <c r="OE107" s="240"/>
      <c r="OF107" s="240"/>
      <c r="OG107" s="240"/>
      <c r="OH107" s="240"/>
      <c r="OI107" s="240"/>
      <c r="OJ107" s="240"/>
      <c r="OK107" s="240"/>
      <c r="OL107" s="240"/>
      <c r="OM107" s="240"/>
      <c r="ON107" s="240"/>
      <c r="OO107" s="240"/>
      <c r="OP107" s="240"/>
      <c r="OQ107" s="240"/>
      <c r="OR107" s="240"/>
      <c r="OS107" s="240"/>
      <c r="OT107" s="240"/>
      <c r="OU107" s="240"/>
      <c r="OV107" s="240"/>
      <c r="OW107" s="240"/>
      <c r="OX107" s="240"/>
      <c r="OY107" s="240"/>
      <c r="OZ107" s="240"/>
      <c r="PA107" s="240"/>
      <c r="PB107" s="240"/>
      <c r="PC107" s="240"/>
      <c r="PD107" s="240"/>
      <c r="PE107" s="240"/>
      <c r="PF107" s="240"/>
      <c r="PG107" s="240"/>
      <c r="PH107" s="240"/>
      <c r="PI107" s="240"/>
      <c r="PJ107" s="240"/>
      <c r="PK107" s="240"/>
      <c r="PL107" s="240"/>
      <c r="PM107" s="240"/>
      <c r="PN107" s="240"/>
      <c r="PO107" s="240"/>
      <c r="PP107" s="240"/>
      <c r="PQ107" s="240"/>
      <c r="PR107" s="240"/>
      <c r="PS107" s="240"/>
      <c r="PT107" s="240"/>
      <c r="PU107" s="240"/>
      <c r="PV107" s="240"/>
      <c r="PW107" s="240"/>
      <c r="PX107" s="240"/>
      <c r="PY107" s="240"/>
      <c r="PZ107" s="240"/>
      <c r="QA107" s="240"/>
      <c r="QB107" s="240"/>
      <c r="QC107" s="240"/>
      <c r="QD107" s="240"/>
      <c r="QE107" s="240"/>
      <c r="QF107" s="240"/>
      <c r="QG107" s="240"/>
      <c r="QH107" s="240"/>
      <c r="QI107" s="240"/>
      <c r="QJ107" s="240"/>
      <c r="QK107" s="240"/>
      <c r="QL107" s="240"/>
      <c r="QM107" s="240"/>
      <c r="QN107" s="240"/>
      <c r="QO107" s="240"/>
      <c r="QP107" s="240"/>
      <c r="QQ107" s="240"/>
      <c r="QR107" s="240"/>
      <c r="QS107" s="240"/>
      <c r="QT107" s="240"/>
      <c r="QU107" s="240"/>
      <c r="QV107" s="240"/>
      <c r="QW107" s="240"/>
      <c r="QX107" s="240"/>
      <c r="QY107" s="240"/>
      <c r="QZ107" s="240"/>
      <c r="RA107" s="240"/>
      <c r="RB107" s="240"/>
      <c r="RC107" s="240"/>
      <c r="RD107" s="240"/>
      <c r="RE107" s="240"/>
      <c r="RF107" s="240"/>
      <c r="RG107" s="240"/>
      <c r="RH107" s="240"/>
      <c r="RI107" s="240"/>
      <c r="RJ107" s="240"/>
      <c r="RK107" s="240"/>
      <c r="RL107" s="240"/>
      <c r="RM107" s="240"/>
      <c r="RN107" s="240"/>
      <c r="RO107" s="240"/>
      <c r="RP107" s="240"/>
      <c r="RQ107" s="240"/>
      <c r="RR107" s="240"/>
      <c r="RS107" s="240"/>
      <c r="RT107" s="240"/>
      <c r="RU107" s="240"/>
      <c r="RV107" s="240"/>
      <c r="RW107" s="240"/>
      <c r="RX107" s="240"/>
      <c r="RY107" s="240"/>
      <c r="RZ107" s="240"/>
      <c r="SA107" s="240"/>
      <c r="SB107" s="240"/>
      <c r="SC107" s="240"/>
      <c r="SD107" s="240"/>
      <c r="SE107" s="240"/>
      <c r="SF107" s="240"/>
      <c r="SG107" s="240"/>
      <c r="SH107" s="240"/>
      <c r="SI107" s="240"/>
      <c r="SJ107" s="240"/>
      <c r="SK107" s="240"/>
      <c r="SL107" s="240"/>
      <c r="SM107" s="240"/>
      <c r="SN107" s="240"/>
      <c r="SO107" s="240"/>
      <c r="SP107" s="240"/>
      <c r="SQ107" s="240"/>
      <c r="SR107" s="240"/>
      <c r="SS107" s="240"/>
      <c r="ST107" s="240"/>
      <c r="SU107" s="240"/>
      <c r="SV107" s="240"/>
      <c r="SW107" s="240"/>
      <c r="SX107" s="240"/>
      <c r="SY107" s="240"/>
      <c r="SZ107" s="240"/>
      <c r="TA107" s="240"/>
      <c r="TB107" s="240"/>
      <c r="TC107" s="240"/>
      <c r="TD107" s="240"/>
      <c r="TE107" s="240"/>
      <c r="TF107" s="240"/>
      <c r="TG107" s="240"/>
      <c r="TH107" s="240"/>
      <c r="TI107" s="240"/>
      <c r="TJ107" s="240"/>
      <c r="TK107" s="240"/>
      <c r="TL107" s="240"/>
      <c r="TM107" s="240"/>
      <c r="TN107" s="240"/>
      <c r="TO107" s="240"/>
      <c r="TP107" s="240"/>
      <c r="TQ107" s="240"/>
      <c r="TR107" s="240"/>
      <c r="TS107" s="240"/>
      <c r="TT107" s="240"/>
      <c r="TU107" s="240"/>
      <c r="TV107" s="240"/>
      <c r="TW107" s="240"/>
      <c r="TX107" s="240"/>
      <c r="TY107" s="240"/>
      <c r="TZ107" s="240"/>
      <c r="UA107" s="240"/>
      <c r="UB107" s="240"/>
      <c r="UC107" s="240"/>
      <c r="UD107" s="240"/>
      <c r="UE107" s="240"/>
      <c r="UF107" s="240"/>
      <c r="UG107" s="240"/>
      <c r="UH107" s="240"/>
      <c r="UI107" s="240"/>
      <c r="UJ107" s="240"/>
      <c r="UK107" s="240"/>
      <c r="UL107" s="240"/>
      <c r="UM107" s="240"/>
      <c r="UN107" s="240"/>
      <c r="UO107" s="240"/>
      <c r="UP107" s="240"/>
      <c r="UQ107" s="240"/>
      <c r="UR107" s="240"/>
      <c r="US107" s="240"/>
      <c r="UT107" s="240"/>
      <c r="UU107" s="240"/>
      <c r="UV107" s="240"/>
      <c r="UW107" s="240"/>
      <c r="UX107" s="240"/>
      <c r="UY107" s="240"/>
      <c r="UZ107" s="240"/>
      <c r="VA107" s="240"/>
      <c r="VB107" s="240"/>
      <c r="VC107" s="240"/>
      <c r="VD107" s="240"/>
      <c r="VE107" s="240"/>
      <c r="VF107" s="240"/>
      <c r="VG107" s="240"/>
      <c r="VH107" s="240"/>
      <c r="VI107" s="240"/>
      <c r="VJ107" s="240"/>
      <c r="VK107" s="240"/>
      <c r="VL107" s="240"/>
      <c r="VM107" s="240"/>
      <c r="VN107" s="240"/>
      <c r="VO107" s="240"/>
      <c r="VP107" s="240"/>
      <c r="VQ107" s="240"/>
      <c r="VR107" s="240"/>
      <c r="VS107" s="240"/>
      <c r="VT107" s="240"/>
      <c r="VU107" s="240"/>
      <c r="VV107" s="240"/>
      <c r="VW107" s="240"/>
      <c r="VX107" s="240"/>
      <c r="VY107" s="240"/>
      <c r="VZ107" s="240"/>
      <c r="WA107" s="240"/>
      <c r="WB107" s="240"/>
      <c r="WC107" s="240"/>
      <c r="WD107" s="240"/>
      <c r="WE107" s="240"/>
      <c r="WF107" s="240"/>
      <c r="WG107" s="240"/>
      <c r="WH107" s="240"/>
      <c r="WI107" s="240"/>
      <c r="WJ107" s="240"/>
      <c r="WK107" s="240"/>
      <c r="WL107" s="240"/>
      <c r="WM107" s="240"/>
      <c r="WN107" s="240"/>
      <c r="WO107" s="240"/>
      <c r="WP107" s="240"/>
      <c r="WQ107" s="240"/>
      <c r="WR107" s="240"/>
      <c r="WS107" s="240"/>
      <c r="WT107" s="240"/>
      <c r="WU107" s="240"/>
      <c r="WV107" s="240"/>
      <c r="WW107" s="240"/>
      <c r="WX107" s="240"/>
      <c r="WY107" s="240"/>
      <c r="WZ107" s="240"/>
      <c r="XA107" s="240"/>
      <c r="XB107" s="240"/>
      <c r="XC107" s="240"/>
      <c r="XD107" s="240"/>
      <c r="XE107" s="240"/>
      <c r="XF107" s="240"/>
      <c r="XG107" s="240"/>
      <c r="XH107" s="240"/>
      <c r="XI107" s="240"/>
      <c r="XJ107" s="240"/>
      <c r="XK107" s="240"/>
      <c r="XL107" s="240"/>
      <c r="XM107" s="240"/>
      <c r="XN107" s="240"/>
      <c r="XO107" s="240"/>
      <c r="XP107" s="240"/>
      <c r="XQ107" s="240"/>
      <c r="XR107" s="240"/>
      <c r="XS107" s="240"/>
      <c r="XT107" s="240"/>
      <c r="XU107" s="240"/>
      <c r="XV107" s="240"/>
      <c r="XW107" s="240"/>
      <c r="XX107" s="240"/>
      <c r="XY107" s="240"/>
      <c r="XZ107" s="240"/>
      <c r="YA107" s="240"/>
      <c r="YB107" s="240"/>
      <c r="YC107" s="240"/>
      <c r="YD107" s="240"/>
      <c r="YE107" s="240"/>
      <c r="YF107" s="240"/>
      <c r="YG107" s="240"/>
      <c r="YH107" s="240"/>
      <c r="YI107" s="240"/>
      <c r="YJ107" s="240"/>
      <c r="YK107" s="240"/>
      <c r="YL107" s="240"/>
      <c r="YM107" s="240"/>
      <c r="YN107" s="240"/>
      <c r="YO107" s="240"/>
      <c r="YP107" s="240"/>
      <c r="YQ107" s="240"/>
      <c r="YR107" s="240"/>
      <c r="YS107" s="240"/>
      <c r="YT107" s="240"/>
      <c r="YU107" s="240"/>
      <c r="YV107" s="240"/>
      <c r="YW107" s="240"/>
      <c r="YX107" s="240"/>
      <c r="YY107" s="240"/>
      <c r="YZ107" s="240"/>
      <c r="ZA107" s="240"/>
      <c r="ZB107" s="240"/>
      <c r="ZC107" s="240"/>
      <c r="ZD107" s="240"/>
      <c r="ZE107" s="240"/>
      <c r="ZF107" s="240"/>
      <c r="ZG107" s="240"/>
      <c r="ZH107" s="240"/>
      <c r="ZI107" s="240"/>
      <c r="ZJ107" s="240"/>
      <c r="ZK107" s="240"/>
      <c r="ZL107" s="240"/>
      <c r="ZM107" s="240"/>
      <c r="ZN107" s="240"/>
      <c r="ZO107" s="240"/>
      <c r="ZP107" s="240"/>
      <c r="ZQ107" s="240"/>
      <c r="ZR107" s="240"/>
      <c r="ZS107" s="240"/>
      <c r="ZT107" s="240"/>
      <c r="ZU107" s="240"/>
      <c r="ZV107" s="240"/>
      <c r="ZW107" s="240"/>
      <c r="ZX107" s="240"/>
      <c r="ZY107" s="240"/>
      <c r="ZZ107" s="240"/>
      <c r="AAA107" s="240"/>
      <c r="AAB107" s="240"/>
      <c r="AAC107" s="240"/>
      <c r="AAD107" s="240"/>
      <c r="AAE107" s="240"/>
      <c r="AAF107" s="240"/>
      <c r="AAG107" s="240"/>
      <c r="AAH107" s="240"/>
      <c r="AAI107" s="240"/>
      <c r="AAJ107" s="240"/>
      <c r="AAK107" s="240"/>
      <c r="AAL107" s="240"/>
      <c r="AAM107" s="240"/>
      <c r="AAN107" s="240"/>
      <c r="AAO107" s="240"/>
      <c r="AAP107" s="240"/>
      <c r="AAQ107" s="240"/>
      <c r="AAR107" s="240"/>
      <c r="AAS107" s="240"/>
      <c r="AAT107" s="240"/>
      <c r="AAU107" s="240"/>
      <c r="AAV107" s="240"/>
      <c r="AAW107" s="240"/>
      <c r="AAX107" s="240"/>
      <c r="AAY107" s="240"/>
      <c r="AAZ107" s="240"/>
      <c r="ABA107" s="240"/>
      <c r="ABB107" s="240"/>
      <c r="ABC107" s="240"/>
      <c r="ABD107" s="240"/>
      <c r="ABE107" s="240"/>
      <c r="ABF107" s="240"/>
      <c r="ABG107" s="240"/>
      <c r="ABH107" s="240"/>
      <c r="ABI107" s="240"/>
      <c r="ABJ107" s="240"/>
      <c r="ABK107" s="240"/>
      <c r="ABL107" s="240"/>
      <c r="ABM107" s="240"/>
      <c r="ABN107" s="240"/>
      <c r="ABO107" s="240"/>
      <c r="ABP107" s="240"/>
      <c r="ABQ107" s="240"/>
      <c r="ABR107" s="240"/>
      <c r="ABS107" s="240"/>
      <c r="ABT107" s="240"/>
      <c r="ABU107" s="240"/>
      <c r="ABV107" s="240"/>
      <c r="ABW107" s="240"/>
      <c r="ABX107" s="240"/>
      <c r="ABY107" s="240"/>
      <c r="ABZ107" s="240"/>
      <c r="ACA107" s="240"/>
      <c r="ACB107" s="240"/>
      <c r="ACC107" s="240"/>
      <c r="ACD107" s="240"/>
      <c r="ACE107" s="240"/>
      <c r="ACF107" s="240"/>
      <c r="ACG107" s="240"/>
      <c r="ACH107" s="240"/>
      <c r="ACI107" s="240"/>
      <c r="ACJ107" s="240"/>
      <c r="ACK107" s="240"/>
      <c r="ACL107" s="240"/>
      <c r="ACM107" s="240"/>
      <c r="ACN107" s="240"/>
      <c r="ACO107" s="240"/>
      <c r="ACP107" s="240"/>
      <c r="ACQ107" s="240"/>
      <c r="ACR107" s="240"/>
      <c r="ACS107" s="240"/>
      <c r="ACT107" s="240"/>
      <c r="ACU107" s="240"/>
      <c r="ACV107" s="240"/>
      <c r="ACW107" s="240"/>
      <c r="ACX107" s="240"/>
      <c r="ACY107" s="240"/>
      <c r="ACZ107" s="240"/>
      <c r="ADA107" s="240"/>
      <c r="ADB107" s="240"/>
      <c r="ADC107" s="240"/>
      <c r="ADD107" s="240"/>
      <c r="ADE107" s="240"/>
      <c r="ADF107" s="240"/>
      <c r="ADG107" s="240"/>
      <c r="ADH107" s="240"/>
      <c r="ADI107" s="240"/>
      <c r="ADJ107" s="240"/>
      <c r="ADK107" s="240"/>
      <c r="ADL107" s="240"/>
      <c r="ADM107" s="240"/>
      <c r="ADN107" s="240"/>
      <c r="ADO107" s="240"/>
      <c r="ADP107" s="240"/>
      <c r="ADQ107" s="240"/>
      <c r="ADR107" s="240"/>
      <c r="ADS107" s="240"/>
      <c r="ADT107" s="240"/>
      <c r="ADU107" s="240"/>
      <c r="ADV107" s="240"/>
      <c r="ADW107" s="240"/>
      <c r="ADX107" s="240"/>
      <c r="ADY107" s="240"/>
      <c r="ADZ107" s="240"/>
      <c r="AEA107" s="240"/>
      <c r="AEB107" s="240"/>
      <c r="AEC107" s="240"/>
      <c r="AED107" s="240"/>
      <c r="AEE107" s="240"/>
      <c r="AEF107" s="240"/>
      <c r="AEG107" s="240"/>
      <c r="AEH107" s="240"/>
      <c r="AEI107" s="240"/>
      <c r="AEJ107" s="240"/>
      <c r="AEK107" s="240"/>
      <c r="AEL107" s="240"/>
      <c r="AEM107" s="240"/>
      <c r="AEN107" s="240"/>
      <c r="AEO107" s="240"/>
      <c r="AEP107" s="240"/>
      <c r="AEQ107" s="240"/>
      <c r="AER107" s="240"/>
      <c r="AES107" s="240"/>
      <c r="AET107" s="240"/>
      <c r="AEU107" s="240"/>
      <c r="AEV107" s="240"/>
      <c r="AEW107" s="240"/>
      <c r="AEX107" s="240"/>
      <c r="AEY107" s="240"/>
      <c r="AEZ107" s="240"/>
      <c r="AFA107" s="240"/>
      <c r="AFB107" s="240"/>
      <c r="AFC107" s="240"/>
      <c r="AFD107" s="240"/>
      <c r="AFE107" s="240"/>
      <c r="AFF107" s="240"/>
      <c r="AFG107" s="240"/>
      <c r="AFH107" s="240"/>
      <c r="AFI107" s="240"/>
      <c r="AFJ107" s="240"/>
      <c r="AFK107" s="240"/>
      <c r="AFL107" s="240"/>
      <c r="AFM107" s="240"/>
      <c r="AFN107" s="240"/>
      <c r="AFO107" s="240"/>
      <c r="AFP107" s="240"/>
      <c r="AFQ107" s="240"/>
      <c r="AFR107" s="240"/>
      <c r="AFS107" s="240"/>
      <c r="AFT107" s="240"/>
      <c r="AFU107" s="240"/>
      <c r="AFV107" s="240"/>
      <c r="AFW107" s="240"/>
      <c r="AFX107" s="240"/>
      <c r="AFY107" s="240"/>
      <c r="AFZ107" s="240"/>
      <c r="AGA107" s="240"/>
      <c r="AGB107" s="240"/>
      <c r="AGC107" s="240"/>
      <c r="AGD107" s="240"/>
      <c r="AGE107" s="240"/>
      <c r="AGF107" s="240"/>
      <c r="AGG107" s="240"/>
      <c r="AGH107" s="240"/>
      <c r="AGI107" s="240"/>
      <c r="AGJ107" s="240"/>
      <c r="AGK107" s="240"/>
      <c r="AGL107" s="240"/>
      <c r="AGM107" s="240"/>
      <c r="AGN107" s="240"/>
      <c r="AGO107" s="240"/>
      <c r="AGP107" s="240"/>
      <c r="AGQ107" s="240"/>
      <c r="AGR107" s="240"/>
      <c r="AGS107" s="240"/>
      <c r="AGT107" s="240"/>
      <c r="AGU107" s="240"/>
      <c r="AGV107" s="240"/>
      <c r="AGW107" s="240"/>
      <c r="AGX107" s="240"/>
      <c r="AGY107" s="240"/>
      <c r="AGZ107" s="240"/>
      <c r="AHA107" s="240"/>
      <c r="AHB107" s="240"/>
      <c r="AHC107" s="240"/>
      <c r="AHD107" s="240"/>
      <c r="AHE107" s="240"/>
      <c r="AHF107" s="240"/>
      <c r="AHG107" s="240"/>
      <c r="AHH107" s="240"/>
      <c r="AHI107" s="240"/>
      <c r="AHJ107" s="240"/>
      <c r="AHK107" s="240"/>
      <c r="AHL107" s="240"/>
      <c r="AHM107" s="240"/>
      <c r="AHN107" s="240"/>
      <c r="AHO107" s="240"/>
      <c r="AHP107" s="240"/>
      <c r="AHQ107" s="240"/>
      <c r="AHR107" s="240"/>
      <c r="AHS107" s="240"/>
      <c r="AHT107" s="240"/>
      <c r="AHU107" s="240"/>
      <c r="AHV107" s="240"/>
      <c r="AHW107" s="240"/>
      <c r="AHX107" s="240"/>
      <c r="AHY107" s="240"/>
      <c r="AHZ107" s="240"/>
      <c r="AIA107" s="240"/>
      <c r="AIB107" s="240"/>
      <c r="AIC107" s="240"/>
      <c r="AID107" s="240"/>
      <c r="AIE107" s="240"/>
      <c r="AIF107" s="240"/>
      <c r="AIG107" s="240"/>
      <c r="AIH107" s="240"/>
      <c r="AII107" s="240"/>
      <c r="AIJ107" s="240"/>
      <c r="AIK107" s="240"/>
      <c r="AIL107" s="240"/>
      <c r="AIM107" s="240"/>
      <c r="AIN107" s="240"/>
      <c r="AIO107" s="240"/>
      <c r="AIP107" s="240"/>
      <c r="AIQ107" s="240"/>
      <c r="AIR107" s="240"/>
      <c r="AIS107" s="240"/>
      <c r="AIT107" s="240"/>
      <c r="AIU107" s="240"/>
      <c r="AIV107" s="240"/>
      <c r="AIW107" s="240"/>
      <c r="AIX107" s="240"/>
      <c r="AIY107" s="240"/>
      <c r="AIZ107" s="240"/>
      <c r="AJA107" s="240"/>
      <c r="AJB107" s="240"/>
      <c r="AJC107" s="240"/>
      <c r="AJD107" s="240"/>
      <c r="AJE107" s="240"/>
      <c r="AJF107" s="240"/>
      <c r="AJG107" s="240"/>
      <c r="AJH107" s="240"/>
      <c r="AJI107" s="240"/>
      <c r="AJJ107" s="240"/>
      <c r="AJK107" s="240"/>
      <c r="AJL107" s="240"/>
      <c r="AJM107" s="240"/>
      <c r="AJN107" s="240"/>
      <c r="AJO107" s="240"/>
      <c r="AJP107" s="240"/>
      <c r="AJQ107" s="240"/>
      <c r="AJR107" s="240"/>
      <c r="AJS107" s="240"/>
      <c r="AJT107" s="240"/>
      <c r="AJU107" s="240"/>
      <c r="AJV107" s="240"/>
      <c r="AJW107" s="240"/>
      <c r="AJX107" s="240"/>
      <c r="AJY107" s="240"/>
      <c r="AJZ107" s="240"/>
      <c r="AKA107" s="240"/>
      <c r="AKB107" s="240"/>
      <c r="AKC107" s="240"/>
      <c r="AKD107" s="240"/>
      <c r="AKE107" s="240"/>
      <c r="AKF107" s="240"/>
      <c r="AKG107" s="240"/>
      <c r="AKH107" s="240"/>
      <c r="AKI107" s="240"/>
      <c r="AKJ107" s="240"/>
      <c r="AKK107" s="240"/>
      <c r="AKL107" s="240"/>
      <c r="AKM107" s="240"/>
      <c r="AKN107" s="240"/>
      <c r="AKO107" s="240"/>
      <c r="AKP107" s="240"/>
      <c r="AKQ107" s="240"/>
      <c r="AKR107" s="240"/>
      <c r="AKS107" s="240"/>
      <c r="AKT107" s="240"/>
      <c r="AKU107" s="240"/>
      <c r="AKV107" s="240"/>
      <c r="AKW107" s="240"/>
      <c r="AKX107" s="240"/>
      <c r="AKY107" s="240"/>
      <c r="AKZ107" s="240"/>
      <c r="ALA107" s="240"/>
      <c r="ALB107" s="240"/>
      <c r="ALC107" s="240"/>
      <c r="ALD107" s="240"/>
      <c r="ALE107" s="240"/>
      <c r="ALF107" s="240"/>
      <c r="ALG107" s="240"/>
      <c r="ALH107" s="240"/>
      <c r="ALI107" s="240"/>
      <c r="ALJ107" s="240"/>
      <c r="ALK107" s="240"/>
      <c r="ALL107" s="240"/>
      <c r="ALM107" s="240"/>
      <c r="ALN107" s="240"/>
      <c r="ALO107" s="240"/>
      <c r="ALP107" s="240"/>
      <c r="ALQ107" s="240"/>
      <c r="ALR107" s="240"/>
      <c r="ALS107" s="240"/>
      <c r="ALT107" s="240"/>
      <c r="ALU107" s="240"/>
      <c r="ALV107" s="240"/>
      <c r="ALW107" s="240"/>
      <c r="ALX107" s="240"/>
      <c r="ALY107" s="240"/>
      <c r="ALZ107" s="240"/>
      <c r="AMA107" s="240"/>
      <c r="AMB107" s="240"/>
      <c r="AMC107" s="240"/>
      <c r="AMD107" s="240"/>
      <c r="AME107" s="240"/>
      <c r="AMF107" s="240"/>
      <c r="AMG107" s="240"/>
      <c r="AMH107" s="240"/>
      <c r="AMI107" s="240"/>
      <c r="AMJ107" s="240"/>
      <c r="AMK107" s="240"/>
    </row>
    <row r="108" spans="1:1025" s="241" customFormat="1">
      <c r="A108" s="242"/>
      <c r="B108" s="193">
        <v>10</v>
      </c>
      <c r="C108" s="214" t="s">
        <v>275</v>
      </c>
      <c r="D108" s="215"/>
      <c r="E108" s="217"/>
      <c r="F108" s="216">
        <v>44000</v>
      </c>
      <c r="G108" s="220"/>
      <c r="H108" s="217"/>
      <c r="I108" s="204"/>
      <c r="J108" s="205"/>
      <c r="K108" s="213"/>
      <c r="L108" s="213"/>
      <c r="M108" s="240"/>
      <c r="N108" s="240"/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40"/>
      <c r="AH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  <c r="AT108" s="240"/>
      <c r="AU108" s="240"/>
      <c r="AV108" s="240"/>
      <c r="AW108" s="240"/>
      <c r="AX108" s="240"/>
      <c r="AY108" s="240"/>
      <c r="AZ108" s="240"/>
      <c r="BA108" s="240"/>
      <c r="BB108" s="240"/>
      <c r="BC108" s="240"/>
      <c r="BD108" s="240"/>
      <c r="BE108" s="240"/>
      <c r="BF108" s="240"/>
      <c r="BG108" s="240"/>
      <c r="BH108" s="240"/>
      <c r="BI108" s="240"/>
      <c r="BJ108" s="240"/>
      <c r="BK108" s="240"/>
      <c r="BL108" s="240"/>
      <c r="BM108" s="240"/>
      <c r="BN108" s="240"/>
      <c r="BO108" s="240"/>
      <c r="BP108" s="240"/>
      <c r="BQ108" s="240"/>
      <c r="BR108" s="240"/>
      <c r="BS108" s="240"/>
      <c r="BT108" s="240"/>
      <c r="BU108" s="240"/>
      <c r="BV108" s="240"/>
      <c r="BW108" s="240"/>
      <c r="BX108" s="240"/>
      <c r="BY108" s="240"/>
      <c r="BZ108" s="240"/>
      <c r="CA108" s="240"/>
      <c r="CB108" s="240"/>
      <c r="CC108" s="240"/>
      <c r="CD108" s="240"/>
      <c r="CE108" s="240"/>
      <c r="CF108" s="240"/>
      <c r="CG108" s="240"/>
      <c r="CH108" s="240"/>
      <c r="CI108" s="240"/>
      <c r="CJ108" s="240"/>
      <c r="CK108" s="240"/>
      <c r="CL108" s="240"/>
      <c r="CM108" s="240"/>
      <c r="CN108" s="240"/>
      <c r="CO108" s="240"/>
      <c r="CP108" s="240"/>
      <c r="CQ108" s="240"/>
      <c r="CR108" s="240"/>
      <c r="CS108" s="240"/>
      <c r="CT108" s="240"/>
      <c r="CU108" s="240"/>
      <c r="CV108" s="240"/>
      <c r="CW108" s="240"/>
      <c r="CX108" s="240"/>
      <c r="CY108" s="240"/>
      <c r="CZ108" s="240"/>
      <c r="DA108" s="240"/>
      <c r="DB108" s="240"/>
      <c r="DC108" s="240"/>
      <c r="DD108" s="240"/>
      <c r="DE108" s="240"/>
      <c r="DF108" s="240"/>
      <c r="DG108" s="240"/>
      <c r="DH108" s="240"/>
      <c r="DI108" s="240"/>
      <c r="DJ108" s="240"/>
      <c r="DK108" s="240"/>
      <c r="DL108" s="240"/>
      <c r="DM108" s="240"/>
      <c r="DN108" s="240"/>
      <c r="DO108" s="240"/>
      <c r="DP108" s="240"/>
      <c r="DQ108" s="240"/>
      <c r="DR108" s="240"/>
      <c r="DS108" s="240"/>
      <c r="DT108" s="240"/>
      <c r="DU108" s="240"/>
      <c r="DV108" s="240"/>
      <c r="DW108" s="240"/>
      <c r="DX108" s="240"/>
      <c r="DY108" s="240"/>
      <c r="DZ108" s="240"/>
      <c r="EA108" s="240"/>
      <c r="EB108" s="240"/>
      <c r="EC108" s="240"/>
      <c r="ED108" s="240"/>
      <c r="EE108" s="240"/>
      <c r="EF108" s="240"/>
      <c r="EG108" s="240"/>
      <c r="EH108" s="240"/>
      <c r="EI108" s="240"/>
      <c r="EJ108" s="240"/>
      <c r="EK108" s="240"/>
      <c r="EL108" s="240"/>
      <c r="EM108" s="240"/>
      <c r="EN108" s="240"/>
      <c r="EO108" s="240"/>
      <c r="EP108" s="240"/>
      <c r="EQ108" s="240"/>
      <c r="ER108" s="240"/>
      <c r="ES108" s="240"/>
      <c r="ET108" s="240"/>
      <c r="EU108" s="240"/>
      <c r="EV108" s="240"/>
      <c r="EW108" s="240"/>
      <c r="EX108" s="240"/>
      <c r="EY108" s="240"/>
      <c r="EZ108" s="240"/>
      <c r="FA108" s="240"/>
      <c r="FB108" s="240"/>
      <c r="FC108" s="240"/>
      <c r="FD108" s="240"/>
      <c r="FE108" s="240"/>
      <c r="FF108" s="240"/>
      <c r="FG108" s="240"/>
      <c r="FH108" s="240"/>
      <c r="FI108" s="240"/>
      <c r="FJ108" s="240"/>
      <c r="FK108" s="240"/>
      <c r="FL108" s="240"/>
      <c r="FM108" s="240"/>
      <c r="FN108" s="240"/>
      <c r="FO108" s="240"/>
      <c r="FP108" s="240"/>
      <c r="FQ108" s="240"/>
      <c r="FR108" s="240"/>
      <c r="FS108" s="240"/>
      <c r="FT108" s="240"/>
      <c r="FU108" s="240"/>
      <c r="FV108" s="240"/>
      <c r="FW108" s="240"/>
      <c r="FX108" s="240"/>
      <c r="FY108" s="240"/>
      <c r="FZ108" s="240"/>
      <c r="GA108" s="240"/>
      <c r="GB108" s="240"/>
      <c r="GC108" s="240"/>
      <c r="GD108" s="240"/>
      <c r="GE108" s="240"/>
      <c r="GF108" s="240"/>
      <c r="GG108" s="240"/>
      <c r="GH108" s="240"/>
      <c r="GI108" s="240"/>
      <c r="GJ108" s="240"/>
      <c r="GK108" s="240"/>
      <c r="GL108" s="240"/>
      <c r="GM108" s="240"/>
      <c r="GN108" s="240"/>
      <c r="GO108" s="240"/>
      <c r="GP108" s="240"/>
      <c r="GQ108" s="240"/>
      <c r="GR108" s="240"/>
      <c r="GS108" s="240"/>
      <c r="GT108" s="240"/>
      <c r="GU108" s="240"/>
      <c r="GV108" s="240"/>
      <c r="GW108" s="240"/>
      <c r="GX108" s="240"/>
      <c r="GY108" s="240"/>
      <c r="GZ108" s="240"/>
      <c r="HA108" s="240"/>
      <c r="HB108" s="240"/>
      <c r="HC108" s="240"/>
      <c r="HD108" s="240"/>
      <c r="HE108" s="240"/>
      <c r="HF108" s="240"/>
      <c r="HG108" s="240"/>
      <c r="HH108" s="240"/>
      <c r="HI108" s="240"/>
      <c r="HJ108" s="240"/>
      <c r="HK108" s="240"/>
      <c r="HL108" s="240"/>
      <c r="HM108" s="240"/>
      <c r="HN108" s="240"/>
      <c r="HO108" s="240"/>
      <c r="HP108" s="240"/>
      <c r="HQ108" s="240"/>
      <c r="HR108" s="240"/>
      <c r="HS108" s="240"/>
      <c r="HT108" s="240"/>
      <c r="HU108" s="240"/>
      <c r="HV108" s="240"/>
      <c r="HW108" s="240"/>
      <c r="HX108" s="240"/>
      <c r="HY108" s="240"/>
      <c r="HZ108" s="240"/>
      <c r="IA108" s="240"/>
      <c r="IB108" s="240"/>
      <c r="IC108" s="240"/>
      <c r="ID108" s="240"/>
      <c r="IE108" s="240"/>
      <c r="IF108" s="240"/>
      <c r="IG108" s="240"/>
      <c r="IH108" s="240"/>
      <c r="II108" s="240"/>
      <c r="IJ108" s="240"/>
      <c r="IK108" s="240"/>
      <c r="IL108" s="240"/>
      <c r="IM108" s="240"/>
      <c r="IN108" s="240"/>
      <c r="IO108" s="240"/>
      <c r="IP108" s="240"/>
      <c r="IQ108" s="240"/>
      <c r="IR108" s="240"/>
      <c r="IS108" s="240"/>
      <c r="IT108" s="240"/>
      <c r="IU108" s="240"/>
      <c r="IV108" s="240"/>
      <c r="IW108" s="240"/>
      <c r="IX108" s="240"/>
      <c r="IY108" s="240"/>
      <c r="IZ108" s="240"/>
      <c r="JA108" s="240"/>
      <c r="JB108" s="240"/>
      <c r="JC108" s="240"/>
      <c r="JD108" s="240"/>
      <c r="JE108" s="240"/>
      <c r="JF108" s="240"/>
      <c r="JG108" s="240"/>
      <c r="JH108" s="240"/>
      <c r="JI108" s="240"/>
      <c r="JJ108" s="240"/>
      <c r="JK108" s="240"/>
      <c r="JL108" s="240"/>
      <c r="JM108" s="240"/>
      <c r="JN108" s="240"/>
      <c r="JO108" s="240"/>
      <c r="JP108" s="240"/>
      <c r="JQ108" s="240"/>
      <c r="JR108" s="240"/>
      <c r="JS108" s="240"/>
      <c r="JT108" s="240"/>
      <c r="JU108" s="240"/>
      <c r="JV108" s="240"/>
      <c r="JW108" s="240"/>
      <c r="JX108" s="240"/>
      <c r="JY108" s="240"/>
      <c r="JZ108" s="240"/>
      <c r="KA108" s="240"/>
      <c r="KB108" s="240"/>
      <c r="KC108" s="240"/>
      <c r="KD108" s="240"/>
      <c r="KE108" s="240"/>
      <c r="KF108" s="240"/>
      <c r="KG108" s="240"/>
      <c r="KH108" s="240"/>
      <c r="KI108" s="240"/>
      <c r="KJ108" s="240"/>
      <c r="KK108" s="240"/>
      <c r="KL108" s="240"/>
      <c r="KM108" s="240"/>
      <c r="KN108" s="240"/>
      <c r="KO108" s="240"/>
      <c r="KP108" s="240"/>
      <c r="KQ108" s="240"/>
      <c r="KR108" s="240"/>
      <c r="KS108" s="240"/>
      <c r="KT108" s="240"/>
      <c r="KU108" s="240"/>
      <c r="KV108" s="240"/>
      <c r="KW108" s="240"/>
      <c r="KX108" s="240"/>
      <c r="KY108" s="240"/>
      <c r="KZ108" s="240"/>
      <c r="LA108" s="240"/>
      <c r="LB108" s="240"/>
      <c r="LC108" s="240"/>
      <c r="LD108" s="240"/>
      <c r="LE108" s="240"/>
      <c r="LF108" s="240"/>
      <c r="LG108" s="240"/>
      <c r="LH108" s="240"/>
      <c r="LI108" s="240"/>
      <c r="LJ108" s="240"/>
      <c r="LK108" s="240"/>
      <c r="LL108" s="240"/>
      <c r="LM108" s="240"/>
      <c r="LN108" s="240"/>
      <c r="LO108" s="240"/>
      <c r="LP108" s="240"/>
      <c r="LQ108" s="240"/>
      <c r="LR108" s="240"/>
      <c r="LS108" s="240"/>
      <c r="LT108" s="240"/>
      <c r="LU108" s="240"/>
      <c r="LV108" s="240"/>
      <c r="LW108" s="240"/>
      <c r="LX108" s="240"/>
      <c r="LY108" s="240"/>
      <c r="LZ108" s="240"/>
      <c r="MA108" s="240"/>
      <c r="MB108" s="240"/>
      <c r="MC108" s="240"/>
      <c r="MD108" s="240"/>
      <c r="ME108" s="240"/>
      <c r="MF108" s="240"/>
      <c r="MG108" s="240"/>
      <c r="MH108" s="240"/>
      <c r="MI108" s="240"/>
      <c r="MJ108" s="240"/>
      <c r="MK108" s="240"/>
      <c r="ML108" s="240"/>
      <c r="MM108" s="240"/>
      <c r="MN108" s="240"/>
      <c r="MO108" s="240"/>
      <c r="MP108" s="240"/>
      <c r="MQ108" s="240"/>
      <c r="MR108" s="240"/>
      <c r="MS108" s="240"/>
      <c r="MT108" s="240"/>
      <c r="MU108" s="240"/>
      <c r="MV108" s="240"/>
      <c r="MW108" s="240"/>
      <c r="MX108" s="240"/>
      <c r="MY108" s="240"/>
      <c r="MZ108" s="240"/>
      <c r="NA108" s="240"/>
      <c r="NB108" s="240"/>
      <c r="NC108" s="240"/>
      <c r="ND108" s="240"/>
      <c r="NE108" s="240"/>
      <c r="NF108" s="240"/>
      <c r="NG108" s="240"/>
      <c r="NH108" s="240"/>
      <c r="NI108" s="240"/>
      <c r="NJ108" s="240"/>
      <c r="NK108" s="240"/>
      <c r="NL108" s="240"/>
      <c r="NM108" s="240"/>
      <c r="NN108" s="240"/>
      <c r="NO108" s="240"/>
      <c r="NP108" s="240"/>
      <c r="NQ108" s="240"/>
      <c r="NR108" s="240"/>
      <c r="NS108" s="240"/>
      <c r="NT108" s="240"/>
      <c r="NU108" s="240"/>
      <c r="NV108" s="240"/>
      <c r="NW108" s="240"/>
      <c r="NX108" s="240"/>
      <c r="NY108" s="240"/>
      <c r="NZ108" s="240"/>
      <c r="OA108" s="240"/>
      <c r="OB108" s="240"/>
      <c r="OC108" s="240"/>
      <c r="OD108" s="240"/>
      <c r="OE108" s="240"/>
      <c r="OF108" s="240"/>
      <c r="OG108" s="240"/>
      <c r="OH108" s="240"/>
      <c r="OI108" s="240"/>
      <c r="OJ108" s="240"/>
      <c r="OK108" s="240"/>
      <c r="OL108" s="240"/>
      <c r="OM108" s="240"/>
      <c r="ON108" s="240"/>
      <c r="OO108" s="240"/>
      <c r="OP108" s="240"/>
      <c r="OQ108" s="240"/>
      <c r="OR108" s="240"/>
      <c r="OS108" s="240"/>
      <c r="OT108" s="240"/>
      <c r="OU108" s="240"/>
      <c r="OV108" s="240"/>
      <c r="OW108" s="240"/>
      <c r="OX108" s="240"/>
      <c r="OY108" s="240"/>
      <c r="OZ108" s="240"/>
      <c r="PA108" s="240"/>
      <c r="PB108" s="240"/>
      <c r="PC108" s="240"/>
      <c r="PD108" s="240"/>
      <c r="PE108" s="240"/>
      <c r="PF108" s="240"/>
      <c r="PG108" s="240"/>
      <c r="PH108" s="240"/>
      <c r="PI108" s="240"/>
      <c r="PJ108" s="240"/>
      <c r="PK108" s="240"/>
      <c r="PL108" s="240"/>
      <c r="PM108" s="240"/>
      <c r="PN108" s="240"/>
      <c r="PO108" s="240"/>
      <c r="PP108" s="240"/>
      <c r="PQ108" s="240"/>
      <c r="PR108" s="240"/>
      <c r="PS108" s="240"/>
      <c r="PT108" s="240"/>
      <c r="PU108" s="240"/>
      <c r="PV108" s="240"/>
      <c r="PW108" s="240"/>
      <c r="PX108" s="240"/>
      <c r="PY108" s="240"/>
      <c r="PZ108" s="240"/>
      <c r="QA108" s="240"/>
      <c r="QB108" s="240"/>
      <c r="QC108" s="240"/>
      <c r="QD108" s="240"/>
      <c r="QE108" s="240"/>
      <c r="QF108" s="240"/>
      <c r="QG108" s="240"/>
      <c r="QH108" s="240"/>
      <c r="QI108" s="240"/>
      <c r="QJ108" s="240"/>
      <c r="QK108" s="240"/>
      <c r="QL108" s="240"/>
      <c r="QM108" s="240"/>
      <c r="QN108" s="240"/>
      <c r="QO108" s="240"/>
      <c r="QP108" s="240"/>
      <c r="QQ108" s="240"/>
      <c r="QR108" s="240"/>
      <c r="QS108" s="240"/>
      <c r="QT108" s="240"/>
      <c r="QU108" s="240"/>
      <c r="QV108" s="240"/>
      <c r="QW108" s="240"/>
      <c r="QX108" s="240"/>
      <c r="QY108" s="240"/>
      <c r="QZ108" s="240"/>
      <c r="RA108" s="240"/>
      <c r="RB108" s="240"/>
      <c r="RC108" s="240"/>
      <c r="RD108" s="240"/>
      <c r="RE108" s="240"/>
      <c r="RF108" s="240"/>
      <c r="RG108" s="240"/>
      <c r="RH108" s="240"/>
      <c r="RI108" s="240"/>
      <c r="RJ108" s="240"/>
      <c r="RK108" s="240"/>
      <c r="RL108" s="240"/>
      <c r="RM108" s="240"/>
      <c r="RN108" s="240"/>
      <c r="RO108" s="240"/>
      <c r="RP108" s="240"/>
      <c r="RQ108" s="240"/>
      <c r="RR108" s="240"/>
      <c r="RS108" s="240"/>
      <c r="RT108" s="240"/>
      <c r="RU108" s="240"/>
      <c r="RV108" s="240"/>
      <c r="RW108" s="240"/>
      <c r="RX108" s="240"/>
      <c r="RY108" s="240"/>
      <c r="RZ108" s="240"/>
      <c r="SA108" s="240"/>
      <c r="SB108" s="240"/>
      <c r="SC108" s="240"/>
      <c r="SD108" s="240"/>
      <c r="SE108" s="240"/>
      <c r="SF108" s="240"/>
      <c r="SG108" s="240"/>
      <c r="SH108" s="240"/>
      <c r="SI108" s="240"/>
      <c r="SJ108" s="240"/>
      <c r="SK108" s="240"/>
      <c r="SL108" s="240"/>
      <c r="SM108" s="240"/>
      <c r="SN108" s="240"/>
      <c r="SO108" s="240"/>
      <c r="SP108" s="240"/>
      <c r="SQ108" s="240"/>
      <c r="SR108" s="240"/>
      <c r="SS108" s="240"/>
      <c r="ST108" s="240"/>
      <c r="SU108" s="240"/>
      <c r="SV108" s="240"/>
      <c r="SW108" s="240"/>
      <c r="SX108" s="240"/>
      <c r="SY108" s="240"/>
      <c r="SZ108" s="240"/>
      <c r="TA108" s="240"/>
      <c r="TB108" s="240"/>
      <c r="TC108" s="240"/>
      <c r="TD108" s="240"/>
      <c r="TE108" s="240"/>
      <c r="TF108" s="240"/>
      <c r="TG108" s="240"/>
      <c r="TH108" s="240"/>
      <c r="TI108" s="240"/>
      <c r="TJ108" s="240"/>
      <c r="TK108" s="240"/>
      <c r="TL108" s="240"/>
      <c r="TM108" s="240"/>
      <c r="TN108" s="240"/>
      <c r="TO108" s="240"/>
      <c r="TP108" s="240"/>
      <c r="TQ108" s="240"/>
      <c r="TR108" s="240"/>
      <c r="TS108" s="240"/>
      <c r="TT108" s="240"/>
      <c r="TU108" s="240"/>
      <c r="TV108" s="240"/>
      <c r="TW108" s="240"/>
      <c r="TX108" s="240"/>
      <c r="TY108" s="240"/>
      <c r="TZ108" s="240"/>
      <c r="UA108" s="240"/>
      <c r="UB108" s="240"/>
      <c r="UC108" s="240"/>
      <c r="UD108" s="240"/>
      <c r="UE108" s="240"/>
      <c r="UF108" s="240"/>
      <c r="UG108" s="240"/>
      <c r="UH108" s="240"/>
      <c r="UI108" s="240"/>
      <c r="UJ108" s="240"/>
      <c r="UK108" s="240"/>
      <c r="UL108" s="240"/>
      <c r="UM108" s="240"/>
      <c r="UN108" s="240"/>
      <c r="UO108" s="240"/>
      <c r="UP108" s="240"/>
      <c r="UQ108" s="240"/>
      <c r="UR108" s="240"/>
      <c r="US108" s="240"/>
      <c r="UT108" s="240"/>
      <c r="UU108" s="240"/>
      <c r="UV108" s="240"/>
      <c r="UW108" s="240"/>
      <c r="UX108" s="240"/>
      <c r="UY108" s="240"/>
      <c r="UZ108" s="240"/>
      <c r="VA108" s="240"/>
      <c r="VB108" s="240"/>
      <c r="VC108" s="240"/>
      <c r="VD108" s="240"/>
      <c r="VE108" s="240"/>
      <c r="VF108" s="240"/>
      <c r="VG108" s="240"/>
      <c r="VH108" s="240"/>
      <c r="VI108" s="240"/>
      <c r="VJ108" s="240"/>
      <c r="VK108" s="240"/>
      <c r="VL108" s="240"/>
      <c r="VM108" s="240"/>
      <c r="VN108" s="240"/>
      <c r="VO108" s="240"/>
      <c r="VP108" s="240"/>
      <c r="VQ108" s="240"/>
      <c r="VR108" s="240"/>
      <c r="VS108" s="240"/>
      <c r="VT108" s="240"/>
      <c r="VU108" s="240"/>
      <c r="VV108" s="240"/>
      <c r="VW108" s="240"/>
      <c r="VX108" s="240"/>
      <c r="VY108" s="240"/>
      <c r="VZ108" s="240"/>
      <c r="WA108" s="240"/>
      <c r="WB108" s="240"/>
      <c r="WC108" s="240"/>
      <c r="WD108" s="240"/>
      <c r="WE108" s="240"/>
      <c r="WF108" s="240"/>
      <c r="WG108" s="240"/>
      <c r="WH108" s="240"/>
      <c r="WI108" s="240"/>
      <c r="WJ108" s="240"/>
      <c r="WK108" s="240"/>
      <c r="WL108" s="240"/>
      <c r="WM108" s="240"/>
      <c r="WN108" s="240"/>
      <c r="WO108" s="240"/>
      <c r="WP108" s="240"/>
      <c r="WQ108" s="240"/>
      <c r="WR108" s="240"/>
      <c r="WS108" s="240"/>
      <c r="WT108" s="240"/>
      <c r="WU108" s="240"/>
      <c r="WV108" s="240"/>
      <c r="WW108" s="240"/>
      <c r="WX108" s="240"/>
      <c r="WY108" s="240"/>
      <c r="WZ108" s="240"/>
      <c r="XA108" s="240"/>
      <c r="XB108" s="240"/>
      <c r="XC108" s="240"/>
      <c r="XD108" s="240"/>
      <c r="XE108" s="240"/>
      <c r="XF108" s="240"/>
      <c r="XG108" s="240"/>
      <c r="XH108" s="240"/>
      <c r="XI108" s="240"/>
      <c r="XJ108" s="240"/>
      <c r="XK108" s="240"/>
      <c r="XL108" s="240"/>
      <c r="XM108" s="240"/>
      <c r="XN108" s="240"/>
      <c r="XO108" s="240"/>
      <c r="XP108" s="240"/>
      <c r="XQ108" s="240"/>
      <c r="XR108" s="240"/>
      <c r="XS108" s="240"/>
      <c r="XT108" s="240"/>
      <c r="XU108" s="240"/>
      <c r="XV108" s="240"/>
      <c r="XW108" s="240"/>
      <c r="XX108" s="240"/>
      <c r="XY108" s="240"/>
      <c r="XZ108" s="240"/>
      <c r="YA108" s="240"/>
      <c r="YB108" s="240"/>
      <c r="YC108" s="240"/>
      <c r="YD108" s="240"/>
      <c r="YE108" s="240"/>
      <c r="YF108" s="240"/>
      <c r="YG108" s="240"/>
      <c r="YH108" s="240"/>
      <c r="YI108" s="240"/>
      <c r="YJ108" s="240"/>
      <c r="YK108" s="240"/>
      <c r="YL108" s="240"/>
      <c r="YM108" s="240"/>
      <c r="YN108" s="240"/>
      <c r="YO108" s="240"/>
      <c r="YP108" s="240"/>
      <c r="YQ108" s="240"/>
      <c r="YR108" s="240"/>
      <c r="YS108" s="240"/>
      <c r="YT108" s="240"/>
      <c r="YU108" s="240"/>
      <c r="YV108" s="240"/>
      <c r="YW108" s="240"/>
      <c r="YX108" s="240"/>
      <c r="YY108" s="240"/>
      <c r="YZ108" s="240"/>
      <c r="ZA108" s="240"/>
      <c r="ZB108" s="240"/>
      <c r="ZC108" s="240"/>
      <c r="ZD108" s="240"/>
      <c r="ZE108" s="240"/>
      <c r="ZF108" s="240"/>
      <c r="ZG108" s="240"/>
      <c r="ZH108" s="240"/>
      <c r="ZI108" s="240"/>
      <c r="ZJ108" s="240"/>
      <c r="ZK108" s="240"/>
      <c r="ZL108" s="240"/>
      <c r="ZM108" s="240"/>
      <c r="ZN108" s="240"/>
      <c r="ZO108" s="240"/>
      <c r="ZP108" s="240"/>
      <c r="ZQ108" s="240"/>
      <c r="ZR108" s="240"/>
      <c r="ZS108" s="240"/>
      <c r="ZT108" s="240"/>
      <c r="ZU108" s="240"/>
      <c r="ZV108" s="240"/>
      <c r="ZW108" s="240"/>
      <c r="ZX108" s="240"/>
      <c r="ZY108" s="240"/>
      <c r="ZZ108" s="240"/>
      <c r="AAA108" s="240"/>
      <c r="AAB108" s="240"/>
      <c r="AAC108" s="240"/>
      <c r="AAD108" s="240"/>
      <c r="AAE108" s="240"/>
      <c r="AAF108" s="240"/>
      <c r="AAG108" s="240"/>
      <c r="AAH108" s="240"/>
      <c r="AAI108" s="240"/>
      <c r="AAJ108" s="240"/>
      <c r="AAK108" s="240"/>
      <c r="AAL108" s="240"/>
      <c r="AAM108" s="240"/>
      <c r="AAN108" s="240"/>
      <c r="AAO108" s="240"/>
      <c r="AAP108" s="240"/>
      <c r="AAQ108" s="240"/>
      <c r="AAR108" s="240"/>
      <c r="AAS108" s="240"/>
      <c r="AAT108" s="240"/>
      <c r="AAU108" s="240"/>
      <c r="AAV108" s="240"/>
      <c r="AAW108" s="240"/>
      <c r="AAX108" s="240"/>
      <c r="AAY108" s="240"/>
      <c r="AAZ108" s="240"/>
      <c r="ABA108" s="240"/>
      <c r="ABB108" s="240"/>
      <c r="ABC108" s="240"/>
      <c r="ABD108" s="240"/>
      <c r="ABE108" s="240"/>
      <c r="ABF108" s="240"/>
      <c r="ABG108" s="240"/>
      <c r="ABH108" s="240"/>
      <c r="ABI108" s="240"/>
      <c r="ABJ108" s="240"/>
      <c r="ABK108" s="240"/>
      <c r="ABL108" s="240"/>
      <c r="ABM108" s="240"/>
      <c r="ABN108" s="240"/>
      <c r="ABO108" s="240"/>
      <c r="ABP108" s="240"/>
      <c r="ABQ108" s="240"/>
      <c r="ABR108" s="240"/>
      <c r="ABS108" s="240"/>
      <c r="ABT108" s="240"/>
      <c r="ABU108" s="240"/>
      <c r="ABV108" s="240"/>
      <c r="ABW108" s="240"/>
      <c r="ABX108" s="240"/>
      <c r="ABY108" s="240"/>
      <c r="ABZ108" s="240"/>
      <c r="ACA108" s="240"/>
      <c r="ACB108" s="240"/>
      <c r="ACC108" s="240"/>
      <c r="ACD108" s="240"/>
      <c r="ACE108" s="240"/>
      <c r="ACF108" s="240"/>
      <c r="ACG108" s="240"/>
      <c r="ACH108" s="240"/>
      <c r="ACI108" s="240"/>
      <c r="ACJ108" s="240"/>
      <c r="ACK108" s="240"/>
      <c r="ACL108" s="240"/>
      <c r="ACM108" s="240"/>
      <c r="ACN108" s="240"/>
      <c r="ACO108" s="240"/>
      <c r="ACP108" s="240"/>
      <c r="ACQ108" s="240"/>
      <c r="ACR108" s="240"/>
      <c r="ACS108" s="240"/>
      <c r="ACT108" s="240"/>
      <c r="ACU108" s="240"/>
      <c r="ACV108" s="240"/>
      <c r="ACW108" s="240"/>
      <c r="ACX108" s="240"/>
      <c r="ACY108" s="240"/>
      <c r="ACZ108" s="240"/>
      <c r="ADA108" s="240"/>
      <c r="ADB108" s="240"/>
      <c r="ADC108" s="240"/>
      <c r="ADD108" s="240"/>
      <c r="ADE108" s="240"/>
      <c r="ADF108" s="240"/>
      <c r="ADG108" s="240"/>
      <c r="ADH108" s="240"/>
      <c r="ADI108" s="240"/>
      <c r="ADJ108" s="240"/>
      <c r="ADK108" s="240"/>
      <c r="ADL108" s="240"/>
      <c r="ADM108" s="240"/>
      <c r="ADN108" s="240"/>
      <c r="ADO108" s="240"/>
      <c r="ADP108" s="240"/>
      <c r="ADQ108" s="240"/>
      <c r="ADR108" s="240"/>
      <c r="ADS108" s="240"/>
      <c r="ADT108" s="240"/>
      <c r="ADU108" s="240"/>
      <c r="ADV108" s="240"/>
      <c r="ADW108" s="240"/>
      <c r="ADX108" s="240"/>
      <c r="ADY108" s="240"/>
      <c r="ADZ108" s="240"/>
      <c r="AEA108" s="240"/>
      <c r="AEB108" s="240"/>
      <c r="AEC108" s="240"/>
      <c r="AED108" s="240"/>
      <c r="AEE108" s="240"/>
      <c r="AEF108" s="240"/>
      <c r="AEG108" s="240"/>
      <c r="AEH108" s="240"/>
      <c r="AEI108" s="240"/>
      <c r="AEJ108" s="240"/>
      <c r="AEK108" s="240"/>
      <c r="AEL108" s="240"/>
      <c r="AEM108" s="240"/>
      <c r="AEN108" s="240"/>
      <c r="AEO108" s="240"/>
      <c r="AEP108" s="240"/>
      <c r="AEQ108" s="240"/>
      <c r="AER108" s="240"/>
      <c r="AES108" s="240"/>
      <c r="AET108" s="240"/>
      <c r="AEU108" s="240"/>
      <c r="AEV108" s="240"/>
      <c r="AEW108" s="240"/>
      <c r="AEX108" s="240"/>
      <c r="AEY108" s="240"/>
      <c r="AEZ108" s="240"/>
      <c r="AFA108" s="240"/>
      <c r="AFB108" s="240"/>
      <c r="AFC108" s="240"/>
      <c r="AFD108" s="240"/>
      <c r="AFE108" s="240"/>
      <c r="AFF108" s="240"/>
      <c r="AFG108" s="240"/>
      <c r="AFH108" s="240"/>
      <c r="AFI108" s="240"/>
      <c r="AFJ108" s="240"/>
      <c r="AFK108" s="240"/>
      <c r="AFL108" s="240"/>
      <c r="AFM108" s="240"/>
      <c r="AFN108" s="240"/>
      <c r="AFO108" s="240"/>
      <c r="AFP108" s="240"/>
      <c r="AFQ108" s="240"/>
      <c r="AFR108" s="240"/>
      <c r="AFS108" s="240"/>
      <c r="AFT108" s="240"/>
      <c r="AFU108" s="240"/>
      <c r="AFV108" s="240"/>
      <c r="AFW108" s="240"/>
      <c r="AFX108" s="240"/>
      <c r="AFY108" s="240"/>
      <c r="AFZ108" s="240"/>
      <c r="AGA108" s="240"/>
      <c r="AGB108" s="240"/>
      <c r="AGC108" s="240"/>
      <c r="AGD108" s="240"/>
      <c r="AGE108" s="240"/>
      <c r="AGF108" s="240"/>
      <c r="AGG108" s="240"/>
      <c r="AGH108" s="240"/>
      <c r="AGI108" s="240"/>
      <c r="AGJ108" s="240"/>
      <c r="AGK108" s="240"/>
      <c r="AGL108" s="240"/>
      <c r="AGM108" s="240"/>
      <c r="AGN108" s="240"/>
      <c r="AGO108" s="240"/>
      <c r="AGP108" s="240"/>
      <c r="AGQ108" s="240"/>
      <c r="AGR108" s="240"/>
      <c r="AGS108" s="240"/>
      <c r="AGT108" s="240"/>
      <c r="AGU108" s="240"/>
      <c r="AGV108" s="240"/>
      <c r="AGW108" s="240"/>
      <c r="AGX108" s="240"/>
      <c r="AGY108" s="240"/>
      <c r="AGZ108" s="240"/>
      <c r="AHA108" s="240"/>
      <c r="AHB108" s="240"/>
      <c r="AHC108" s="240"/>
      <c r="AHD108" s="240"/>
      <c r="AHE108" s="240"/>
      <c r="AHF108" s="240"/>
      <c r="AHG108" s="240"/>
      <c r="AHH108" s="240"/>
      <c r="AHI108" s="240"/>
      <c r="AHJ108" s="240"/>
      <c r="AHK108" s="240"/>
      <c r="AHL108" s="240"/>
      <c r="AHM108" s="240"/>
      <c r="AHN108" s="240"/>
      <c r="AHO108" s="240"/>
      <c r="AHP108" s="240"/>
      <c r="AHQ108" s="240"/>
      <c r="AHR108" s="240"/>
      <c r="AHS108" s="240"/>
      <c r="AHT108" s="240"/>
      <c r="AHU108" s="240"/>
      <c r="AHV108" s="240"/>
      <c r="AHW108" s="240"/>
      <c r="AHX108" s="240"/>
      <c r="AHY108" s="240"/>
      <c r="AHZ108" s="240"/>
      <c r="AIA108" s="240"/>
      <c r="AIB108" s="240"/>
      <c r="AIC108" s="240"/>
      <c r="AID108" s="240"/>
      <c r="AIE108" s="240"/>
      <c r="AIF108" s="240"/>
      <c r="AIG108" s="240"/>
      <c r="AIH108" s="240"/>
      <c r="AII108" s="240"/>
      <c r="AIJ108" s="240"/>
      <c r="AIK108" s="240"/>
      <c r="AIL108" s="240"/>
      <c r="AIM108" s="240"/>
      <c r="AIN108" s="240"/>
      <c r="AIO108" s="240"/>
      <c r="AIP108" s="240"/>
      <c r="AIQ108" s="240"/>
      <c r="AIR108" s="240"/>
      <c r="AIS108" s="240"/>
      <c r="AIT108" s="240"/>
      <c r="AIU108" s="240"/>
      <c r="AIV108" s="240"/>
      <c r="AIW108" s="240"/>
      <c r="AIX108" s="240"/>
      <c r="AIY108" s="240"/>
      <c r="AIZ108" s="240"/>
      <c r="AJA108" s="240"/>
      <c r="AJB108" s="240"/>
      <c r="AJC108" s="240"/>
      <c r="AJD108" s="240"/>
      <c r="AJE108" s="240"/>
      <c r="AJF108" s="240"/>
      <c r="AJG108" s="240"/>
      <c r="AJH108" s="240"/>
      <c r="AJI108" s="240"/>
      <c r="AJJ108" s="240"/>
      <c r="AJK108" s="240"/>
      <c r="AJL108" s="240"/>
      <c r="AJM108" s="240"/>
      <c r="AJN108" s="240"/>
      <c r="AJO108" s="240"/>
      <c r="AJP108" s="240"/>
      <c r="AJQ108" s="240"/>
      <c r="AJR108" s="240"/>
      <c r="AJS108" s="240"/>
      <c r="AJT108" s="240"/>
      <c r="AJU108" s="240"/>
      <c r="AJV108" s="240"/>
      <c r="AJW108" s="240"/>
      <c r="AJX108" s="240"/>
      <c r="AJY108" s="240"/>
      <c r="AJZ108" s="240"/>
      <c r="AKA108" s="240"/>
      <c r="AKB108" s="240"/>
      <c r="AKC108" s="240"/>
      <c r="AKD108" s="240"/>
      <c r="AKE108" s="240"/>
      <c r="AKF108" s="240"/>
      <c r="AKG108" s="240"/>
      <c r="AKH108" s="240"/>
      <c r="AKI108" s="240"/>
      <c r="AKJ108" s="240"/>
      <c r="AKK108" s="240"/>
      <c r="AKL108" s="240"/>
      <c r="AKM108" s="240"/>
      <c r="AKN108" s="240"/>
      <c r="AKO108" s="240"/>
      <c r="AKP108" s="240"/>
      <c r="AKQ108" s="240"/>
      <c r="AKR108" s="240"/>
      <c r="AKS108" s="240"/>
      <c r="AKT108" s="240"/>
      <c r="AKU108" s="240"/>
      <c r="AKV108" s="240"/>
      <c r="AKW108" s="240"/>
      <c r="AKX108" s="240"/>
      <c r="AKY108" s="240"/>
      <c r="AKZ108" s="240"/>
      <c r="ALA108" s="240"/>
      <c r="ALB108" s="240"/>
      <c r="ALC108" s="240"/>
      <c r="ALD108" s="240"/>
      <c r="ALE108" s="240"/>
      <c r="ALF108" s="240"/>
      <c r="ALG108" s="240"/>
      <c r="ALH108" s="240"/>
      <c r="ALI108" s="240"/>
      <c r="ALJ108" s="240"/>
      <c r="ALK108" s="240"/>
      <c r="ALL108" s="240"/>
      <c r="ALM108" s="240"/>
      <c r="ALN108" s="240"/>
      <c r="ALO108" s="240"/>
      <c r="ALP108" s="240"/>
      <c r="ALQ108" s="240"/>
      <c r="ALR108" s="240"/>
      <c r="ALS108" s="240"/>
      <c r="ALT108" s="240"/>
      <c r="ALU108" s="240"/>
      <c r="ALV108" s="240"/>
      <c r="ALW108" s="240"/>
      <c r="ALX108" s="240"/>
      <c r="ALY108" s="240"/>
      <c r="ALZ108" s="240"/>
      <c r="AMA108" s="240"/>
      <c r="AMB108" s="240"/>
      <c r="AMC108" s="240"/>
      <c r="AMD108" s="240"/>
      <c r="AME108" s="240"/>
      <c r="AMF108" s="240"/>
      <c r="AMG108" s="240"/>
      <c r="AMH108" s="240"/>
      <c r="AMI108" s="240"/>
      <c r="AMJ108" s="240"/>
      <c r="AMK108" s="240"/>
    </row>
    <row r="109" spans="1:1025" s="241" customFormat="1">
      <c r="A109" s="242"/>
      <c r="B109" s="193">
        <v>11</v>
      </c>
      <c r="C109" s="214" t="s">
        <v>276</v>
      </c>
      <c r="D109" s="215"/>
      <c r="E109" s="217"/>
      <c r="F109" s="216">
        <v>46399.6</v>
      </c>
      <c r="G109" s="220"/>
      <c r="H109" s="217"/>
      <c r="I109" s="204"/>
      <c r="J109" s="205"/>
      <c r="K109" s="213"/>
      <c r="L109" s="213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240"/>
      <c r="AP109" s="240"/>
      <c r="AQ109" s="240"/>
      <c r="AR109" s="240"/>
      <c r="AS109" s="240"/>
      <c r="AT109" s="240"/>
      <c r="AU109" s="240"/>
      <c r="AV109" s="240"/>
      <c r="AW109" s="240"/>
      <c r="AX109" s="240"/>
      <c r="AY109" s="240"/>
      <c r="AZ109" s="240"/>
      <c r="BA109" s="240"/>
      <c r="BB109" s="240"/>
      <c r="BC109" s="240"/>
      <c r="BD109" s="240"/>
      <c r="BE109" s="240"/>
      <c r="BF109" s="240"/>
      <c r="BG109" s="240"/>
      <c r="BH109" s="240"/>
      <c r="BI109" s="240"/>
      <c r="BJ109" s="240"/>
      <c r="BK109" s="240"/>
      <c r="BL109" s="240"/>
      <c r="BM109" s="240"/>
      <c r="BN109" s="240"/>
      <c r="BO109" s="240"/>
      <c r="BP109" s="240"/>
      <c r="BQ109" s="240"/>
      <c r="BR109" s="240"/>
      <c r="BS109" s="240"/>
      <c r="BT109" s="240"/>
      <c r="BU109" s="240"/>
      <c r="BV109" s="240"/>
      <c r="BW109" s="240"/>
      <c r="BX109" s="240"/>
      <c r="BY109" s="240"/>
      <c r="BZ109" s="240"/>
      <c r="CA109" s="240"/>
      <c r="CB109" s="240"/>
      <c r="CC109" s="240"/>
      <c r="CD109" s="240"/>
      <c r="CE109" s="240"/>
      <c r="CF109" s="240"/>
      <c r="CG109" s="240"/>
      <c r="CH109" s="240"/>
      <c r="CI109" s="240"/>
      <c r="CJ109" s="240"/>
      <c r="CK109" s="240"/>
      <c r="CL109" s="240"/>
      <c r="CM109" s="240"/>
      <c r="CN109" s="240"/>
      <c r="CO109" s="240"/>
      <c r="CP109" s="240"/>
      <c r="CQ109" s="240"/>
      <c r="CR109" s="240"/>
      <c r="CS109" s="240"/>
      <c r="CT109" s="240"/>
      <c r="CU109" s="240"/>
      <c r="CV109" s="240"/>
      <c r="CW109" s="240"/>
      <c r="CX109" s="240"/>
      <c r="CY109" s="240"/>
      <c r="CZ109" s="240"/>
      <c r="DA109" s="240"/>
      <c r="DB109" s="240"/>
      <c r="DC109" s="240"/>
      <c r="DD109" s="240"/>
      <c r="DE109" s="240"/>
      <c r="DF109" s="240"/>
      <c r="DG109" s="240"/>
      <c r="DH109" s="240"/>
      <c r="DI109" s="240"/>
      <c r="DJ109" s="240"/>
      <c r="DK109" s="240"/>
      <c r="DL109" s="240"/>
      <c r="DM109" s="240"/>
      <c r="DN109" s="240"/>
      <c r="DO109" s="240"/>
      <c r="DP109" s="240"/>
      <c r="DQ109" s="240"/>
      <c r="DR109" s="240"/>
      <c r="DS109" s="240"/>
      <c r="DT109" s="240"/>
      <c r="DU109" s="240"/>
      <c r="DV109" s="240"/>
      <c r="DW109" s="240"/>
      <c r="DX109" s="240"/>
      <c r="DY109" s="240"/>
      <c r="DZ109" s="240"/>
      <c r="EA109" s="240"/>
      <c r="EB109" s="240"/>
      <c r="EC109" s="240"/>
      <c r="ED109" s="240"/>
      <c r="EE109" s="240"/>
      <c r="EF109" s="240"/>
      <c r="EG109" s="240"/>
      <c r="EH109" s="240"/>
      <c r="EI109" s="240"/>
      <c r="EJ109" s="240"/>
      <c r="EK109" s="240"/>
      <c r="EL109" s="240"/>
      <c r="EM109" s="240"/>
      <c r="EN109" s="240"/>
      <c r="EO109" s="240"/>
      <c r="EP109" s="240"/>
      <c r="EQ109" s="240"/>
      <c r="ER109" s="240"/>
      <c r="ES109" s="240"/>
      <c r="ET109" s="240"/>
      <c r="EU109" s="240"/>
      <c r="EV109" s="240"/>
      <c r="EW109" s="240"/>
      <c r="EX109" s="240"/>
      <c r="EY109" s="240"/>
      <c r="EZ109" s="240"/>
      <c r="FA109" s="240"/>
      <c r="FB109" s="240"/>
      <c r="FC109" s="240"/>
      <c r="FD109" s="240"/>
      <c r="FE109" s="240"/>
      <c r="FF109" s="240"/>
      <c r="FG109" s="240"/>
      <c r="FH109" s="240"/>
      <c r="FI109" s="240"/>
      <c r="FJ109" s="240"/>
      <c r="FK109" s="240"/>
      <c r="FL109" s="240"/>
      <c r="FM109" s="240"/>
      <c r="FN109" s="240"/>
      <c r="FO109" s="240"/>
      <c r="FP109" s="240"/>
      <c r="FQ109" s="240"/>
      <c r="FR109" s="240"/>
      <c r="FS109" s="240"/>
      <c r="FT109" s="240"/>
      <c r="FU109" s="240"/>
      <c r="FV109" s="240"/>
      <c r="FW109" s="240"/>
      <c r="FX109" s="240"/>
      <c r="FY109" s="240"/>
      <c r="FZ109" s="240"/>
      <c r="GA109" s="240"/>
      <c r="GB109" s="240"/>
      <c r="GC109" s="240"/>
      <c r="GD109" s="240"/>
      <c r="GE109" s="240"/>
      <c r="GF109" s="240"/>
      <c r="GG109" s="240"/>
      <c r="GH109" s="240"/>
      <c r="GI109" s="240"/>
      <c r="GJ109" s="240"/>
      <c r="GK109" s="240"/>
      <c r="GL109" s="240"/>
      <c r="GM109" s="240"/>
      <c r="GN109" s="240"/>
      <c r="GO109" s="240"/>
      <c r="GP109" s="240"/>
      <c r="GQ109" s="240"/>
      <c r="GR109" s="240"/>
      <c r="GS109" s="240"/>
      <c r="GT109" s="240"/>
      <c r="GU109" s="240"/>
      <c r="GV109" s="240"/>
      <c r="GW109" s="240"/>
      <c r="GX109" s="240"/>
      <c r="GY109" s="240"/>
      <c r="GZ109" s="240"/>
      <c r="HA109" s="240"/>
      <c r="HB109" s="240"/>
      <c r="HC109" s="240"/>
      <c r="HD109" s="240"/>
      <c r="HE109" s="240"/>
      <c r="HF109" s="240"/>
      <c r="HG109" s="240"/>
      <c r="HH109" s="240"/>
      <c r="HI109" s="240"/>
      <c r="HJ109" s="240"/>
      <c r="HK109" s="240"/>
      <c r="HL109" s="240"/>
      <c r="HM109" s="240"/>
      <c r="HN109" s="240"/>
      <c r="HO109" s="240"/>
      <c r="HP109" s="240"/>
      <c r="HQ109" s="240"/>
      <c r="HR109" s="240"/>
      <c r="HS109" s="240"/>
      <c r="HT109" s="240"/>
      <c r="HU109" s="240"/>
      <c r="HV109" s="240"/>
      <c r="HW109" s="240"/>
      <c r="HX109" s="240"/>
      <c r="HY109" s="240"/>
      <c r="HZ109" s="240"/>
      <c r="IA109" s="240"/>
      <c r="IB109" s="240"/>
      <c r="IC109" s="240"/>
      <c r="ID109" s="240"/>
      <c r="IE109" s="240"/>
      <c r="IF109" s="240"/>
      <c r="IG109" s="240"/>
      <c r="IH109" s="240"/>
      <c r="II109" s="240"/>
      <c r="IJ109" s="240"/>
      <c r="IK109" s="240"/>
      <c r="IL109" s="240"/>
      <c r="IM109" s="240"/>
      <c r="IN109" s="240"/>
      <c r="IO109" s="240"/>
      <c r="IP109" s="240"/>
      <c r="IQ109" s="240"/>
      <c r="IR109" s="240"/>
      <c r="IS109" s="240"/>
      <c r="IT109" s="240"/>
      <c r="IU109" s="240"/>
      <c r="IV109" s="240"/>
      <c r="IW109" s="240"/>
      <c r="IX109" s="240"/>
      <c r="IY109" s="240"/>
      <c r="IZ109" s="240"/>
      <c r="JA109" s="240"/>
      <c r="JB109" s="240"/>
      <c r="JC109" s="240"/>
      <c r="JD109" s="240"/>
      <c r="JE109" s="240"/>
      <c r="JF109" s="240"/>
      <c r="JG109" s="240"/>
      <c r="JH109" s="240"/>
      <c r="JI109" s="240"/>
      <c r="JJ109" s="240"/>
      <c r="JK109" s="240"/>
      <c r="JL109" s="240"/>
      <c r="JM109" s="240"/>
      <c r="JN109" s="240"/>
      <c r="JO109" s="240"/>
      <c r="JP109" s="240"/>
      <c r="JQ109" s="240"/>
      <c r="JR109" s="240"/>
      <c r="JS109" s="240"/>
      <c r="JT109" s="240"/>
      <c r="JU109" s="240"/>
      <c r="JV109" s="240"/>
      <c r="JW109" s="240"/>
      <c r="JX109" s="240"/>
      <c r="JY109" s="240"/>
      <c r="JZ109" s="240"/>
      <c r="KA109" s="240"/>
      <c r="KB109" s="240"/>
      <c r="KC109" s="240"/>
      <c r="KD109" s="240"/>
      <c r="KE109" s="240"/>
      <c r="KF109" s="240"/>
      <c r="KG109" s="240"/>
      <c r="KH109" s="240"/>
      <c r="KI109" s="240"/>
      <c r="KJ109" s="240"/>
      <c r="KK109" s="240"/>
      <c r="KL109" s="240"/>
      <c r="KM109" s="240"/>
      <c r="KN109" s="240"/>
      <c r="KO109" s="240"/>
      <c r="KP109" s="240"/>
      <c r="KQ109" s="240"/>
      <c r="KR109" s="240"/>
      <c r="KS109" s="240"/>
      <c r="KT109" s="240"/>
      <c r="KU109" s="240"/>
      <c r="KV109" s="240"/>
      <c r="KW109" s="240"/>
      <c r="KX109" s="240"/>
      <c r="KY109" s="240"/>
      <c r="KZ109" s="240"/>
      <c r="LA109" s="240"/>
      <c r="LB109" s="240"/>
      <c r="LC109" s="240"/>
      <c r="LD109" s="240"/>
      <c r="LE109" s="240"/>
      <c r="LF109" s="240"/>
      <c r="LG109" s="240"/>
      <c r="LH109" s="240"/>
      <c r="LI109" s="240"/>
      <c r="LJ109" s="240"/>
      <c r="LK109" s="240"/>
      <c r="LL109" s="240"/>
      <c r="LM109" s="240"/>
      <c r="LN109" s="240"/>
      <c r="LO109" s="240"/>
      <c r="LP109" s="240"/>
      <c r="LQ109" s="240"/>
      <c r="LR109" s="240"/>
      <c r="LS109" s="240"/>
      <c r="LT109" s="240"/>
      <c r="LU109" s="240"/>
      <c r="LV109" s="240"/>
      <c r="LW109" s="240"/>
      <c r="LX109" s="240"/>
      <c r="LY109" s="240"/>
      <c r="LZ109" s="240"/>
      <c r="MA109" s="240"/>
      <c r="MB109" s="240"/>
      <c r="MC109" s="240"/>
      <c r="MD109" s="240"/>
      <c r="ME109" s="240"/>
      <c r="MF109" s="240"/>
      <c r="MG109" s="240"/>
      <c r="MH109" s="240"/>
      <c r="MI109" s="240"/>
      <c r="MJ109" s="240"/>
      <c r="MK109" s="240"/>
      <c r="ML109" s="240"/>
      <c r="MM109" s="240"/>
      <c r="MN109" s="240"/>
      <c r="MO109" s="240"/>
      <c r="MP109" s="240"/>
      <c r="MQ109" s="240"/>
      <c r="MR109" s="240"/>
      <c r="MS109" s="240"/>
      <c r="MT109" s="240"/>
      <c r="MU109" s="240"/>
      <c r="MV109" s="240"/>
      <c r="MW109" s="240"/>
      <c r="MX109" s="240"/>
      <c r="MY109" s="240"/>
      <c r="MZ109" s="240"/>
      <c r="NA109" s="240"/>
      <c r="NB109" s="240"/>
      <c r="NC109" s="240"/>
      <c r="ND109" s="240"/>
      <c r="NE109" s="240"/>
      <c r="NF109" s="240"/>
      <c r="NG109" s="240"/>
      <c r="NH109" s="240"/>
      <c r="NI109" s="240"/>
      <c r="NJ109" s="240"/>
      <c r="NK109" s="240"/>
      <c r="NL109" s="240"/>
      <c r="NM109" s="240"/>
      <c r="NN109" s="240"/>
      <c r="NO109" s="240"/>
      <c r="NP109" s="240"/>
      <c r="NQ109" s="240"/>
      <c r="NR109" s="240"/>
      <c r="NS109" s="240"/>
      <c r="NT109" s="240"/>
      <c r="NU109" s="240"/>
      <c r="NV109" s="240"/>
      <c r="NW109" s="240"/>
      <c r="NX109" s="240"/>
      <c r="NY109" s="240"/>
      <c r="NZ109" s="240"/>
      <c r="OA109" s="240"/>
      <c r="OB109" s="240"/>
      <c r="OC109" s="240"/>
      <c r="OD109" s="240"/>
      <c r="OE109" s="240"/>
      <c r="OF109" s="240"/>
      <c r="OG109" s="240"/>
      <c r="OH109" s="240"/>
      <c r="OI109" s="240"/>
      <c r="OJ109" s="240"/>
      <c r="OK109" s="240"/>
      <c r="OL109" s="240"/>
      <c r="OM109" s="240"/>
      <c r="ON109" s="240"/>
      <c r="OO109" s="240"/>
      <c r="OP109" s="240"/>
      <c r="OQ109" s="240"/>
      <c r="OR109" s="240"/>
      <c r="OS109" s="240"/>
      <c r="OT109" s="240"/>
      <c r="OU109" s="240"/>
      <c r="OV109" s="240"/>
      <c r="OW109" s="240"/>
      <c r="OX109" s="240"/>
      <c r="OY109" s="240"/>
      <c r="OZ109" s="240"/>
      <c r="PA109" s="240"/>
      <c r="PB109" s="240"/>
      <c r="PC109" s="240"/>
      <c r="PD109" s="240"/>
      <c r="PE109" s="240"/>
      <c r="PF109" s="240"/>
      <c r="PG109" s="240"/>
      <c r="PH109" s="240"/>
      <c r="PI109" s="240"/>
      <c r="PJ109" s="240"/>
      <c r="PK109" s="240"/>
      <c r="PL109" s="240"/>
      <c r="PM109" s="240"/>
      <c r="PN109" s="240"/>
      <c r="PO109" s="240"/>
      <c r="PP109" s="240"/>
      <c r="PQ109" s="240"/>
      <c r="PR109" s="240"/>
      <c r="PS109" s="240"/>
      <c r="PT109" s="240"/>
      <c r="PU109" s="240"/>
      <c r="PV109" s="240"/>
      <c r="PW109" s="240"/>
      <c r="PX109" s="240"/>
      <c r="PY109" s="240"/>
      <c r="PZ109" s="240"/>
      <c r="QA109" s="240"/>
      <c r="QB109" s="240"/>
      <c r="QC109" s="240"/>
      <c r="QD109" s="240"/>
      <c r="QE109" s="240"/>
      <c r="QF109" s="240"/>
      <c r="QG109" s="240"/>
      <c r="QH109" s="240"/>
      <c r="QI109" s="240"/>
      <c r="QJ109" s="240"/>
      <c r="QK109" s="240"/>
      <c r="QL109" s="240"/>
      <c r="QM109" s="240"/>
      <c r="QN109" s="240"/>
      <c r="QO109" s="240"/>
      <c r="QP109" s="240"/>
      <c r="QQ109" s="240"/>
      <c r="QR109" s="240"/>
      <c r="QS109" s="240"/>
      <c r="QT109" s="240"/>
      <c r="QU109" s="240"/>
      <c r="QV109" s="240"/>
      <c r="QW109" s="240"/>
      <c r="QX109" s="240"/>
      <c r="QY109" s="240"/>
      <c r="QZ109" s="240"/>
      <c r="RA109" s="240"/>
      <c r="RB109" s="240"/>
      <c r="RC109" s="240"/>
      <c r="RD109" s="240"/>
      <c r="RE109" s="240"/>
      <c r="RF109" s="240"/>
      <c r="RG109" s="240"/>
      <c r="RH109" s="240"/>
      <c r="RI109" s="240"/>
      <c r="RJ109" s="240"/>
      <c r="RK109" s="240"/>
      <c r="RL109" s="240"/>
      <c r="RM109" s="240"/>
      <c r="RN109" s="240"/>
      <c r="RO109" s="240"/>
      <c r="RP109" s="240"/>
      <c r="RQ109" s="240"/>
      <c r="RR109" s="240"/>
      <c r="RS109" s="240"/>
      <c r="RT109" s="240"/>
      <c r="RU109" s="240"/>
      <c r="RV109" s="240"/>
      <c r="RW109" s="240"/>
      <c r="RX109" s="240"/>
      <c r="RY109" s="240"/>
      <c r="RZ109" s="240"/>
      <c r="SA109" s="240"/>
      <c r="SB109" s="240"/>
      <c r="SC109" s="240"/>
      <c r="SD109" s="240"/>
      <c r="SE109" s="240"/>
      <c r="SF109" s="240"/>
      <c r="SG109" s="240"/>
      <c r="SH109" s="240"/>
      <c r="SI109" s="240"/>
      <c r="SJ109" s="240"/>
      <c r="SK109" s="240"/>
      <c r="SL109" s="240"/>
      <c r="SM109" s="240"/>
      <c r="SN109" s="240"/>
      <c r="SO109" s="240"/>
      <c r="SP109" s="240"/>
      <c r="SQ109" s="240"/>
      <c r="SR109" s="240"/>
      <c r="SS109" s="240"/>
      <c r="ST109" s="240"/>
      <c r="SU109" s="240"/>
      <c r="SV109" s="240"/>
      <c r="SW109" s="240"/>
      <c r="SX109" s="240"/>
      <c r="SY109" s="240"/>
      <c r="SZ109" s="240"/>
      <c r="TA109" s="240"/>
      <c r="TB109" s="240"/>
      <c r="TC109" s="240"/>
      <c r="TD109" s="240"/>
      <c r="TE109" s="240"/>
      <c r="TF109" s="240"/>
      <c r="TG109" s="240"/>
      <c r="TH109" s="240"/>
      <c r="TI109" s="240"/>
      <c r="TJ109" s="240"/>
      <c r="TK109" s="240"/>
      <c r="TL109" s="240"/>
      <c r="TM109" s="240"/>
      <c r="TN109" s="240"/>
      <c r="TO109" s="240"/>
      <c r="TP109" s="240"/>
      <c r="TQ109" s="240"/>
      <c r="TR109" s="240"/>
      <c r="TS109" s="240"/>
      <c r="TT109" s="240"/>
      <c r="TU109" s="240"/>
      <c r="TV109" s="240"/>
      <c r="TW109" s="240"/>
      <c r="TX109" s="240"/>
      <c r="TY109" s="240"/>
      <c r="TZ109" s="240"/>
      <c r="UA109" s="240"/>
      <c r="UB109" s="240"/>
      <c r="UC109" s="240"/>
      <c r="UD109" s="240"/>
      <c r="UE109" s="240"/>
      <c r="UF109" s="240"/>
      <c r="UG109" s="240"/>
      <c r="UH109" s="240"/>
      <c r="UI109" s="240"/>
      <c r="UJ109" s="240"/>
      <c r="UK109" s="240"/>
      <c r="UL109" s="240"/>
      <c r="UM109" s="240"/>
      <c r="UN109" s="240"/>
      <c r="UO109" s="240"/>
      <c r="UP109" s="240"/>
      <c r="UQ109" s="240"/>
      <c r="UR109" s="240"/>
      <c r="US109" s="240"/>
      <c r="UT109" s="240"/>
      <c r="UU109" s="240"/>
      <c r="UV109" s="240"/>
      <c r="UW109" s="240"/>
      <c r="UX109" s="240"/>
      <c r="UY109" s="240"/>
      <c r="UZ109" s="240"/>
      <c r="VA109" s="240"/>
      <c r="VB109" s="240"/>
      <c r="VC109" s="240"/>
      <c r="VD109" s="240"/>
      <c r="VE109" s="240"/>
      <c r="VF109" s="240"/>
      <c r="VG109" s="240"/>
      <c r="VH109" s="240"/>
      <c r="VI109" s="240"/>
      <c r="VJ109" s="240"/>
      <c r="VK109" s="240"/>
      <c r="VL109" s="240"/>
      <c r="VM109" s="240"/>
      <c r="VN109" s="240"/>
      <c r="VO109" s="240"/>
      <c r="VP109" s="240"/>
      <c r="VQ109" s="240"/>
      <c r="VR109" s="240"/>
      <c r="VS109" s="240"/>
      <c r="VT109" s="240"/>
      <c r="VU109" s="240"/>
      <c r="VV109" s="240"/>
      <c r="VW109" s="240"/>
      <c r="VX109" s="240"/>
      <c r="VY109" s="240"/>
      <c r="VZ109" s="240"/>
      <c r="WA109" s="240"/>
      <c r="WB109" s="240"/>
      <c r="WC109" s="240"/>
      <c r="WD109" s="240"/>
      <c r="WE109" s="240"/>
      <c r="WF109" s="240"/>
      <c r="WG109" s="240"/>
      <c r="WH109" s="240"/>
      <c r="WI109" s="240"/>
      <c r="WJ109" s="240"/>
      <c r="WK109" s="240"/>
      <c r="WL109" s="240"/>
      <c r="WM109" s="240"/>
      <c r="WN109" s="240"/>
      <c r="WO109" s="240"/>
      <c r="WP109" s="240"/>
      <c r="WQ109" s="240"/>
      <c r="WR109" s="240"/>
      <c r="WS109" s="240"/>
      <c r="WT109" s="240"/>
      <c r="WU109" s="240"/>
      <c r="WV109" s="240"/>
      <c r="WW109" s="240"/>
      <c r="WX109" s="240"/>
      <c r="WY109" s="240"/>
      <c r="WZ109" s="240"/>
      <c r="XA109" s="240"/>
      <c r="XB109" s="240"/>
      <c r="XC109" s="240"/>
      <c r="XD109" s="240"/>
      <c r="XE109" s="240"/>
      <c r="XF109" s="240"/>
      <c r="XG109" s="240"/>
      <c r="XH109" s="240"/>
      <c r="XI109" s="240"/>
      <c r="XJ109" s="240"/>
      <c r="XK109" s="240"/>
      <c r="XL109" s="240"/>
      <c r="XM109" s="240"/>
      <c r="XN109" s="240"/>
      <c r="XO109" s="240"/>
      <c r="XP109" s="240"/>
      <c r="XQ109" s="240"/>
      <c r="XR109" s="240"/>
      <c r="XS109" s="240"/>
      <c r="XT109" s="240"/>
      <c r="XU109" s="240"/>
      <c r="XV109" s="240"/>
      <c r="XW109" s="240"/>
      <c r="XX109" s="240"/>
      <c r="XY109" s="240"/>
      <c r="XZ109" s="240"/>
      <c r="YA109" s="240"/>
      <c r="YB109" s="240"/>
      <c r="YC109" s="240"/>
      <c r="YD109" s="240"/>
      <c r="YE109" s="240"/>
      <c r="YF109" s="240"/>
      <c r="YG109" s="240"/>
      <c r="YH109" s="240"/>
      <c r="YI109" s="240"/>
      <c r="YJ109" s="240"/>
      <c r="YK109" s="240"/>
      <c r="YL109" s="240"/>
      <c r="YM109" s="240"/>
      <c r="YN109" s="240"/>
      <c r="YO109" s="240"/>
      <c r="YP109" s="240"/>
      <c r="YQ109" s="240"/>
      <c r="YR109" s="240"/>
      <c r="YS109" s="240"/>
      <c r="YT109" s="240"/>
      <c r="YU109" s="240"/>
      <c r="YV109" s="240"/>
      <c r="YW109" s="240"/>
      <c r="YX109" s="240"/>
      <c r="YY109" s="240"/>
      <c r="YZ109" s="240"/>
      <c r="ZA109" s="240"/>
      <c r="ZB109" s="240"/>
      <c r="ZC109" s="240"/>
      <c r="ZD109" s="240"/>
      <c r="ZE109" s="240"/>
      <c r="ZF109" s="240"/>
      <c r="ZG109" s="240"/>
      <c r="ZH109" s="240"/>
      <c r="ZI109" s="240"/>
      <c r="ZJ109" s="240"/>
      <c r="ZK109" s="240"/>
      <c r="ZL109" s="240"/>
      <c r="ZM109" s="240"/>
      <c r="ZN109" s="240"/>
      <c r="ZO109" s="240"/>
      <c r="ZP109" s="240"/>
      <c r="ZQ109" s="240"/>
      <c r="ZR109" s="240"/>
      <c r="ZS109" s="240"/>
      <c r="ZT109" s="240"/>
      <c r="ZU109" s="240"/>
      <c r="ZV109" s="240"/>
      <c r="ZW109" s="240"/>
      <c r="ZX109" s="240"/>
      <c r="ZY109" s="240"/>
      <c r="ZZ109" s="240"/>
      <c r="AAA109" s="240"/>
      <c r="AAB109" s="240"/>
      <c r="AAC109" s="240"/>
      <c r="AAD109" s="240"/>
      <c r="AAE109" s="240"/>
      <c r="AAF109" s="240"/>
      <c r="AAG109" s="240"/>
      <c r="AAH109" s="240"/>
      <c r="AAI109" s="240"/>
      <c r="AAJ109" s="240"/>
      <c r="AAK109" s="240"/>
      <c r="AAL109" s="240"/>
      <c r="AAM109" s="240"/>
      <c r="AAN109" s="240"/>
      <c r="AAO109" s="240"/>
      <c r="AAP109" s="240"/>
      <c r="AAQ109" s="240"/>
      <c r="AAR109" s="240"/>
      <c r="AAS109" s="240"/>
      <c r="AAT109" s="240"/>
      <c r="AAU109" s="240"/>
      <c r="AAV109" s="240"/>
      <c r="AAW109" s="240"/>
      <c r="AAX109" s="240"/>
      <c r="AAY109" s="240"/>
      <c r="AAZ109" s="240"/>
      <c r="ABA109" s="240"/>
      <c r="ABB109" s="240"/>
      <c r="ABC109" s="240"/>
      <c r="ABD109" s="240"/>
      <c r="ABE109" s="240"/>
      <c r="ABF109" s="240"/>
      <c r="ABG109" s="240"/>
      <c r="ABH109" s="240"/>
      <c r="ABI109" s="240"/>
      <c r="ABJ109" s="240"/>
      <c r="ABK109" s="240"/>
      <c r="ABL109" s="240"/>
      <c r="ABM109" s="240"/>
      <c r="ABN109" s="240"/>
      <c r="ABO109" s="240"/>
      <c r="ABP109" s="240"/>
      <c r="ABQ109" s="240"/>
      <c r="ABR109" s="240"/>
      <c r="ABS109" s="240"/>
      <c r="ABT109" s="240"/>
      <c r="ABU109" s="240"/>
      <c r="ABV109" s="240"/>
      <c r="ABW109" s="240"/>
      <c r="ABX109" s="240"/>
      <c r="ABY109" s="240"/>
      <c r="ABZ109" s="240"/>
      <c r="ACA109" s="240"/>
      <c r="ACB109" s="240"/>
      <c r="ACC109" s="240"/>
      <c r="ACD109" s="240"/>
      <c r="ACE109" s="240"/>
      <c r="ACF109" s="240"/>
      <c r="ACG109" s="240"/>
      <c r="ACH109" s="240"/>
      <c r="ACI109" s="240"/>
      <c r="ACJ109" s="240"/>
      <c r="ACK109" s="240"/>
      <c r="ACL109" s="240"/>
      <c r="ACM109" s="240"/>
      <c r="ACN109" s="240"/>
      <c r="ACO109" s="240"/>
      <c r="ACP109" s="240"/>
      <c r="ACQ109" s="240"/>
      <c r="ACR109" s="240"/>
      <c r="ACS109" s="240"/>
      <c r="ACT109" s="240"/>
      <c r="ACU109" s="240"/>
      <c r="ACV109" s="240"/>
      <c r="ACW109" s="240"/>
      <c r="ACX109" s="240"/>
      <c r="ACY109" s="240"/>
      <c r="ACZ109" s="240"/>
      <c r="ADA109" s="240"/>
      <c r="ADB109" s="240"/>
      <c r="ADC109" s="240"/>
      <c r="ADD109" s="240"/>
      <c r="ADE109" s="240"/>
      <c r="ADF109" s="240"/>
      <c r="ADG109" s="240"/>
      <c r="ADH109" s="240"/>
      <c r="ADI109" s="240"/>
      <c r="ADJ109" s="240"/>
      <c r="ADK109" s="240"/>
      <c r="ADL109" s="240"/>
      <c r="ADM109" s="240"/>
      <c r="ADN109" s="240"/>
      <c r="ADO109" s="240"/>
      <c r="ADP109" s="240"/>
      <c r="ADQ109" s="240"/>
      <c r="ADR109" s="240"/>
      <c r="ADS109" s="240"/>
      <c r="ADT109" s="240"/>
      <c r="ADU109" s="240"/>
      <c r="ADV109" s="240"/>
      <c r="ADW109" s="240"/>
      <c r="ADX109" s="240"/>
      <c r="ADY109" s="240"/>
      <c r="ADZ109" s="240"/>
      <c r="AEA109" s="240"/>
      <c r="AEB109" s="240"/>
      <c r="AEC109" s="240"/>
      <c r="AED109" s="240"/>
      <c r="AEE109" s="240"/>
      <c r="AEF109" s="240"/>
      <c r="AEG109" s="240"/>
      <c r="AEH109" s="240"/>
      <c r="AEI109" s="240"/>
      <c r="AEJ109" s="240"/>
      <c r="AEK109" s="240"/>
      <c r="AEL109" s="240"/>
      <c r="AEM109" s="240"/>
      <c r="AEN109" s="240"/>
      <c r="AEO109" s="240"/>
      <c r="AEP109" s="240"/>
      <c r="AEQ109" s="240"/>
      <c r="AER109" s="240"/>
      <c r="AES109" s="240"/>
      <c r="AET109" s="240"/>
      <c r="AEU109" s="240"/>
      <c r="AEV109" s="240"/>
      <c r="AEW109" s="240"/>
      <c r="AEX109" s="240"/>
      <c r="AEY109" s="240"/>
      <c r="AEZ109" s="240"/>
      <c r="AFA109" s="240"/>
      <c r="AFB109" s="240"/>
      <c r="AFC109" s="240"/>
      <c r="AFD109" s="240"/>
      <c r="AFE109" s="240"/>
      <c r="AFF109" s="240"/>
      <c r="AFG109" s="240"/>
      <c r="AFH109" s="240"/>
      <c r="AFI109" s="240"/>
      <c r="AFJ109" s="240"/>
      <c r="AFK109" s="240"/>
      <c r="AFL109" s="240"/>
      <c r="AFM109" s="240"/>
      <c r="AFN109" s="240"/>
      <c r="AFO109" s="240"/>
      <c r="AFP109" s="240"/>
      <c r="AFQ109" s="240"/>
      <c r="AFR109" s="240"/>
      <c r="AFS109" s="240"/>
      <c r="AFT109" s="240"/>
      <c r="AFU109" s="240"/>
      <c r="AFV109" s="240"/>
      <c r="AFW109" s="240"/>
      <c r="AFX109" s="240"/>
      <c r="AFY109" s="240"/>
      <c r="AFZ109" s="240"/>
      <c r="AGA109" s="240"/>
      <c r="AGB109" s="240"/>
      <c r="AGC109" s="240"/>
      <c r="AGD109" s="240"/>
      <c r="AGE109" s="240"/>
      <c r="AGF109" s="240"/>
      <c r="AGG109" s="240"/>
      <c r="AGH109" s="240"/>
      <c r="AGI109" s="240"/>
      <c r="AGJ109" s="240"/>
      <c r="AGK109" s="240"/>
      <c r="AGL109" s="240"/>
      <c r="AGM109" s="240"/>
      <c r="AGN109" s="240"/>
      <c r="AGO109" s="240"/>
      <c r="AGP109" s="240"/>
      <c r="AGQ109" s="240"/>
      <c r="AGR109" s="240"/>
      <c r="AGS109" s="240"/>
      <c r="AGT109" s="240"/>
      <c r="AGU109" s="240"/>
      <c r="AGV109" s="240"/>
      <c r="AGW109" s="240"/>
      <c r="AGX109" s="240"/>
      <c r="AGY109" s="240"/>
      <c r="AGZ109" s="240"/>
      <c r="AHA109" s="240"/>
      <c r="AHB109" s="240"/>
      <c r="AHC109" s="240"/>
      <c r="AHD109" s="240"/>
      <c r="AHE109" s="240"/>
      <c r="AHF109" s="240"/>
      <c r="AHG109" s="240"/>
      <c r="AHH109" s="240"/>
      <c r="AHI109" s="240"/>
      <c r="AHJ109" s="240"/>
      <c r="AHK109" s="240"/>
      <c r="AHL109" s="240"/>
      <c r="AHM109" s="240"/>
      <c r="AHN109" s="240"/>
      <c r="AHO109" s="240"/>
      <c r="AHP109" s="240"/>
      <c r="AHQ109" s="240"/>
      <c r="AHR109" s="240"/>
      <c r="AHS109" s="240"/>
      <c r="AHT109" s="240"/>
      <c r="AHU109" s="240"/>
      <c r="AHV109" s="240"/>
      <c r="AHW109" s="240"/>
      <c r="AHX109" s="240"/>
      <c r="AHY109" s="240"/>
      <c r="AHZ109" s="240"/>
      <c r="AIA109" s="240"/>
      <c r="AIB109" s="240"/>
      <c r="AIC109" s="240"/>
      <c r="AID109" s="240"/>
      <c r="AIE109" s="240"/>
      <c r="AIF109" s="240"/>
      <c r="AIG109" s="240"/>
      <c r="AIH109" s="240"/>
      <c r="AII109" s="240"/>
      <c r="AIJ109" s="240"/>
      <c r="AIK109" s="240"/>
      <c r="AIL109" s="240"/>
      <c r="AIM109" s="240"/>
      <c r="AIN109" s="240"/>
      <c r="AIO109" s="240"/>
      <c r="AIP109" s="240"/>
      <c r="AIQ109" s="240"/>
      <c r="AIR109" s="240"/>
      <c r="AIS109" s="240"/>
      <c r="AIT109" s="240"/>
      <c r="AIU109" s="240"/>
      <c r="AIV109" s="240"/>
      <c r="AIW109" s="240"/>
      <c r="AIX109" s="240"/>
      <c r="AIY109" s="240"/>
      <c r="AIZ109" s="240"/>
      <c r="AJA109" s="240"/>
      <c r="AJB109" s="240"/>
      <c r="AJC109" s="240"/>
      <c r="AJD109" s="240"/>
      <c r="AJE109" s="240"/>
      <c r="AJF109" s="240"/>
      <c r="AJG109" s="240"/>
      <c r="AJH109" s="240"/>
      <c r="AJI109" s="240"/>
      <c r="AJJ109" s="240"/>
      <c r="AJK109" s="240"/>
      <c r="AJL109" s="240"/>
      <c r="AJM109" s="240"/>
      <c r="AJN109" s="240"/>
      <c r="AJO109" s="240"/>
      <c r="AJP109" s="240"/>
      <c r="AJQ109" s="240"/>
      <c r="AJR109" s="240"/>
      <c r="AJS109" s="240"/>
      <c r="AJT109" s="240"/>
      <c r="AJU109" s="240"/>
      <c r="AJV109" s="240"/>
      <c r="AJW109" s="240"/>
      <c r="AJX109" s="240"/>
      <c r="AJY109" s="240"/>
      <c r="AJZ109" s="240"/>
      <c r="AKA109" s="240"/>
      <c r="AKB109" s="240"/>
      <c r="AKC109" s="240"/>
      <c r="AKD109" s="240"/>
      <c r="AKE109" s="240"/>
      <c r="AKF109" s="240"/>
      <c r="AKG109" s="240"/>
      <c r="AKH109" s="240"/>
      <c r="AKI109" s="240"/>
      <c r="AKJ109" s="240"/>
      <c r="AKK109" s="240"/>
      <c r="AKL109" s="240"/>
      <c r="AKM109" s="240"/>
      <c r="AKN109" s="240"/>
      <c r="AKO109" s="240"/>
      <c r="AKP109" s="240"/>
      <c r="AKQ109" s="240"/>
      <c r="AKR109" s="240"/>
      <c r="AKS109" s="240"/>
      <c r="AKT109" s="240"/>
      <c r="AKU109" s="240"/>
      <c r="AKV109" s="240"/>
      <c r="AKW109" s="240"/>
      <c r="AKX109" s="240"/>
      <c r="AKY109" s="240"/>
      <c r="AKZ109" s="240"/>
      <c r="ALA109" s="240"/>
      <c r="ALB109" s="240"/>
      <c r="ALC109" s="240"/>
      <c r="ALD109" s="240"/>
      <c r="ALE109" s="240"/>
      <c r="ALF109" s="240"/>
      <c r="ALG109" s="240"/>
      <c r="ALH109" s="240"/>
      <c r="ALI109" s="240"/>
      <c r="ALJ109" s="240"/>
      <c r="ALK109" s="240"/>
      <c r="ALL109" s="240"/>
      <c r="ALM109" s="240"/>
      <c r="ALN109" s="240"/>
      <c r="ALO109" s="240"/>
      <c r="ALP109" s="240"/>
      <c r="ALQ109" s="240"/>
      <c r="ALR109" s="240"/>
      <c r="ALS109" s="240"/>
      <c r="ALT109" s="240"/>
      <c r="ALU109" s="240"/>
      <c r="ALV109" s="240"/>
      <c r="ALW109" s="240"/>
      <c r="ALX109" s="240"/>
      <c r="ALY109" s="240"/>
      <c r="ALZ109" s="240"/>
      <c r="AMA109" s="240"/>
      <c r="AMB109" s="240"/>
      <c r="AMC109" s="240"/>
      <c r="AMD109" s="240"/>
      <c r="AME109" s="240"/>
      <c r="AMF109" s="240"/>
      <c r="AMG109" s="240"/>
      <c r="AMH109" s="240"/>
      <c r="AMI109" s="240"/>
      <c r="AMJ109" s="240"/>
      <c r="AMK109" s="240"/>
    </row>
    <row r="110" spans="1:1025" s="241" customFormat="1" ht="28.5">
      <c r="A110" s="242"/>
      <c r="B110" s="193">
        <v>12</v>
      </c>
      <c r="C110" s="214" t="s">
        <v>277</v>
      </c>
      <c r="D110" s="215"/>
      <c r="E110" s="217"/>
      <c r="F110" s="216">
        <v>67825.5</v>
      </c>
      <c r="G110" s="220"/>
      <c r="H110" s="217"/>
      <c r="I110" s="204"/>
      <c r="J110" s="205"/>
      <c r="K110" s="213"/>
      <c r="L110" s="213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40"/>
      <c r="AT110" s="240"/>
      <c r="AU110" s="240"/>
      <c r="AV110" s="240"/>
      <c r="AW110" s="240"/>
      <c r="AX110" s="240"/>
      <c r="AY110" s="240"/>
      <c r="AZ110" s="240"/>
      <c r="BA110" s="240"/>
      <c r="BB110" s="240"/>
      <c r="BC110" s="240"/>
      <c r="BD110" s="240"/>
      <c r="BE110" s="240"/>
      <c r="BF110" s="240"/>
      <c r="BG110" s="240"/>
      <c r="BH110" s="240"/>
      <c r="BI110" s="240"/>
      <c r="BJ110" s="240"/>
      <c r="BK110" s="240"/>
      <c r="BL110" s="240"/>
      <c r="BM110" s="240"/>
      <c r="BN110" s="240"/>
      <c r="BO110" s="240"/>
      <c r="BP110" s="240"/>
      <c r="BQ110" s="240"/>
      <c r="BR110" s="240"/>
      <c r="BS110" s="240"/>
      <c r="BT110" s="240"/>
      <c r="BU110" s="240"/>
      <c r="BV110" s="240"/>
      <c r="BW110" s="240"/>
      <c r="BX110" s="240"/>
      <c r="BY110" s="240"/>
      <c r="BZ110" s="240"/>
      <c r="CA110" s="240"/>
      <c r="CB110" s="240"/>
      <c r="CC110" s="240"/>
      <c r="CD110" s="240"/>
      <c r="CE110" s="240"/>
      <c r="CF110" s="240"/>
      <c r="CG110" s="240"/>
      <c r="CH110" s="240"/>
      <c r="CI110" s="240"/>
      <c r="CJ110" s="240"/>
      <c r="CK110" s="240"/>
      <c r="CL110" s="240"/>
      <c r="CM110" s="240"/>
      <c r="CN110" s="240"/>
      <c r="CO110" s="240"/>
      <c r="CP110" s="240"/>
      <c r="CQ110" s="240"/>
      <c r="CR110" s="240"/>
      <c r="CS110" s="240"/>
      <c r="CT110" s="240"/>
      <c r="CU110" s="240"/>
      <c r="CV110" s="240"/>
      <c r="CW110" s="240"/>
      <c r="CX110" s="240"/>
      <c r="CY110" s="240"/>
      <c r="CZ110" s="240"/>
      <c r="DA110" s="240"/>
      <c r="DB110" s="240"/>
      <c r="DC110" s="240"/>
      <c r="DD110" s="240"/>
      <c r="DE110" s="240"/>
      <c r="DF110" s="240"/>
      <c r="DG110" s="240"/>
      <c r="DH110" s="240"/>
      <c r="DI110" s="240"/>
      <c r="DJ110" s="240"/>
      <c r="DK110" s="240"/>
      <c r="DL110" s="240"/>
      <c r="DM110" s="240"/>
      <c r="DN110" s="240"/>
      <c r="DO110" s="240"/>
      <c r="DP110" s="240"/>
      <c r="DQ110" s="240"/>
      <c r="DR110" s="240"/>
      <c r="DS110" s="240"/>
      <c r="DT110" s="240"/>
      <c r="DU110" s="240"/>
      <c r="DV110" s="240"/>
      <c r="DW110" s="240"/>
      <c r="DX110" s="240"/>
      <c r="DY110" s="240"/>
      <c r="DZ110" s="240"/>
      <c r="EA110" s="240"/>
      <c r="EB110" s="240"/>
      <c r="EC110" s="240"/>
      <c r="ED110" s="240"/>
      <c r="EE110" s="240"/>
      <c r="EF110" s="240"/>
      <c r="EG110" s="240"/>
      <c r="EH110" s="240"/>
      <c r="EI110" s="240"/>
      <c r="EJ110" s="240"/>
      <c r="EK110" s="240"/>
      <c r="EL110" s="240"/>
      <c r="EM110" s="240"/>
      <c r="EN110" s="240"/>
      <c r="EO110" s="240"/>
      <c r="EP110" s="240"/>
      <c r="EQ110" s="240"/>
      <c r="ER110" s="240"/>
      <c r="ES110" s="240"/>
      <c r="ET110" s="240"/>
      <c r="EU110" s="240"/>
      <c r="EV110" s="240"/>
      <c r="EW110" s="240"/>
      <c r="EX110" s="240"/>
      <c r="EY110" s="240"/>
      <c r="EZ110" s="240"/>
      <c r="FA110" s="240"/>
      <c r="FB110" s="240"/>
      <c r="FC110" s="240"/>
      <c r="FD110" s="240"/>
      <c r="FE110" s="240"/>
      <c r="FF110" s="240"/>
      <c r="FG110" s="240"/>
      <c r="FH110" s="240"/>
      <c r="FI110" s="240"/>
      <c r="FJ110" s="240"/>
      <c r="FK110" s="240"/>
      <c r="FL110" s="240"/>
      <c r="FM110" s="240"/>
      <c r="FN110" s="240"/>
      <c r="FO110" s="240"/>
      <c r="FP110" s="240"/>
      <c r="FQ110" s="240"/>
      <c r="FR110" s="240"/>
      <c r="FS110" s="240"/>
      <c r="FT110" s="240"/>
      <c r="FU110" s="240"/>
      <c r="FV110" s="240"/>
      <c r="FW110" s="240"/>
      <c r="FX110" s="240"/>
      <c r="FY110" s="240"/>
      <c r="FZ110" s="240"/>
      <c r="GA110" s="240"/>
      <c r="GB110" s="240"/>
      <c r="GC110" s="240"/>
      <c r="GD110" s="240"/>
      <c r="GE110" s="240"/>
      <c r="GF110" s="240"/>
      <c r="GG110" s="240"/>
      <c r="GH110" s="240"/>
      <c r="GI110" s="240"/>
      <c r="GJ110" s="240"/>
      <c r="GK110" s="240"/>
      <c r="GL110" s="240"/>
      <c r="GM110" s="240"/>
      <c r="GN110" s="240"/>
      <c r="GO110" s="240"/>
      <c r="GP110" s="240"/>
      <c r="GQ110" s="240"/>
      <c r="GR110" s="240"/>
      <c r="GS110" s="240"/>
      <c r="GT110" s="240"/>
      <c r="GU110" s="240"/>
      <c r="GV110" s="240"/>
      <c r="GW110" s="240"/>
      <c r="GX110" s="240"/>
      <c r="GY110" s="240"/>
      <c r="GZ110" s="240"/>
      <c r="HA110" s="240"/>
      <c r="HB110" s="240"/>
      <c r="HC110" s="240"/>
      <c r="HD110" s="240"/>
      <c r="HE110" s="240"/>
      <c r="HF110" s="240"/>
      <c r="HG110" s="240"/>
      <c r="HH110" s="240"/>
      <c r="HI110" s="240"/>
      <c r="HJ110" s="240"/>
      <c r="HK110" s="240"/>
      <c r="HL110" s="240"/>
      <c r="HM110" s="240"/>
      <c r="HN110" s="240"/>
      <c r="HO110" s="240"/>
      <c r="HP110" s="240"/>
      <c r="HQ110" s="240"/>
      <c r="HR110" s="240"/>
      <c r="HS110" s="240"/>
      <c r="HT110" s="240"/>
      <c r="HU110" s="240"/>
      <c r="HV110" s="240"/>
      <c r="HW110" s="240"/>
      <c r="HX110" s="240"/>
      <c r="HY110" s="240"/>
      <c r="HZ110" s="240"/>
      <c r="IA110" s="240"/>
      <c r="IB110" s="240"/>
      <c r="IC110" s="240"/>
      <c r="ID110" s="240"/>
      <c r="IE110" s="240"/>
      <c r="IF110" s="240"/>
      <c r="IG110" s="240"/>
      <c r="IH110" s="240"/>
      <c r="II110" s="240"/>
      <c r="IJ110" s="240"/>
      <c r="IK110" s="240"/>
      <c r="IL110" s="240"/>
      <c r="IM110" s="240"/>
      <c r="IN110" s="240"/>
      <c r="IO110" s="240"/>
      <c r="IP110" s="240"/>
      <c r="IQ110" s="240"/>
      <c r="IR110" s="240"/>
      <c r="IS110" s="240"/>
      <c r="IT110" s="240"/>
      <c r="IU110" s="240"/>
      <c r="IV110" s="240"/>
      <c r="IW110" s="240"/>
      <c r="IX110" s="240"/>
      <c r="IY110" s="240"/>
      <c r="IZ110" s="240"/>
      <c r="JA110" s="240"/>
      <c r="JB110" s="240"/>
      <c r="JC110" s="240"/>
      <c r="JD110" s="240"/>
      <c r="JE110" s="240"/>
      <c r="JF110" s="240"/>
      <c r="JG110" s="240"/>
      <c r="JH110" s="240"/>
      <c r="JI110" s="240"/>
      <c r="JJ110" s="240"/>
      <c r="JK110" s="240"/>
      <c r="JL110" s="240"/>
      <c r="JM110" s="240"/>
      <c r="JN110" s="240"/>
      <c r="JO110" s="240"/>
      <c r="JP110" s="240"/>
      <c r="JQ110" s="240"/>
      <c r="JR110" s="240"/>
      <c r="JS110" s="240"/>
      <c r="JT110" s="240"/>
      <c r="JU110" s="240"/>
      <c r="JV110" s="240"/>
      <c r="JW110" s="240"/>
      <c r="JX110" s="240"/>
      <c r="JY110" s="240"/>
      <c r="JZ110" s="240"/>
      <c r="KA110" s="240"/>
      <c r="KB110" s="240"/>
      <c r="KC110" s="240"/>
      <c r="KD110" s="240"/>
      <c r="KE110" s="240"/>
      <c r="KF110" s="240"/>
      <c r="KG110" s="240"/>
      <c r="KH110" s="240"/>
      <c r="KI110" s="240"/>
      <c r="KJ110" s="240"/>
      <c r="KK110" s="240"/>
      <c r="KL110" s="240"/>
      <c r="KM110" s="240"/>
      <c r="KN110" s="240"/>
      <c r="KO110" s="240"/>
      <c r="KP110" s="240"/>
      <c r="KQ110" s="240"/>
      <c r="KR110" s="240"/>
      <c r="KS110" s="240"/>
      <c r="KT110" s="240"/>
      <c r="KU110" s="240"/>
      <c r="KV110" s="240"/>
      <c r="KW110" s="240"/>
      <c r="KX110" s="240"/>
      <c r="KY110" s="240"/>
      <c r="KZ110" s="240"/>
      <c r="LA110" s="240"/>
      <c r="LB110" s="240"/>
      <c r="LC110" s="240"/>
      <c r="LD110" s="240"/>
      <c r="LE110" s="240"/>
      <c r="LF110" s="240"/>
      <c r="LG110" s="240"/>
      <c r="LH110" s="240"/>
      <c r="LI110" s="240"/>
      <c r="LJ110" s="240"/>
      <c r="LK110" s="240"/>
      <c r="LL110" s="240"/>
      <c r="LM110" s="240"/>
      <c r="LN110" s="240"/>
      <c r="LO110" s="240"/>
      <c r="LP110" s="240"/>
      <c r="LQ110" s="240"/>
      <c r="LR110" s="240"/>
      <c r="LS110" s="240"/>
      <c r="LT110" s="240"/>
      <c r="LU110" s="240"/>
      <c r="LV110" s="240"/>
      <c r="LW110" s="240"/>
      <c r="LX110" s="240"/>
      <c r="LY110" s="240"/>
      <c r="LZ110" s="240"/>
      <c r="MA110" s="240"/>
      <c r="MB110" s="240"/>
      <c r="MC110" s="240"/>
      <c r="MD110" s="240"/>
      <c r="ME110" s="240"/>
      <c r="MF110" s="240"/>
      <c r="MG110" s="240"/>
      <c r="MH110" s="240"/>
      <c r="MI110" s="240"/>
      <c r="MJ110" s="240"/>
      <c r="MK110" s="240"/>
      <c r="ML110" s="240"/>
      <c r="MM110" s="240"/>
      <c r="MN110" s="240"/>
      <c r="MO110" s="240"/>
      <c r="MP110" s="240"/>
      <c r="MQ110" s="240"/>
      <c r="MR110" s="240"/>
      <c r="MS110" s="240"/>
      <c r="MT110" s="240"/>
      <c r="MU110" s="240"/>
      <c r="MV110" s="240"/>
      <c r="MW110" s="240"/>
      <c r="MX110" s="240"/>
      <c r="MY110" s="240"/>
      <c r="MZ110" s="240"/>
      <c r="NA110" s="240"/>
      <c r="NB110" s="240"/>
      <c r="NC110" s="240"/>
      <c r="ND110" s="240"/>
      <c r="NE110" s="240"/>
      <c r="NF110" s="240"/>
      <c r="NG110" s="240"/>
      <c r="NH110" s="240"/>
      <c r="NI110" s="240"/>
      <c r="NJ110" s="240"/>
      <c r="NK110" s="240"/>
      <c r="NL110" s="240"/>
      <c r="NM110" s="240"/>
      <c r="NN110" s="240"/>
      <c r="NO110" s="240"/>
      <c r="NP110" s="240"/>
      <c r="NQ110" s="240"/>
      <c r="NR110" s="240"/>
      <c r="NS110" s="240"/>
      <c r="NT110" s="240"/>
      <c r="NU110" s="240"/>
      <c r="NV110" s="240"/>
      <c r="NW110" s="240"/>
      <c r="NX110" s="240"/>
      <c r="NY110" s="240"/>
      <c r="NZ110" s="240"/>
      <c r="OA110" s="240"/>
      <c r="OB110" s="240"/>
      <c r="OC110" s="240"/>
      <c r="OD110" s="240"/>
      <c r="OE110" s="240"/>
      <c r="OF110" s="240"/>
      <c r="OG110" s="240"/>
      <c r="OH110" s="240"/>
      <c r="OI110" s="240"/>
      <c r="OJ110" s="240"/>
      <c r="OK110" s="240"/>
      <c r="OL110" s="240"/>
      <c r="OM110" s="240"/>
      <c r="ON110" s="240"/>
      <c r="OO110" s="240"/>
      <c r="OP110" s="240"/>
      <c r="OQ110" s="240"/>
      <c r="OR110" s="240"/>
      <c r="OS110" s="240"/>
      <c r="OT110" s="240"/>
      <c r="OU110" s="240"/>
      <c r="OV110" s="240"/>
      <c r="OW110" s="240"/>
      <c r="OX110" s="240"/>
      <c r="OY110" s="240"/>
      <c r="OZ110" s="240"/>
      <c r="PA110" s="240"/>
      <c r="PB110" s="240"/>
      <c r="PC110" s="240"/>
      <c r="PD110" s="240"/>
      <c r="PE110" s="240"/>
      <c r="PF110" s="240"/>
      <c r="PG110" s="240"/>
      <c r="PH110" s="240"/>
      <c r="PI110" s="240"/>
      <c r="PJ110" s="240"/>
      <c r="PK110" s="240"/>
      <c r="PL110" s="240"/>
      <c r="PM110" s="240"/>
      <c r="PN110" s="240"/>
      <c r="PO110" s="240"/>
      <c r="PP110" s="240"/>
      <c r="PQ110" s="240"/>
      <c r="PR110" s="240"/>
      <c r="PS110" s="240"/>
      <c r="PT110" s="240"/>
      <c r="PU110" s="240"/>
      <c r="PV110" s="240"/>
      <c r="PW110" s="240"/>
      <c r="PX110" s="240"/>
      <c r="PY110" s="240"/>
      <c r="PZ110" s="240"/>
      <c r="QA110" s="240"/>
      <c r="QB110" s="240"/>
      <c r="QC110" s="240"/>
      <c r="QD110" s="240"/>
      <c r="QE110" s="240"/>
      <c r="QF110" s="240"/>
      <c r="QG110" s="240"/>
      <c r="QH110" s="240"/>
      <c r="QI110" s="240"/>
      <c r="QJ110" s="240"/>
      <c r="QK110" s="240"/>
      <c r="QL110" s="240"/>
      <c r="QM110" s="240"/>
      <c r="QN110" s="240"/>
      <c r="QO110" s="240"/>
      <c r="QP110" s="240"/>
      <c r="QQ110" s="240"/>
      <c r="QR110" s="240"/>
      <c r="QS110" s="240"/>
      <c r="QT110" s="240"/>
      <c r="QU110" s="240"/>
      <c r="QV110" s="240"/>
      <c r="QW110" s="240"/>
      <c r="QX110" s="240"/>
      <c r="QY110" s="240"/>
      <c r="QZ110" s="240"/>
      <c r="RA110" s="240"/>
      <c r="RB110" s="240"/>
      <c r="RC110" s="240"/>
      <c r="RD110" s="240"/>
      <c r="RE110" s="240"/>
      <c r="RF110" s="240"/>
      <c r="RG110" s="240"/>
      <c r="RH110" s="240"/>
      <c r="RI110" s="240"/>
      <c r="RJ110" s="240"/>
      <c r="RK110" s="240"/>
      <c r="RL110" s="240"/>
      <c r="RM110" s="240"/>
      <c r="RN110" s="240"/>
      <c r="RO110" s="240"/>
      <c r="RP110" s="240"/>
      <c r="RQ110" s="240"/>
      <c r="RR110" s="240"/>
      <c r="RS110" s="240"/>
      <c r="RT110" s="240"/>
      <c r="RU110" s="240"/>
      <c r="RV110" s="240"/>
      <c r="RW110" s="240"/>
      <c r="RX110" s="240"/>
      <c r="RY110" s="240"/>
      <c r="RZ110" s="240"/>
      <c r="SA110" s="240"/>
      <c r="SB110" s="240"/>
      <c r="SC110" s="240"/>
      <c r="SD110" s="240"/>
      <c r="SE110" s="240"/>
      <c r="SF110" s="240"/>
      <c r="SG110" s="240"/>
      <c r="SH110" s="240"/>
      <c r="SI110" s="240"/>
      <c r="SJ110" s="240"/>
      <c r="SK110" s="240"/>
      <c r="SL110" s="240"/>
      <c r="SM110" s="240"/>
      <c r="SN110" s="240"/>
      <c r="SO110" s="240"/>
      <c r="SP110" s="240"/>
      <c r="SQ110" s="240"/>
      <c r="SR110" s="240"/>
      <c r="SS110" s="240"/>
      <c r="ST110" s="240"/>
      <c r="SU110" s="240"/>
      <c r="SV110" s="240"/>
      <c r="SW110" s="240"/>
      <c r="SX110" s="240"/>
      <c r="SY110" s="240"/>
      <c r="SZ110" s="240"/>
      <c r="TA110" s="240"/>
      <c r="TB110" s="240"/>
      <c r="TC110" s="240"/>
      <c r="TD110" s="240"/>
      <c r="TE110" s="240"/>
      <c r="TF110" s="240"/>
      <c r="TG110" s="240"/>
      <c r="TH110" s="240"/>
      <c r="TI110" s="240"/>
      <c r="TJ110" s="240"/>
      <c r="TK110" s="240"/>
      <c r="TL110" s="240"/>
      <c r="TM110" s="240"/>
      <c r="TN110" s="240"/>
      <c r="TO110" s="240"/>
      <c r="TP110" s="240"/>
      <c r="TQ110" s="240"/>
      <c r="TR110" s="240"/>
      <c r="TS110" s="240"/>
      <c r="TT110" s="240"/>
      <c r="TU110" s="240"/>
      <c r="TV110" s="240"/>
      <c r="TW110" s="240"/>
      <c r="TX110" s="240"/>
      <c r="TY110" s="240"/>
      <c r="TZ110" s="240"/>
      <c r="UA110" s="240"/>
      <c r="UB110" s="240"/>
      <c r="UC110" s="240"/>
      <c r="UD110" s="240"/>
      <c r="UE110" s="240"/>
      <c r="UF110" s="240"/>
      <c r="UG110" s="240"/>
      <c r="UH110" s="240"/>
      <c r="UI110" s="240"/>
      <c r="UJ110" s="240"/>
      <c r="UK110" s="240"/>
      <c r="UL110" s="240"/>
      <c r="UM110" s="240"/>
      <c r="UN110" s="240"/>
      <c r="UO110" s="240"/>
      <c r="UP110" s="240"/>
      <c r="UQ110" s="240"/>
      <c r="UR110" s="240"/>
      <c r="US110" s="240"/>
      <c r="UT110" s="240"/>
      <c r="UU110" s="240"/>
      <c r="UV110" s="240"/>
      <c r="UW110" s="240"/>
      <c r="UX110" s="240"/>
      <c r="UY110" s="240"/>
      <c r="UZ110" s="240"/>
      <c r="VA110" s="240"/>
      <c r="VB110" s="240"/>
      <c r="VC110" s="240"/>
      <c r="VD110" s="240"/>
      <c r="VE110" s="240"/>
      <c r="VF110" s="240"/>
      <c r="VG110" s="240"/>
      <c r="VH110" s="240"/>
      <c r="VI110" s="240"/>
      <c r="VJ110" s="240"/>
      <c r="VK110" s="240"/>
      <c r="VL110" s="240"/>
      <c r="VM110" s="240"/>
      <c r="VN110" s="240"/>
      <c r="VO110" s="240"/>
      <c r="VP110" s="240"/>
      <c r="VQ110" s="240"/>
      <c r="VR110" s="240"/>
      <c r="VS110" s="240"/>
      <c r="VT110" s="240"/>
      <c r="VU110" s="240"/>
      <c r="VV110" s="240"/>
      <c r="VW110" s="240"/>
      <c r="VX110" s="240"/>
      <c r="VY110" s="240"/>
      <c r="VZ110" s="240"/>
      <c r="WA110" s="240"/>
      <c r="WB110" s="240"/>
      <c r="WC110" s="240"/>
      <c r="WD110" s="240"/>
      <c r="WE110" s="240"/>
      <c r="WF110" s="240"/>
      <c r="WG110" s="240"/>
      <c r="WH110" s="240"/>
      <c r="WI110" s="240"/>
      <c r="WJ110" s="240"/>
      <c r="WK110" s="240"/>
      <c r="WL110" s="240"/>
      <c r="WM110" s="240"/>
      <c r="WN110" s="240"/>
      <c r="WO110" s="240"/>
      <c r="WP110" s="240"/>
      <c r="WQ110" s="240"/>
      <c r="WR110" s="240"/>
      <c r="WS110" s="240"/>
      <c r="WT110" s="240"/>
      <c r="WU110" s="240"/>
      <c r="WV110" s="240"/>
      <c r="WW110" s="240"/>
      <c r="WX110" s="240"/>
      <c r="WY110" s="240"/>
      <c r="WZ110" s="240"/>
      <c r="XA110" s="240"/>
      <c r="XB110" s="240"/>
      <c r="XC110" s="240"/>
      <c r="XD110" s="240"/>
      <c r="XE110" s="240"/>
      <c r="XF110" s="240"/>
      <c r="XG110" s="240"/>
      <c r="XH110" s="240"/>
      <c r="XI110" s="240"/>
      <c r="XJ110" s="240"/>
      <c r="XK110" s="240"/>
      <c r="XL110" s="240"/>
      <c r="XM110" s="240"/>
      <c r="XN110" s="240"/>
      <c r="XO110" s="240"/>
      <c r="XP110" s="240"/>
      <c r="XQ110" s="240"/>
      <c r="XR110" s="240"/>
      <c r="XS110" s="240"/>
      <c r="XT110" s="240"/>
      <c r="XU110" s="240"/>
      <c r="XV110" s="240"/>
      <c r="XW110" s="240"/>
      <c r="XX110" s="240"/>
      <c r="XY110" s="240"/>
      <c r="XZ110" s="240"/>
      <c r="YA110" s="240"/>
      <c r="YB110" s="240"/>
      <c r="YC110" s="240"/>
      <c r="YD110" s="240"/>
      <c r="YE110" s="240"/>
      <c r="YF110" s="240"/>
      <c r="YG110" s="240"/>
      <c r="YH110" s="240"/>
      <c r="YI110" s="240"/>
      <c r="YJ110" s="240"/>
      <c r="YK110" s="240"/>
      <c r="YL110" s="240"/>
      <c r="YM110" s="240"/>
      <c r="YN110" s="240"/>
      <c r="YO110" s="240"/>
      <c r="YP110" s="240"/>
      <c r="YQ110" s="240"/>
      <c r="YR110" s="240"/>
      <c r="YS110" s="240"/>
      <c r="YT110" s="240"/>
      <c r="YU110" s="240"/>
      <c r="YV110" s="240"/>
      <c r="YW110" s="240"/>
      <c r="YX110" s="240"/>
      <c r="YY110" s="240"/>
      <c r="YZ110" s="240"/>
      <c r="ZA110" s="240"/>
      <c r="ZB110" s="240"/>
      <c r="ZC110" s="240"/>
      <c r="ZD110" s="240"/>
      <c r="ZE110" s="240"/>
      <c r="ZF110" s="240"/>
      <c r="ZG110" s="240"/>
      <c r="ZH110" s="240"/>
      <c r="ZI110" s="240"/>
      <c r="ZJ110" s="240"/>
      <c r="ZK110" s="240"/>
      <c r="ZL110" s="240"/>
      <c r="ZM110" s="240"/>
      <c r="ZN110" s="240"/>
      <c r="ZO110" s="240"/>
      <c r="ZP110" s="240"/>
      <c r="ZQ110" s="240"/>
      <c r="ZR110" s="240"/>
      <c r="ZS110" s="240"/>
      <c r="ZT110" s="240"/>
      <c r="ZU110" s="240"/>
      <c r="ZV110" s="240"/>
      <c r="ZW110" s="240"/>
      <c r="ZX110" s="240"/>
      <c r="ZY110" s="240"/>
      <c r="ZZ110" s="240"/>
      <c r="AAA110" s="240"/>
      <c r="AAB110" s="240"/>
      <c r="AAC110" s="240"/>
      <c r="AAD110" s="240"/>
      <c r="AAE110" s="240"/>
      <c r="AAF110" s="240"/>
      <c r="AAG110" s="240"/>
      <c r="AAH110" s="240"/>
      <c r="AAI110" s="240"/>
      <c r="AAJ110" s="240"/>
      <c r="AAK110" s="240"/>
      <c r="AAL110" s="240"/>
      <c r="AAM110" s="240"/>
      <c r="AAN110" s="240"/>
      <c r="AAO110" s="240"/>
      <c r="AAP110" s="240"/>
      <c r="AAQ110" s="240"/>
      <c r="AAR110" s="240"/>
      <c r="AAS110" s="240"/>
      <c r="AAT110" s="240"/>
      <c r="AAU110" s="240"/>
      <c r="AAV110" s="240"/>
      <c r="AAW110" s="240"/>
      <c r="AAX110" s="240"/>
      <c r="AAY110" s="240"/>
      <c r="AAZ110" s="240"/>
      <c r="ABA110" s="240"/>
      <c r="ABB110" s="240"/>
      <c r="ABC110" s="240"/>
      <c r="ABD110" s="240"/>
      <c r="ABE110" s="240"/>
      <c r="ABF110" s="240"/>
      <c r="ABG110" s="240"/>
      <c r="ABH110" s="240"/>
      <c r="ABI110" s="240"/>
      <c r="ABJ110" s="240"/>
      <c r="ABK110" s="240"/>
      <c r="ABL110" s="240"/>
      <c r="ABM110" s="240"/>
      <c r="ABN110" s="240"/>
      <c r="ABO110" s="240"/>
      <c r="ABP110" s="240"/>
      <c r="ABQ110" s="240"/>
      <c r="ABR110" s="240"/>
      <c r="ABS110" s="240"/>
      <c r="ABT110" s="240"/>
      <c r="ABU110" s="240"/>
      <c r="ABV110" s="240"/>
      <c r="ABW110" s="240"/>
      <c r="ABX110" s="240"/>
      <c r="ABY110" s="240"/>
      <c r="ABZ110" s="240"/>
      <c r="ACA110" s="240"/>
      <c r="ACB110" s="240"/>
      <c r="ACC110" s="240"/>
      <c r="ACD110" s="240"/>
      <c r="ACE110" s="240"/>
      <c r="ACF110" s="240"/>
      <c r="ACG110" s="240"/>
      <c r="ACH110" s="240"/>
      <c r="ACI110" s="240"/>
      <c r="ACJ110" s="240"/>
      <c r="ACK110" s="240"/>
      <c r="ACL110" s="240"/>
      <c r="ACM110" s="240"/>
      <c r="ACN110" s="240"/>
      <c r="ACO110" s="240"/>
      <c r="ACP110" s="240"/>
      <c r="ACQ110" s="240"/>
      <c r="ACR110" s="240"/>
      <c r="ACS110" s="240"/>
      <c r="ACT110" s="240"/>
      <c r="ACU110" s="240"/>
      <c r="ACV110" s="240"/>
      <c r="ACW110" s="240"/>
      <c r="ACX110" s="240"/>
      <c r="ACY110" s="240"/>
      <c r="ACZ110" s="240"/>
      <c r="ADA110" s="240"/>
      <c r="ADB110" s="240"/>
      <c r="ADC110" s="240"/>
      <c r="ADD110" s="240"/>
      <c r="ADE110" s="240"/>
      <c r="ADF110" s="240"/>
      <c r="ADG110" s="240"/>
      <c r="ADH110" s="240"/>
      <c r="ADI110" s="240"/>
      <c r="ADJ110" s="240"/>
      <c r="ADK110" s="240"/>
      <c r="ADL110" s="240"/>
      <c r="ADM110" s="240"/>
      <c r="ADN110" s="240"/>
      <c r="ADO110" s="240"/>
      <c r="ADP110" s="240"/>
      <c r="ADQ110" s="240"/>
      <c r="ADR110" s="240"/>
      <c r="ADS110" s="240"/>
      <c r="ADT110" s="240"/>
      <c r="ADU110" s="240"/>
      <c r="ADV110" s="240"/>
      <c r="ADW110" s="240"/>
      <c r="ADX110" s="240"/>
      <c r="ADY110" s="240"/>
      <c r="ADZ110" s="240"/>
      <c r="AEA110" s="240"/>
      <c r="AEB110" s="240"/>
      <c r="AEC110" s="240"/>
      <c r="AED110" s="240"/>
      <c r="AEE110" s="240"/>
      <c r="AEF110" s="240"/>
      <c r="AEG110" s="240"/>
      <c r="AEH110" s="240"/>
      <c r="AEI110" s="240"/>
      <c r="AEJ110" s="240"/>
      <c r="AEK110" s="240"/>
      <c r="AEL110" s="240"/>
      <c r="AEM110" s="240"/>
      <c r="AEN110" s="240"/>
      <c r="AEO110" s="240"/>
      <c r="AEP110" s="240"/>
      <c r="AEQ110" s="240"/>
      <c r="AER110" s="240"/>
      <c r="AES110" s="240"/>
      <c r="AET110" s="240"/>
      <c r="AEU110" s="240"/>
      <c r="AEV110" s="240"/>
      <c r="AEW110" s="240"/>
      <c r="AEX110" s="240"/>
      <c r="AEY110" s="240"/>
      <c r="AEZ110" s="240"/>
      <c r="AFA110" s="240"/>
      <c r="AFB110" s="240"/>
      <c r="AFC110" s="240"/>
      <c r="AFD110" s="240"/>
      <c r="AFE110" s="240"/>
      <c r="AFF110" s="240"/>
      <c r="AFG110" s="240"/>
      <c r="AFH110" s="240"/>
      <c r="AFI110" s="240"/>
      <c r="AFJ110" s="240"/>
      <c r="AFK110" s="240"/>
      <c r="AFL110" s="240"/>
      <c r="AFM110" s="240"/>
      <c r="AFN110" s="240"/>
      <c r="AFO110" s="240"/>
      <c r="AFP110" s="240"/>
      <c r="AFQ110" s="240"/>
      <c r="AFR110" s="240"/>
      <c r="AFS110" s="240"/>
      <c r="AFT110" s="240"/>
      <c r="AFU110" s="240"/>
      <c r="AFV110" s="240"/>
      <c r="AFW110" s="240"/>
      <c r="AFX110" s="240"/>
      <c r="AFY110" s="240"/>
      <c r="AFZ110" s="240"/>
      <c r="AGA110" s="240"/>
      <c r="AGB110" s="240"/>
      <c r="AGC110" s="240"/>
      <c r="AGD110" s="240"/>
      <c r="AGE110" s="240"/>
      <c r="AGF110" s="240"/>
      <c r="AGG110" s="240"/>
      <c r="AGH110" s="240"/>
      <c r="AGI110" s="240"/>
      <c r="AGJ110" s="240"/>
      <c r="AGK110" s="240"/>
      <c r="AGL110" s="240"/>
      <c r="AGM110" s="240"/>
      <c r="AGN110" s="240"/>
      <c r="AGO110" s="240"/>
      <c r="AGP110" s="240"/>
      <c r="AGQ110" s="240"/>
      <c r="AGR110" s="240"/>
      <c r="AGS110" s="240"/>
      <c r="AGT110" s="240"/>
      <c r="AGU110" s="240"/>
      <c r="AGV110" s="240"/>
      <c r="AGW110" s="240"/>
      <c r="AGX110" s="240"/>
      <c r="AGY110" s="240"/>
      <c r="AGZ110" s="240"/>
      <c r="AHA110" s="240"/>
      <c r="AHB110" s="240"/>
      <c r="AHC110" s="240"/>
      <c r="AHD110" s="240"/>
      <c r="AHE110" s="240"/>
      <c r="AHF110" s="240"/>
      <c r="AHG110" s="240"/>
      <c r="AHH110" s="240"/>
      <c r="AHI110" s="240"/>
      <c r="AHJ110" s="240"/>
      <c r="AHK110" s="240"/>
      <c r="AHL110" s="240"/>
      <c r="AHM110" s="240"/>
      <c r="AHN110" s="240"/>
      <c r="AHO110" s="240"/>
      <c r="AHP110" s="240"/>
      <c r="AHQ110" s="240"/>
      <c r="AHR110" s="240"/>
      <c r="AHS110" s="240"/>
      <c r="AHT110" s="240"/>
      <c r="AHU110" s="240"/>
      <c r="AHV110" s="240"/>
      <c r="AHW110" s="240"/>
      <c r="AHX110" s="240"/>
      <c r="AHY110" s="240"/>
      <c r="AHZ110" s="240"/>
      <c r="AIA110" s="240"/>
      <c r="AIB110" s="240"/>
      <c r="AIC110" s="240"/>
      <c r="AID110" s="240"/>
      <c r="AIE110" s="240"/>
      <c r="AIF110" s="240"/>
      <c r="AIG110" s="240"/>
      <c r="AIH110" s="240"/>
      <c r="AII110" s="240"/>
      <c r="AIJ110" s="240"/>
      <c r="AIK110" s="240"/>
      <c r="AIL110" s="240"/>
      <c r="AIM110" s="240"/>
      <c r="AIN110" s="240"/>
      <c r="AIO110" s="240"/>
      <c r="AIP110" s="240"/>
      <c r="AIQ110" s="240"/>
      <c r="AIR110" s="240"/>
      <c r="AIS110" s="240"/>
      <c r="AIT110" s="240"/>
      <c r="AIU110" s="240"/>
      <c r="AIV110" s="240"/>
      <c r="AIW110" s="240"/>
      <c r="AIX110" s="240"/>
      <c r="AIY110" s="240"/>
      <c r="AIZ110" s="240"/>
      <c r="AJA110" s="240"/>
      <c r="AJB110" s="240"/>
      <c r="AJC110" s="240"/>
      <c r="AJD110" s="240"/>
      <c r="AJE110" s="240"/>
      <c r="AJF110" s="240"/>
      <c r="AJG110" s="240"/>
      <c r="AJH110" s="240"/>
      <c r="AJI110" s="240"/>
      <c r="AJJ110" s="240"/>
      <c r="AJK110" s="240"/>
      <c r="AJL110" s="240"/>
      <c r="AJM110" s="240"/>
      <c r="AJN110" s="240"/>
      <c r="AJO110" s="240"/>
      <c r="AJP110" s="240"/>
      <c r="AJQ110" s="240"/>
      <c r="AJR110" s="240"/>
      <c r="AJS110" s="240"/>
      <c r="AJT110" s="240"/>
      <c r="AJU110" s="240"/>
      <c r="AJV110" s="240"/>
      <c r="AJW110" s="240"/>
      <c r="AJX110" s="240"/>
      <c r="AJY110" s="240"/>
      <c r="AJZ110" s="240"/>
      <c r="AKA110" s="240"/>
      <c r="AKB110" s="240"/>
      <c r="AKC110" s="240"/>
      <c r="AKD110" s="240"/>
      <c r="AKE110" s="240"/>
      <c r="AKF110" s="240"/>
      <c r="AKG110" s="240"/>
      <c r="AKH110" s="240"/>
      <c r="AKI110" s="240"/>
      <c r="AKJ110" s="240"/>
      <c r="AKK110" s="240"/>
      <c r="AKL110" s="240"/>
      <c r="AKM110" s="240"/>
      <c r="AKN110" s="240"/>
      <c r="AKO110" s="240"/>
      <c r="AKP110" s="240"/>
      <c r="AKQ110" s="240"/>
      <c r="AKR110" s="240"/>
      <c r="AKS110" s="240"/>
      <c r="AKT110" s="240"/>
      <c r="AKU110" s="240"/>
      <c r="AKV110" s="240"/>
      <c r="AKW110" s="240"/>
      <c r="AKX110" s="240"/>
      <c r="AKY110" s="240"/>
      <c r="AKZ110" s="240"/>
      <c r="ALA110" s="240"/>
      <c r="ALB110" s="240"/>
      <c r="ALC110" s="240"/>
      <c r="ALD110" s="240"/>
      <c r="ALE110" s="240"/>
      <c r="ALF110" s="240"/>
      <c r="ALG110" s="240"/>
      <c r="ALH110" s="240"/>
      <c r="ALI110" s="240"/>
      <c r="ALJ110" s="240"/>
      <c r="ALK110" s="240"/>
      <c r="ALL110" s="240"/>
      <c r="ALM110" s="240"/>
      <c r="ALN110" s="240"/>
      <c r="ALO110" s="240"/>
      <c r="ALP110" s="240"/>
      <c r="ALQ110" s="240"/>
      <c r="ALR110" s="240"/>
      <c r="ALS110" s="240"/>
      <c r="ALT110" s="240"/>
      <c r="ALU110" s="240"/>
      <c r="ALV110" s="240"/>
      <c r="ALW110" s="240"/>
      <c r="ALX110" s="240"/>
      <c r="ALY110" s="240"/>
      <c r="ALZ110" s="240"/>
      <c r="AMA110" s="240"/>
      <c r="AMB110" s="240"/>
      <c r="AMC110" s="240"/>
      <c r="AMD110" s="240"/>
      <c r="AME110" s="240"/>
      <c r="AMF110" s="240"/>
      <c r="AMG110" s="240"/>
      <c r="AMH110" s="240"/>
      <c r="AMI110" s="240"/>
      <c r="AMJ110" s="240"/>
      <c r="AMK110" s="240"/>
    </row>
    <row r="111" spans="1:1025" s="241" customFormat="1">
      <c r="A111" s="242"/>
      <c r="B111" s="193">
        <v>13</v>
      </c>
      <c r="C111" s="214" t="s">
        <v>278</v>
      </c>
      <c r="D111" s="215"/>
      <c r="E111" s="217"/>
      <c r="F111" s="216">
        <v>176900</v>
      </c>
      <c r="G111" s="220"/>
      <c r="H111" s="217"/>
      <c r="I111" s="204"/>
      <c r="J111" s="205"/>
      <c r="K111" s="213"/>
      <c r="L111" s="213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0"/>
      <c r="AI111" s="240"/>
      <c r="AJ111" s="240"/>
      <c r="AK111" s="240"/>
      <c r="AL111" s="240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40"/>
      <c r="BJ111" s="240"/>
      <c r="BK111" s="240"/>
      <c r="BL111" s="240"/>
      <c r="BM111" s="240"/>
      <c r="BN111" s="240"/>
      <c r="BO111" s="240"/>
      <c r="BP111" s="240"/>
      <c r="BQ111" s="240"/>
      <c r="BR111" s="240"/>
      <c r="BS111" s="240"/>
      <c r="BT111" s="240"/>
      <c r="BU111" s="240"/>
      <c r="BV111" s="240"/>
      <c r="BW111" s="240"/>
      <c r="BX111" s="240"/>
      <c r="BY111" s="240"/>
      <c r="BZ111" s="240"/>
      <c r="CA111" s="240"/>
      <c r="CB111" s="240"/>
      <c r="CC111" s="240"/>
      <c r="CD111" s="240"/>
      <c r="CE111" s="240"/>
      <c r="CF111" s="240"/>
      <c r="CG111" s="240"/>
      <c r="CH111" s="240"/>
      <c r="CI111" s="240"/>
      <c r="CJ111" s="240"/>
      <c r="CK111" s="240"/>
      <c r="CL111" s="240"/>
      <c r="CM111" s="240"/>
      <c r="CN111" s="240"/>
      <c r="CO111" s="240"/>
      <c r="CP111" s="240"/>
      <c r="CQ111" s="240"/>
      <c r="CR111" s="240"/>
      <c r="CS111" s="240"/>
      <c r="CT111" s="240"/>
      <c r="CU111" s="240"/>
      <c r="CV111" s="240"/>
      <c r="CW111" s="240"/>
      <c r="CX111" s="240"/>
      <c r="CY111" s="240"/>
      <c r="CZ111" s="240"/>
      <c r="DA111" s="240"/>
      <c r="DB111" s="240"/>
      <c r="DC111" s="240"/>
      <c r="DD111" s="240"/>
      <c r="DE111" s="240"/>
      <c r="DF111" s="240"/>
      <c r="DG111" s="240"/>
      <c r="DH111" s="240"/>
      <c r="DI111" s="240"/>
      <c r="DJ111" s="240"/>
      <c r="DK111" s="240"/>
      <c r="DL111" s="240"/>
      <c r="DM111" s="240"/>
      <c r="DN111" s="240"/>
      <c r="DO111" s="240"/>
      <c r="DP111" s="240"/>
      <c r="DQ111" s="240"/>
      <c r="DR111" s="240"/>
      <c r="DS111" s="240"/>
      <c r="DT111" s="240"/>
      <c r="DU111" s="240"/>
      <c r="DV111" s="240"/>
      <c r="DW111" s="240"/>
      <c r="DX111" s="240"/>
      <c r="DY111" s="240"/>
      <c r="DZ111" s="240"/>
      <c r="EA111" s="240"/>
      <c r="EB111" s="240"/>
      <c r="EC111" s="240"/>
      <c r="ED111" s="240"/>
      <c r="EE111" s="240"/>
      <c r="EF111" s="240"/>
      <c r="EG111" s="240"/>
      <c r="EH111" s="240"/>
      <c r="EI111" s="240"/>
      <c r="EJ111" s="240"/>
      <c r="EK111" s="240"/>
      <c r="EL111" s="240"/>
      <c r="EM111" s="240"/>
      <c r="EN111" s="240"/>
      <c r="EO111" s="240"/>
      <c r="EP111" s="240"/>
      <c r="EQ111" s="240"/>
      <c r="ER111" s="240"/>
      <c r="ES111" s="240"/>
      <c r="ET111" s="240"/>
      <c r="EU111" s="240"/>
      <c r="EV111" s="240"/>
      <c r="EW111" s="240"/>
      <c r="EX111" s="240"/>
      <c r="EY111" s="240"/>
      <c r="EZ111" s="240"/>
      <c r="FA111" s="240"/>
      <c r="FB111" s="240"/>
      <c r="FC111" s="240"/>
      <c r="FD111" s="240"/>
      <c r="FE111" s="240"/>
      <c r="FF111" s="240"/>
      <c r="FG111" s="240"/>
      <c r="FH111" s="240"/>
      <c r="FI111" s="240"/>
      <c r="FJ111" s="240"/>
      <c r="FK111" s="240"/>
      <c r="FL111" s="240"/>
      <c r="FM111" s="240"/>
      <c r="FN111" s="240"/>
      <c r="FO111" s="240"/>
      <c r="FP111" s="240"/>
      <c r="FQ111" s="240"/>
      <c r="FR111" s="240"/>
      <c r="FS111" s="240"/>
      <c r="FT111" s="240"/>
      <c r="FU111" s="240"/>
      <c r="FV111" s="240"/>
      <c r="FW111" s="240"/>
      <c r="FX111" s="240"/>
      <c r="FY111" s="240"/>
      <c r="FZ111" s="240"/>
      <c r="GA111" s="240"/>
      <c r="GB111" s="240"/>
      <c r="GC111" s="240"/>
      <c r="GD111" s="240"/>
      <c r="GE111" s="240"/>
      <c r="GF111" s="240"/>
      <c r="GG111" s="240"/>
      <c r="GH111" s="240"/>
      <c r="GI111" s="240"/>
      <c r="GJ111" s="240"/>
      <c r="GK111" s="240"/>
      <c r="GL111" s="240"/>
      <c r="GM111" s="240"/>
      <c r="GN111" s="240"/>
      <c r="GO111" s="240"/>
      <c r="GP111" s="240"/>
      <c r="GQ111" s="240"/>
      <c r="GR111" s="240"/>
      <c r="GS111" s="240"/>
      <c r="GT111" s="240"/>
      <c r="GU111" s="240"/>
      <c r="GV111" s="240"/>
      <c r="GW111" s="240"/>
      <c r="GX111" s="240"/>
      <c r="GY111" s="240"/>
      <c r="GZ111" s="240"/>
      <c r="HA111" s="240"/>
      <c r="HB111" s="240"/>
      <c r="HC111" s="240"/>
      <c r="HD111" s="240"/>
      <c r="HE111" s="240"/>
      <c r="HF111" s="240"/>
      <c r="HG111" s="240"/>
      <c r="HH111" s="240"/>
      <c r="HI111" s="240"/>
      <c r="HJ111" s="240"/>
      <c r="HK111" s="240"/>
      <c r="HL111" s="240"/>
      <c r="HM111" s="240"/>
      <c r="HN111" s="240"/>
      <c r="HO111" s="240"/>
      <c r="HP111" s="240"/>
      <c r="HQ111" s="240"/>
      <c r="HR111" s="240"/>
      <c r="HS111" s="240"/>
      <c r="HT111" s="240"/>
      <c r="HU111" s="240"/>
      <c r="HV111" s="240"/>
      <c r="HW111" s="240"/>
      <c r="HX111" s="240"/>
      <c r="HY111" s="240"/>
      <c r="HZ111" s="240"/>
      <c r="IA111" s="240"/>
      <c r="IB111" s="240"/>
      <c r="IC111" s="240"/>
      <c r="ID111" s="240"/>
      <c r="IE111" s="240"/>
      <c r="IF111" s="240"/>
      <c r="IG111" s="240"/>
      <c r="IH111" s="240"/>
      <c r="II111" s="240"/>
      <c r="IJ111" s="240"/>
      <c r="IK111" s="240"/>
      <c r="IL111" s="240"/>
      <c r="IM111" s="240"/>
      <c r="IN111" s="240"/>
      <c r="IO111" s="240"/>
      <c r="IP111" s="240"/>
      <c r="IQ111" s="240"/>
      <c r="IR111" s="240"/>
      <c r="IS111" s="240"/>
      <c r="IT111" s="240"/>
      <c r="IU111" s="240"/>
      <c r="IV111" s="240"/>
      <c r="IW111" s="240"/>
      <c r="IX111" s="240"/>
      <c r="IY111" s="240"/>
      <c r="IZ111" s="240"/>
      <c r="JA111" s="240"/>
      <c r="JB111" s="240"/>
      <c r="JC111" s="240"/>
      <c r="JD111" s="240"/>
      <c r="JE111" s="240"/>
      <c r="JF111" s="240"/>
      <c r="JG111" s="240"/>
      <c r="JH111" s="240"/>
      <c r="JI111" s="240"/>
      <c r="JJ111" s="240"/>
      <c r="JK111" s="240"/>
      <c r="JL111" s="240"/>
      <c r="JM111" s="240"/>
      <c r="JN111" s="240"/>
      <c r="JO111" s="240"/>
      <c r="JP111" s="240"/>
      <c r="JQ111" s="240"/>
      <c r="JR111" s="240"/>
      <c r="JS111" s="240"/>
      <c r="JT111" s="240"/>
      <c r="JU111" s="240"/>
      <c r="JV111" s="240"/>
      <c r="JW111" s="240"/>
      <c r="JX111" s="240"/>
      <c r="JY111" s="240"/>
      <c r="JZ111" s="240"/>
      <c r="KA111" s="240"/>
      <c r="KB111" s="240"/>
      <c r="KC111" s="240"/>
      <c r="KD111" s="240"/>
      <c r="KE111" s="240"/>
      <c r="KF111" s="240"/>
      <c r="KG111" s="240"/>
      <c r="KH111" s="240"/>
      <c r="KI111" s="240"/>
      <c r="KJ111" s="240"/>
      <c r="KK111" s="240"/>
      <c r="KL111" s="240"/>
      <c r="KM111" s="240"/>
      <c r="KN111" s="240"/>
      <c r="KO111" s="240"/>
      <c r="KP111" s="240"/>
      <c r="KQ111" s="240"/>
      <c r="KR111" s="240"/>
      <c r="KS111" s="240"/>
      <c r="KT111" s="240"/>
      <c r="KU111" s="240"/>
      <c r="KV111" s="240"/>
      <c r="KW111" s="240"/>
      <c r="KX111" s="240"/>
      <c r="KY111" s="240"/>
      <c r="KZ111" s="240"/>
      <c r="LA111" s="240"/>
      <c r="LB111" s="240"/>
      <c r="LC111" s="240"/>
      <c r="LD111" s="240"/>
      <c r="LE111" s="240"/>
      <c r="LF111" s="240"/>
      <c r="LG111" s="240"/>
      <c r="LH111" s="240"/>
      <c r="LI111" s="240"/>
      <c r="LJ111" s="240"/>
      <c r="LK111" s="240"/>
      <c r="LL111" s="240"/>
      <c r="LM111" s="240"/>
      <c r="LN111" s="240"/>
      <c r="LO111" s="240"/>
      <c r="LP111" s="240"/>
      <c r="LQ111" s="240"/>
      <c r="LR111" s="240"/>
      <c r="LS111" s="240"/>
      <c r="LT111" s="240"/>
      <c r="LU111" s="240"/>
      <c r="LV111" s="240"/>
      <c r="LW111" s="240"/>
      <c r="LX111" s="240"/>
      <c r="LY111" s="240"/>
      <c r="LZ111" s="240"/>
      <c r="MA111" s="240"/>
      <c r="MB111" s="240"/>
      <c r="MC111" s="240"/>
      <c r="MD111" s="240"/>
      <c r="ME111" s="240"/>
      <c r="MF111" s="240"/>
      <c r="MG111" s="240"/>
      <c r="MH111" s="240"/>
      <c r="MI111" s="240"/>
      <c r="MJ111" s="240"/>
      <c r="MK111" s="240"/>
      <c r="ML111" s="240"/>
      <c r="MM111" s="240"/>
      <c r="MN111" s="240"/>
      <c r="MO111" s="240"/>
      <c r="MP111" s="240"/>
      <c r="MQ111" s="240"/>
      <c r="MR111" s="240"/>
      <c r="MS111" s="240"/>
      <c r="MT111" s="240"/>
      <c r="MU111" s="240"/>
      <c r="MV111" s="240"/>
      <c r="MW111" s="240"/>
      <c r="MX111" s="240"/>
      <c r="MY111" s="240"/>
      <c r="MZ111" s="240"/>
      <c r="NA111" s="240"/>
      <c r="NB111" s="240"/>
      <c r="NC111" s="240"/>
      <c r="ND111" s="240"/>
      <c r="NE111" s="240"/>
      <c r="NF111" s="240"/>
      <c r="NG111" s="240"/>
      <c r="NH111" s="240"/>
      <c r="NI111" s="240"/>
      <c r="NJ111" s="240"/>
      <c r="NK111" s="240"/>
      <c r="NL111" s="240"/>
      <c r="NM111" s="240"/>
      <c r="NN111" s="240"/>
      <c r="NO111" s="240"/>
      <c r="NP111" s="240"/>
      <c r="NQ111" s="240"/>
      <c r="NR111" s="240"/>
      <c r="NS111" s="240"/>
      <c r="NT111" s="240"/>
      <c r="NU111" s="240"/>
      <c r="NV111" s="240"/>
      <c r="NW111" s="240"/>
      <c r="NX111" s="240"/>
      <c r="NY111" s="240"/>
      <c r="NZ111" s="240"/>
      <c r="OA111" s="240"/>
      <c r="OB111" s="240"/>
      <c r="OC111" s="240"/>
      <c r="OD111" s="240"/>
      <c r="OE111" s="240"/>
      <c r="OF111" s="240"/>
      <c r="OG111" s="240"/>
      <c r="OH111" s="240"/>
      <c r="OI111" s="240"/>
      <c r="OJ111" s="240"/>
      <c r="OK111" s="240"/>
      <c r="OL111" s="240"/>
      <c r="OM111" s="240"/>
      <c r="ON111" s="240"/>
      <c r="OO111" s="240"/>
      <c r="OP111" s="240"/>
      <c r="OQ111" s="240"/>
      <c r="OR111" s="240"/>
      <c r="OS111" s="240"/>
      <c r="OT111" s="240"/>
      <c r="OU111" s="240"/>
      <c r="OV111" s="240"/>
      <c r="OW111" s="240"/>
      <c r="OX111" s="240"/>
      <c r="OY111" s="240"/>
      <c r="OZ111" s="240"/>
      <c r="PA111" s="240"/>
      <c r="PB111" s="240"/>
      <c r="PC111" s="240"/>
      <c r="PD111" s="240"/>
      <c r="PE111" s="240"/>
      <c r="PF111" s="240"/>
      <c r="PG111" s="240"/>
      <c r="PH111" s="240"/>
      <c r="PI111" s="240"/>
      <c r="PJ111" s="240"/>
      <c r="PK111" s="240"/>
      <c r="PL111" s="240"/>
      <c r="PM111" s="240"/>
      <c r="PN111" s="240"/>
      <c r="PO111" s="240"/>
      <c r="PP111" s="240"/>
      <c r="PQ111" s="240"/>
      <c r="PR111" s="240"/>
      <c r="PS111" s="240"/>
      <c r="PT111" s="240"/>
      <c r="PU111" s="240"/>
      <c r="PV111" s="240"/>
      <c r="PW111" s="240"/>
      <c r="PX111" s="240"/>
      <c r="PY111" s="240"/>
      <c r="PZ111" s="240"/>
      <c r="QA111" s="240"/>
      <c r="QB111" s="240"/>
      <c r="QC111" s="240"/>
      <c r="QD111" s="240"/>
      <c r="QE111" s="240"/>
      <c r="QF111" s="240"/>
      <c r="QG111" s="240"/>
      <c r="QH111" s="240"/>
      <c r="QI111" s="240"/>
      <c r="QJ111" s="240"/>
      <c r="QK111" s="240"/>
      <c r="QL111" s="240"/>
      <c r="QM111" s="240"/>
      <c r="QN111" s="240"/>
      <c r="QO111" s="240"/>
      <c r="QP111" s="240"/>
      <c r="QQ111" s="240"/>
      <c r="QR111" s="240"/>
      <c r="QS111" s="240"/>
      <c r="QT111" s="240"/>
      <c r="QU111" s="240"/>
      <c r="QV111" s="240"/>
      <c r="QW111" s="240"/>
      <c r="QX111" s="240"/>
      <c r="QY111" s="240"/>
      <c r="QZ111" s="240"/>
      <c r="RA111" s="240"/>
      <c r="RB111" s="240"/>
      <c r="RC111" s="240"/>
      <c r="RD111" s="240"/>
      <c r="RE111" s="240"/>
      <c r="RF111" s="240"/>
      <c r="RG111" s="240"/>
      <c r="RH111" s="240"/>
      <c r="RI111" s="240"/>
      <c r="RJ111" s="240"/>
      <c r="RK111" s="240"/>
      <c r="RL111" s="240"/>
      <c r="RM111" s="240"/>
      <c r="RN111" s="240"/>
      <c r="RO111" s="240"/>
      <c r="RP111" s="240"/>
      <c r="RQ111" s="240"/>
      <c r="RR111" s="240"/>
      <c r="RS111" s="240"/>
      <c r="RT111" s="240"/>
      <c r="RU111" s="240"/>
      <c r="RV111" s="240"/>
      <c r="RW111" s="240"/>
      <c r="RX111" s="240"/>
      <c r="RY111" s="240"/>
      <c r="RZ111" s="240"/>
      <c r="SA111" s="240"/>
      <c r="SB111" s="240"/>
      <c r="SC111" s="240"/>
      <c r="SD111" s="240"/>
      <c r="SE111" s="240"/>
      <c r="SF111" s="240"/>
      <c r="SG111" s="240"/>
      <c r="SH111" s="240"/>
      <c r="SI111" s="240"/>
      <c r="SJ111" s="240"/>
      <c r="SK111" s="240"/>
      <c r="SL111" s="240"/>
      <c r="SM111" s="240"/>
      <c r="SN111" s="240"/>
      <c r="SO111" s="240"/>
      <c r="SP111" s="240"/>
      <c r="SQ111" s="240"/>
      <c r="SR111" s="240"/>
      <c r="SS111" s="240"/>
      <c r="ST111" s="240"/>
      <c r="SU111" s="240"/>
      <c r="SV111" s="240"/>
      <c r="SW111" s="240"/>
      <c r="SX111" s="240"/>
      <c r="SY111" s="240"/>
      <c r="SZ111" s="240"/>
      <c r="TA111" s="240"/>
      <c r="TB111" s="240"/>
      <c r="TC111" s="240"/>
      <c r="TD111" s="240"/>
      <c r="TE111" s="240"/>
      <c r="TF111" s="240"/>
      <c r="TG111" s="240"/>
      <c r="TH111" s="240"/>
      <c r="TI111" s="240"/>
      <c r="TJ111" s="240"/>
      <c r="TK111" s="240"/>
      <c r="TL111" s="240"/>
      <c r="TM111" s="240"/>
      <c r="TN111" s="240"/>
      <c r="TO111" s="240"/>
      <c r="TP111" s="240"/>
      <c r="TQ111" s="240"/>
      <c r="TR111" s="240"/>
      <c r="TS111" s="240"/>
      <c r="TT111" s="240"/>
      <c r="TU111" s="240"/>
      <c r="TV111" s="240"/>
      <c r="TW111" s="240"/>
      <c r="TX111" s="240"/>
      <c r="TY111" s="240"/>
      <c r="TZ111" s="240"/>
      <c r="UA111" s="240"/>
      <c r="UB111" s="240"/>
      <c r="UC111" s="240"/>
      <c r="UD111" s="240"/>
      <c r="UE111" s="240"/>
      <c r="UF111" s="240"/>
      <c r="UG111" s="240"/>
      <c r="UH111" s="240"/>
      <c r="UI111" s="240"/>
      <c r="UJ111" s="240"/>
      <c r="UK111" s="240"/>
      <c r="UL111" s="240"/>
      <c r="UM111" s="240"/>
      <c r="UN111" s="240"/>
      <c r="UO111" s="240"/>
      <c r="UP111" s="240"/>
      <c r="UQ111" s="240"/>
      <c r="UR111" s="240"/>
      <c r="US111" s="240"/>
      <c r="UT111" s="240"/>
      <c r="UU111" s="240"/>
      <c r="UV111" s="240"/>
      <c r="UW111" s="240"/>
      <c r="UX111" s="240"/>
      <c r="UY111" s="240"/>
      <c r="UZ111" s="240"/>
      <c r="VA111" s="240"/>
      <c r="VB111" s="240"/>
      <c r="VC111" s="240"/>
      <c r="VD111" s="240"/>
      <c r="VE111" s="240"/>
      <c r="VF111" s="240"/>
      <c r="VG111" s="240"/>
      <c r="VH111" s="240"/>
      <c r="VI111" s="240"/>
      <c r="VJ111" s="240"/>
      <c r="VK111" s="240"/>
      <c r="VL111" s="240"/>
      <c r="VM111" s="240"/>
      <c r="VN111" s="240"/>
      <c r="VO111" s="240"/>
      <c r="VP111" s="240"/>
      <c r="VQ111" s="240"/>
      <c r="VR111" s="240"/>
      <c r="VS111" s="240"/>
      <c r="VT111" s="240"/>
      <c r="VU111" s="240"/>
      <c r="VV111" s="240"/>
      <c r="VW111" s="240"/>
      <c r="VX111" s="240"/>
      <c r="VY111" s="240"/>
      <c r="VZ111" s="240"/>
      <c r="WA111" s="240"/>
      <c r="WB111" s="240"/>
      <c r="WC111" s="240"/>
      <c r="WD111" s="240"/>
      <c r="WE111" s="240"/>
      <c r="WF111" s="240"/>
      <c r="WG111" s="240"/>
      <c r="WH111" s="240"/>
      <c r="WI111" s="240"/>
      <c r="WJ111" s="240"/>
      <c r="WK111" s="240"/>
      <c r="WL111" s="240"/>
      <c r="WM111" s="240"/>
      <c r="WN111" s="240"/>
      <c r="WO111" s="240"/>
      <c r="WP111" s="240"/>
      <c r="WQ111" s="240"/>
      <c r="WR111" s="240"/>
      <c r="WS111" s="240"/>
      <c r="WT111" s="240"/>
      <c r="WU111" s="240"/>
      <c r="WV111" s="240"/>
      <c r="WW111" s="240"/>
      <c r="WX111" s="240"/>
      <c r="WY111" s="240"/>
      <c r="WZ111" s="240"/>
      <c r="XA111" s="240"/>
      <c r="XB111" s="240"/>
      <c r="XC111" s="240"/>
      <c r="XD111" s="240"/>
      <c r="XE111" s="240"/>
      <c r="XF111" s="240"/>
      <c r="XG111" s="240"/>
      <c r="XH111" s="240"/>
      <c r="XI111" s="240"/>
      <c r="XJ111" s="240"/>
      <c r="XK111" s="240"/>
      <c r="XL111" s="240"/>
      <c r="XM111" s="240"/>
      <c r="XN111" s="240"/>
      <c r="XO111" s="240"/>
      <c r="XP111" s="240"/>
      <c r="XQ111" s="240"/>
      <c r="XR111" s="240"/>
      <c r="XS111" s="240"/>
      <c r="XT111" s="240"/>
      <c r="XU111" s="240"/>
      <c r="XV111" s="240"/>
      <c r="XW111" s="240"/>
      <c r="XX111" s="240"/>
      <c r="XY111" s="240"/>
      <c r="XZ111" s="240"/>
      <c r="YA111" s="240"/>
      <c r="YB111" s="240"/>
      <c r="YC111" s="240"/>
      <c r="YD111" s="240"/>
      <c r="YE111" s="240"/>
      <c r="YF111" s="240"/>
      <c r="YG111" s="240"/>
      <c r="YH111" s="240"/>
      <c r="YI111" s="240"/>
      <c r="YJ111" s="240"/>
      <c r="YK111" s="240"/>
      <c r="YL111" s="240"/>
      <c r="YM111" s="240"/>
      <c r="YN111" s="240"/>
      <c r="YO111" s="240"/>
      <c r="YP111" s="240"/>
      <c r="YQ111" s="240"/>
      <c r="YR111" s="240"/>
      <c r="YS111" s="240"/>
      <c r="YT111" s="240"/>
      <c r="YU111" s="240"/>
      <c r="YV111" s="240"/>
      <c r="YW111" s="240"/>
      <c r="YX111" s="240"/>
      <c r="YY111" s="240"/>
      <c r="YZ111" s="240"/>
      <c r="ZA111" s="240"/>
      <c r="ZB111" s="240"/>
      <c r="ZC111" s="240"/>
      <c r="ZD111" s="240"/>
      <c r="ZE111" s="240"/>
      <c r="ZF111" s="240"/>
      <c r="ZG111" s="240"/>
      <c r="ZH111" s="240"/>
      <c r="ZI111" s="240"/>
      <c r="ZJ111" s="240"/>
      <c r="ZK111" s="240"/>
      <c r="ZL111" s="240"/>
      <c r="ZM111" s="240"/>
      <c r="ZN111" s="240"/>
      <c r="ZO111" s="240"/>
      <c r="ZP111" s="240"/>
      <c r="ZQ111" s="240"/>
      <c r="ZR111" s="240"/>
      <c r="ZS111" s="240"/>
      <c r="ZT111" s="240"/>
      <c r="ZU111" s="240"/>
      <c r="ZV111" s="240"/>
      <c r="ZW111" s="240"/>
      <c r="ZX111" s="240"/>
      <c r="ZY111" s="240"/>
      <c r="ZZ111" s="240"/>
      <c r="AAA111" s="240"/>
      <c r="AAB111" s="240"/>
      <c r="AAC111" s="240"/>
      <c r="AAD111" s="240"/>
      <c r="AAE111" s="240"/>
      <c r="AAF111" s="240"/>
      <c r="AAG111" s="240"/>
      <c r="AAH111" s="240"/>
      <c r="AAI111" s="240"/>
      <c r="AAJ111" s="240"/>
      <c r="AAK111" s="240"/>
      <c r="AAL111" s="240"/>
      <c r="AAM111" s="240"/>
      <c r="AAN111" s="240"/>
      <c r="AAO111" s="240"/>
      <c r="AAP111" s="240"/>
      <c r="AAQ111" s="240"/>
      <c r="AAR111" s="240"/>
      <c r="AAS111" s="240"/>
      <c r="AAT111" s="240"/>
      <c r="AAU111" s="240"/>
      <c r="AAV111" s="240"/>
      <c r="AAW111" s="240"/>
      <c r="AAX111" s="240"/>
      <c r="AAY111" s="240"/>
      <c r="AAZ111" s="240"/>
      <c r="ABA111" s="240"/>
      <c r="ABB111" s="240"/>
      <c r="ABC111" s="240"/>
      <c r="ABD111" s="240"/>
      <c r="ABE111" s="240"/>
      <c r="ABF111" s="240"/>
      <c r="ABG111" s="240"/>
      <c r="ABH111" s="240"/>
      <c r="ABI111" s="240"/>
      <c r="ABJ111" s="240"/>
      <c r="ABK111" s="240"/>
      <c r="ABL111" s="240"/>
      <c r="ABM111" s="240"/>
      <c r="ABN111" s="240"/>
      <c r="ABO111" s="240"/>
      <c r="ABP111" s="240"/>
      <c r="ABQ111" s="240"/>
      <c r="ABR111" s="240"/>
      <c r="ABS111" s="240"/>
      <c r="ABT111" s="240"/>
      <c r="ABU111" s="240"/>
      <c r="ABV111" s="240"/>
      <c r="ABW111" s="240"/>
      <c r="ABX111" s="240"/>
      <c r="ABY111" s="240"/>
      <c r="ABZ111" s="240"/>
      <c r="ACA111" s="240"/>
      <c r="ACB111" s="240"/>
      <c r="ACC111" s="240"/>
      <c r="ACD111" s="240"/>
      <c r="ACE111" s="240"/>
      <c r="ACF111" s="240"/>
      <c r="ACG111" s="240"/>
      <c r="ACH111" s="240"/>
      <c r="ACI111" s="240"/>
      <c r="ACJ111" s="240"/>
      <c r="ACK111" s="240"/>
      <c r="ACL111" s="240"/>
      <c r="ACM111" s="240"/>
      <c r="ACN111" s="240"/>
      <c r="ACO111" s="240"/>
      <c r="ACP111" s="240"/>
      <c r="ACQ111" s="240"/>
      <c r="ACR111" s="240"/>
      <c r="ACS111" s="240"/>
      <c r="ACT111" s="240"/>
      <c r="ACU111" s="240"/>
      <c r="ACV111" s="240"/>
      <c r="ACW111" s="240"/>
      <c r="ACX111" s="240"/>
      <c r="ACY111" s="240"/>
      <c r="ACZ111" s="240"/>
      <c r="ADA111" s="240"/>
      <c r="ADB111" s="240"/>
      <c r="ADC111" s="240"/>
      <c r="ADD111" s="240"/>
      <c r="ADE111" s="240"/>
      <c r="ADF111" s="240"/>
      <c r="ADG111" s="240"/>
      <c r="ADH111" s="240"/>
      <c r="ADI111" s="240"/>
      <c r="ADJ111" s="240"/>
      <c r="ADK111" s="240"/>
      <c r="ADL111" s="240"/>
      <c r="ADM111" s="240"/>
      <c r="ADN111" s="240"/>
      <c r="ADO111" s="240"/>
      <c r="ADP111" s="240"/>
      <c r="ADQ111" s="240"/>
      <c r="ADR111" s="240"/>
      <c r="ADS111" s="240"/>
      <c r="ADT111" s="240"/>
      <c r="ADU111" s="240"/>
      <c r="ADV111" s="240"/>
      <c r="ADW111" s="240"/>
      <c r="ADX111" s="240"/>
      <c r="ADY111" s="240"/>
      <c r="ADZ111" s="240"/>
      <c r="AEA111" s="240"/>
      <c r="AEB111" s="240"/>
      <c r="AEC111" s="240"/>
      <c r="AED111" s="240"/>
      <c r="AEE111" s="240"/>
      <c r="AEF111" s="240"/>
      <c r="AEG111" s="240"/>
      <c r="AEH111" s="240"/>
      <c r="AEI111" s="240"/>
      <c r="AEJ111" s="240"/>
      <c r="AEK111" s="240"/>
      <c r="AEL111" s="240"/>
      <c r="AEM111" s="240"/>
      <c r="AEN111" s="240"/>
      <c r="AEO111" s="240"/>
      <c r="AEP111" s="240"/>
      <c r="AEQ111" s="240"/>
      <c r="AER111" s="240"/>
      <c r="AES111" s="240"/>
      <c r="AET111" s="240"/>
      <c r="AEU111" s="240"/>
      <c r="AEV111" s="240"/>
      <c r="AEW111" s="240"/>
      <c r="AEX111" s="240"/>
      <c r="AEY111" s="240"/>
      <c r="AEZ111" s="240"/>
      <c r="AFA111" s="240"/>
      <c r="AFB111" s="240"/>
      <c r="AFC111" s="240"/>
      <c r="AFD111" s="240"/>
      <c r="AFE111" s="240"/>
      <c r="AFF111" s="240"/>
      <c r="AFG111" s="240"/>
      <c r="AFH111" s="240"/>
      <c r="AFI111" s="240"/>
      <c r="AFJ111" s="240"/>
      <c r="AFK111" s="240"/>
      <c r="AFL111" s="240"/>
      <c r="AFM111" s="240"/>
      <c r="AFN111" s="240"/>
      <c r="AFO111" s="240"/>
      <c r="AFP111" s="240"/>
      <c r="AFQ111" s="240"/>
      <c r="AFR111" s="240"/>
      <c r="AFS111" s="240"/>
      <c r="AFT111" s="240"/>
      <c r="AFU111" s="240"/>
      <c r="AFV111" s="240"/>
      <c r="AFW111" s="240"/>
      <c r="AFX111" s="240"/>
      <c r="AFY111" s="240"/>
      <c r="AFZ111" s="240"/>
      <c r="AGA111" s="240"/>
      <c r="AGB111" s="240"/>
      <c r="AGC111" s="240"/>
      <c r="AGD111" s="240"/>
      <c r="AGE111" s="240"/>
      <c r="AGF111" s="240"/>
      <c r="AGG111" s="240"/>
      <c r="AGH111" s="240"/>
      <c r="AGI111" s="240"/>
      <c r="AGJ111" s="240"/>
      <c r="AGK111" s="240"/>
      <c r="AGL111" s="240"/>
      <c r="AGM111" s="240"/>
      <c r="AGN111" s="240"/>
      <c r="AGO111" s="240"/>
      <c r="AGP111" s="240"/>
      <c r="AGQ111" s="240"/>
      <c r="AGR111" s="240"/>
      <c r="AGS111" s="240"/>
      <c r="AGT111" s="240"/>
      <c r="AGU111" s="240"/>
      <c r="AGV111" s="240"/>
      <c r="AGW111" s="240"/>
      <c r="AGX111" s="240"/>
      <c r="AGY111" s="240"/>
      <c r="AGZ111" s="240"/>
      <c r="AHA111" s="240"/>
      <c r="AHB111" s="240"/>
      <c r="AHC111" s="240"/>
      <c r="AHD111" s="240"/>
      <c r="AHE111" s="240"/>
      <c r="AHF111" s="240"/>
      <c r="AHG111" s="240"/>
      <c r="AHH111" s="240"/>
      <c r="AHI111" s="240"/>
      <c r="AHJ111" s="240"/>
      <c r="AHK111" s="240"/>
      <c r="AHL111" s="240"/>
      <c r="AHM111" s="240"/>
      <c r="AHN111" s="240"/>
      <c r="AHO111" s="240"/>
      <c r="AHP111" s="240"/>
      <c r="AHQ111" s="240"/>
      <c r="AHR111" s="240"/>
      <c r="AHS111" s="240"/>
      <c r="AHT111" s="240"/>
      <c r="AHU111" s="240"/>
      <c r="AHV111" s="240"/>
      <c r="AHW111" s="240"/>
      <c r="AHX111" s="240"/>
      <c r="AHY111" s="240"/>
      <c r="AHZ111" s="240"/>
      <c r="AIA111" s="240"/>
      <c r="AIB111" s="240"/>
      <c r="AIC111" s="240"/>
      <c r="AID111" s="240"/>
      <c r="AIE111" s="240"/>
      <c r="AIF111" s="240"/>
      <c r="AIG111" s="240"/>
      <c r="AIH111" s="240"/>
      <c r="AII111" s="240"/>
      <c r="AIJ111" s="240"/>
      <c r="AIK111" s="240"/>
      <c r="AIL111" s="240"/>
      <c r="AIM111" s="240"/>
      <c r="AIN111" s="240"/>
      <c r="AIO111" s="240"/>
      <c r="AIP111" s="240"/>
      <c r="AIQ111" s="240"/>
      <c r="AIR111" s="240"/>
      <c r="AIS111" s="240"/>
      <c r="AIT111" s="240"/>
      <c r="AIU111" s="240"/>
      <c r="AIV111" s="240"/>
      <c r="AIW111" s="240"/>
      <c r="AIX111" s="240"/>
      <c r="AIY111" s="240"/>
      <c r="AIZ111" s="240"/>
      <c r="AJA111" s="240"/>
      <c r="AJB111" s="240"/>
      <c r="AJC111" s="240"/>
      <c r="AJD111" s="240"/>
      <c r="AJE111" s="240"/>
      <c r="AJF111" s="240"/>
      <c r="AJG111" s="240"/>
      <c r="AJH111" s="240"/>
      <c r="AJI111" s="240"/>
      <c r="AJJ111" s="240"/>
      <c r="AJK111" s="240"/>
      <c r="AJL111" s="240"/>
      <c r="AJM111" s="240"/>
      <c r="AJN111" s="240"/>
      <c r="AJO111" s="240"/>
      <c r="AJP111" s="240"/>
      <c r="AJQ111" s="240"/>
      <c r="AJR111" s="240"/>
      <c r="AJS111" s="240"/>
      <c r="AJT111" s="240"/>
      <c r="AJU111" s="240"/>
      <c r="AJV111" s="240"/>
      <c r="AJW111" s="240"/>
      <c r="AJX111" s="240"/>
      <c r="AJY111" s="240"/>
      <c r="AJZ111" s="240"/>
      <c r="AKA111" s="240"/>
      <c r="AKB111" s="240"/>
      <c r="AKC111" s="240"/>
      <c r="AKD111" s="240"/>
      <c r="AKE111" s="240"/>
      <c r="AKF111" s="240"/>
      <c r="AKG111" s="240"/>
      <c r="AKH111" s="240"/>
      <c r="AKI111" s="240"/>
      <c r="AKJ111" s="240"/>
      <c r="AKK111" s="240"/>
      <c r="AKL111" s="240"/>
      <c r="AKM111" s="240"/>
      <c r="AKN111" s="240"/>
      <c r="AKO111" s="240"/>
      <c r="AKP111" s="240"/>
      <c r="AKQ111" s="240"/>
      <c r="AKR111" s="240"/>
      <c r="AKS111" s="240"/>
      <c r="AKT111" s="240"/>
      <c r="AKU111" s="240"/>
      <c r="AKV111" s="240"/>
      <c r="AKW111" s="240"/>
      <c r="AKX111" s="240"/>
      <c r="AKY111" s="240"/>
      <c r="AKZ111" s="240"/>
      <c r="ALA111" s="240"/>
      <c r="ALB111" s="240"/>
      <c r="ALC111" s="240"/>
      <c r="ALD111" s="240"/>
      <c r="ALE111" s="240"/>
      <c r="ALF111" s="240"/>
      <c r="ALG111" s="240"/>
      <c r="ALH111" s="240"/>
      <c r="ALI111" s="240"/>
      <c r="ALJ111" s="240"/>
      <c r="ALK111" s="240"/>
      <c r="ALL111" s="240"/>
      <c r="ALM111" s="240"/>
      <c r="ALN111" s="240"/>
      <c r="ALO111" s="240"/>
      <c r="ALP111" s="240"/>
      <c r="ALQ111" s="240"/>
      <c r="ALR111" s="240"/>
      <c r="ALS111" s="240"/>
      <c r="ALT111" s="240"/>
      <c r="ALU111" s="240"/>
      <c r="ALV111" s="240"/>
      <c r="ALW111" s="240"/>
      <c r="ALX111" s="240"/>
      <c r="ALY111" s="240"/>
      <c r="ALZ111" s="240"/>
      <c r="AMA111" s="240"/>
      <c r="AMB111" s="240"/>
      <c r="AMC111" s="240"/>
      <c r="AMD111" s="240"/>
      <c r="AME111" s="240"/>
      <c r="AMF111" s="240"/>
      <c r="AMG111" s="240"/>
      <c r="AMH111" s="240"/>
      <c r="AMI111" s="240"/>
      <c r="AMJ111" s="240"/>
      <c r="AMK111" s="240"/>
    </row>
    <row r="112" spans="1:1025" s="241" customFormat="1">
      <c r="A112" s="242"/>
      <c r="B112" s="193">
        <v>14</v>
      </c>
      <c r="C112" s="214" t="s">
        <v>279</v>
      </c>
      <c r="D112" s="215">
        <v>2009</v>
      </c>
      <c r="E112" s="217"/>
      <c r="F112" s="216">
        <v>41302.42</v>
      </c>
      <c r="G112" s="220"/>
      <c r="H112" s="217"/>
      <c r="I112" s="204"/>
      <c r="J112" s="205"/>
      <c r="K112" s="213"/>
      <c r="L112" s="307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240"/>
      <c r="Y112" s="240"/>
      <c r="Z112" s="240"/>
      <c r="AA112" s="240"/>
      <c r="AB112" s="240"/>
      <c r="AC112" s="240"/>
      <c r="AD112" s="240"/>
      <c r="AE112" s="240"/>
      <c r="AF112" s="240"/>
      <c r="AG112" s="240"/>
      <c r="AH112" s="240"/>
      <c r="AI112" s="240"/>
      <c r="AJ112" s="240"/>
      <c r="AK112" s="240"/>
      <c r="AL112" s="240"/>
      <c r="AM112" s="240"/>
      <c r="AN112" s="240"/>
      <c r="AO112" s="240"/>
      <c r="AP112" s="240"/>
      <c r="AQ112" s="240"/>
      <c r="AR112" s="240"/>
      <c r="AS112" s="240"/>
      <c r="AT112" s="240"/>
      <c r="AU112" s="240"/>
      <c r="AV112" s="240"/>
      <c r="AW112" s="240"/>
      <c r="AX112" s="240"/>
      <c r="AY112" s="240"/>
      <c r="AZ112" s="240"/>
      <c r="BA112" s="240"/>
      <c r="BB112" s="240"/>
      <c r="BC112" s="240"/>
      <c r="BD112" s="240"/>
      <c r="BE112" s="240"/>
      <c r="BF112" s="240"/>
      <c r="BG112" s="240"/>
      <c r="BH112" s="240"/>
      <c r="BI112" s="240"/>
      <c r="BJ112" s="240"/>
      <c r="BK112" s="240"/>
      <c r="BL112" s="240"/>
      <c r="BM112" s="240"/>
      <c r="BN112" s="240"/>
      <c r="BO112" s="240"/>
      <c r="BP112" s="240"/>
      <c r="BQ112" s="240"/>
      <c r="BR112" s="240"/>
      <c r="BS112" s="240"/>
      <c r="BT112" s="240"/>
      <c r="BU112" s="240"/>
      <c r="BV112" s="240"/>
      <c r="BW112" s="240"/>
      <c r="BX112" s="240"/>
      <c r="BY112" s="240"/>
      <c r="BZ112" s="240"/>
      <c r="CA112" s="240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0"/>
      <c r="CL112" s="240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40"/>
      <c r="CZ112" s="240"/>
      <c r="DA112" s="240"/>
      <c r="DB112" s="240"/>
      <c r="DC112" s="240"/>
      <c r="DD112" s="240"/>
      <c r="DE112" s="240"/>
      <c r="DF112" s="240"/>
      <c r="DG112" s="240"/>
      <c r="DH112" s="240"/>
      <c r="DI112" s="240"/>
      <c r="DJ112" s="240"/>
      <c r="DK112" s="240"/>
      <c r="DL112" s="240"/>
      <c r="DM112" s="240"/>
      <c r="DN112" s="240"/>
      <c r="DO112" s="240"/>
      <c r="DP112" s="240"/>
      <c r="DQ112" s="240"/>
      <c r="DR112" s="240"/>
      <c r="DS112" s="240"/>
      <c r="DT112" s="240"/>
      <c r="DU112" s="240"/>
      <c r="DV112" s="240"/>
      <c r="DW112" s="240"/>
      <c r="DX112" s="240"/>
      <c r="DY112" s="240"/>
      <c r="DZ112" s="240"/>
      <c r="EA112" s="240"/>
      <c r="EB112" s="240"/>
      <c r="EC112" s="240"/>
      <c r="ED112" s="240"/>
      <c r="EE112" s="240"/>
      <c r="EF112" s="240"/>
      <c r="EG112" s="240"/>
      <c r="EH112" s="240"/>
      <c r="EI112" s="240"/>
      <c r="EJ112" s="240"/>
      <c r="EK112" s="240"/>
      <c r="EL112" s="240"/>
      <c r="EM112" s="240"/>
      <c r="EN112" s="240"/>
      <c r="EO112" s="240"/>
      <c r="EP112" s="240"/>
      <c r="EQ112" s="240"/>
      <c r="ER112" s="240"/>
      <c r="ES112" s="240"/>
      <c r="ET112" s="240"/>
      <c r="EU112" s="240"/>
      <c r="EV112" s="240"/>
      <c r="EW112" s="240"/>
      <c r="EX112" s="240"/>
      <c r="EY112" s="240"/>
      <c r="EZ112" s="240"/>
      <c r="FA112" s="240"/>
      <c r="FB112" s="240"/>
      <c r="FC112" s="240"/>
      <c r="FD112" s="240"/>
      <c r="FE112" s="240"/>
      <c r="FF112" s="240"/>
      <c r="FG112" s="240"/>
      <c r="FH112" s="240"/>
      <c r="FI112" s="240"/>
      <c r="FJ112" s="240"/>
      <c r="FK112" s="240"/>
      <c r="FL112" s="240"/>
      <c r="FM112" s="240"/>
      <c r="FN112" s="240"/>
      <c r="FO112" s="240"/>
      <c r="FP112" s="240"/>
      <c r="FQ112" s="240"/>
      <c r="FR112" s="240"/>
      <c r="FS112" s="240"/>
      <c r="FT112" s="240"/>
      <c r="FU112" s="240"/>
      <c r="FV112" s="240"/>
      <c r="FW112" s="240"/>
      <c r="FX112" s="240"/>
      <c r="FY112" s="240"/>
      <c r="FZ112" s="240"/>
      <c r="GA112" s="240"/>
      <c r="GB112" s="240"/>
      <c r="GC112" s="240"/>
      <c r="GD112" s="240"/>
      <c r="GE112" s="240"/>
      <c r="GF112" s="240"/>
      <c r="GG112" s="240"/>
      <c r="GH112" s="240"/>
      <c r="GI112" s="240"/>
      <c r="GJ112" s="240"/>
      <c r="GK112" s="240"/>
      <c r="GL112" s="240"/>
      <c r="GM112" s="240"/>
      <c r="GN112" s="240"/>
      <c r="GO112" s="240"/>
      <c r="GP112" s="240"/>
      <c r="GQ112" s="240"/>
      <c r="GR112" s="240"/>
      <c r="GS112" s="240"/>
      <c r="GT112" s="240"/>
      <c r="GU112" s="240"/>
      <c r="GV112" s="240"/>
      <c r="GW112" s="240"/>
      <c r="GX112" s="240"/>
      <c r="GY112" s="240"/>
      <c r="GZ112" s="240"/>
      <c r="HA112" s="240"/>
      <c r="HB112" s="240"/>
      <c r="HC112" s="240"/>
      <c r="HD112" s="240"/>
      <c r="HE112" s="240"/>
      <c r="HF112" s="240"/>
      <c r="HG112" s="240"/>
      <c r="HH112" s="240"/>
      <c r="HI112" s="240"/>
      <c r="HJ112" s="240"/>
      <c r="HK112" s="240"/>
      <c r="HL112" s="240"/>
      <c r="HM112" s="240"/>
      <c r="HN112" s="240"/>
      <c r="HO112" s="240"/>
      <c r="HP112" s="240"/>
      <c r="HQ112" s="240"/>
      <c r="HR112" s="240"/>
      <c r="HS112" s="240"/>
      <c r="HT112" s="240"/>
      <c r="HU112" s="240"/>
      <c r="HV112" s="240"/>
      <c r="HW112" s="240"/>
      <c r="HX112" s="240"/>
      <c r="HY112" s="240"/>
      <c r="HZ112" s="240"/>
      <c r="IA112" s="240"/>
      <c r="IB112" s="240"/>
      <c r="IC112" s="240"/>
      <c r="ID112" s="240"/>
      <c r="IE112" s="240"/>
      <c r="IF112" s="240"/>
      <c r="IG112" s="240"/>
      <c r="IH112" s="240"/>
      <c r="II112" s="240"/>
      <c r="IJ112" s="240"/>
      <c r="IK112" s="240"/>
      <c r="IL112" s="240"/>
      <c r="IM112" s="240"/>
      <c r="IN112" s="240"/>
      <c r="IO112" s="240"/>
      <c r="IP112" s="240"/>
      <c r="IQ112" s="240"/>
      <c r="IR112" s="240"/>
      <c r="IS112" s="240"/>
      <c r="IT112" s="240"/>
      <c r="IU112" s="240"/>
      <c r="IV112" s="240"/>
      <c r="IW112" s="240"/>
      <c r="IX112" s="240"/>
      <c r="IY112" s="240"/>
      <c r="IZ112" s="240"/>
      <c r="JA112" s="240"/>
      <c r="JB112" s="240"/>
      <c r="JC112" s="240"/>
      <c r="JD112" s="240"/>
      <c r="JE112" s="240"/>
      <c r="JF112" s="240"/>
      <c r="JG112" s="240"/>
      <c r="JH112" s="240"/>
      <c r="JI112" s="240"/>
      <c r="JJ112" s="240"/>
      <c r="JK112" s="240"/>
      <c r="JL112" s="240"/>
      <c r="JM112" s="240"/>
      <c r="JN112" s="240"/>
      <c r="JO112" s="240"/>
      <c r="JP112" s="240"/>
      <c r="JQ112" s="240"/>
      <c r="JR112" s="240"/>
      <c r="JS112" s="240"/>
      <c r="JT112" s="240"/>
      <c r="JU112" s="240"/>
      <c r="JV112" s="240"/>
      <c r="JW112" s="240"/>
      <c r="JX112" s="240"/>
      <c r="JY112" s="240"/>
      <c r="JZ112" s="240"/>
      <c r="KA112" s="240"/>
      <c r="KB112" s="240"/>
      <c r="KC112" s="240"/>
      <c r="KD112" s="240"/>
      <c r="KE112" s="240"/>
      <c r="KF112" s="240"/>
      <c r="KG112" s="240"/>
      <c r="KH112" s="240"/>
      <c r="KI112" s="240"/>
      <c r="KJ112" s="240"/>
      <c r="KK112" s="240"/>
      <c r="KL112" s="240"/>
      <c r="KM112" s="240"/>
      <c r="KN112" s="240"/>
      <c r="KO112" s="240"/>
      <c r="KP112" s="240"/>
      <c r="KQ112" s="240"/>
      <c r="KR112" s="240"/>
      <c r="KS112" s="240"/>
      <c r="KT112" s="240"/>
      <c r="KU112" s="240"/>
      <c r="KV112" s="240"/>
      <c r="KW112" s="240"/>
      <c r="KX112" s="240"/>
      <c r="KY112" s="240"/>
      <c r="KZ112" s="240"/>
      <c r="LA112" s="240"/>
      <c r="LB112" s="240"/>
      <c r="LC112" s="240"/>
      <c r="LD112" s="240"/>
      <c r="LE112" s="240"/>
      <c r="LF112" s="240"/>
      <c r="LG112" s="240"/>
      <c r="LH112" s="240"/>
      <c r="LI112" s="240"/>
      <c r="LJ112" s="240"/>
      <c r="LK112" s="240"/>
      <c r="LL112" s="240"/>
      <c r="LM112" s="240"/>
      <c r="LN112" s="240"/>
      <c r="LO112" s="240"/>
      <c r="LP112" s="240"/>
      <c r="LQ112" s="240"/>
      <c r="LR112" s="240"/>
      <c r="LS112" s="240"/>
      <c r="LT112" s="240"/>
      <c r="LU112" s="240"/>
      <c r="LV112" s="240"/>
      <c r="LW112" s="240"/>
      <c r="LX112" s="240"/>
      <c r="LY112" s="240"/>
      <c r="LZ112" s="240"/>
      <c r="MA112" s="240"/>
      <c r="MB112" s="240"/>
      <c r="MC112" s="240"/>
      <c r="MD112" s="240"/>
      <c r="ME112" s="240"/>
      <c r="MF112" s="240"/>
      <c r="MG112" s="240"/>
      <c r="MH112" s="240"/>
      <c r="MI112" s="240"/>
      <c r="MJ112" s="240"/>
      <c r="MK112" s="240"/>
      <c r="ML112" s="240"/>
      <c r="MM112" s="240"/>
      <c r="MN112" s="240"/>
      <c r="MO112" s="240"/>
      <c r="MP112" s="240"/>
      <c r="MQ112" s="240"/>
      <c r="MR112" s="240"/>
      <c r="MS112" s="240"/>
      <c r="MT112" s="240"/>
      <c r="MU112" s="240"/>
      <c r="MV112" s="240"/>
      <c r="MW112" s="240"/>
      <c r="MX112" s="240"/>
      <c r="MY112" s="240"/>
      <c r="MZ112" s="240"/>
      <c r="NA112" s="240"/>
      <c r="NB112" s="240"/>
      <c r="NC112" s="240"/>
      <c r="ND112" s="240"/>
      <c r="NE112" s="240"/>
      <c r="NF112" s="240"/>
      <c r="NG112" s="240"/>
      <c r="NH112" s="240"/>
      <c r="NI112" s="240"/>
      <c r="NJ112" s="240"/>
      <c r="NK112" s="240"/>
      <c r="NL112" s="240"/>
      <c r="NM112" s="240"/>
      <c r="NN112" s="240"/>
      <c r="NO112" s="240"/>
      <c r="NP112" s="240"/>
      <c r="NQ112" s="240"/>
      <c r="NR112" s="240"/>
      <c r="NS112" s="240"/>
      <c r="NT112" s="240"/>
      <c r="NU112" s="240"/>
      <c r="NV112" s="240"/>
      <c r="NW112" s="240"/>
      <c r="NX112" s="240"/>
      <c r="NY112" s="240"/>
      <c r="NZ112" s="240"/>
      <c r="OA112" s="240"/>
      <c r="OB112" s="240"/>
      <c r="OC112" s="240"/>
      <c r="OD112" s="240"/>
      <c r="OE112" s="240"/>
      <c r="OF112" s="240"/>
      <c r="OG112" s="240"/>
      <c r="OH112" s="240"/>
      <c r="OI112" s="240"/>
      <c r="OJ112" s="240"/>
      <c r="OK112" s="240"/>
      <c r="OL112" s="240"/>
      <c r="OM112" s="240"/>
      <c r="ON112" s="240"/>
      <c r="OO112" s="240"/>
      <c r="OP112" s="240"/>
      <c r="OQ112" s="240"/>
      <c r="OR112" s="240"/>
      <c r="OS112" s="240"/>
      <c r="OT112" s="240"/>
      <c r="OU112" s="240"/>
      <c r="OV112" s="240"/>
      <c r="OW112" s="240"/>
      <c r="OX112" s="240"/>
      <c r="OY112" s="240"/>
      <c r="OZ112" s="240"/>
      <c r="PA112" s="240"/>
      <c r="PB112" s="240"/>
      <c r="PC112" s="240"/>
      <c r="PD112" s="240"/>
      <c r="PE112" s="240"/>
      <c r="PF112" s="240"/>
      <c r="PG112" s="240"/>
      <c r="PH112" s="240"/>
      <c r="PI112" s="240"/>
      <c r="PJ112" s="240"/>
      <c r="PK112" s="240"/>
      <c r="PL112" s="240"/>
      <c r="PM112" s="240"/>
      <c r="PN112" s="240"/>
      <c r="PO112" s="240"/>
      <c r="PP112" s="240"/>
      <c r="PQ112" s="240"/>
      <c r="PR112" s="240"/>
      <c r="PS112" s="240"/>
      <c r="PT112" s="240"/>
      <c r="PU112" s="240"/>
      <c r="PV112" s="240"/>
      <c r="PW112" s="240"/>
      <c r="PX112" s="240"/>
      <c r="PY112" s="240"/>
      <c r="PZ112" s="240"/>
      <c r="QA112" s="240"/>
      <c r="QB112" s="240"/>
      <c r="QC112" s="240"/>
      <c r="QD112" s="240"/>
      <c r="QE112" s="240"/>
      <c r="QF112" s="240"/>
      <c r="QG112" s="240"/>
      <c r="QH112" s="240"/>
      <c r="QI112" s="240"/>
      <c r="QJ112" s="240"/>
      <c r="QK112" s="240"/>
      <c r="QL112" s="240"/>
      <c r="QM112" s="240"/>
      <c r="QN112" s="240"/>
      <c r="QO112" s="240"/>
      <c r="QP112" s="240"/>
      <c r="QQ112" s="240"/>
      <c r="QR112" s="240"/>
      <c r="QS112" s="240"/>
      <c r="QT112" s="240"/>
      <c r="QU112" s="240"/>
      <c r="QV112" s="240"/>
      <c r="QW112" s="240"/>
      <c r="QX112" s="240"/>
      <c r="QY112" s="240"/>
      <c r="QZ112" s="240"/>
      <c r="RA112" s="240"/>
      <c r="RB112" s="240"/>
      <c r="RC112" s="240"/>
      <c r="RD112" s="240"/>
      <c r="RE112" s="240"/>
      <c r="RF112" s="240"/>
      <c r="RG112" s="240"/>
      <c r="RH112" s="240"/>
      <c r="RI112" s="240"/>
      <c r="RJ112" s="240"/>
      <c r="RK112" s="240"/>
      <c r="RL112" s="240"/>
      <c r="RM112" s="240"/>
      <c r="RN112" s="240"/>
      <c r="RO112" s="240"/>
      <c r="RP112" s="240"/>
      <c r="RQ112" s="240"/>
      <c r="RR112" s="240"/>
      <c r="RS112" s="240"/>
      <c r="RT112" s="240"/>
      <c r="RU112" s="240"/>
      <c r="RV112" s="240"/>
      <c r="RW112" s="240"/>
      <c r="RX112" s="240"/>
      <c r="RY112" s="240"/>
      <c r="RZ112" s="240"/>
      <c r="SA112" s="240"/>
      <c r="SB112" s="240"/>
      <c r="SC112" s="240"/>
      <c r="SD112" s="240"/>
      <c r="SE112" s="240"/>
      <c r="SF112" s="240"/>
      <c r="SG112" s="240"/>
      <c r="SH112" s="240"/>
      <c r="SI112" s="240"/>
      <c r="SJ112" s="240"/>
      <c r="SK112" s="240"/>
      <c r="SL112" s="240"/>
      <c r="SM112" s="240"/>
      <c r="SN112" s="240"/>
      <c r="SO112" s="240"/>
      <c r="SP112" s="240"/>
      <c r="SQ112" s="240"/>
      <c r="SR112" s="240"/>
      <c r="SS112" s="240"/>
      <c r="ST112" s="240"/>
      <c r="SU112" s="240"/>
      <c r="SV112" s="240"/>
      <c r="SW112" s="240"/>
      <c r="SX112" s="240"/>
      <c r="SY112" s="240"/>
      <c r="SZ112" s="240"/>
      <c r="TA112" s="240"/>
      <c r="TB112" s="240"/>
      <c r="TC112" s="240"/>
      <c r="TD112" s="240"/>
      <c r="TE112" s="240"/>
      <c r="TF112" s="240"/>
      <c r="TG112" s="240"/>
      <c r="TH112" s="240"/>
      <c r="TI112" s="240"/>
      <c r="TJ112" s="240"/>
      <c r="TK112" s="240"/>
      <c r="TL112" s="240"/>
      <c r="TM112" s="240"/>
      <c r="TN112" s="240"/>
      <c r="TO112" s="240"/>
      <c r="TP112" s="240"/>
      <c r="TQ112" s="240"/>
      <c r="TR112" s="240"/>
      <c r="TS112" s="240"/>
      <c r="TT112" s="240"/>
      <c r="TU112" s="240"/>
      <c r="TV112" s="240"/>
      <c r="TW112" s="240"/>
      <c r="TX112" s="240"/>
      <c r="TY112" s="240"/>
      <c r="TZ112" s="240"/>
      <c r="UA112" s="240"/>
      <c r="UB112" s="240"/>
      <c r="UC112" s="240"/>
      <c r="UD112" s="240"/>
      <c r="UE112" s="240"/>
      <c r="UF112" s="240"/>
      <c r="UG112" s="240"/>
      <c r="UH112" s="240"/>
      <c r="UI112" s="240"/>
      <c r="UJ112" s="240"/>
      <c r="UK112" s="240"/>
      <c r="UL112" s="240"/>
      <c r="UM112" s="240"/>
      <c r="UN112" s="240"/>
      <c r="UO112" s="240"/>
      <c r="UP112" s="240"/>
      <c r="UQ112" s="240"/>
      <c r="UR112" s="240"/>
      <c r="US112" s="240"/>
      <c r="UT112" s="240"/>
      <c r="UU112" s="240"/>
      <c r="UV112" s="240"/>
      <c r="UW112" s="240"/>
      <c r="UX112" s="240"/>
      <c r="UY112" s="240"/>
      <c r="UZ112" s="240"/>
      <c r="VA112" s="240"/>
      <c r="VB112" s="240"/>
      <c r="VC112" s="240"/>
      <c r="VD112" s="240"/>
      <c r="VE112" s="240"/>
      <c r="VF112" s="240"/>
      <c r="VG112" s="240"/>
      <c r="VH112" s="240"/>
      <c r="VI112" s="240"/>
      <c r="VJ112" s="240"/>
      <c r="VK112" s="240"/>
      <c r="VL112" s="240"/>
      <c r="VM112" s="240"/>
      <c r="VN112" s="240"/>
      <c r="VO112" s="240"/>
      <c r="VP112" s="240"/>
      <c r="VQ112" s="240"/>
      <c r="VR112" s="240"/>
      <c r="VS112" s="240"/>
      <c r="VT112" s="240"/>
      <c r="VU112" s="240"/>
      <c r="VV112" s="240"/>
      <c r="VW112" s="240"/>
      <c r="VX112" s="240"/>
      <c r="VY112" s="240"/>
      <c r="VZ112" s="240"/>
      <c r="WA112" s="240"/>
      <c r="WB112" s="240"/>
      <c r="WC112" s="240"/>
      <c r="WD112" s="240"/>
      <c r="WE112" s="240"/>
      <c r="WF112" s="240"/>
      <c r="WG112" s="240"/>
      <c r="WH112" s="240"/>
      <c r="WI112" s="240"/>
      <c r="WJ112" s="240"/>
      <c r="WK112" s="240"/>
      <c r="WL112" s="240"/>
      <c r="WM112" s="240"/>
      <c r="WN112" s="240"/>
      <c r="WO112" s="240"/>
      <c r="WP112" s="240"/>
      <c r="WQ112" s="240"/>
      <c r="WR112" s="240"/>
      <c r="WS112" s="240"/>
      <c r="WT112" s="240"/>
      <c r="WU112" s="240"/>
      <c r="WV112" s="240"/>
      <c r="WW112" s="240"/>
      <c r="WX112" s="240"/>
      <c r="WY112" s="240"/>
      <c r="WZ112" s="240"/>
      <c r="XA112" s="240"/>
      <c r="XB112" s="240"/>
      <c r="XC112" s="240"/>
      <c r="XD112" s="240"/>
      <c r="XE112" s="240"/>
      <c r="XF112" s="240"/>
      <c r="XG112" s="240"/>
      <c r="XH112" s="240"/>
      <c r="XI112" s="240"/>
      <c r="XJ112" s="240"/>
      <c r="XK112" s="240"/>
      <c r="XL112" s="240"/>
      <c r="XM112" s="240"/>
      <c r="XN112" s="240"/>
      <c r="XO112" s="240"/>
      <c r="XP112" s="240"/>
      <c r="XQ112" s="240"/>
      <c r="XR112" s="240"/>
      <c r="XS112" s="240"/>
      <c r="XT112" s="240"/>
      <c r="XU112" s="240"/>
      <c r="XV112" s="240"/>
      <c r="XW112" s="240"/>
      <c r="XX112" s="240"/>
      <c r="XY112" s="240"/>
      <c r="XZ112" s="240"/>
      <c r="YA112" s="240"/>
      <c r="YB112" s="240"/>
      <c r="YC112" s="240"/>
      <c r="YD112" s="240"/>
      <c r="YE112" s="240"/>
      <c r="YF112" s="240"/>
      <c r="YG112" s="240"/>
      <c r="YH112" s="240"/>
      <c r="YI112" s="240"/>
      <c r="YJ112" s="240"/>
      <c r="YK112" s="240"/>
      <c r="YL112" s="240"/>
      <c r="YM112" s="240"/>
      <c r="YN112" s="240"/>
      <c r="YO112" s="240"/>
      <c r="YP112" s="240"/>
      <c r="YQ112" s="240"/>
      <c r="YR112" s="240"/>
      <c r="YS112" s="240"/>
      <c r="YT112" s="240"/>
      <c r="YU112" s="240"/>
      <c r="YV112" s="240"/>
      <c r="YW112" s="240"/>
      <c r="YX112" s="240"/>
      <c r="YY112" s="240"/>
      <c r="YZ112" s="240"/>
      <c r="ZA112" s="240"/>
      <c r="ZB112" s="240"/>
      <c r="ZC112" s="240"/>
      <c r="ZD112" s="240"/>
      <c r="ZE112" s="240"/>
      <c r="ZF112" s="240"/>
      <c r="ZG112" s="240"/>
      <c r="ZH112" s="240"/>
      <c r="ZI112" s="240"/>
      <c r="ZJ112" s="240"/>
      <c r="ZK112" s="240"/>
      <c r="ZL112" s="240"/>
      <c r="ZM112" s="240"/>
      <c r="ZN112" s="240"/>
      <c r="ZO112" s="240"/>
      <c r="ZP112" s="240"/>
      <c r="ZQ112" s="240"/>
      <c r="ZR112" s="240"/>
      <c r="ZS112" s="240"/>
      <c r="ZT112" s="240"/>
      <c r="ZU112" s="240"/>
      <c r="ZV112" s="240"/>
      <c r="ZW112" s="240"/>
      <c r="ZX112" s="240"/>
      <c r="ZY112" s="240"/>
      <c r="ZZ112" s="240"/>
      <c r="AAA112" s="240"/>
      <c r="AAB112" s="240"/>
      <c r="AAC112" s="240"/>
      <c r="AAD112" s="240"/>
      <c r="AAE112" s="240"/>
      <c r="AAF112" s="240"/>
      <c r="AAG112" s="240"/>
      <c r="AAH112" s="240"/>
      <c r="AAI112" s="240"/>
      <c r="AAJ112" s="240"/>
      <c r="AAK112" s="240"/>
      <c r="AAL112" s="240"/>
      <c r="AAM112" s="240"/>
      <c r="AAN112" s="240"/>
      <c r="AAO112" s="240"/>
      <c r="AAP112" s="240"/>
      <c r="AAQ112" s="240"/>
      <c r="AAR112" s="240"/>
      <c r="AAS112" s="240"/>
      <c r="AAT112" s="240"/>
      <c r="AAU112" s="240"/>
      <c r="AAV112" s="240"/>
      <c r="AAW112" s="240"/>
      <c r="AAX112" s="240"/>
      <c r="AAY112" s="240"/>
      <c r="AAZ112" s="240"/>
      <c r="ABA112" s="240"/>
      <c r="ABB112" s="240"/>
      <c r="ABC112" s="240"/>
      <c r="ABD112" s="240"/>
      <c r="ABE112" s="240"/>
      <c r="ABF112" s="240"/>
      <c r="ABG112" s="240"/>
      <c r="ABH112" s="240"/>
      <c r="ABI112" s="240"/>
      <c r="ABJ112" s="240"/>
      <c r="ABK112" s="240"/>
      <c r="ABL112" s="240"/>
      <c r="ABM112" s="240"/>
      <c r="ABN112" s="240"/>
      <c r="ABO112" s="240"/>
      <c r="ABP112" s="240"/>
      <c r="ABQ112" s="240"/>
      <c r="ABR112" s="240"/>
      <c r="ABS112" s="240"/>
      <c r="ABT112" s="240"/>
      <c r="ABU112" s="240"/>
      <c r="ABV112" s="240"/>
      <c r="ABW112" s="240"/>
      <c r="ABX112" s="240"/>
      <c r="ABY112" s="240"/>
      <c r="ABZ112" s="240"/>
      <c r="ACA112" s="240"/>
      <c r="ACB112" s="240"/>
      <c r="ACC112" s="240"/>
      <c r="ACD112" s="240"/>
      <c r="ACE112" s="240"/>
      <c r="ACF112" s="240"/>
      <c r="ACG112" s="240"/>
      <c r="ACH112" s="240"/>
      <c r="ACI112" s="240"/>
      <c r="ACJ112" s="240"/>
      <c r="ACK112" s="240"/>
      <c r="ACL112" s="240"/>
      <c r="ACM112" s="240"/>
      <c r="ACN112" s="240"/>
      <c r="ACO112" s="240"/>
      <c r="ACP112" s="240"/>
      <c r="ACQ112" s="240"/>
      <c r="ACR112" s="240"/>
      <c r="ACS112" s="240"/>
      <c r="ACT112" s="240"/>
      <c r="ACU112" s="240"/>
      <c r="ACV112" s="240"/>
      <c r="ACW112" s="240"/>
      <c r="ACX112" s="240"/>
      <c r="ACY112" s="240"/>
      <c r="ACZ112" s="240"/>
      <c r="ADA112" s="240"/>
      <c r="ADB112" s="240"/>
      <c r="ADC112" s="240"/>
      <c r="ADD112" s="240"/>
      <c r="ADE112" s="240"/>
      <c r="ADF112" s="240"/>
      <c r="ADG112" s="240"/>
      <c r="ADH112" s="240"/>
      <c r="ADI112" s="240"/>
      <c r="ADJ112" s="240"/>
      <c r="ADK112" s="240"/>
      <c r="ADL112" s="240"/>
      <c r="ADM112" s="240"/>
      <c r="ADN112" s="240"/>
      <c r="ADO112" s="240"/>
      <c r="ADP112" s="240"/>
      <c r="ADQ112" s="240"/>
      <c r="ADR112" s="240"/>
      <c r="ADS112" s="240"/>
      <c r="ADT112" s="240"/>
      <c r="ADU112" s="240"/>
      <c r="ADV112" s="240"/>
      <c r="ADW112" s="240"/>
      <c r="ADX112" s="240"/>
      <c r="ADY112" s="240"/>
      <c r="ADZ112" s="240"/>
      <c r="AEA112" s="240"/>
      <c r="AEB112" s="240"/>
      <c r="AEC112" s="240"/>
      <c r="AED112" s="240"/>
      <c r="AEE112" s="240"/>
      <c r="AEF112" s="240"/>
      <c r="AEG112" s="240"/>
      <c r="AEH112" s="240"/>
      <c r="AEI112" s="240"/>
      <c r="AEJ112" s="240"/>
      <c r="AEK112" s="240"/>
      <c r="AEL112" s="240"/>
      <c r="AEM112" s="240"/>
      <c r="AEN112" s="240"/>
      <c r="AEO112" s="240"/>
      <c r="AEP112" s="240"/>
      <c r="AEQ112" s="240"/>
      <c r="AER112" s="240"/>
      <c r="AES112" s="240"/>
      <c r="AET112" s="240"/>
      <c r="AEU112" s="240"/>
      <c r="AEV112" s="240"/>
      <c r="AEW112" s="240"/>
      <c r="AEX112" s="240"/>
      <c r="AEY112" s="240"/>
      <c r="AEZ112" s="240"/>
      <c r="AFA112" s="240"/>
      <c r="AFB112" s="240"/>
      <c r="AFC112" s="240"/>
      <c r="AFD112" s="240"/>
      <c r="AFE112" s="240"/>
      <c r="AFF112" s="240"/>
      <c r="AFG112" s="240"/>
      <c r="AFH112" s="240"/>
      <c r="AFI112" s="240"/>
      <c r="AFJ112" s="240"/>
      <c r="AFK112" s="240"/>
      <c r="AFL112" s="240"/>
      <c r="AFM112" s="240"/>
      <c r="AFN112" s="240"/>
      <c r="AFO112" s="240"/>
      <c r="AFP112" s="240"/>
      <c r="AFQ112" s="240"/>
      <c r="AFR112" s="240"/>
      <c r="AFS112" s="240"/>
      <c r="AFT112" s="240"/>
      <c r="AFU112" s="240"/>
      <c r="AFV112" s="240"/>
      <c r="AFW112" s="240"/>
      <c r="AFX112" s="240"/>
      <c r="AFY112" s="240"/>
      <c r="AFZ112" s="240"/>
      <c r="AGA112" s="240"/>
      <c r="AGB112" s="240"/>
      <c r="AGC112" s="240"/>
      <c r="AGD112" s="240"/>
      <c r="AGE112" s="240"/>
      <c r="AGF112" s="240"/>
      <c r="AGG112" s="240"/>
      <c r="AGH112" s="240"/>
      <c r="AGI112" s="240"/>
      <c r="AGJ112" s="240"/>
      <c r="AGK112" s="240"/>
      <c r="AGL112" s="240"/>
      <c r="AGM112" s="240"/>
      <c r="AGN112" s="240"/>
      <c r="AGO112" s="240"/>
      <c r="AGP112" s="240"/>
      <c r="AGQ112" s="240"/>
      <c r="AGR112" s="240"/>
      <c r="AGS112" s="240"/>
      <c r="AGT112" s="240"/>
      <c r="AGU112" s="240"/>
      <c r="AGV112" s="240"/>
      <c r="AGW112" s="240"/>
      <c r="AGX112" s="240"/>
      <c r="AGY112" s="240"/>
      <c r="AGZ112" s="240"/>
      <c r="AHA112" s="240"/>
      <c r="AHB112" s="240"/>
      <c r="AHC112" s="240"/>
      <c r="AHD112" s="240"/>
      <c r="AHE112" s="240"/>
      <c r="AHF112" s="240"/>
      <c r="AHG112" s="240"/>
      <c r="AHH112" s="240"/>
      <c r="AHI112" s="240"/>
      <c r="AHJ112" s="240"/>
      <c r="AHK112" s="240"/>
      <c r="AHL112" s="240"/>
      <c r="AHM112" s="240"/>
      <c r="AHN112" s="240"/>
      <c r="AHO112" s="240"/>
      <c r="AHP112" s="240"/>
      <c r="AHQ112" s="240"/>
      <c r="AHR112" s="240"/>
      <c r="AHS112" s="240"/>
      <c r="AHT112" s="240"/>
      <c r="AHU112" s="240"/>
      <c r="AHV112" s="240"/>
      <c r="AHW112" s="240"/>
      <c r="AHX112" s="240"/>
      <c r="AHY112" s="240"/>
      <c r="AHZ112" s="240"/>
      <c r="AIA112" s="240"/>
      <c r="AIB112" s="240"/>
      <c r="AIC112" s="240"/>
      <c r="AID112" s="240"/>
      <c r="AIE112" s="240"/>
      <c r="AIF112" s="240"/>
      <c r="AIG112" s="240"/>
      <c r="AIH112" s="240"/>
      <c r="AII112" s="240"/>
      <c r="AIJ112" s="240"/>
      <c r="AIK112" s="240"/>
      <c r="AIL112" s="240"/>
      <c r="AIM112" s="240"/>
      <c r="AIN112" s="240"/>
      <c r="AIO112" s="240"/>
      <c r="AIP112" s="240"/>
      <c r="AIQ112" s="240"/>
      <c r="AIR112" s="240"/>
      <c r="AIS112" s="240"/>
      <c r="AIT112" s="240"/>
      <c r="AIU112" s="240"/>
      <c r="AIV112" s="240"/>
      <c r="AIW112" s="240"/>
      <c r="AIX112" s="240"/>
      <c r="AIY112" s="240"/>
      <c r="AIZ112" s="240"/>
      <c r="AJA112" s="240"/>
      <c r="AJB112" s="240"/>
      <c r="AJC112" s="240"/>
      <c r="AJD112" s="240"/>
      <c r="AJE112" s="240"/>
      <c r="AJF112" s="240"/>
      <c r="AJG112" s="240"/>
      <c r="AJH112" s="240"/>
      <c r="AJI112" s="240"/>
      <c r="AJJ112" s="240"/>
      <c r="AJK112" s="240"/>
      <c r="AJL112" s="240"/>
      <c r="AJM112" s="240"/>
      <c r="AJN112" s="240"/>
      <c r="AJO112" s="240"/>
      <c r="AJP112" s="240"/>
      <c r="AJQ112" s="240"/>
      <c r="AJR112" s="240"/>
      <c r="AJS112" s="240"/>
      <c r="AJT112" s="240"/>
      <c r="AJU112" s="240"/>
      <c r="AJV112" s="240"/>
      <c r="AJW112" s="240"/>
      <c r="AJX112" s="240"/>
      <c r="AJY112" s="240"/>
      <c r="AJZ112" s="240"/>
      <c r="AKA112" s="240"/>
      <c r="AKB112" s="240"/>
      <c r="AKC112" s="240"/>
      <c r="AKD112" s="240"/>
      <c r="AKE112" s="240"/>
      <c r="AKF112" s="240"/>
      <c r="AKG112" s="240"/>
      <c r="AKH112" s="240"/>
      <c r="AKI112" s="240"/>
      <c r="AKJ112" s="240"/>
      <c r="AKK112" s="240"/>
      <c r="AKL112" s="240"/>
      <c r="AKM112" s="240"/>
      <c r="AKN112" s="240"/>
      <c r="AKO112" s="240"/>
      <c r="AKP112" s="240"/>
      <c r="AKQ112" s="240"/>
      <c r="AKR112" s="240"/>
      <c r="AKS112" s="240"/>
      <c r="AKT112" s="240"/>
      <c r="AKU112" s="240"/>
      <c r="AKV112" s="240"/>
      <c r="AKW112" s="240"/>
      <c r="AKX112" s="240"/>
      <c r="AKY112" s="240"/>
      <c r="AKZ112" s="240"/>
      <c r="ALA112" s="240"/>
      <c r="ALB112" s="240"/>
      <c r="ALC112" s="240"/>
      <c r="ALD112" s="240"/>
      <c r="ALE112" s="240"/>
      <c r="ALF112" s="240"/>
      <c r="ALG112" s="240"/>
      <c r="ALH112" s="240"/>
      <c r="ALI112" s="240"/>
      <c r="ALJ112" s="240"/>
      <c r="ALK112" s="240"/>
      <c r="ALL112" s="240"/>
      <c r="ALM112" s="240"/>
      <c r="ALN112" s="240"/>
      <c r="ALO112" s="240"/>
      <c r="ALP112" s="240"/>
      <c r="ALQ112" s="240"/>
      <c r="ALR112" s="240"/>
      <c r="ALS112" s="240"/>
      <c r="ALT112" s="240"/>
      <c r="ALU112" s="240"/>
      <c r="ALV112" s="240"/>
      <c r="ALW112" s="240"/>
      <c r="ALX112" s="240"/>
      <c r="ALY112" s="240"/>
      <c r="ALZ112" s="240"/>
      <c r="AMA112" s="240"/>
      <c r="AMB112" s="240"/>
      <c r="AMC112" s="240"/>
      <c r="AMD112" s="240"/>
      <c r="AME112" s="240"/>
      <c r="AMF112" s="240"/>
      <c r="AMG112" s="240"/>
      <c r="AMH112" s="240"/>
      <c r="AMI112" s="240"/>
      <c r="AMJ112" s="240"/>
      <c r="AMK112" s="240"/>
    </row>
    <row r="113" spans="1:1025" s="241" customFormat="1">
      <c r="A113" s="242"/>
      <c r="B113" s="193">
        <v>15</v>
      </c>
      <c r="C113" s="214" t="s">
        <v>280</v>
      </c>
      <c r="D113" s="215">
        <v>2009</v>
      </c>
      <c r="E113" s="217"/>
      <c r="F113" s="216">
        <v>41302.43</v>
      </c>
      <c r="G113" s="220"/>
      <c r="H113" s="217"/>
      <c r="I113" s="204"/>
      <c r="J113" s="205"/>
      <c r="K113" s="213"/>
      <c r="L113" s="307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0"/>
      <c r="AI113" s="240"/>
      <c r="AJ113" s="240"/>
      <c r="AK113" s="240"/>
      <c r="AL113" s="240"/>
      <c r="AM113" s="240"/>
      <c r="AN113" s="240"/>
      <c r="AO113" s="240"/>
      <c r="AP113" s="240"/>
      <c r="AQ113" s="240"/>
      <c r="AR113" s="240"/>
      <c r="AS113" s="240"/>
      <c r="AT113" s="240"/>
      <c r="AU113" s="240"/>
      <c r="AV113" s="240"/>
      <c r="AW113" s="240"/>
      <c r="AX113" s="240"/>
      <c r="AY113" s="240"/>
      <c r="AZ113" s="240"/>
      <c r="BA113" s="240"/>
      <c r="BB113" s="240"/>
      <c r="BC113" s="240"/>
      <c r="BD113" s="240"/>
      <c r="BE113" s="240"/>
      <c r="BF113" s="240"/>
      <c r="BG113" s="240"/>
      <c r="BH113" s="240"/>
      <c r="BI113" s="240"/>
      <c r="BJ113" s="240"/>
      <c r="BK113" s="240"/>
      <c r="BL113" s="240"/>
      <c r="BM113" s="240"/>
      <c r="BN113" s="240"/>
      <c r="BO113" s="240"/>
      <c r="BP113" s="240"/>
      <c r="BQ113" s="240"/>
      <c r="BR113" s="240"/>
      <c r="BS113" s="240"/>
      <c r="BT113" s="240"/>
      <c r="BU113" s="240"/>
      <c r="BV113" s="240"/>
      <c r="BW113" s="240"/>
      <c r="BX113" s="240"/>
      <c r="BY113" s="240"/>
      <c r="BZ113" s="240"/>
      <c r="CA113" s="240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0"/>
      <c r="CL113" s="240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40"/>
      <c r="CZ113" s="240"/>
      <c r="DA113" s="240"/>
      <c r="DB113" s="240"/>
      <c r="DC113" s="240"/>
      <c r="DD113" s="240"/>
      <c r="DE113" s="240"/>
      <c r="DF113" s="240"/>
      <c r="DG113" s="240"/>
      <c r="DH113" s="240"/>
      <c r="DI113" s="240"/>
      <c r="DJ113" s="240"/>
      <c r="DK113" s="240"/>
      <c r="DL113" s="240"/>
      <c r="DM113" s="240"/>
      <c r="DN113" s="240"/>
      <c r="DO113" s="240"/>
      <c r="DP113" s="240"/>
      <c r="DQ113" s="240"/>
      <c r="DR113" s="240"/>
      <c r="DS113" s="240"/>
      <c r="DT113" s="240"/>
      <c r="DU113" s="240"/>
      <c r="DV113" s="240"/>
      <c r="DW113" s="240"/>
      <c r="DX113" s="240"/>
      <c r="DY113" s="240"/>
      <c r="DZ113" s="240"/>
      <c r="EA113" s="240"/>
      <c r="EB113" s="240"/>
      <c r="EC113" s="240"/>
      <c r="ED113" s="240"/>
      <c r="EE113" s="240"/>
      <c r="EF113" s="240"/>
      <c r="EG113" s="240"/>
      <c r="EH113" s="240"/>
      <c r="EI113" s="240"/>
      <c r="EJ113" s="240"/>
      <c r="EK113" s="240"/>
      <c r="EL113" s="240"/>
      <c r="EM113" s="240"/>
      <c r="EN113" s="240"/>
      <c r="EO113" s="240"/>
      <c r="EP113" s="240"/>
      <c r="EQ113" s="240"/>
      <c r="ER113" s="240"/>
      <c r="ES113" s="240"/>
      <c r="ET113" s="240"/>
      <c r="EU113" s="240"/>
      <c r="EV113" s="240"/>
      <c r="EW113" s="240"/>
      <c r="EX113" s="240"/>
      <c r="EY113" s="240"/>
      <c r="EZ113" s="240"/>
      <c r="FA113" s="240"/>
      <c r="FB113" s="240"/>
      <c r="FC113" s="240"/>
      <c r="FD113" s="240"/>
      <c r="FE113" s="240"/>
      <c r="FF113" s="240"/>
      <c r="FG113" s="240"/>
      <c r="FH113" s="240"/>
      <c r="FI113" s="240"/>
      <c r="FJ113" s="240"/>
      <c r="FK113" s="240"/>
      <c r="FL113" s="240"/>
      <c r="FM113" s="240"/>
      <c r="FN113" s="240"/>
      <c r="FO113" s="240"/>
      <c r="FP113" s="240"/>
      <c r="FQ113" s="240"/>
      <c r="FR113" s="240"/>
      <c r="FS113" s="240"/>
      <c r="FT113" s="240"/>
      <c r="FU113" s="240"/>
      <c r="FV113" s="240"/>
      <c r="FW113" s="240"/>
      <c r="FX113" s="240"/>
      <c r="FY113" s="240"/>
      <c r="FZ113" s="240"/>
      <c r="GA113" s="240"/>
      <c r="GB113" s="240"/>
      <c r="GC113" s="240"/>
      <c r="GD113" s="240"/>
      <c r="GE113" s="240"/>
      <c r="GF113" s="240"/>
      <c r="GG113" s="240"/>
      <c r="GH113" s="240"/>
      <c r="GI113" s="240"/>
      <c r="GJ113" s="240"/>
      <c r="GK113" s="240"/>
      <c r="GL113" s="240"/>
      <c r="GM113" s="240"/>
      <c r="GN113" s="240"/>
      <c r="GO113" s="240"/>
      <c r="GP113" s="240"/>
      <c r="GQ113" s="240"/>
      <c r="GR113" s="240"/>
      <c r="GS113" s="240"/>
      <c r="GT113" s="240"/>
      <c r="GU113" s="240"/>
      <c r="GV113" s="240"/>
      <c r="GW113" s="240"/>
      <c r="GX113" s="240"/>
      <c r="GY113" s="240"/>
      <c r="GZ113" s="240"/>
      <c r="HA113" s="240"/>
      <c r="HB113" s="240"/>
      <c r="HC113" s="240"/>
      <c r="HD113" s="240"/>
      <c r="HE113" s="240"/>
      <c r="HF113" s="240"/>
      <c r="HG113" s="240"/>
      <c r="HH113" s="240"/>
      <c r="HI113" s="240"/>
      <c r="HJ113" s="240"/>
      <c r="HK113" s="240"/>
      <c r="HL113" s="240"/>
      <c r="HM113" s="240"/>
      <c r="HN113" s="240"/>
      <c r="HO113" s="240"/>
      <c r="HP113" s="240"/>
      <c r="HQ113" s="240"/>
      <c r="HR113" s="240"/>
      <c r="HS113" s="240"/>
      <c r="HT113" s="240"/>
      <c r="HU113" s="240"/>
      <c r="HV113" s="240"/>
      <c r="HW113" s="240"/>
      <c r="HX113" s="240"/>
      <c r="HY113" s="240"/>
      <c r="HZ113" s="240"/>
      <c r="IA113" s="240"/>
      <c r="IB113" s="240"/>
      <c r="IC113" s="240"/>
      <c r="ID113" s="240"/>
      <c r="IE113" s="240"/>
      <c r="IF113" s="240"/>
      <c r="IG113" s="240"/>
      <c r="IH113" s="240"/>
      <c r="II113" s="240"/>
      <c r="IJ113" s="240"/>
      <c r="IK113" s="240"/>
      <c r="IL113" s="240"/>
      <c r="IM113" s="240"/>
      <c r="IN113" s="240"/>
      <c r="IO113" s="240"/>
      <c r="IP113" s="240"/>
      <c r="IQ113" s="240"/>
      <c r="IR113" s="240"/>
      <c r="IS113" s="240"/>
      <c r="IT113" s="240"/>
      <c r="IU113" s="240"/>
      <c r="IV113" s="240"/>
      <c r="IW113" s="240"/>
      <c r="IX113" s="240"/>
      <c r="IY113" s="240"/>
      <c r="IZ113" s="240"/>
      <c r="JA113" s="240"/>
      <c r="JB113" s="240"/>
      <c r="JC113" s="240"/>
      <c r="JD113" s="240"/>
      <c r="JE113" s="240"/>
      <c r="JF113" s="240"/>
      <c r="JG113" s="240"/>
      <c r="JH113" s="240"/>
      <c r="JI113" s="240"/>
      <c r="JJ113" s="240"/>
      <c r="JK113" s="240"/>
      <c r="JL113" s="240"/>
      <c r="JM113" s="240"/>
      <c r="JN113" s="240"/>
      <c r="JO113" s="240"/>
      <c r="JP113" s="240"/>
      <c r="JQ113" s="240"/>
      <c r="JR113" s="240"/>
      <c r="JS113" s="240"/>
      <c r="JT113" s="240"/>
      <c r="JU113" s="240"/>
      <c r="JV113" s="240"/>
      <c r="JW113" s="240"/>
      <c r="JX113" s="240"/>
      <c r="JY113" s="240"/>
      <c r="JZ113" s="240"/>
      <c r="KA113" s="240"/>
      <c r="KB113" s="240"/>
      <c r="KC113" s="240"/>
      <c r="KD113" s="240"/>
      <c r="KE113" s="240"/>
      <c r="KF113" s="240"/>
      <c r="KG113" s="240"/>
      <c r="KH113" s="240"/>
      <c r="KI113" s="240"/>
      <c r="KJ113" s="240"/>
      <c r="KK113" s="240"/>
      <c r="KL113" s="240"/>
      <c r="KM113" s="240"/>
      <c r="KN113" s="240"/>
      <c r="KO113" s="240"/>
      <c r="KP113" s="240"/>
      <c r="KQ113" s="240"/>
      <c r="KR113" s="240"/>
      <c r="KS113" s="240"/>
      <c r="KT113" s="240"/>
      <c r="KU113" s="240"/>
      <c r="KV113" s="240"/>
      <c r="KW113" s="240"/>
      <c r="KX113" s="240"/>
      <c r="KY113" s="240"/>
      <c r="KZ113" s="240"/>
      <c r="LA113" s="240"/>
      <c r="LB113" s="240"/>
      <c r="LC113" s="240"/>
      <c r="LD113" s="240"/>
      <c r="LE113" s="240"/>
      <c r="LF113" s="240"/>
      <c r="LG113" s="240"/>
      <c r="LH113" s="240"/>
      <c r="LI113" s="240"/>
      <c r="LJ113" s="240"/>
      <c r="LK113" s="240"/>
      <c r="LL113" s="240"/>
      <c r="LM113" s="240"/>
      <c r="LN113" s="240"/>
      <c r="LO113" s="240"/>
      <c r="LP113" s="240"/>
      <c r="LQ113" s="240"/>
      <c r="LR113" s="240"/>
      <c r="LS113" s="240"/>
      <c r="LT113" s="240"/>
      <c r="LU113" s="240"/>
      <c r="LV113" s="240"/>
      <c r="LW113" s="240"/>
      <c r="LX113" s="240"/>
      <c r="LY113" s="240"/>
      <c r="LZ113" s="240"/>
      <c r="MA113" s="240"/>
      <c r="MB113" s="240"/>
      <c r="MC113" s="240"/>
      <c r="MD113" s="240"/>
      <c r="ME113" s="240"/>
      <c r="MF113" s="240"/>
      <c r="MG113" s="240"/>
      <c r="MH113" s="240"/>
      <c r="MI113" s="240"/>
      <c r="MJ113" s="240"/>
      <c r="MK113" s="240"/>
      <c r="ML113" s="240"/>
      <c r="MM113" s="240"/>
      <c r="MN113" s="240"/>
      <c r="MO113" s="240"/>
      <c r="MP113" s="240"/>
      <c r="MQ113" s="240"/>
      <c r="MR113" s="240"/>
      <c r="MS113" s="240"/>
      <c r="MT113" s="240"/>
      <c r="MU113" s="240"/>
      <c r="MV113" s="240"/>
      <c r="MW113" s="240"/>
      <c r="MX113" s="240"/>
      <c r="MY113" s="240"/>
      <c r="MZ113" s="240"/>
      <c r="NA113" s="240"/>
      <c r="NB113" s="240"/>
      <c r="NC113" s="240"/>
      <c r="ND113" s="240"/>
      <c r="NE113" s="240"/>
      <c r="NF113" s="240"/>
      <c r="NG113" s="240"/>
      <c r="NH113" s="240"/>
      <c r="NI113" s="240"/>
      <c r="NJ113" s="240"/>
      <c r="NK113" s="240"/>
      <c r="NL113" s="240"/>
      <c r="NM113" s="240"/>
      <c r="NN113" s="240"/>
      <c r="NO113" s="240"/>
      <c r="NP113" s="240"/>
      <c r="NQ113" s="240"/>
      <c r="NR113" s="240"/>
      <c r="NS113" s="240"/>
      <c r="NT113" s="240"/>
      <c r="NU113" s="240"/>
      <c r="NV113" s="240"/>
      <c r="NW113" s="240"/>
      <c r="NX113" s="240"/>
      <c r="NY113" s="240"/>
      <c r="NZ113" s="240"/>
      <c r="OA113" s="240"/>
      <c r="OB113" s="240"/>
      <c r="OC113" s="240"/>
      <c r="OD113" s="240"/>
      <c r="OE113" s="240"/>
      <c r="OF113" s="240"/>
      <c r="OG113" s="240"/>
      <c r="OH113" s="240"/>
      <c r="OI113" s="240"/>
      <c r="OJ113" s="240"/>
      <c r="OK113" s="240"/>
      <c r="OL113" s="240"/>
      <c r="OM113" s="240"/>
      <c r="ON113" s="240"/>
      <c r="OO113" s="240"/>
      <c r="OP113" s="240"/>
      <c r="OQ113" s="240"/>
      <c r="OR113" s="240"/>
      <c r="OS113" s="240"/>
      <c r="OT113" s="240"/>
      <c r="OU113" s="240"/>
      <c r="OV113" s="240"/>
      <c r="OW113" s="240"/>
      <c r="OX113" s="240"/>
      <c r="OY113" s="240"/>
      <c r="OZ113" s="240"/>
      <c r="PA113" s="240"/>
      <c r="PB113" s="240"/>
      <c r="PC113" s="240"/>
      <c r="PD113" s="240"/>
      <c r="PE113" s="240"/>
      <c r="PF113" s="240"/>
      <c r="PG113" s="240"/>
      <c r="PH113" s="240"/>
      <c r="PI113" s="240"/>
      <c r="PJ113" s="240"/>
      <c r="PK113" s="240"/>
      <c r="PL113" s="240"/>
      <c r="PM113" s="240"/>
      <c r="PN113" s="240"/>
      <c r="PO113" s="240"/>
      <c r="PP113" s="240"/>
      <c r="PQ113" s="240"/>
      <c r="PR113" s="240"/>
      <c r="PS113" s="240"/>
      <c r="PT113" s="240"/>
      <c r="PU113" s="240"/>
      <c r="PV113" s="240"/>
      <c r="PW113" s="240"/>
      <c r="PX113" s="240"/>
      <c r="PY113" s="240"/>
      <c r="PZ113" s="240"/>
      <c r="QA113" s="240"/>
      <c r="QB113" s="240"/>
      <c r="QC113" s="240"/>
      <c r="QD113" s="240"/>
      <c r="QE113" s="240"/>
      <c r="QF113" s="240"/>
      <c r="QG113" s="240"/>
      <c r="QH113" s="240"/>
      <c r="QI113" s="240"/>
      <c r="QJ113" s="240"/>
      <c r="QK113" s="240"/>
      <c r="QL113" s="240"/>
      <c r="QM113" s="240"/>
      <c r="QN113" s="240"/>
      <c r="QO113" s="240"/>
      <c r="QP113" s="240"/>
      <c r="QQ113" s="240"/>
      <c r="QR113" s="240"/>
      <c r="QS113" s="240"/>
      <c r="QT113" s="240"/>
      <c r="QU113" s="240"/>
      <c r="QV113" s="240"/>
      <c r="QW113" s="240"/>
      <c r="QX113" s="240"/>
      <c r="QY113" s="240"/>
      <c r="QZ113" s="240"/>
      <c r="RA113" s="240"/>
      <c r="RB113" s="240"/>
      <c r="RC113" s="240"/>
      <c r="RD113" s="240"/>
      <c r="RE113" s="240"/>
      <c r="RF113" s="240"/>
      <c r="RG113" s="240"/>
      <c r="RH113" s="240"/>
      <c r="RI113" s="240"/>
      <c r="RJ113" s="240"/>
      <c r="RK113" s="240"/>
      <c r="RL113" s="240"/>
      <c r="RM113" s="240"/>
      <c r="RN113" s="240"/>
      <c r="RO113" s="240"/>
      <c r="RP113" s="240"/>
      <c r="RQ113" s="240"/>
      <c r="RR113" s="240"/>
      <c r="RS113" s="240"/>
      <c r="RT113" s="240"/>
      <c r="RU113" s="240"/>
      <c r="RV113" s="240"/>
      <c r="RW113" s="240"/>
      <c r="RX113" s="240"/>
      <c r="RY113" s="240"/>
      <c r="RZ113" s="240"/>
      <c r="SA113" s="240"/>
      <c r="SB113" s="240"/>
      <c r="SC113" s="240"/>
      <c r="SD113" s="240"/>
      <c r="SE113" s="240"/>
      <c r="SF113" s="240"/>
      <c r="SG113" s="240"/>
      <c r="SH113" s="240"/>
      <c r="SI113" s="240"/>
      <c r="SJ113" s="240"/>
      <c r="SK113" s="240"/>
      <c r="SL113" s="240"/>
      <c r="SM113" s="240"/>
      <c r="SN113" s="240"/>
      <c r="SO113" s="240"/>
      <c r="SP113" s="240"/>
      <c r="SQ113" s="240"/>
      <c r="SR113" s="240"/>
      <c r="SS113" s="240"/>
      <c r="ST113" s="240"/>
      <c r="SU113" s="240"/>
      <c r="SV113" s="240"/>
      <c r="SW113" s="240"/>
      <c r="SX113" s="240"/>
      <c r="SY113" s="240"/>
      <c r="SZ113" s="240"/>
      <c r="TA113" s="240"/>
      <c r="TB113" s="240"/>
      <c r="TC113" s="240"/>
      <c r="TD113" s="240"/>
      <c r="TE113" s="240"/>
      <c r="TF113" s="240"/>
      <c r="TG113" s="240"/>
      <c r="TH113" s="240"/>
      <c r="TI113" s="240"/>
      <c r="TJ113" s="240"/>
      <c r="TK113" s="240"/>
      <c r="TL113" s="240"/>
      <c r="TM113" s="240"/>
      <c r="TN113" s="240"/>
      <c r="TO113" s="240"/>
      <c r="TP113" s="240"/>
      <c r="TQ113" s="240"/>
      <c r="TR113" s="240"/>
      <c r="TS113" s="240"/>
      <c r="TT113" s="240"/>
      <c r="TU113" s="240"/>
      <c r="TV113" s="240"/>
      <c r="TW113" s="240"/>
      <c r="TX113" s="240"/>
      <c r="TY113" s="240"/>
      <c r="TZ113" s="240"/>
      <c r="UA113" s="240"/>
      <c r="UB113" s="240"/>
      <c r="UC113" s="240"/>
      <c r="UD113" s="240"/>
      <c r="UE113" s="240"/>
      <c r="UF113" s="240"/>
      <c r="UG113" s="240"/>
      <c r="UH113" s="240"/>
      <c r="UI113" s="240"/>
      <c r="UJ113" s="240"/>
      <c r="UK113" s="240"/>
      <c r="UL113" s="240"/>
      <c r="UM113" s="240"/>
      <c r="UN113" s="240"/>
      <c r="UO113" s="240"/>
      <c r="UP113" s="240"/>
      <c r="UQ113" s="240"/>
      <c r="UR113" s="240"/>
      <c r="US113" s="240"/>
      <c r="UT113" s="240"/>
      <c r="UU113" s="240"/>
      <c r="UV113" s="240"/>
      <c r="UW113" s="240"/>
      <c r="UX113" s="240"/>
      <c r="UY113" s="240"/>
      <c r="UZ113" s="240"/>
      <c r="VA113" s="240"/>
      <c r="VB113" s="240"/>
      <c r="VC113" s="240"/>
      <c r="VD113" s="240"/>
      <c r="VE113" s="240"/>
      <c r="VF113" s="240"/>
      <c r="VG113" s="240"/>
      <c r="VH113" s="240"/>
      <c r="VI113" s="240"/>
      <c r="VJ113" s="240"/>
      <c r="VK113" s="240"/>
      <c r="VL113" s="240"/>
      <c r="VM113" s="240"/>
      <c r="VN113" s="240"/>
      <c r="VO113" s="240"/>
      <c r="VP113" s="240"/>
      <c r="VQ113" s="240"/>
      <c r="VR113" s="240"/>
      <c r="VS113" s="240"/>
      <c r="VT113" s="240"/>
      <c r="VU113" s="240"/>
      <c r="VV113" s="240"/>
      <c r="VW113" s="240"/>
      <c r="VX113" s="240"/>
      <c r="VY113" s="240"/>
      <c r="VZ113" s="240"/>
      <c r="WA113" s="240"/>
      <c r="WB113" s="240"/>
      <c r="WC113" s="240"/>
      <c r="WD113" s="240"/>
      <c r="WE113" s="240"/>
      <c r="WF113" s="240"/>
      <c r="WG113" s="240"/>
      <c r="WH113" s="240"/>
      <c r="WI113" s="240"/>
      <c r="WJ113" s="240"/>
      <c r="WK113" s="240"/>
      <c r="WL113" s="240"/>
      <c r="WM113" s="240"/>
      <c r="WN113" s="240"/>
      <c r="WO113" s="240"/>
      <c r="WP113" s="240"/>
      <c r="WQ113" s="240"/>
      <c r="WR113" s="240"/>
      <c r="WS113" s="240"/>
      <c r="WT113" s="240"/>
      <c r="WU113" s="240"/>
      <c r="WV113" s="240"/>
      <c r="WW113" s="240"/>
      <c r="WX113" s="240"/>
      <c r="WY113" s="240"/>
      <c r="WZ113" s="240"/>
      <c r="XA113" s="240"/>
      <c r="XB113" s="240"/>
      <c r="XC113" s="240"/>
      <c r="XD113" s="240"/>
      <c r="XE113" s="240"/>
      <c r="XF113" s="240"/>
      <c r="XG113" s="240"/>
      <c r="XH113" s="240"/>
      <c r="XI113" s="240"/>
      <c r="XJ113" s="240"/>
      <c r="XK113" s="240"/>
      <c r="XL113" s="240"/>
      <c r="XM113" s="240"/>
      <c r="XN113" s="240"/>
      <c r="XO113" s="240"/>
      <c r="XP113" s="240"/>
      <c r="XQ113" s="240"/>
      <c r="XR113" s="240"/>
      <c r="XS113" s="240"/>
      <c r="XT113" s="240"/>
      <c r="XU113" s="240"/>
      <c r="XV113" s="240"/>
      <c r="XW113" s="240"/>
      <c r="XX113" s="240"/>
      <c r="XY113" s="240"/>
      <c r="XZ113" s="240"/>
      <c r="YA113" s="240"/>
      <c r="YB113" s="240"/>
      <c r="YC113" s="240"/>
      <c r="YD113" s="240"/>
      <c r="YE113" s="240"/>
      <c r="YF113" s="240"/>
      <c r="YG113" s="240"/>
      <c r="YH113" s="240"/>
      <c r="YI113" s="240"/>
      <c r="YJ113" s="240"/>
      <c r="YK113" s="240"/>
      <c r="YL113" s="240"/>
      <c r="YM113" s="240"/>
      <c r="YN113" s="240"/>
      <c r="YO113" s="240"/>
      <c r="YP113" s="240"/>
      <c r="YQ113" s="240"/>
      <c r="YR113" s="240"/>
      <c r="YS113" s="240"/>
      <c r="YT113" s="240"/>
      <c r="YU113" s="240"/>
      <c r="YV113" s="240"/>
      <c r="YW113" s="240"/>
      <c r="YX113" s="240"/>
      <c r="YY113" s="240"/>
      <c r="YZ113" s="240"/>
      <c r="ZA113" s="240"/>
      <c r="ZB113" s="240"/>
      <c r="ZC113" s="240"/>
      <c r="ZD113" s="240"/>
      <c r="ZE113" s="240"/>
      <c r="ZF113" s="240"/>
      <c r="ZG113" s="240"/>
      <c r="ZH113" s="240"/>
      <c r="ZI113" s="240"/>
      <c r="ZJ113" s="240"/>
      <c r="ZK113" s="240"/>
      <c r="ZL113" s="240"/>
      <c r="ZM113" s="240"/>
      <c r="ZN113" s="240"/>
      <c r="ZO113" s="240"/>
      <c r="ZP113" s="240"/>
      <c r="ZQ113" s="240"/>
      <c r="ZR113" s="240"/>
      <c r="ZS113" s="240"/>
      <c r="ZT113" s="240"/>
      <c r="ZU113" s="240"/>
      <c r="ZV113" s="240"/>
      <c r="ZW113" s="240"/>
      <c r="ZX113" s="240"/>
      <c r="ZY113" s="240"/>
      <c r="ZZ113" s="240"/>
      <c r="AAA113" s="240"/>
      <c r="AAB113" s="240"/>
      <c r="AAC113" s="240"/>
      <c r="AAD113" s="240"/>
      <c r="AAE113" s="240"/>
      <c r="AAF113" s="240"/>
      <c r="AAG113" s="240"/>
      <c r="AAH113" s="240"/>
      <c r="AAI113" s="240"/>
      <c r="AAJ113" s="240"/>
      <c r="AAK113" s="240"/>
      <c r="AAL113" s="240"/>
      <c r="AAM113" s="240"/>
      <c r="AAN113" s="240"/>
      <c r="AAO113" s="240"/>
      <c r="AAP113" s="240"/>
      <c r="AAQ113" s="240"/>
      <c r="AAR113" s="240"/>
      <c r="AAS113" s="240"/>
      <c r="AAT113" s="240"/>
      <c r="AAU113" s="240"/>
      <c r="AAV113" s="240"/>
      <c r="AAW113" s="240"/>
      <c r="AAX113" s="240"/>
      <c r="AAY113" s="240"/>
      <c r="AAZ113" s="240"/>
      <c r="ABA113" s="240"/>
      <c r="ABB113" s="240"/>
      <c r="ABC113" s="240"/>
      <c r="ABD113" s="240"/>
      <c r="ABE113" s="240"/>
      <c r="ABF113" s="240"/>
      <c r="ABG113" s="240"/>
      <c r="ABH113" s="240"/>
      <c r="ABI113" s="240"/>
      <c r="ABJ113" s="240"/>
      <c r="ABK113" s="240"/>
      <c r="ABL113" s="240"/>
      <c r="ABM113" s="240"/>
      <c r="ABN113" s="240"/>
      <c r="ABO113" s="240"/>
      <c r="ABP113" s="240"/>
      <c r="ABQ113" s="240"/>
      <c r="ABR113" s="240"/>
      <c r="ABS113" s="240"/>
      <c r="ABT113" s="240"/>
      <c r="ABU113" s="240"/>
      <c r="ABV113" s="240"/>
      <c r="ABW113" s="240"/>
      <c r="ABX113" s="240"/>
      <c r="ABY113" s="240"/>
      <c r="ABZ113" s="240"/>
      <c r="ACA113" s="240"/>
      <c r="ACB113" s="240"/>
      <c r="ACC113" s="240"/>
      <c r="ACD113" s="240"/>
      <c r="ACE113" s="240"/>
      <c r="ACF113" s="240"/>
      <c r="ACG113" s="240"/>
      <c r="ACH113" s="240"/>
      <c r="ACI113" s="240"/>
      <c r="ACJ113" s="240"/>
      <c r="ACK113" s="240"/>
      <c r="ACL113" s="240"/>
      <c r="ACM113" s="240"/>
      <c r="ACN113" s="240"/>
      <c r="ACO113" s="240"/>
      <c r="ACP113" s="240"/>
      <c r="ACQ113" s="240"/>
      <c r="ACR113" s="240"/>
      <c r="ACS113" s="240"/>
      <c r="ACT113" s="240"/>
      <c r="ACU113" s="240"/>
      <c r="ACV113" s="240"/>
      <c r="ACW113" s="240"/>
      <c r="ACX113" s="240"/>
      <c r="ACY113" s="240"/>
      <c r="ACZ113" s="240"/>
      <c r="ADA113" s="240"/>
      <c r="ADB113" s="240"/>
      <c r="ADC113" s="240"/>
      <c r="ADD113" s="240"/>
      <c r="ADE113" s="240"/>
      <c r="ADF113" s="240"/>
      <c r="ADG113" s="240"/>
      <c r="ADH113" s="240"/>
      <c r="ADI113" s="240"/>
      <c r="ADJ113" s="240"/>
      <c r="ADK113" s="240"/>
      <c r="ADL113" s="240"/>
      <c r="ADM113" s="240"/>
      <c r="ADN113" s="240"/>
      <c r="ADO113" s="240"/>
      <c r="ADP113" s="240"/>
      <c r="ADQ113" s="240"/>
      <c r="ADR113" s="240"/>
      <c r="ADS113" s="240"/>
      <c r="ADT113" s="240"/>
      <c r="ADU113" s="240"/>
      <c r="ADV113" s="240"/>
      <c r="ADW113" s="240"/>
      <c r="ADX113" s="240"/>
      <c r="ADY113" s="240"/>
      <c r="ADZ113" s="240"/>
      <c r="AEA113" s="240"/>
      <c r="AEB113" s="240"/>
      <c r="AEC113" s="240"/>
      <c r="AED113" s="240"/>
      <c r="AEE113" s="240"/>
      <c r="AEF113" s="240"/>
      <c r="AEG113" s="240"/>
      <c r="AEH113" s="240"/>
      <c r="AEI113" s="240"/>
      <c r="AEJ113" s="240"/>
      <c r="AEK113" s="240"/>
      <c r="AEL113" s="240"/>
      <c r="AEM113" s="240"/>
      <c r="AEN113" s="240"/>
      <c r="AEO113" s="240"/>
      <c r="AEP113" s="240"/>
      <c r="AEQ113" s="240"/>
      <c r="AER113" s="240"/>
      <c r="AES113" s="240"/>
      <c r="AET113" s="240"/>
      <c r="AEU113" s="240"/>
      <c r="AEV113" s="240"/>
      <c r="AEW113" s="240"/>
      <c r="AEX113" s="240"/>
      <c r="AEY113" s="240"/>
      <c r="AEZ113" s="240"/>
      <c r="AFA113" s="240"/>
      <c r="AFB113" s="240"/>
      <c r="AFC113" s="240"/>
      <c r="AFD113" s="240"/>
      <c r="AFE113" s="240"/>
      <c r="AFF113" s="240"/>
      <c r="AFG113" s="240"/>
      <c r="AFH113" s="240"/>
      <c r="AFI113" s="240"/>
      <c r="AFJ113" s="240"/>
      <c r="AFK113" s="240"/>
      <c r="AFL113" s="240"/>
      <c r="AFM113" s="240"/>
      <c r="AFN113" s="240"/>
      <c r="AFO113" s="240"/>
      <c r="AFP113" s="240"/>
      <c r="AFQ113" s="240"/>
      <c r="AFR113" s="240"/>
      <c r="AFS113" s="240"/>
      <c r="AFT113" s="240"/>
      <c r="AFU113" s="240"/>
      <c r="AFV113" s="240"/>
      <c r="AFW113" s="240"/>
      <c r="AFX113" s="240"/>
      <c r="AFY113" s="240"/>
      <c r="AFZ113" s="240"/>
      <c r="AGA113" s="240"/>
      <c r="AGB113" s="240"/>
      <c r="AGC113" s="240"/>
      <c r="AGD113" s="240"/>
      <c r="AGE113" s="240"/>
      <c r="AGF113" s="240"/>
      <c r="AGG113" s="240"/>
      <c r="AGH113" s="240"/>
      <c r="AGI113" s="240"/>
      <c r="AGJ113" s="240"/>
      <c r="AGK113" s="240"/>
      <c r="AGL113" s="240"/>
      <c r="AGM113" s="240"/>
      <c r="AGN113" s="240"/>
      <c r="AGO113" s="240"/>
      <c r="AGP113" s="240"/>
      <c r="AGQ113" s="240"/>
      <c r="AGR113" s="240"/>
      <c r="AGS113" s="240"/>
      <c r="AGT113" s="240"/>
      <c r="AGU113" s="240"/>
      <c r="AGV113" s="240"/>
      <c r="AGW113" s="240"/>
      <c r="AGX113" s="240"/>
      <c r="AGY113" s="240"/>
      <c r="AGZ113" s="240"/>
      <c r="AHA113" s="240"/>
      <c r="AHB113" s="240"/>
      <c r="AHC113" s="240"/>
      <c r="AHD113" s="240"/>
      <c r="AHE113" s="240"/>
      <c r="AHF113" s="240"/>
      <c r="AHG113" s="240"/>
      <c r="AHH113" s="240"/>
      <c r="AHI113" s="240"/>
      <c r="AHJ113" s="240"/>
      <c r="AHK113" s="240"/>
      <c r="AHL113" s="240"/>
      <c r="AHM113" s="240"/>
      <c r="AHN113" s="240"/>
      <c r="AHO113" s="240"/>
      <c r="AHP113" s="240"/>
      <c r="AHQ113" s="240"/>
      <c r="AHR113" s="240"/>
      <c r="AHS113" s="240"/>
      <c r="AHT113" s="240"/>
      <c r="AHU113" s="240"/>
      <c r="AHV113" s="240"/>
      <c r="AHW113" s="240"/>
      <c r="AHX113" s="240"/>
      <c r="AHY113" s="240"/>
      <c r="AHZ113" s="240"/>
      <c r="AIA113" s="240"/>
      <c r="AIB113" s="240"/>
      <c r="AIC113" s="240"/>
      <c r="AID113" s="240"/>
      <c r="AIE113" s="240"/>
      <c r="AIF113" s="240"/>
      <c r="AIG113" s="240"/>
      <c r="AIH113" s="240"/>
      <c r="AII113" s="240"/>
      <c r="AIJ113" s="240"/>
      <c r="AIK113" s="240"/>
      <c r="AIL113" s="240"/>
      <c r="AIM113" s="240"/>
      <c r="AIN113" s="240"/>
      <c r="AIO113" s="240"/>
      <c r="AIP113" s="240"/>
      <c r="AIQ113" s="240"/>
      <c r="AIR113" s="240"/>
      <c r="AIS113" s="240"/>
      <c r="AIT113" s="240"/>
      <c r="AIU113" s="240"/>
      <c r="AIV113" s="240"/>
      <c r="AIW113" s="240"/>
      <c r="AIX113" s="240"/>
      <c r="AIY113" s="240"/>
      <c r="AIZ113" s="240"/>
      <c r="AJA113" s="240"/>
      <c r="AJB113" s="240"/>
      <c r="AJC113" s="240"/>
      <c r="AJD113" s="240"/>
      <c r="AJE113" s="240"/>
      <c r="AJF113" s="240"/>
      <c r="AJG113" s="240"/>
      <c r="AJH113" s="240"/>
      <c r="AJI113" s="240"/>
      <c r="AJJ113" s="240"/>
      <c r="AJK113" s="240"/>
      <c r="AJL113" s="240"/>
      <c r="AJM113" s="240"/>
      <c r="AJN113" s="240"/>
      <c r="AJO113" s="240"/>
      <c r="AJP113" s="240"/>
      <c r="AJQ113" s="240"/>
      <c r="AJR113" s="240"/>
      <c r="AJS113" s="240"/>
      <c r="AJT113" s="240"/>
      <c r="AJU113" s="240"/>
      <c r="AJV113" s="240"/>
      <c r="AJW113" s="240"/>
      <c r="AJX113" s="240"/>
      <c r="AJY113" s="240"/>
      <c r="AJZ113" s="240"/>
      <c r="AKA113" s="240"/>
      <c r="AKB113" s="240"/>
      <c r="AKC113" s="240"/>
      <c r="AKD113" s="240"/>
      <c r="AKE113" s="240"/>
      <c r="AKF113" s="240"/>
      <c r="AKG113" s="240"/>
      <c r="AKH113" s="240"/>
      <c r="AKI113" s="240"/>
      <c r="AKJ113" s="240"/>
      <c r="AKK113" s="240"/>
      <c r="AKL113" s="240"/>
      <c r="AKM113" s="240"/>
      <c r="AKN113" s="240"/>
      <c r="AKO113" s="240"/>
      <c r="AKP113" s="240"/>
      <c r="AKQ113" s="240"/>
      <c r="AKR113" s="240"/>
      <c r="AKS113" s="240"/>
      <c r="AKT113" s="240"/>
      <c r="AKU113" s="240"/>
      <c r="AKV113" s="240"/>
      <c r="AKW113" s="240"/>
      <c r="AKX113" s="240"/>
      <c r="AKY113" s="240"/>
      <c r="AKZ113" s="240"/>
      <c r="ALA113" s="240"/>
      <c r="ALB113" s="240"/>
      <c r="ALC113" s="240"/>
      <c r="ALD113" s="240"/>
      <c r="ALE113" s="240"/>
      <c r="ALF113" s="240"/>
      <c r="ALG113" s="240"/>
      <c r="ALH113" s="240"/>
      <c r="ALI113" s="240"/>
      <c r="ALJ113" s="240"/>
      <c r="ALK113" s="240"/>
      <c r="ALL113" s="240"/>
      <c r="ALM113" s="240"/>
      <c r="ALN113" s="240"/>
      <c r="ALO113" s="240"/>
      <c r="ALP113" s="240"/>
      <c r="ALQ113" s="240"/>
      <c r="ALR113" s="240"/>
      <c r="ALS113" s="240"/>
      <c r="ALT113" s="240"/>
      <c r="ALU113" s="240"/>
      <c r="ALV113" s="240"/>
      <c r="ALW113" s="240"/>
      <c r="ALX113" s="240"/>
      <c r="ALY113" s="240"/>
      <c r="ALZ113" s="240"/>
      <c r="AMA113" s="240"/>
      <c r="AMB113" s="240"/>
      <c r="AMC113" s="240"/>
      <c r="AMD113" s="240"/>
      <c r="AME113" s="240"/>
      <c r="AMF113" s="240"/>
      <c r="AMG113" s="240"/>
      <c r="AMH113" s="240"/>
      <c r="AMI113" s="240"/>
      <c r="AMJ113" s="240"/>
      <c r="AMK113" s="240"/>
    </row>
    <row r="114" spans="1:1025" customFormat="1" ht="13.9" customHeight="1">
      <c r="A114" s="179"/>
      <c r="B114" s="364" t="s">
        <v>6</v>
      </c>
      <c r="C114" s="364"/>
      <c r="D114" s="364"/>
      <c r="E114" s="208"/>
      <c r="F114" s="305">
        <f>SUM(F99:F113)</f>
        <v>2922448.9800000004</v>
      </c>
      <c r="G114" s="209">
        <f>SUM(G99:G99)</f>
        <v>0</v>
      </c>
      <c r="H114" s="210"/>
      <c r="I114" s="211"/>
      <c r="J114" s="212"/>
      <c r="K114" s="211"/>
      <c r="L114" s="306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2"/>
      <c r="CD114" s="162"/>
      <c r="CE114" s="162"/>
      <c r="CF114" s="162"/>
      <c r="CG114" s="162"/>
      <c r="CH114" s="162"/>
      <c r="CI114" s="162"/>
      <c r="CJ114" s="162"/>
      <c r="CK114" s="162"/>
      <c r="CL114" s="162"/>
      <c r="CM114" s="162"/>
      <c r="CN114" s="162"/>
      <c r="CO114" s="162"/>
      <c r="CP114" s="162"/>
      <c r="CQ114" s="162"/>
      <c r="CR114" s="162"/>
      <c r="CS114" s="162"/>
      <c r="CT114" s="162"/>
      <c r="CU114" s="162"/>
      <c r="CV114" s="162"/>
      <c r="CW114" s="162"/>
      <c r="CX114" s="162"/>
      <c r="CY114" s="162"/>
      <c r="CZ114" s="162"/>
      <c r="DA114" s="162"/>
      <c r="DB114" s="162"/>
      <c r="DC114" s="162"/>
      <c r="DD114" s="162"/>
      <c r="DE114" s="162"/>
      <c r="DF114" s="162"/>
      <c r="DG114" s="162"/>
      <c r="DH114" s="162"/>
      <c r="DI114" s="162"/>
      <c r="DJ114" s="162"/>
      <c r="DK114" s="162"/>
      <c r="DL114" s="162"/>
      <c r="DM114" s="162"/>
      <c r="DN114" s="162"/>
      <c r="DO114" s="162"/>
      <c r="DP114" s="162"/>
      <c r="DQ114" s="162"/>
      <c r="DR114" s="162"/>
      <c r="DS114" s="162"/>
      <c r="DT114" s="162"/>
      <c r="DU114" s="162"/>
      <c r="DV114" s="162"/>
      <c r="DW114" s="162"/>
      <c r="DX114" s="162"/>
      <c r="DY114" s="162"/>
      <c r="DZ114" s="162"/>
      <c r="EA114" s="162"/>
      <c r="EB114" s="162"/>
      <c r="EC114" s="162"/>
      <c r="ED114" s="162"/>
      <c r="EE114" s="162"/>
      <c r="EF114" s="162"/>
      <c r="EG114" s="162"/>
      <c r="EH114" s="162"/>
      <c r="EI114" s="162"/>
      <c r="EJ114" s="162"/>
      <c r="EK114" s="162"/>
      <c r="EL114" s="162"/>
      <c r="EM114" s="162"/>
      <c r="EN114" s="162"/>
      <c r="EO114" s="162"/>
      <c r="EP114" s="162"/>
      <c r="EQ114" s="162"/>
      <c r="ER114" s="162"/>
      <c r="ES114" s="162"/>
      <c r="ET114" s="162"/>
      <c r="EU114" s="162"/>
      <c r="EV114" s="162"/>
      <c r="EW114" s="162"/>
      <c r="EX114" s="162"/>
      <c r="EY114" s="162"/>
      <c r="EZ114" s="162"/>
      <c r="FA114" s="162"/>
      <c r="FB114" s="162"/>
      <c r="FC114" s="162"/>
      <c r="FD114" s="162"/>
      <c r="FE114" s="162"/>
      <c r="FF114" s="162"/>
      <c r="FG114" s="162"/>
      <c r="FH114" s="162"/>
      <c r="FI114" s="162"/>
      <c r="FJ114" s="162"/>
      <c r="FK114" s="162"/>
      <c r="FL114" s="162"/>
      <c r="FM114" s="162"/>
      <c r="FN114" s="162"/>
      <c r="FO114" s="162"/>
      <c r="FP114" s="162"/>
      <c r="FQ114" s="162"/>
      <c r="FR114" s="162"/>
      <c r="FS114" s="162"/>
      <c r="FT114" s="162"/>
      <c r="FU114" s="162"/>
      <c r="FV114" s="162"/>
      <c r="FW114" s="162"/>
      <c r="FX114" s="162"/>
      <c r="FY114" s="162"/>
      <c r="FZ114" s="162"/>
      <c r="GA114" s="162"/>
      <c r="GB114" s="162"/>
      <c r="GC114" s="162"/>
      <c r="GD114" s="162"/>
      <c r="GE114" s="162"/>
      <c r="GF114" s="162"/>
      <c r="GG114" s="162"/>
      <c r="GH114" s="162"/>
      <c r="GI114" s="162"/>
      <c r="GJ114" s="162"/>
      <c r="GK114" s="162"/>
      <c r="GL114" s="162"/>
      <c r="GM114" s="162"/>
      <c r="GN114" s="162"/>
      <c r="GO114" s="162"/>
      <c r="GP114" s="162"/>
      <c r="GQ114" s="162"/>
      <c r="GR114" s="162"/>
      <c r="GS114" s="162"/>
      <c r="GT114" s="162"/>
      <c r="GU114" s="162"/>
      <c r="GV114" s="162"/>
      <c r="GW114" s="162"/>
      <c r="GX114" s="162"/>
      <c r="GY114" s="162"/>
      <c r="GZ114" s="162"/>
      <c r="HA114" s="162"/>
      <c r="HB114" s="162"/>
      <c r="HC114" s="162"/>
      <c r="HD114" s="162"/>
      <c r="HE114" s="162"/>
      <c r="HF114" s="162"/>
      <c r="HG114" s="162"/>
      <c r="HH114" s="162"/>
      <c r="HI114" s="162"/>
      <c r="HJ114" s="162"/>
      <c r="HK114" s="162"/>
      <c r="HL114" s="162"/>
      <c r="HM114" s="162"/>
      <c r="HN114" s="162"/>
      <c r="HO114" s="162"/>
      <c r="HP114" s="162"/>
      <c r="HQ114" s="162"/>
      <c r="HR114" s="162"/>
      <c r="HS114" s="162"/>
      <c r="HT114" s="162"/>
      <c r="HU114" s="162"/>
      <c r="HV114" s="162"/>
      <c r="HW114" s="162"/>
      <c r="HX114" s="162"/>
      <c r="HY114" s="162"/>
      <c r="HZ114" s="162"/>
      <c r="IA114" s="162"/>
      <c r="IB114" s="162"/>
      <c r="IC114" s="162"/>
      <c r="ID114" s="162"/>
      <c r="IE114" s="162"/>
      <c r="IF114" s="162"/>
      <c r="IG114" s="162"/>
      <c r="IH114" s="162"/>
      <c r="II114" s="162"/>
      <c r="IJ114" s="162"/>
      <c r="IK114" s="162"/>
      <c r="IL114" s="162"/>
      <c r="IM114" s="162"/>
      <c r="IN114" s="162"/>
      <c r="IO114" s="162"/>
      <c r="IP114" s="162"/>
      <c r="IQ114" s="162"/>
      <c r="IR114" s="162"/>
      <c r="IS114" s="162"/>
      <c r="IT114" s="162"/>
      <c r="IU114" s="162"/>
      <c r="IV114" s="162"/>
      <c r="IW114" s="162"/>
      <c r="IX114" s="162"/>
      <c r="IY114" s="162"/>
      <c r="IZ114" s="162"/>
      <c r="JA114" s="162"/>
      <c r="JB114" s="162"/>
      <c r="JC114" s="162"/>
      <c r="JD114" s="162"/>
      <c r="JE114" s="162"/>
      <c r="JF114" s="162"/>
      <c r="JG114" s="162"/>
      <c r="JH114" s="162"/>
      <c r="JI114" s="162"/>
      <c r="JJ114" s="162"/>
      <c r="JK114" s="162"/>
      <c r="JL114" s="162"/>
      <c r="JM114" s="162"/>
      <c r="JN114" s="162"/>
      <c r="JO114" s="162"/>
      <c r="JP114" s="162"/>
      <c r="JQ114" s="162"/>
      <c r="JR114" s="162"/>
      <c r="JS114" s="162"/>
      <c r="JT114" s="162"/>
      <c r="JU114" s="162"/>
      <c r="JV114" s="162"/>
      <c r="JW114" s="162"/>
      <c r="JX114" s="162"/>
      <c r="JY114" s="162"/>
      <c r="JZ114" s="162"/>
      <c r="KA114" s="162"/>
      <c r="KB114" s="162"/>
      <c r="KC114" s="162"/>
      <c r="KD114" s="162"/>
      <c r="KE114" s="162"/>
      <c r="KF114" s="162"/>
      <c r="KG114" s="162"/>
      <c r="KH114" s="162"/>
      <c r="KI114" s="162"/>
      <c r="KJ114" s="162"/>
      <c r="KK114" s="162"/>
      <c r="KL114" s="162"/>
      <c r="KM114" s="162"/>
      <c r="KN114" s="162"/>
      <c r="KO114" s="162"/>
      <c r="KP114" s="162"/>
      <c r="KQ114" s="162"/>
      <c r="KR114" s="162"/>
      <c r="KS114" s="162"/>
      <c r="KT114" s="162"/>
      <c r="KU114" s="162"/>
      <c r="KV114" s="162"/>
      <c r="KW114" s="162"/>
      <c r="KX114" s="162"/>
      <c r="KY114" s="162"/>
      <c r="KZ114" s="162"/>
      <c r="LA114" s="162"/>
      <c r="LB114" s="162"/>
      <c r="LC114" s="162"/>
      <c r="LD114" s="162"/>
      <c r="LE114" s="162"/>
      <c r="LF114" s="162"/>
      <c r="LG114" s="162"/>
      <c r="LH114" s="162"/>
      <c r="LI114" s="162"/>
      <c r="LJ114" s="162"/>
      <c r="LK114" s="162"/>
      <c r="LL114" s="162"/>
      <c r="LM114" s="162"/>
      <c r="LN114" s="162"/>
      <c r="LO114" s="162"/>
      <c r="LP114" s="162"/>
      <c r="LQ114" s="162"/>
      <c r="LR114" s="162"/>
      <c r="LS114" s="162"/>
      <c r="LT114" s="162"/>
      <c r="LU114" s="162"/>
      <c r="LV114" s="162"/>
      <c r="LW114" s="162"/>
      <c r="LX114" s="162"/>
      <c r="LY114" s="162"/>
      <c r="LZ114" s="162"/>
      <c r="MA114" s="162"/>
      <c r="MB114" s="162"/>
      <c r="MC114" s="162"/>
      <c r="MD114" s="162"/>
      <c r="ME114" s="162"/>
      <c r="MF114" s="162"/>
      <c r="MG114" s="162"/>
      <c r="MH114" s="162"/>
      <c r="MI114" s="162"/>
      <c r="MJ114" s="162"/>
      <c r="MK114" s="162"/>
      <c r="ML114" s="162"/>
      <c r="MM114" s="162"/>
      <c r="MN114" s="162"/>
      <c r="MO114" s="162"/>
      <c r="MP114" s="162"/>
      <c r="MQ114" s="162"/>
      <c r="MR114" s="162"/>
      <c r="MS114" s="162"/>
      <c r="MT114" s="162"/>
      <c r="MU114" s="162"/>
      <c r="MV114" s="162"/>
      <c r="MW114" s="162"/>
      <c r="MX114" s="162"/>
      <c r="MY114" s="162"/>
      <c r="MZ114" s="162"/>
      <c r="NA114" s="162"/>
      <c r="NB114" s="162"/>
      <c r="NC114" s="162"/>
      <c r="ND114" s="162"/>
      <c r="NE114" s="162"/>
      <c r="NF114" s="162"/>
      <c r="NG114" s="162"/>
      <c r="NH114" s="162"/>
      <c r="NI114" s="162"/>
      <c r="NJ114" s="162"/>
      <c r="NK114" s="162"/>
      <c r="NL114" s="162"/>
      <c r="NM114" s="162"/>
      <c r="NN114" s="162"/>
      <c r="NO114" s="162"/>
      <c r="NP114" s="162"/>
      <c r="NQ114" s="162"/>
      <c r="NR114" s="162"/>
      <c r="NS114" s="162"/>
      <c r="NT114" s="162"/>
      <c r="NU114" s="162"/>
      <c r="NV114" s="162"/>
      <c r="NW114" s="162"/>
      <c r="NX114" s="162"/>
      <c r="NY114" s="162"/>
      <c r="NZ114" s="162"/>
      <c r="OA114" s="162"/>
      <c r="OB114" s="162"/>
      <c r="OC114" s="162"/>
      <c r="OD114" s="162"/>
      <c r="OE114" s="162"/>
      <c r="OF114" s="162"/>
      <c r="OG114" s="162"/>
      <c r="OH114" s="162"/>
      <c r="OI114" s="162"/>
      <c r="OJ114" s="162"/>
      <c r="OK114" s="162"/>
      <c r="OL114" s="162"/>
      <c r="OM114" s="162"/>
      <c r="ON114" s="162"/>
      <c r="OO114" s="162"/>
      <c r="OP114" s="162"/>
      <c r="OQ114" s="162"/>
      <c r="OR114" s="162"/>
      <c r="OS114" s="162"/>
      <c r="OT114" s="162"/>
      <c r="OU114" s="162"/>
      <c r="OV114" s="162"/>
      <c r="OW114" s="162"/>
      <c r="OX114" s="162"/>
      <c r="OY114" s="162"/>
      <c r="OZ114" s="162"/>
      <c r="PA114" s="162"/>
      <c r="PB114" s="162"/>
      <c r="PC114" s="162"/>
      <c r="PD114" s="162"/>
      <c r="PE114" s="162"/>
      <c r="PF114" s="162"/>
      <c r="PG114" s="162"/>
      <c r="PH114" s="162"/>
      <c r="PI114" s="162"/>
      <c r="PJ114" s="162"/>
      <c r="PK114" s="162"/>
      <c r="PL114" s="162"/>
      <c r="PM114" s="162"/>
      <c r="PN114" s="162"/>
      <c r="PO114" s="162"/>
      <c r="PP114" s="162"/>
      <c r="PQ114" s="162"/>
      <c r="PR114" s="162"/>
      <c r="PS114" s="162"/>
      <c r="PT114" s="162"/>
      <c r="PU114" s="162"/>
      <c r="PV114" s="162"/>
      <c r="PW114" s="162"/>
      <c r="PX114" s="162"/>
      <c r="PY114" s="162"/>
      <c r="PZ114" s="162"/>
      <c r="QA114" s="162"/>
      <c r="QB114" s="162"/>
      <c r="QC114" s="162"/>
      <c r="QD114" s="162"/>
      <c r="QE114" s="162"/>
      <c r="QF114" s="162"/>
      <c r="QG114" s="162"/>
      <c r="QH114" s="162"/>
      <c r="QI114" s="162"/>
      <c r="QJ114" s="162"/>
      <c r="QK114" s="162"/>
      <c r="QL114" s="162"/>
      <c r="QM114" s="162"/>
      <c r="QN114" s="162"/>
      <c r="QO114" s="162"/>
      <c r="QP114" s="162"/>
      <c r="QQ114" s="162"/>
      <c r="QR114" s="162"/>
      <c r="QS114" s="162"/>
      <c r="QT114" s="162"/>
      <c r="QU114" s="162"/>
      <c r="QV114" s="162"/>
      <c r="QW114" s="162"/>
      <c r="QX114" s="162"/>
      <c r="QY114" s="162"/>
      <c r="QZ114" s="162"/>
      <c r="RA114" s="162"/>
      <c r="RB114" s="162"/>
      <c r="RC114" s="162"/>
      <c r="RD114" s="162"/>
      <c r="RE114" s="162"/>
      <c r="RF114" s="162"/>
      <c r="RG114" s="162"/>
      <c r="RH114" s="162"/>
      <c r="RI114" s="162"/>
      <c r="RJ114" s="162"/>
      <c r="RK114" s="162"/>
      <c r="RL114" s="162"/>
      <c r="RM114" s="162"/>
      <c r="RN114" s="162"/>
      <c r="RO114" s="162"/>
      <c r="RP114" s="162"/>
      <c r="RQ114" s="162"/>
      <c r="RR114" s="162"/>
      <c r="RS114" s="162"/>
      <c r="RT114" s="162"/>
      <c r="RU114" s="162"/>
      <c r="RV114" s="162"/>
      <c r="RW114" s="162"/>
      <c r="RX114" s="162"/>
      <c r="RY114" s="162"/>
      <c r="RZ114" s="162"/>
      <c r="SA114" s="162"/>
      <c r="SB114" s="162"/>
      <c r="SC114" s="162"/>
      <c r="SD114" s="162"/>
      <c r="SE114" s="162"/>
      <c r="SF114" s="162"/>
      <c r="SG114" s="162"/>
      <c r="SH114" s="162"/>
      <c r="SI114" s="162"/>
      <c r="SJ114" s="162"/>
      <c r="SK114" s="162"/>
      <c r="SL114" s="162"/>
      <c r="SM114" s="162"/>
      <c r="SN114" s="162"/>
      <c r="SO114" s="162"/>
      <c r="SP114" s="162"/>
      <c r="SQ114" s="162"/>
      <c r="SR114" s="162"/>
      <c r="SS114" s="162"/>
      <c r="ST114" s="162"/>
      <c r="SU114" s="162"/>
      <c r="SV114" s="162"/>
      <c r="SW114" s="162"/>
      <c r="SX114" s="162"/>
      <c r="SY114" s="162"/>
      <c r="SZ114" s="162"/>
      <c r="TA114" s="162"/>
      <c r="TB114" s="162"/>
      <c r="TC114" s="162"/>
      <c r="TD114" s="162"/>
      <c r="TE114" s="162"/>
      <c r="TF114" s="162"/>
      <c r="TG114" s="162"/>
      <c r="TH114" s="162"/>
      <c r="TI114" s="162"/>
      <c r="TJ114" s="162"/>
      <c r="TK114" s="162"/>
      <c r="TL114" s="162"/>
      <c r="TM114" s="162"/>
      <c r="TN114" s="162"/>
      <c r="TO114" s="162"/>
      <c r="TP114" s="162"/>
      <c r="TQ114" s="162"/>
      <c r="TR114" s="162"/>
      <c r="TS114" s="162"/>
      <c r="TT114" s="162"/>
      <c r="TU114" s="162"/>
      <c r="TV114" s="162"/>
      <c r="TW114" s="162"/>
      <c r="TX114" s="162"/>
      <c r="TY114" s="162"/>
      <c r="TZ114" s="162"/>
      <c r="UA114" s="162"/>
      <c r="UB114" s="162"/>
      <c r="UC114" s="162"/>
      <c r="UD114" s="162"/>
      <c r="UE114" s="162"/>
      <c r="UF114" s="162"/>
      <c r="UG114" s="162"/>
      <c r="UH114" s="162"/>
      <c r="UI114" s="162"/>
      <c r="UJ114" s="162"/>
      <c r="UK114" s="162"/>
      <c r="UL114" s="162"/>
      <c r="UM114" s="162"/>
      <c r="UN114" s="162"/>
      <c r="UO114" s="162"/>
      <c r="UP114" s="162"/>
      <c r="UQ114" s="162"/>
      <c r="UR114" s="162"/>
      <c r="US114" s="162"/>
      <c r="UT114" s="162"/>
      <c r="UU114" s="162"/>
      <c r="UV114" s="162"/>
      <c r="UW114" s="162"/>
      <c r="UX114" s="162"/>
      <c r="UY114" s="162"/>
      <c r="UZ114" s="162"/>
      <c r="VA114" s="162"/>
      <c r="VB114" s="162"/>
      <c r="VC114" s="162"/>
      <c r="VD114" s="162"/>
      <c r="VE114" s="162"/>
      <c r="VF114" s="162"/>
      <c r="VG114" s="162"/>
      <c r="VH114" s="162"/>
      <c r="VI114" s="162"/>
      <c r="VJ114" s="162"/>
      <c r="VK114" s="162"/>
      <c r="VL114" s="162"/>
      <c r="VM114" s="162"/>
      <c r="VN114" s="162"/>
      <c r="VO114" s="162"/>
      <c r="VP114" s="162"/>
      <c r="VQ114" s="162"/>
      <c r="VR114" s="162"/>
      <c r="VS114" s="162"/>
      <c r="VT114" s="162"/>
      <c r="VU114" s="162"/>
      <c r="VV114" s="162"/>
      <c r="VW114" s="162"/>
      <c r="VX114" s="162"/>
      <c r="VY114" s="162"/>
      <c r="VZ114" s="162"/>
      <c r="WA114" s="162"/>
      <c r="WB114" s="162"/>
      <c r="WC114" s="162"/>
      <c r="WD114" s="162"/>
      <c r="WE114" s="162"/>
      <c r="WF114" s="162"/>
      <c r="WG114" s="162"/>
      <c r="WH114" s="162"/>
      <c r="WI114" s="162"/>
      <c r="WJ114" s="162"/>
      <c r="WK114" s="162"/>
      <c r="WL114" s="162"/>
      <c r="WM114" s="162"/>
      <c r="WN114" s="162"/>
      <c r="WO114" s="162"/>
      <c r="WP114" s="162"/>
      <c r="WQ114" s="162"/>
      <c r="WR114" s="162"/>
      <c r="WS114" s="162"/>
      <c r="WT114" s="162"/>
      <c r="WU114" s="162"/>
      <c r="WV114" s="162"/>
      <c r="WW114" s="162"/>
      <c r="WX114" s="162"/>
      <c r="WY114" s="162"/>
      <c r="WZ114" s="162"/>
      <c r="XA114" s="162"/>
      <c r="XB114" s="162"/>
      <c r="XC114" s="162"/>
      <c r="XD114" s="162"/>
      <c r="XE114" s="162"/>
      <c r="XF114" s="162"/>
      <c r="XG114" s="162"/>
      <c r="XH114" s="162"/>
      <c r="XI114" s="162"/>
      <c r="XJ114" s="162"/>
      <c r="XK114" s="162"/>
      <c r="XL114" s="162"/>
      <c r="XM114" s="162"/>
      <c r="XN114" s="162"/>
      <c r="XO114" s="162"/>
      <c r="XP114" s="162"/>
      <c r="XQ114" s="162"/>
      <c r="XR114" s="162"/>
      <c r="XS114" s="162"/>
      <c r="XT114" s="162"/>
      <c r="XU114" s="162"/>
      <c r="XV114" s="162"/>
      <c r="XW114" s="162"/>
      <c r="XX114" s="162"/>
      <c r="XY114" s="162"/>
      <c r="XZ114" s="162"/>
      <c r="YA114" s="162"/>
      <c r="YB114" s="162"/>
      <c r="YC114" s="162"/>
      <c r="YD114" s="162"/>
      <c r="YE114" s="162"/>
      <c r="YF114" s="162"/>
      <c r="YG114" s="162"/>
      <c r="YH114" s="162"/>
      <c r="YI114" s="162"/>
      <c r="YJ114" s="162"/>
      <c r="YK114" s="162"/>
      <c r="YL114" s="162"/>
      <c r="YM114" s="162"/>
      <c r="YN114" s="162"/>
      <c r="YO114" s="162"/>
      <c r="YP114" s="162"/>
      <c r="YQ114" s="162"/>
      <c r="YR114" s="162"/>
      <c r="YS114" s="162"/>
      <c r="YT114" s="162"/>
      <c r="YU114" s="162"/>
      <c r="YV114" s="162"/>
      <c r="YW114" s="162"/>
      <c r="YX114" s="162"/>
      <c r="YY114" s="162"/>
      <c r="YZ114" s="162"/>
      <c r="ZA114" s="162"/>
      <c r="ZB114" s="162"/>
      <c r="ZC114" s="162"/>
      <c r="ZD114" s="162"/>
      <c r="ZE114" s="162"/>
      <c r="ZF114" s="162"/>
      <c r="ZG114" s="162"/>
      <c r="ZH114" s="162"/>
      <c r="ZI114" s="162"/>
      <c r="ZJ114" s="162"/>
      <c r="ZK114" s="162"/>
      <c r="ZL114" s="162"/>
      <c r="ZM114" s="162"/>
      <c r="ZN114" s="162"/>
      <c r="ZO114" s="162"/>
      <c r="ZP114" s="162"/>
      <c r="ZQ114" s="162"/>
      <c r="ZR114" s="162"/>
      <c r="ZS114" s="162"/>
      <c r="ZT114" s="162"/>
      <c r="ZU114" s="162"/>
      <c r="ZV114" s="162"/>
      <c r="ZW114" s="162"/>
      <c r="ZX114" s="162"/>
      <c r="ZY114" s="162"/>
      <c r="ZZ114" s="162"/>
      <c r="AAA114" s="162"/>
      <c r="AAB114" s="162"/>
      <c r="AAC114" s="162"/>
      <c r="AAD114" s="162"/>
      <c r="AAE114" s="162"/>
      <c r="AAF114" s="162"/>
      <c r="AAG114" s="162"/>
      <c r="AAH114" s="162"/>
      <c r="AAI114" s="162"/>
      <c r="AAJ114" s="162"/>
      <c r="AAK114" s="162"/>
      <c r="AAL114" s="162"/>
      <c r="AAM114" s="162"/>
      <c r="AAN114" s="162"/>
      <c r="AAO114" s="162"/>
      <c r="AAP114" s="162"/>
      <c r="AAQ114" s="162"/>
      <c r="AAR114" s="162"/>
      <c r="AAS114" s="162"/>
      <c r="AAT114" s="162"/>
      <c r="AAU114" s="162"/>
      <c r="AAV114" s="162"/>
      <c r="AAW114" s="162"/>
      <c r="AAX114" s="162"/>
      <c r="AAY114" s="162"/>
      <c r="AAZ114" s="162"/>
      <c r="ABA114" s="162"/>
      <c r="ABB114" s="162"/>
      <c r="ABC114" s="162"/>
      <c r="ABD114" s="162"/>
      <c r="ABE114" s="162"/>
      <c r="ABF114" s="162"/>
      <c r="ABG114" s="162"/>
      <c r="ABH114" s="162"/>
      <c r="ABI114" s="162"/>
      <c r="ABJ114" s="162"/>
      <c r="ABK114" s="162"/>
      <c r="ABL114" s="162"/>
      <c r="ABM114" s="162"/>
      <c r="ABN114" s="162"/>
      <c r="ABO114" s="162"/>
      <c r="ABP114" s="162"/>
      <c r="ABQ114" s="162"/>
      <c r="ABR114" s="162"/>
      <c r="ABS114" s="162"/>
      <c r="ABT114" s="162"/>
      <c r="ABU114" s="162"/>
      <c r="ABV114" s="162"/>
      <c r="ABW114" s="162"/>
      <c r="ABX114" s="162"/>
      <c r="ABY114" s="162"/>
      <c r="ABZ114" s="162"/>
      <c r="ACA114" s="162"/>
      <c r="ACB114" s="162"/>
      <c r="ACC114" s="162"/>
      <c r="ACD114" s="162"/>
      <c r="ACE114" s="162"/>
      <c r="ACF114" s="162"/>
      <c r="ACG114" s="162"/>
      <c r="ACH114" s="162"/>
      <c r="ACI114" s="162"/>
      <c r="ACJ114" s="162"/>
      <c r="ACK114" s="162"/>
      <c r="ACL114" s="162"/>
      <c r="ACM114" s="162"/>
      <c r="ACN114" s="162"/>
      <c r="ACO114" s="162"/>
      <c r="ACP114" s="162"/>
      <c r="ACQ114" s="162"/>
      <c r="ACR114" s="162"/>
      <c r="ACS114" s="162"/>
      <c r="ACT114" s="162"/>
      <c r="ACU114" s="162"/>
      <c r="ACV114" s="162"/>
      <c r="ACW114" s="162"/>
      <c r="ACX114" s="162"/>
      <c r="ACY114" s="162"/>
      <c r="ACZ114" s="162"/>
      <c r="ADA114" s="162"/>
      <c r="ADB114" s="162"/>
      <c r="ADC114" s="162"/>
      <c r="ADD114" s="162"/>
      <c r="ADE114" s="162"/>
      <c r="ADF114" s="162"/>
      <c r="ADG114" s="162"/>
      <c r="ADH114" s="162"/>
      <c r="ADI114" s="162"/>
      <c r="ADJ114" s="162"/>
      <c r="ADK114" s="162"/>
      <c r="ADL114" s="162"/>
      <c r="ADM114" s="162"/>
      <c r="ADN114" s="162"/>
      <c r="ADO114" s="162"/>
      <c r="ADP114" s="162"/>
      <c r="ADQ114" s="162"/>
      <c r="ADR114" s="162"/>
      <c r="ADS114" s="162"/>
      <c r="ADT114" s="162"/>
      <c r="ADU114" s="162"/>
      <c r="ADV114" s="162"/>
      <c r="ADW114" s="162"/>
      <c r="ADX114" s="162"/>
      <c r="ADY114" s="162"/>
      <c r="ADZ114" s="162"/>
      <c r="AEA114" s="162"/>
      <c r="AEB114" s="162"/>
      <c r="AEC114" s="162"/>
      <c r="AED114" s="162"/>
      <c r="AEE114" s="162"/>
      <c r="AEF114" s="162"/>
      <c r="AEG114" s="162"/>
      <c r="AEH114" s="162"/>
      <c r="AEI114" s="162"/>
      <c r="AEJ114" s="162"/>
      <c r="AEK114" s="162"/>
      <c r="AEL114" s="162"/>
      <c r="AEM114" s="162"/>
      <c r="AEN114" s="162"/>
      <c r="AEO114" s="162"/>
      <c r="AEP114" s="162"/>
      <c r="AEQ114" s="162"/>
      <c r="AER114" s="162"/>
      <c r="AES114" s="162"/>
      <c r="AET114" s="162"/>
      <c r="AEU114" s="162"/>
      <c r="AEV114" s="162"/>
      <c r="AEW114" s="162"/>
      <c r="AEX114" s="162"/>
      <c r="AEY114" s="162"/>
      <c r="AEZ114" s="162"/>
      <c r="AFA114" s="162"/>
      <c r="AFB114" s="162"/>
      <c r="AFC114" s="162"/>
      <c r="AFD114" s="162"/>
      <c r="AFE114" s="162"/>
      <c r="AFF114" s="162"/>
      <c r="AFG114" s="162"/>
      <c r="AFH114" s="162"/>
      <c r="AFI114" s="162"/>
      <c r="AFJ114" s="162"/>
      <c r="AFK114" s="162"/>
      <c r="AFL114" s="162"/>
      <c r="AFM114" s="162"/>
      <c r="AFN114" s="162"/>
      <c r="AFO114" s="162"/>
      <c r="AFP114" s="162"/>
      <c r="AFQ114" s="162"/>
      <c r="AFR114" s="162"/>
      <c r="AFS114" s="162"/>
      <c r="AFT114" s="162"/>
      <c r="AFU114" s="162"/>
      <c r="AFV114" s="162"/>
      <c r="AFW114" s="162"/>
      <c r="AFX114" s="162"/>
      <c r="AFY114" s="162"/>
      <c r="AFZ114" s="162"/>
      <c r="AGA114" s="162"/>
      <c r="AGB114" s="162"/>
      <c r="AGC114" s="162"/>
      <c r="AGD114" s="162"/>
      <c r="AGE114" s="162"/>
      <c r="AGF114" s="162"/>
      <c r="AGG114" s="162"/>
      <c r="AGH114" s="162"/>
      <c r="AGI114" s="162"/>
      <c r="AGJ114" s="162"/>
      <c r="AGK114" s="162"/>
      <c r="AGL114" s="162"/>
      <c r="AGM114" s="162"/>
      <c r="AGN114" s="162"/>
      <c r="AGO114" s="162"/>
      <c r="AGP114" s="162"/>
      <c r="AGQ114" s="162"/>
      <c r="AGR114" s="162"/>
      <c r="AGS114" s="162"/>
      <c r="AGT114" s="162"/>
      <c r="AGU114" s="162"/>
      <c r="AGV114" s="162"/>
      <c r="AGW114" s="162"/>
      <c r="AGX114" s="162"/>
      <c r="AGY114" s="162"/>
      <c r="AGZ114" s="162"/>
      <c r="AHA114" s="162"/>
      <c r="AHB114" s="162"/>
      <c r="AHC114" s="162"/>
      <c r="AHD114" s="162"/>
      <c r="AHE114" s="162"/>
      <c r="AHF114" s="162"/>
      <c r="AHG114" s="162"/>
      <c r="AHH114" s="162"/>
      <c r="AHI114" s="162"/>
      <c r="AHJ114" s="162"/>
      <c r="AHK114" s="162"/>
      <c r="AHL114" s="162"/>
      <c r="AHM114" s="162"/>
      <c r="AHN114" s="162"/>
      <c r="AHO114" s="162"/>
      <c r="AHP114" s="162"/>
      <c r="AHQ114" s="162"/>
      <c r="AHR114" s="162"/>
      <c r="AHS114" s="162"/>
      <c r="AHT114" s="162"/>
      <c r="AHU114" s="162"/>
      <c r="AHV114" s="162"/>
      <c r="AHW114" s="162"/>
      <c r="AHX114" s="162"/>
      <c r="AHY114" s="162"/>
      <c r="AHZ114" s="162"/>
      <c r="AIA114" s="162"/>
      <c r="AIB114" s="162"/>
      <c r="AIC114" s="162"/>
      <c r="AID114" s="162"/>
      <c r="AIE114" s="162"/>
      <c r="AIF114" s="162"/>
      <c r="AIG114" s="162"/>
      <c r="AIH114" s="162"/>
      <c r="AII114" s="162"/>
      <c r="AIJ114" s="162"/>
      <c r="AIK114" s="162"/>
      <c r="AIL114" s="162"/>
      <c r="AIM114" s="162"/>
      <c r="AIN114" s="162"/>
      <c r="AIO114" s="162"/>
      <c r="AIP114" s="162"/>
      <c r="AIQ114" s="162"/>
      <c r="AIR114" s="162"/>
      <c r="AIS114" s="162"/>
      <c r="AIT114" s="162"/>
      <c r="AIU114" s="162"/>
      <c r="AIV114" s="162"/>
      <c r="AIW114" s="162"/>
      <c r="AIX114" s="162"/>
      <c r="AIY114" s="162"/>
      <c r="AIZ114" s="162"/>
      <c r="AJA114" s="162"/>
      <c r="AJB114" s="162"/>
      <c r="AJC114" s="162"/>
      <c r="AJD114" s="162"/>
      <c r="AJE114" s="162"/>
      <c r="AJF114" s="162"/>
      <c r="AJG114" s="162"/>
      <c r="AJH114" s="162"/>
      <c r="AJI114" s="162"/>
      <c r="AJJ114" s="162"/>
      <c r="AJK114" s="162"/>
      <c r="AJL114" s="162"/>
      <c r="AJM114" s="162"/>
      <c r="AJN114" s="162"/>
      <c r="AJO114" s="162"/>
      <c r="AJP114" s="162"/>
      <c r="AJQ114" s="162"/>
      <c r="AJR114" s="162"/>
      <c r="AJS114" s="162"/>
      <c r="AJT114" s="162"/>
      <c r="AJU114" s="162"/>
      <c r="AJV114" s="162"/>
      <c r="AJW114" s="162"/>
      <c r="AJX114" s="162"/>
      <c r="AJY114" s="162"/>
      <c r="AJZ114" s="162"/>
      <c r="AKA114" s="162"/>
      <c r="AKB114" s="162"/>
      <c r="AKC114" s="162"/>
      <c r="AKD114" s="162"/>
      <c r="AKE114" s="162"/>
      <c r="AKF114" s="162"/>
      <c r="AKG114" s="162"/>
      <c r="AKH114" s="162"/>
      <c r="AKI114" s="162"/>
      <c r="AKJ114" s="162"/>
      <c r="AKK114" s="162"/>
      <c r="AKL114" s="162"/>
      <c r="AKM114" s="162"/>
      <c r="AKN114" s="162"/>
      <c r="AKO114" s="162"/>
      <c r="AKP114" s="162"/>
      <c r="AKQ114" s="162"/>
      <c r="AKR114" s="162"/>
      <c r="AKS114" s="162"/>
      <c r="AKT114" s="162"/>
      <c r="AKU114" s="162"/>
      <c r="AKV114" s="162"/>
      <c r="AKW114" s="162"/>
      <c r="AKX114" s="162"/>
      <c r="AKY114" s="162"/>
      <c r="AKZ114" s="162"/>
      <c r="ALA114" s="162"/>
      <c r="ALB114" s="162"/>
      <c r="ALC114" s="162"/>
      <c r="ALD114" s="162"/>
      <c r="ALE114" s="162"/>
      <c r="ALF114" s="162"/>
      <c r="ALG114" s="162"/>
      <c r="ALH114" s="162"/>
      <c r="ALI114" s="162"/>
      <c r="ALJ114" s="162"/>
      <c r="ALK114" s="162"/>
      <c r="ALL114" s="162"/>
      <c r="ALM114" s="162"/>
      <c r="ALN114" s="162"/>
      <c r="ALO114" s="162"/>
      <c r="ALP114" s="162"/>
      <c r="ALQ114" s="162"/>
      <c r="ALR114" s="162"/>
      <c r="ALS114" s="162"/>
      <c r="ALT114" s="162"/>
      <c r="ALU114" s="162"/>
      <c r="ALV114" s="162"/>
      <c r="ALW114" s="162"/>
      <c r="ALX114" s="162"/>
      <c r="ALY114" s="162"/>
      <c r="ALZ114" s="162"/>
      <c r="AMA114" s="162"/>
      <c r="AMB114" s="162"/>
      <c r="AMC114" s="162"/>
      <c r="AMD114" s="162"/>
      <c r="AME114" s="162"/>
      <c r="AMF114" s="162"/>
      <c r="AMG114" s="162"/>
      <c r="AMH114" s="162"/>
      <c r="AMI114" s="162"/>
      <c r="AMJ114" s="162"/>
      <c r="AMK114" s="162"/>
    </row>
    <row r="115" spans="1:1025">
      <c r="L115" s="67"/>
    </row>
    <row r="116" spans="1:1025">
      <c r="H116" s="308"/>
      <c r="I116" s="67"/>
      <c r="J116" s="288"/>
      <c r="K116" s="67"/>
      <c r="L116" s="67"/>
    </row>
    <row r="117" spans="1:1025" customFormat="1" ht="27" customHeight="1">
      <c r="A117" s="179"/>
      <c r="B117" s="361" t="s">
        <v>6</v>
      </c>
      <c r="C117" s="362"/>
      <c r="D117" s="362"/>
      <c r="E117" s="363"/>
      <c r="F117" s="360">
        <f>F114+F97+G94+F91+F88+F85+F82+G79+F75+F72+G68+G56</f>
        <v>60480762.790000007</v>
      </c>
      <c r="G117" s="360"/>
      <c r="H117" s="309"/>
      <c r="I117" s="310"/>
      <c r="J117" s="311"/>
      <c r="K117" s="310"/>
      <c r="L117" s="31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162"/>
      <c r="BT117" s="162"/>
      <c r="BU117" s="162"/>
      <c r="BV117" s="162"/>
      <c r="BW117" s="162"/>
      <c r="BX117" s="162"/>
      <c r="BY117" s="162"/>
      <c r="BZ117" s="162"/>
      <c r="CA117" s="162"/>
      <c r="CB117" s="162"/>
      <c r="CC117" s="162"/>
      <c r="CD117" s="162"/>
      <c r="CE117" s="162"/>
      <c r="CF117" s="162"/>
      <c r="CG117" s="162"/>
      <c r="CH117" s="162"/>
      <c r="CI117" s="162"/>
      <c r="CJ117" s="162"/>
      <c r="CK117" s="162"/>
      <c r="CL117" s="162"/>
      <c r="CM117" s="162"/>
      <c r="CN117" s="162"/>
      <c r="CO117" s="162"/>
      <c r="CP117" s="162"/>
      <c r="CQ117" s="162"/>
      <c r="CR117" s="162"/>
      <c r="CS117" s="162"/>
      <c r="CT117" s="162"/>
      <c r="CU117" s="162"/>
      <c r="CV117" s="162"/>
      <c r="CW117" s="162"/>
      <c r="CX117" s="162"/>
      <c r="CY117" s="162"/>
      <c r="CZ117" s="162"/>
      <c r="DA117" s="162"/>
      <c r="DB117" s="162"/>
      <c r="DC117" s="162"/>
      <c r="DD117" s="162"/>
      <c r="DE117" s="162"/>
      <c r="DF117" s="162"/>
      <c r="DG117" s="162"/>
      <c r="DH117" s="162"/>
      <c r="DI117" s="162"/>
      <c r="DJ117" s="162"/>
      <c r="DK117" s="162"/>
      <c r="DL117" s="162"/>
      <c r="DM117" s="162"/>
      <c r="DN117" s="162"/>
      <c r="DO117" s="162"/>
      <c r="DP117" s="162"/>
      <c r="DQ117" s="162"/>
      <c r="DR117" s="162"/>
      <c r="DS117" s="162"/>
      <c r="DT117" s="162"/>
      <c r="DU117" s="162"/>
      <c r="DV117" s="162"/>
      <c r="DW117" s="162"/>
      <c r="DX117" s="162"/>
      <c r="DY117" s="162"/>
      <c r="DZ117" s="162"/>
      <c r="EA117" s="162"/>
      <c r="EB117" s="162"/>
      <c r="EC117" s="162"/>
      <c r="ED117" s="162"/>
      <c r="EE117" s="162"/>
      <c r="EF117" s="162"/>
      <c r="EG117" s="162"/>
      <c r="EH117" s="162"/>
      <c r="EI117" s="162"/>
      <c r="EJ117" s="162"/>
      <c r="EK117" s="162"/>
      <c r="EL117" s="162"/>
      <c r="EM117" s="162"/>
      <c r="EN117" s="162"/>
      <c r="EO117" s="162"/>
      <c r="EP117" s="162"/>
      <c r="EQ117" s="162"/>
      <c r="ER117" s="162"/>
      <c r="ES117" s="162"/>
      <c r="ET117" s="162"/>
      <c r="EU117" s="162"/>
      <c r="EV117" s="162"/>
      <c r="EW117" s="162"/>
      <c r="EX117" s="162"/>
      <c r="EY117" s="162"/>
      <c r="EZ117" s="162"/>
      <c r="FA117" s="162"/>
      <c r="FB117" s="162"/>
      <c r="FC117" s="162"/>
      <c r="FD117" s="162"/>
      <c r="FE117" s="162"/>
      <c r="FF117" s="162"/>
      <c r="FG117" s="162"/>
      <c r="FH117" s="162"/>
      <c r="FI117" s="162"/>
      <c r="FJ117" s="162"/>
      <c r="FK117" s="162"/>
      <c r="FL117" s="162"/>
      <c r="FM117" s="162"/>
      <c r="FN117" s="162"/>
      <c r="FO117" s="162"/>
      <c r="FP117" s="162"/>
      <c r="FQ117" s="162"/>
      <c r="FR117" s="162"/>
      <c r="FS117" s="162"/>
      <c r="FT117" s="162"/>
      <c r="FU117" s="162"/>
      <c r="FV117" s="162"/>
      <c r="FW117" s="162"/>
      <c r="FX117" s="162"/>
      <c r="FY117" s="162"/>
      <c r="FZ117" s="162"/>
      <c r="GA117" s="162"/>
      <c r="GB117" s="162"/>
      <c r="GC117" s="162"/>
      <c r="GD117" s="162"/>
      <c r="GE117" s="162"/>
      <c r="GF117" s="162"/>
      <c r="GG117" s="162"/>
      <c r="GH117" s="162"/>
      <c r="GI117" s="162"/>
      <c r="GJ117" s="162"/>
      <c r="GK117" s="162"/>
      <c r="GL117" s="162"/>
      <c r="GM117" s="162"/>
      <c r="GN117" s="162"/>
      <c r="GO117" s="162"/>
      <c r="GP117" s="162"/>
      <c r="GQ117" s="162"/>
      <c r="GR117" s="162"/>
      <c r="GS117" s="162"/>
      <c r="GT117" s="162"/>
      <c r="GU117" s="162"/>
      <c r="GV117" s="162"/>
      <c r="GW117" s="162"/>
      <c r="GX117" s="162"/>
      <c r="GY117" s="162"/>
      <c r="GZ117" s="162"/>
      <c r="HA117" s="162"/>
      <c r="HB117" s="162"/>
      <c r="HC117" s="162"/>
      <c r="HD117" s="162"/>
      <c r="HE117" s="162"/>
      <c r="HF117" s="162"/>
      <c r="HG117" s="162"/>
      <c r="HH117" s="162"/>
      <c r="HI117" s="162"/>
      <c r="HJ117" s="162"/>
      <c r="HK117" s="162"/>
      <c r="HL117" s="162"/>
      <c r="HM117" s="162"/>
      <c r="HN117" s="162"/>
      <c r="HO117" s="162"/>
      <c r="HP117" s="162"/>
      <c r="HQ117" s="162"/>
      <c r="HR117" s="162"/>
      <c r="HS117" s="162"/>
      <c r="HT117" s="162"/>
      <c r="HU117" s="162"/>
      <c r="HV117" s="162"/>
      <c r="HW117" s="162"/>
      <c r="HX117" s="162"/>
      <c r="HY117" s="162"/>
      <c r="HZ117" s="162"/>
      <c r="IA117" s="162"/>
      <c r="IB117" s="162"/>
      <c r="IC117" s="162"/>
      <c r="ID117" s="162"/>
      <c r="IE117" s="162"/>
      <c r="IF117" s="162"/>
      <c r="IG117" s="162"/>
      <c r="IH117" s="162"/>
      <c r="II117" s="162"/>
      <c r="IJ117" s="162"/>
      <c r="IK117" s="162"/>
      <c r="IL117" s="162"/>
      <c r="IM117" s="162"/>
      <c r="IN117" s="162"/>
      <c r="IO117" s="162"/>
      <c r="IP117" s="162"/>
      <c r="IQ117" s="162"/>
      <c r="IR117" s="162"/>
      <c r="IS117" s="162"/>
      <c r="IT117" s="162"/>
      <c r="IU117" s="162"/>
      <c r="IV117" s="162"/>
      <c r="IW117" s="162"/>
      <c r="IX117" s="162"/>
      <c r="IY117" s="162"/>
      <c r="IZ117" s="162"/>
      <c r="JA117" s="162"/>
      <c r="JB117" s="162"/>
      <c r="JC117" s="162"/>
      <c r="JD117" s="162"/>
      <c r="JE117" s="162"/>
      <c r="JF117" s="162"/>
      <c r="JG117" s="162"/>
      <c r="JH117" s="162"/>
      <c r="JI117" s="162"/>
      <c r="JJ117" s="162"/>
      <c r="JK117" s="162"/>
      <c r="JL117" s="162"/>
      <c r="JM117" s="162"/>
      <c r="JN117" s="162"/>
      <c r="JO117" s="162"/>
      <c r="JP117" s="162"/>
      <c r="JQ117" s="162"/>
      <c r="JR117" s="162"/>
      <c r="JS117" s="162"/>
      <c r="JT117" s="162"/>
      <c r="JU117" s="162"/>
      <c r="JV117" s="162"/>
      <c r="JW117" s="162"/>
      <c r="JX117" s="162"/>
      <c r="JY117" s="162"/>
      <c r="JZ117" s="162"/>
      <c r="KA117" s="162"/>
      <c r="KB117" s="162"/>
      <c r="KC117" s="162"/>
      <c r="KD117" s="162"/>
      <c r="KE117" s="162"/>
      <c r="KF117" s="162"/>
      <c r="KG117" s="162"/>
      <c r="KH117" s="162"/>
      <c r="KI117" s="162"/>
      <c r="KJ117" s="162"/>
      <c r="KK117" s="162"/>
      <c r="KL117" s="162"/>
      <c r="KM117" s="162"/>
      <c r="KN117" s="162"/>
      <c r="KO117" s="162"/>
      <c r="KP117" s="162"/>
      <c r="KQ117" s="162"/>
      <c r="KR117" s="162"/>
      <c r="KS117" s="162"/>
      <c r="KT117" s="162"/>
      <c r="KU117" s="162"/>
      <c r="KV117" s="162"/>
      <c r="KW117" s="162"/>
      <c r="KX117" s="162"/>
      <c r="KY117" s="162"/>
      <c r="KZ117" s="162"/>
      <c r="LA117" s="162"/>
      <c r="LB117" s="162"/>
      <c r="LC117" s="162"/>
      <c r="LD117" s="162"/>
      <c r="LE117" s="162"/>
      <c r="LF117" s="162"/>
      <c r="LG117" s="162"/>
      <c r="LH117" s="162"/>
      <c r="LI117" s="162"/>
      <c r="LJ117" s="162"/>
      <c r="LK117" s="162"/>
      <c r="LL117" s="162"/>
      <c r="LM117" s="162"/>
      <c r="LN117" s="162"/>
      <c r="LO117" s="162"/>
      <c r="LP117" s="162"/>
      <c r="LQ117" s="162"/>
      <c r="LR117" s="162"/>
      <c r="LS117" s="162"/>
      <c r="LT117" s="162"/>
      <c r="LU117" s="162"/>
      <c r="LV117" s="162"/>
      <c r="LW117" s="162"/>
      <c r="LX117" s="162"/>
      <c r="LY117" s="162"/>
      <c r="LZ117" s="162"/>
      <c r="MA117" s="162"/>
      <c r="MB117" s="162"/>
      <c r="MC117" s="162"/>
      <c r="MD117" s="162"/>
      <c r="ME117" s="162"/>
      <c r="MF117" s="162"/>
      <c r="MG117" s="162"/>
      <c r="MH117" s="162"/>
      <c r="MI117" s="162"/>
      <c r="MJ117" s="162"/>
      <c r="MK117" s="162"/>
      <c r="ML117" s="162"/>
      <c r="MM117" s="162"/>
      <c r="MN117" s="162"/>
      <c r="MO117" s="162"/>
      <c r="MP117" s="162"/>
      <c r="MQ117" s="162"/>
      <c r="MR117" s="162"/>
      <c r="MS117" s="162"/>
      <c r="MT117" s="162"/>
      <c r="MU117" s="162"/>
      <c r="MV117" s="162"/>
      <c r="MW117" s="162"/>
      <c r="MX117" s="162"/>
      <c r="MY117" s="162"/>
      <c r="MZ117" s="162"/>
      <c r="NA117" s="162"/>
      <c r="NB117" s="162"/>
      <c r="NC117" s="162"/>
      <c r="ND117" s="162"/>
      <c r="NE117" s="162"/>
      <c r="NF117" s="162"/>
      <c r="NG117" s="162"/>
      <c r="NH117" s="162"/>
      <c r="NI117" s="162"/>
      <c r="NJ117" s="162"/>
      <c r="NK117" s="162"/>
      <c r="NL117" s="162"/>
      <c r="NM117" s="162"/>
      <c r="NN117" s="162"/>
      <c r="NO117" s="162"/>
      <c r="NP117" s="162"/>
      <c r="NQ117" s="162"/>
      <c r="NR117" s="162"/>
      <c r="NS117" s="162"/>
      <c r="NT117" s="162"/>
      <c r="NU117" s="162"/>
      <c r="NV117" s="162"/>
      <c r="NW117" s="162"/>
      <c r="NX117" s="162"/>
      <c r="NY117" s="162"/>
      <c r="NZ117" s="162"/>
      <c r="OA117" s="162"/>
      <c r="OB117" s="162"/>
      <c r="OC117" s="162"/>
      <c r="OD117" s="162"/>
      <c r="OE117" s="162"/>
      <c r="OF117" s="162"/>
      <c r="OG117" s="162"/>
      <c r="OH117" s="162"/>
      <c r="OI117" s="162"/>
      <c r="OJ117" s="162"/>
      <c r="OK117" s="162"/>
      <c r="OL117" s="162"/>
      <c r="OM117" s="162"/>
      <c r="ON117" s="162"/>
      <c r="OO117" s="162"/>
      <c r="OP117" s="162"/>
      <c r="OQ117" s="162"/>
      <c r="OR117" s="162"/>
      <c r="OS117" s="162"/>
      <c r="OT117" s="162"/>
      <c r="OU117" s="162"/>
      <c r="OV117" s="162"/>
      <c r="OW117" s="162"/>
      <c r="OX117" s="162"/>
      <c r="OY117" s="162"/>
      <c r="OZ117" s="162"/>
      <c r="PA117" s="162"/>
      <c r="PB117" s="162"/>
      <c r="PC117" s="162"/>
      <c r="PD117" s="162"/>
      <c r="PE117" s="162"/>
      <c r="PF117" s="162"/>
      <c r="PG117" s="162"/>
      <c r="PH117" s="162"/>
      <c r="PI117" s="162"/>
      <c r="PJ117" s="162"/>
      <c r="PK117" s="162"/>
      <c r="PL117" s="162"/>
      <c r="PM117" s="162"/>
      <c r="PN117" s="162"/>
      <c r="PO117" s="162"/>
      <c r="PP117" s="162"/>
      <c r="PQ117" s="162"/>
      <c r="PR117" s="162"/>
      <c r="PS117" s="162"/>
      <c r="PT117" s="162"/>
      <c r="PU117" s="162"/>
      <c r="PV117" s="162"/>
      <c r="PW117" s="162"/>
      <c r="PX117" s="162"/>
      <c r="PY117" s="162"/>
      <c r="PZ117" s="162"/>
      <c r="QA117" s="162"/>
      <c r="QB117" s="162"/>
      <c r="QC117" s="162"/>
      <c r="QD117" s="162"/>
      <c r="QE117" s="162"/>
      <c r="QF117" s="162"/>
      <c r="QG117" s="162"/>
      <c r="QH117" s="162"/>
      <c r="QI117" s="162"/>
      <c r="QJ117" s="162"/>
      <c r="QK117" s="162"/>
      <c r="QL117" s="162"/>
      <c r="QM117" s="162"/>
      <c r="QN117" s="162"/>
      <c r="QO117" s="162"/>
      <c r="QP117" s="162"/>
      <c r="QQ117" s="162"/>
      <c r="QR117" s="162"/>
      <c r="QS117" s="162"/>
      <c r="QT117" s="162"/>
      <c r="QU117" s="162"/>
      <c r="QV117" s="162"/>
      <c r="QW117" s="162"/>
      <c r="QX117" s="162"/>
      <c r="QY117" s="162"/>
      <c r="QZ117" s="162"/>
      <c r="RA117" s="162"/>
      <c r="RB117" s="162"/>
      <c r="RC117" s="162"/>
      <c r="RD117" s="162"/>
      <c r="RE117" s="162"/>
      <c r="RF117" s="162"/>
      <c r="RG117" s="162"/>
      <c r="RH117" s="162"/>
      <c r="RI117" s="162"/>
      <c r="RJ117" s="162"/>
      <c r="RK117" s="162"/>
      <c r="RL117" s="162"/>
      <c r="RM117" s="162"/>
      <c r="RN117" s="162"/>
      <c r="RO117" s="162"/>
      <c r="RP117" s="162"/>
      <c r="RQ117" s="162"/>
      <c r="RR117" s="162"/>
      <c r="RS117" s="162"/>
      <c r="RT117" s="162"/>
      <c r="RU117" s="162"/>
      <c r="RV117" s="162"/>
      <c r="RW117" s="162"/>
      <c r="RX117" s="162"/>
      <c r="RY117" s="162"/>
      <c r="RZ117" s="162"/>
      <c r="SA117" s="162"/>
      <c r="SB117" s="162"/>
      <c r="SC117" s="162"/>
      <c r="SD117" s="162"/>
      <c r="SE117" s="162"/>
      <c r="SF117" s="162"/>
      <c r="SG117" s="162"/>
      <c r="SH117" s="162"/>
      <c r="SI117" s="162"/>
      <c r="SJ117" s="162"/>
      <c r="SK117" s="162"/>
      <c r="SL117" s="162"/>
      <c r="SM117" s="162"/>
      <c r="SN117" s="162"/>
      <c r="SO117" s="162"/>
      <c r="SP117" s="162"/>
      <c r="SQ117" s="162"/>
      <c r="SR117" s="162"/>
      <c r="SS117" s="162"/>
      <c r="ST117" s="162"/>
      <c r="SU117" s="162"/>
      <c r="SV117" s="162"/>
      <c r="SW117" s="162"/>
      <c r="SX117" s="162"/>
      <c r="SY117" s="162"/>
      <c r="SZ117" s="162"/>
      <c r="TA117" s="162"/>
      <c r="TB117" s="162"/>
      <c r="TC117" s="162"/>
      <c r="TD117" s="162"/>
      <c r="TE117" s="162"/>
      <c r="TF117" s="162"/>
      <c r="TG117" s="162"/>
      <c r="TH117" s="162"/>
      <c r="TI117" s="162"/>
      <c r="TJ117" s="162"/>
      <c r="TK117" s="162"/>
      <c r="TL117" s="162"/>
      <c r="TM117" s="162"/>
      <c r="TN117" s="162"/>
      <c r="TO117" s="162"/>
      <c r="TP117" s="162"/>
      <c r="TQ117" s="162"/>
      <c r="TR117" s="162"/>
      <c r="TS117" s="162"/>
      <c r="TT117" s="162"/>
      <c r="TU117" s="162"/>
      <c r="TV117" s="162"/>
      <c r="TW117" s="162"/>
      <c r="TX117" s="162"/>
      <c r="TY117" s="162"/>
      <c r="TZ117" s="162"/>
      <c r="UA117" s="162"/>
      <c r="UB117" s="162"/>
      <c r="UC117" s="162"/>
      <c r="UD117" s="162"/>
      <c r="UE117" s="162"/>
      <c r="UF117" s="162"/>
      <c r="UG117" s="162"/>
      <c r="UH117" s="162"/>
      <c r="UI117" s="162"/>
      <c r="UJ117" s="162"/>
      <c r="UK117" s="162"/>
      <c r="UL117" s="162"/>
      <c r="UM117" s="162"/>
      <c r="UN117" s="162"/>
      <c r="UO117" s="162"/>
      <c r="UP117" s="162"/>
      <c r="UQ117" s="162"/>
      <c r="UR117" s="162"/>
      <c r="US117" s="162"/>
      <c r="UT117" s="162"/>
      <c r="UU117" s="162"/>
      <c r="UV117" s="162"/>
      <c r="UW117" s="162"/>
      <c r="UX117" s="162"/>
      <c r="UY117" s="162"/>
      <c r="UZ117" s="162"/>
      <c r="VA117" s="162"/>
      <c r="VB117" s="162"/>
      <c r="VC117" s="162"/>
      <c r="VD117" s="162"/>
      <c r="VE117" s="162"/>
      <c r="VF117" s="162"/>
      <c r="VG117" s="162"/>
      <c r="VH117" s="162"/>
      <c r="VI117" s="162"/>
      <c r="VJ117" s="162"/>
      <c r="VK117" s="162"/>
      <c r="VL117" s="162"/>
      <c r="VM117" s="162"/>
      <c r="VN117" s="162"/>
      <c r="VO117" s="162"/>
      <c r="VP117" s="162"/>
      <c r="VQ117" s="162"/>
      <c r="VR117" s="162"/>
      <c r="VS117" s="162"/>
      <c r="VT117" s="162"/>
      <c r="VU117" s="162"/>
      <c r="VV117" s="162"/>
      <c r="VW117" s="162"/>
      <c r="VX117" s="162"/>
      <c r="VY117" s="162"/>
      <c r="VZ117" s="162"/>
      <c r="WA117" s="162"/>
      <c r="WB117" s="162"/>
      <c r="WC117" s="162"/>
      <c r="WD117" s="162"/>
      <c r="WE117" s="162"/>
      <c r="WF117" s="162"/>
      <c r="WG117" s="162"/>
      <c r="WH117" s="162"/>
      <c r="WI117" s="162"/>
      <c r="WJ117" s="162"/>
      <c r="WK117" s="162"/>
      <c r="WL117" s="162"/>
      <c r="WM117" s="162"/>
      <c r="WN117" s="162"/>
      <c r="WO117" s="162"/>
      <c r="WP117" s="162"/>
      <c r="WQ117" s="162"/>
      <c r="WR117" s="162"/>
      <c r="WS117" s="162"/>
      <c r="WT117" s="162"/>
      <c r="WU117" s="162"/>
      <c r="WV117" s="162"/>
      <c r="WW117" s="162"/>
      <c r="WX117" s="162"/>
      <c r="WY117" s="162"/>
      <c r="WZ117" s="162"/>
      <c r="XA117" s="162"/>
      <c r="XB117" s="162"/>
      <c r="XC117" s="162"/>
      <c r="XD117" s="162"/>
      <c r="XE117" s="162"/>
      <c r="XF117" s="162"/>
      <c r="XG117" s="162"/>
      <c r="XH117" s="162"/>
      <c r="XI117" s="162"/>
      <c r="XJ117" s="162"/>
      <c r="XK117" s="162"/>
      <c r="XL117" s="162"/>
      <c r="XM117" s="162"/>
      <c r="XN117" s="162"/>
      <c r="XO117" s="162"/>
      <c r="XP117" s="162"/>
      <c r="XQ117" s="162"/>
      <c r="XR117" s="162"/>
      <c r="XS117" s="162"/>
      <c r="XT117" s="162"/>
      <c r="XU117" s="162"/>
      <c r="XV117" s="162"/>
      <c r="XW117" s="162"/>
      <c r="XX117" s="162"/>
      <c r="XY117" s="162"/>
      <c r="XZ117" s="162"/>
      <c r="YA117" s="162"/>
      <c r="YB117" s="162"/>
      <c r="YC117" s="162"/>
      <c r="YD117" s="162"/>
      <c r="YE117" s="162"/>
      <c r="YF117" s="162"/>
      <c r="YG117" s="162"/>
      <c r="YH117" s="162"/>
      <c r="YI117" s="162"/>
      <c r="YJ117" s="162"/>
      <c r="YK117" s="162"/>
      <c r="YL117" s="162"/>
      <c r="YM117" s="162"/>
      <c r="YN117" s="162"/>
      <c r="YO117" s="162"/>
      <c r="YP117" s="162"/>
      <c r="YQ117" s="162"/>
      <c r="YR117" s="162"/>
      <c r="YS117" s="162"/>
      <c r="YT117" s="162"/>
      <c r="YU117" s="162"/>
      <c r="YV117" s="162"/>
      <c r="YW117" s="162"/>
      <c r="YX117" s="162"/>
      <c r="YY117" s="162"/>
      <c r="YZ117" s="162"/>
      <c r="ZA117" s="162"/>
      <c r="ZB117" s="162"/>
      <c r="ZC117" s="162"/>
      <c r="ZD117" s="162"/>
      <c r="ZE117" s="162"/>
      <c r="ZF117" s="162"/>
      <c r="ZG117" s="162"/>
      <c r="ZH117" s="162"/>
      <c r="ZI117" s="162"/>
      <c r="ZJ117" s="162"/>
      <c r="ZK117" s="162"/>
      <c r="ZL117" s="162"/>
      <c r="ZM117" s="162"/>
      <c r="ZN117" s="162"/>
      <c r="ZO117" s="162"/>
      <c r="ZP117" s="162"/>
      <c r="ZQ117" s="162"/>
      <c r="ZR117" s="162"/>
      <c r="ZS117" s="162"/>
      <c r="ZT117" s="162"/>
      <c r="ZU117" s="162"/>
      <c r="ZV117" s="162"/>
      <c r="ZW117" s="162"/>
      <c r="ZX117" s="162"/>
      <c r="ZY117" s="162"/>
      <c r="ZZ117" s="162"/>
      <c r="AAA117" s="162"/>
      <c r="AAB117" s="162"/>
      <c r="AAC117" s="162"/>
      <c r="AAD117" s="162"/>
      <c r="AAE117" s="162"/>
      <c r="AAF117" s="162"/>
      <c r="AAG117" s="162"/>
      <c r="AAH117" s="162"/>
      <c r="AAI117" s="162"/>
      <c r="AAJ117" s="162"/>
      <c r="AAK117" s="162"/>
      <c r="AAL117" s="162"/>
      <c r="AAM117" s="162"/>
      <c r="AAN117" s="162"/>
      <c r="AAO117" s="162"/>
      <c r="AAP117" s="162"/>
      <c r="AAQ117" s="162"/>
      <c r="AAR117" s="162"/>
      <c r="AAS117" s="162"/>
      <c r="AAT117" s="162"/>
      <c r="AAU117" s="162"/>
      <c r="AAV117" s="162"/>
      <c r="AAW117" s="162"/>
      <c r="AAX117" s="162"/>
      <c r="AAY117" s="162"/>
      <c r="AAZ117" s="162"/>
      <c r="ABA117" s="162"/>
      <c r="ABB117" s="162"/>
      <c r="ABC117" s="162"/>
      <c r="ABD117" s="162"/>
      <c r="ABE117" s="162"/>
      <c r="ABF117" s="162"/>
      <c r="ABG117" s="162"/>
      <c r="ABH117" s="162"/>
      <c r="ABI117" s="162"/>
      <c r="ABJ117" s="162"/>
      <c r="ABK117" s="162"/>
      <c r="ABL117" s="162"/>
      <c r="ABM117" s="162"/>
      <c r="ABN117" s="162"/>
      <c r="ABO117" s="162"/>
      <c r="ABP117" s="162"/>
      <c r="ABQ117" s="162"/>
      <c r="ABR117" s="162"/>
      <c r="ABS117" s="162"/>
      <c r="ABT117" s="162"/>
      <c r="ABU117" s="162"/>
      <c r="ABV117" s="162"/>
      <c r="ABW117" s="162"/>
      <c r="ABX117" s="162"/>
      <c r="ABY117" s="162"/>
      <c r="ABZ117" s="162"/>
      <c r="ACA117" s="162"/>
      <c r="ACB117" s="162"/>
      <c r="ACC117" s="162"/>
      <c r="ACD117" s="162"/>
      <c r="ACE117" s="162"/>
      <c r="ACF117" s="162"/>
      <c r="ACG117" s="162"/>
      <c r="ACH117" s="162"/>
      <c r="ACI117" s="162"/>
      <c r="ACJ117" s="162"/>
      <c r="ACK117" s="162"/>
      <c r="ACL117" s="162"/>
      <c r="ACM117" s="162"/>
      <c r="ACN117" s="162"/>
      <c r="ACO117" s="162"/>
      <c r="ACP117" s="162"/>
      <c r="ACQ117" s="162"/>
      <c r="ACR117" s="162"/>
      <c r="ACS117" s="162"/>
      <c r="ACT117" s="162"/>
      <c r="ACU117" s="162"/>
      <c r="ACV117" s="162"/>
      <c r="ACW117" s="162"/>
      <c r="ACX117" s="162"/>
      <c r="ACY117" s="162"/>
      <c r="ACZ117" s="162"/>
      <c r="ADA117" s="162"/>
      <c r="ADB117" s="162"/>
      <c r="ADC117" s="162"/>
      <c r="ADD117" s="162"/>
      <c r="ADE117" s="162"/>
      <c r="ADF117" s="162"/>
      <c r="ADG117" s="162"/>
      <c r="ADH117" s="162"/>
      <c r="ADI117" s="162"/>
      <c r="ADJ117" s="162"/>
      <c r="ADK117" s="162"/>
      <c r="ADL117" s="162"/>
      <c r="ADM117" s="162"/>
      <c r="ADN117" s="162"/>
      <c r="ADO117" s="162"/>
      <c r="ADP117" s="162"/>
      <c r="ADQ117" s="162"/>
      <c r="ADR117" s="162"/>
      <c r="ADS117" s="162"/>
      <c r="ADT117" s="162"/>
      <c r="ADU117" s="162"/>
      <c r="ADV117" s="162"/>
      <c r="ADW117" s="162"/>
      <c r="ADX117" s="162"/>
      <c r="ADY117" s="162"/>
      <c r="ADZ117" s="162"/>
      <c r="AEA117" s="162"/>
      <c r="AEB117" s="162"/>
      <c r="AEC117" s="162"/>
      <c r="AED117" s="162"/>
      <c r="AEE117" s="162"/>
      <c r="AEF117" s="162"/>
      <c r="AEG117" s="162"/>
      <c r="AEH117" s="162"/>
      <c r="AEI117" s="162"/>
      <c r="AEJ117" s="162"/>
      <c r="AEK117" s="162"/>
      <c r="AEL117" s="162"/>
      <c r="AEM117" s="162"/>
      <c r="AEN117" s="162"/>
      <c r="AEO117" s="162"/>
      <c r="AEP117" s="162"/>
      <c r="AEQ117" s="162"/>
      <c r="AER117" s="162"/>
      <c r="AES117" s="162"/>
      <c r="AET117" s="162"/>
      <c r="AEU117" s="162"/>
      <c r="AEV117" s="162"/>
      <c r="AEW117" s="162"/>
      <c r="AEX117" s="162"/>
      <c r="AEY117" s="162"/>
      <c r="AEZ117" s="162"/>
      <c r="AFA117" s="162"/>
      <c r="AFB117" s="162"/>
      <c r="AFC117" s="162"/>
      <c r="AFD117" s="162"/>
      <c r="AFE117" s="162"/>
      <c r="AFF117" s="162"/>
      <c r="AFG117" s="162"/>
      <c r="AFH117" s="162"/>
      <c r="AFI117" s="162"/>
      <c r="AFJ117" s="162"/>
      <c r="AFK117" s="162"/>
      <c r="AFL117" s="162"/>
      <c r="AFM117" s="162"/>
      <c r="AFN117" s="162"/>
      <c r="AFO117" s="162"/>
      <c r="AFP117" s="162"/>
      <c r="AFQ117" s="162"/>
      <c r="AFR117" s="162"/>
      <c r="AFS117" s="162"/>
      <c r="AFT117" s="162"/>
      <c r="AFU117" s="162"/>
      <c r="AFV117" s="162"/>
      <c r="AFW117" s="162"/>
      <c r="AFX117" s="162"/>
      <c r="AFY117" s="162"/>
      <c r="AFZ117" s="162"/>
      <c r="AGA117" s="162"/>
      <c r="AGB117" s="162"/>
      <c r="AGC117" s="162"/>
      <c r="AGD117" s="162"/>
      <c r="AGE117" s="162"/>
      <c r="AGF117" s="162"/>
      <c r="AGG117" s="162"/>
      <c r="AGH117" s="162"/>
      <c r="AGI117" s="162"/>
      <c r="AGJ117" s="162"/>
      <c r="AGK117" s="162"/>
      <c r="AGL117" s="162"/>
      <c r="AGM117" s="162"/>
      <c r="AGN117" s="162"/>
      <c r="AGO117" s="162"/>
      <c r="AGP117" s="162"/>
      <c r="AGQ117" s="162"/>
      <c r="AGR117" s="162"/>
      <c r="AGS117" s="162"/>
      <c r="AGT117" s="162"/>
      <c r="AGU117" s="162"/>
      <c r="AGV117" s="162"/>
      <c r="AGW117" s="162"/>
      <c r="AGX117" s="162"/>
      <c r="AGY117" s="162"/>
      <c r="AGZ117" s="162"/>
      <c r="AHA117" s="162"/>
      <c r="AHB117" s="162"/>
      <c r="AHC117" s="162"/>
      <c r="AHD117" s="162"/>
      <c r="AHE117" s="162"/>
      <c r="AHF117" s="162"/>
      <c r="AHG117" s="162"/>
      <c r="AHH117" s="162"/>
      <c r="AHI117" s="162"/>
      <c r="AHJ117" s="162"/>
      <c r="AHK117" s="162"/>
      <c r="AHL117" s="162"/>
      <c r="AHM117" s="162"/>
      <c r="AHN117" s="162"/>
      <c r="AHO117" s="162"/>
      <c r="AHP117" s="162"/>
      <c r="AHQ117" s="162"/>
      <c r="AHR117" s="162"/>
      <c r="AHS117" s="162"/>
      <c r="AHT117" s="162"/>
      <c r="AHU117" s="162"/>
      <c r="AHV117" s="162"/>
      <c r="AHW117" s="162"/>
      <c r="AHX117" s="162"/>
      <c r="AHY117" s="162"/>
      <c r="AHZ117" s="162"/>
      <c r="AIA117" s="162"/>
      <c r="AIB117" s="162"/>
      <c r="AIC117" s="162"/>
      <c r="AID117" s="162"/>
      <c r="AIE117" s="162"/>
      <c r="AIF117" s="162"/>
      <c r="AIG117" s="162"/>
      <c r="AIH117" s="162"/>
      <c r="AII117" s="162"/>
      <c r="AIJ117" s="162"/>
      <c r="AIK117" s="162"/>
      <c r="AIL117" s="162"/>
      <c r="AIM117" s="162"/>
      <c r="AIN117" s="162"/>
      <c r="AIO117" s="162"/>
      <c r="AIP117" s="162"/>
      <c r="AIQ117" s="162"/>
      <c r="AIR117" s="162"/>
      <c r="AIS117" s="162"/>
      <c r="AIT117" s="162"/>
      <c r="AIU117" s="162"/>
      <c r="AIV117" s="162"/>
      <c r="AIW117" s="162"/>
      <c r="AIX117" s="162"/>
      <c r="AIY117" s="162"/>
      <c r="AIZ117" s="162"/>
      <c r="AJA117" s="162"/>
      <c r="AJB117" s="162"/>
      <c r="AJC117" s="162"/>
      <c r="AJD117" s="162"/>
      <c r="AJE117" s="162"/>
      <c r="AJF117" s="162"/>
      <c r="AJG117" s="162"/>
      <c r="AJH117" s="162"/>
      <c r="AJI117" s="162"/>
      <c r="AJJ117" s="162"/>
      <c r="AJK117" s="162"/>
      <c r="AJL117" s="162"/>
      <c r="AJM117" s="162"/>
      <c r="AJN117" s="162"/>
      <c r="AJO117" s="162"/>
      <c r="AJP117" s="162"/>
      <c r="AJQ117" s="162"/>
      <c r="AJR117" s="162"/>
      <c r="AJS117" s="162"/>
      <c r="AJT117" s="162"/>
      <c r="AJU117" s="162"/>
      <c r="AJV117" s="162"/>
      <c r="AJW117" s="162"/>
      <c r="AJX117" s="162"/>
      <c r="AJY117" s="162"/>
      <c r="AJZ117" s="162"/>
      <c r="AKA117" s="162"/>
      <c r="AKB117" s="162"/>
      <c r="AKC117" s="162"/>
      <c r="AKD117" s="162"/>
      <c r="AKE117" s="162"/>
      <c r="AKF117" s="162"/>
      <c r="AKG117" s="162"/>
      <c r="AKH117" s="162"/>
      <c r="AKI117" s="162"/>
      <c r="AKJ117" s="162"/>
      <c r="AKK117" s="162"/>
      <c r="AKL117" s="162"/>
      <c r="AKM117" s="162"/>
      <c r="AKN117" s="162"/>
      <c r="AKO117" s="162"/>
      <c r="AKP117" s="162"/>
      <c r="AKQ117" s="162"/>
      <c r="AKR117" s="162"/>
      <c r="AKS117" s="162"/>
      <c r="AKT117" s="162"/>
      <c r="AKU117" s="162"/>
      <c r="AKV117" s="162"/>
      <c r="AKW117" s="162"/>
      <c r="AKX117" s="162"/>
      <c r="AKY117" s="162"/>
      <c r="AKZ117" s="162"/>
      <c r="ALA117" s="162"/>
      <c r="ALB117" s="162"/>
      <c r="ALC117" s="162"/>
      <c r="ALD117" s="162"/>
      <c r="ALE117" s="162"/>
      <c r="ALF117" s="162"/>
      <c r="ALG117" s="162"/>
      <c r="ALH117" s="162"/>
      <c r="ALI117" s="162"/>
      <c r="ALJ117" s="162"/>
      <c r="ALK117" s="162"/>
      <c r="ALL117" s="162"/>
      <c r="ALM117" s="162"/>
      <c r="ALN117" s="162"/>
      <c r="ALO117" s="162"/>
      <c r="ALP117" s="162"/>
      <c r="ALQ117" s="162"/>
      <c r="ALR117" s="162"/>
      <c r="ALS117" s="162"/>
      <c r="ALT117" s="162"/>
      <c r="ALU117" s="162"/>
      <c r="ALV117" s="162"/>
      <c r="ALW117" s="162"/>
      <c r="ALX117" s="162"/>
      <c r="ALY117" s="162"/>
      <c r="ALZ117" s="162"/>
      <c r="AMA117" s="162"/>
      <c r="AMB117" s="162"/>
      <c r="AMC117" s="162"/>
      <c r="AMD117" s="162"/>
      <c r="AME117" s="162"/>
      <c r="AMF117" s="162"/>
      <c r="AMG117" s="162"/>
      <c r="AMH117" s="162"/>
      <c r="AMI117" s="162"/>
      <c r="AMJ117" s="162"/>
      <c r="AMK117" s="162"/>
    </row>
  </sheetData>
  <autoFilter ref="C1:C70"/>
  <mergeCells count="35">
    <mergeCell ref="F117:G117"/>
    <mergeCell ref="B117:E117"/>
    <mergeCell ref="B114:D114"/>
    <mergeCell ref="K1:L1"/>
    <mergeCell ref="K2:L2"/>
    <mergeCell ref="C6:I6"/>
    <mergeCell ref="B56:D56"/>
    <mergeCell ref="B4:L4"/>
    <mergeCell ref="C57:I57"/>
    <mergeCell ref="B59:D59"/>
    <mergeCell ref="C60:I60"/>
    <mergeCell ref="B62:D62"/>
    <mergeCell ref="C63:I63"/>
    <mergeCell ref="B65:D65"/>
    <mergeCell ref="C66:I66"/>
    <mergeCell ref="B68:D68"/>
    <mergeCell ref="C69:I69"/>
    <mergeCell ref="B72:D72"/>
    <mergeCell ref="C73:I73"/>
    <mergeCell ref="B75:D75"/>
    <mergeCell ref="C76:I76"/>
    <mergeCell ref="B79:D79"/>
    <mergeCell ref="C80:I80"/>
    <mergeCell ref="B82:D82"/>
    <mergeCell ref="C83:I83"/>
    <mergeCell ref="B85:D85"/>
    <mergeCell ref="C86:I86"/>
    <mergeCell ref="B88:D88"/>
    <mergeCell ref="C98:I98"/>
    <mergeCell ref="B97:D97"/>
    <mergeCell ref="C89:I89"/>
    <mergeCell ref="B91:D91"/>
    <mergeCell ref="C92:I92"/>
    <mergeCell ref="B94:D94"/>
    <mergeCell ref="C95:I95"/>
  </mergeCells>
  <phoneticPr fontId="0" type="noConversion"/>
  <printOptions horizontalCentered="1"/>
  <pageMargins left="0.23622047244094491" right="0.31496062992125984" top="0.55118110236220474" bottom="0.55118110236220474" header="0.31496062992125984" footer="0.31496062992125984"/>
  <pageSetup paperSize="9" scale="69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2"/>
  <sheetViews>
    <sheetView showWhiteSpace="0" topLeftCell="B16" zoomScaleNormal="100" zoomScaleSheetLayoutView="110" workbookViewId="0">
      <selection activeCell="E20" sqref="E20"/>
    </sheetView>
  </sheetViews>
  <sheetFormatPr defaultColWidth="9.140625" defaultRowHeight="15"/>
  <cols>
    <col min="1" max="1" width="3.85546875" style="2" bestFit="1" customWidth="1"/>
    <col min="2" max="2" width="9.140625" style="2" customWidth="1"/>
    <col min="3" max="3" width="33.7109375" style="2" customWidth="1"/>
    <col min="4" max="4" width="21.42578125" style="2" customWidth="1"/>
    <col min="5" max="5" width="18.7109375" style="2" customWidth="1"/>
    <col min="6" max="6" width="15.85546875" style="2" customWidth="1"/>
    <col min="7" max="16384" width="9.140625" style="2"/>
  </cols>
  <sheetData>
    <row r="1" spans="2:6">
      <c r="D1" s="375"/>
      <c r="E1" s="375"/>
      <c r="F1" s="313" t="s">
        <v>290</v>
      </c>
    </row>
    <row r="2" spans="2:6" ht="15.75">
      <c r="D2" s="3"/>
      <c r="F2" s="8" t="s">
        <v>20</v>
      </c>
    </row>
    <row r="4" spans="2:6" ht="41.25" customHeight="1">
      <c r="B4" s="5" t="s">
        <v>4</v>
      </c>
      <c r="C4" s="5" t="s">
        <v>12</v>
      </c>
      <c r="D4" s="6" t="s">
        <v>13</v>
      </c>
      <c r="E4" s="6" t="s">
        <v>14</v>
      </c>
      <c r="F4" s="6"/>
    </row>
    <row r="5" spans="2:6" s="74" customFormat="1" ht="42.75" customHeight="1">
      <c r="B5" s="41">
        <v>1</v>
      </c>
      <c r="C5" s="71" t="s">
        <v>21</v>
      </c>
      <c r="D5" s="229">
        <f>350578+509975.14</f>
        <v>860553.14</v>
      </c>
      <c r="E5" s="73"/>
      <c r="F5" s="68"/>
    </row>
    <row r="6" spans="2:6" s="74" customFormat="1" ht="42.75" customHeight="1" thickBot="1">
      <c r="B6" s="128" t="s">
        <v>81</v>
      </c>
      <c r="C6" s="230" t="s">
        <v>82</v>
      </c>
      <c r="D6" s="231" t="s">
        <v>83</v>
      </c>
      <c r="E6" s="73"/>
      <c r="F6" s="16"/>
    </row>
    <row r="7" spans="2:6" s="74" customFormat="1" ht="42.75" customHeight="1" thickBot="1">
      <c r="B7" s="128">
        <v>2</v>
      </c>
      <c r="C7" s="129" t="s">
        <v>150</v>
      </c>
      <c r="D7" s="232">
        <f>55655.32+2448.5+2417</f>
        <v>60520.82</v>
      </c>
      <c r="E7" s="130">
        <v>311331.59999999998</v>
      </c>
      <c r="F7" s="16"/>
    </row>
    <row r="8" spans="2:6" s="74" customFormat="1" ht="42.75" customHeight="1" thickBot="1">
      <c r="B8" s="128">
        <v>3</v>
      </c>
      <c r="C8" s="129" t="s">
        <v>152</v>
      </c>
      <c r="D8" s="131">
        <v>53033.11</v>
      </c>
      <c r="E8" s="73"/>
      <c r="F8" s="16"/>
    </row>
    <row r="9" spans="2:6" s="74" customFormat="1" ht="42.75" customHeight="1" thickBot="1">
      <c r="B9" s="128">
        <v>4</v>
      </c>
      <c r="C9" s="132" t="s">
        <v>154</v>
      </c>
      <c r="D9" s="233">
        <f>56387.83+2143.89+2138.97</f>
        <v>60670.69</v>
      </c>
      <c r="E9" s="73"/>
      <c r="F9" s="16"/>
    </row>
    <row r="10" spans="2:6" s="74" customFormat="1" ht="42.75" customHeight="1" thickBot="1">
      <c r="B10" s="128">
        <v>5</v>
      </c>
      <c r="C10" s="132" t="s">
        <v>157</v>
      </c>
      <c r="D10" s="152">
        <f>696674.62+35632.27+7437.7</f>
        <v>739744.59</v>
      </c>
      <c r="E10" s="137">
        <v>215562.05</v>
      </c>
      <c r="F10" s="16"/>
    </row>
    <row r="11" spans="2:6" s="74" customFormat="1" ht="42.75" customHeight="1" thickBot="1">
      <c r="B11" s="128">
        <v>6</v>
      </c>
      <c r="C11" s="133" t="s">
        <v>70</v>
      </c>
      <c r="D11" s="152">
        <f>112593.09+15589.27+6396.71</f>
        <v>134579.07</v>
      </c>
      <c r="E11" s="137">
        <v>6379.67</v>
      </c>
      <c r="F11" s="16"/>
    </row>
    <row r="12" spans="2:6" s="74" customFormat="1" ht="42.75" customHeight="1" thickBot="1">
      <c r="B12" s="128">
        <v>7</v>
      </c>
      <c r="C12" s="133" t="s">
        <v>71</v>
      </c>
      <c r="D12" s="152">
        <f>233466.22+6958.02+321.7</f>
        <v>240745.94</v>
      </c>
      <c r="E12" s="137">
        <v>25508.14</v>
      </c>
      <c r="F12" s="16"/>
    </row>
    <row r="13" spans="2:6" s="74" customFormat="1" ht="42.75" customHeight="1" thickBot="1">
      <c r="B13" s="128">
        <v>8</v>
      </c>
      <c r="C13" s="129" t="s">
        <v>171</v>
      </c>
      <c r="D13" s="152">
        <f>495614.19+2553.01+3349</f>
        <v>501516.2</v>
      </c>
      <c r="E13" s="137">
        <v>107855.61</v>
      </c>
      <c r="F13" s="16"/>
    </row>
    <row r="14" spans="2:6" s="74" customFormat="1" ht="42.75" customHeight="1" thickBot="1">
      <c r="B14" s="128">
        <v>9</v>
      </c>
      <c r="C14" s="129" t="s">
        <v>179</v>
      </c>
      <c r="D14" s="152">
        <f>214476.97+4021.2+7729.29</f>
        <v>226227.46000000002</v>
      </c>
      <c r="E14" s="137">
        <v>9781.7900000000009</v>
      </c>
      <c r="F14" s="16"/>
    </row>
    <row r="15" spans="2:6" s="74" customFormat="1" ht="42.75" customHeight="1" thickBot="1">
      <c r="B15" s="128">
        <v>10</v>
      </c>
      <c r="C15" s="132" t="s">
        <v>183</v>
      </c>
      <c r="D15" s="152">
        <v>195168.26</v>
      </c>
      <c r="E15" s="137">
        <v>29062.79</v>
      </c>
      <c r="F15" s="16"/>
    </row>
    <row r="16" spans="2:6" s="74" customFormat="1" ht="42.75" customHeight="1" thickBot="1">
      <c r="B16" s="128">
        <v>11</v>
      </c>
      <c r="C16" s="133" t="s">
        <v>187</v>
      </c>
      <c r="D16" s="152">
        <f>273761.69+63306.86+10660.84</f>
        <v>347729.39</v>
      </c>
      <c r="E16" s="137">
        <v>51973.16</v>
      </c>
      <c r="F16" s="16"/>
    </row>
    <row r="17" spans="2:6" s="74" customFormat="1" ht="42.75" customHeight="1" thickBot="1">
      <c r="B17" s="128">
        <v>12</v>
      </c>
      <c r="C17" s="129" t="s">
        <v>191</v>
      </c>
      <c r="D17" s="152">
        <f>256753.94+23863.86+11947.24</f>
        <v>292565.03999999998</v>
      </c>
      <c r="E17" s="73"/>
      <c r="F17" s="16"/>
    </row>
    <row r="18" spans="2:6" s="74" customFormat="1" ht="42.75" customHeight="1">
      <c r="B18" s="234">
        <v>13</v>
      </c>
      <c r="C18" s="235" t="s">
        <v>195</v>
      </c>
      <c r="D18" s="236">
        <v>125832</v>
      </c>
      <c r="E18" s="237">
        <v>4213.5</v>
      </c>
      <c r="F18" s="238"/>
    </row>
    <row r="19" spans="2:6" s="74" customFormat="1" ht="42.75" customHeight="1">
      <c r="B19" s="128">
        <v>14</v>
      </c>
      <c r="C19" s="134" t="s">
        <v>197</v>
      </c>
      <c r="D19" s="152">
        <v>28272.52</v>
      </c>
      <c r="E19" s="137">
        <v>2147.7199999999998</v>
      </c>
      <c r="F19" s="16"/>
    </row>
    <row r="20" spans="2:6" s="74" customFormat="1" ht="42.75" customHeight="1">
      <c r="B20" s="221">
        <v>15</v>
      </c>
      <c r="C20" s="223" t="s">
        <v>281</v>
      </c>
      <c r="D20" s="222">
        <f>27955.14+1401.7+113815.52</f>
        <v>143172.36000000002</v>
      </c>
      <c r="E20" s="73"/>
      <c r="F20" s="16"/>
    </row>
    <row r="21" spans="2:6" s="74" customFormat="1" ht="42.75" customHeight="1">
      <c r="B21" s="221" t="s">
        <v>436</v>
      </c>
      <c r="C21" s="223" t="s">
        <v>282</v>
      </c>
      <c r="D21" s="222">
        <v>26704.720000000001</v>
      </c>
      <c r="E21" s="73"/>
      <c r="F21" s="16"/>
    </row>
    <row r="22" spans="2:6" s="66" customFormat="1" ht="29.25" customHeight="1">
      <c r="B22" s="135"/>
      <c r="C22" s="4" t="s">
        <v>6</v>
      </c>
      <c r="D22" s="7">
        <f>SUM(D5:D21)</f>
        <v>4037035.3100000005</v>
      </c>
      <c r="E22" s="7">
        <f>SUM(E5:E21)</f>
        <v>763816.03</v>
      </c>
      <c r="F22" s="4"/>
    </row>
  </sheetData>
  <mergeCells count="1">
    <mergeCell ref="D1:E1"/>
  </mergeCells>
  <pageMargins left="0.31496062992125984" right="0.31496062992125984" top="0.94488188976377963" bottom="0.55118110236220474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MK229"/>
  <sheetViews>
    <sheetView topLeftCell="A196" zoomScaleNormal="100" zoomScaleSheetLayoutView="110" workbookViewId="0">
      <selection activeCell="H203" sqref="H203"/>
    </sheetView>
  </sheetViews>
  <sheetFormatPr defaultColWidth="9.140625" defaultRowHeight="15"/>
  <cols>
    <col min="1" max="1" width="5" style="270" customWidth="1"/>
    <col min="2" max="2" width="52.28515625" style="270" customWidth="1"/>
    <col min="3" max="3" width="16.28515625" style="11" customWidth="1"/>
    <col min="4" max="4" width="18.7109375" style="47" customWidth="1"/>
    <col min="5" max="5" width="16.5703125" style="2" customWidth="1"/>
    <col min="6" max="6" width="13.5703125" style="81" customWidth="1"/>
    <col min="7" max="16384" width="9.140625" style="2"/>
  </cols>
  <sheetData>
    <row r="1" spans="1:6">
      <c r="A1" s="267"/>
      <c r="D1" s="43" t="s">
        <v>291</v>
      </c>
    </row>
    <row r="2" spans="1:6" ht="25.5" customHeight="1">
      <c r="A2" s="268"/>
      <c r="B2" s="274"/>
      <c r="C2" s="38"/>
      <c r="D2" s="44" t="s">
        <v>9</v>
      </c>
    </row>
    <row r="3" spans="1:6">
      <c r="A3" s="267"/>
      <c r="D3" s="43"/>
    </row>
    <row r="4" spans="1:6" ht="30">
      <c r="A4" s="269" t="s">
        <v>0</v>
      </c>
      <c r="B4" s="269" t="s">
        <v>2</v>
      </c>
      <c r="C4" s="101" t="s">
        <v>3</v>
      </c>
      <c r="D4" s="6" t="s">
        <v>1</v>
      </c>
    </row>
    <row r="5" spans="1:6">
      <c r="A5" s="383" t="s">
        <v>22</v>
      </c>
      <c r="B5" s="383"/>
      <c r="C5" s="383"/>
      <c r="D5" s="383"/>
    </row>
    <row r="6" spans="1:6" s="32" customFormat="1">
      <c r="A6" s="69">
        <v>1</v>
      </c>
      <c r="B6" s="69" t="s">
        <v>73</v>
      </c>
      <c r="C6" s="72">
        <v>2016</v>
      </c>
      <c r="D6" s="45">
        <v>12000</v>
      </c>
      <c r="F6" s="11"/>
    </row>
    <row r="7" spans="1:6" s="32" customFormat="1">
      <c r="A7" s="69">
        <v>2</v>
      </c>
      <c r="B7" s="69" t="s">
        <v>74</v>
      </c>
      <c r="C7" s="72">
        <v>2016</v>
      </c>
      <c r="D7" s="45">
        <v>12593</v>
      </c>
      <c r="F7" s="11"/>
    </row>
    <row r="8" spans="1:6" s="32" customFormat="1">
      <c r="A8" s="69">
        <v>3</v>
      </c>
      <c r="B8" s="69" t="s">
        <v>75</v>
      </c>
      <c r="C8" s="72">
        <v>2017</v>
      </c>
      <c r="D8" s="45">
        <v>6850</v>
      </c>
      <c r="F8" s="11"/>
    </row>
    <row r="9" spans="1:6" s="58" customFormat="1">
      <c r="A9" s="69">
        <v>4</v>
      </c>
      <c r="B9" s="275" t="s">
        <v>91</v>
      </c>
      <c r="C9" s="72">
        <v>2018</v>
      </c>
      <c r="D9" s="86">
        <v>4988</v>
      </c>
      <c r="F9" s="11"/>
    </row>
    <row r="10" spans="1:6" s="58" customFormat="1">
      <c r="A10" s="69">
        <v>5</v>
      </c>
      <c r="B10" s="276" t="s">
        <v>92</v>
      </c>
      <c r="C10" s="72">
        <v>2019</v>
      </c>
      <c r="D10" s="86">
        <v>26782.51</v>
      </c>
      <c r="F10" s="11"/>
    </row>
    <row r="11" spans="1:6" s="58" customFormat="1" ht="26.25">
      <c r="A11" s="69">
        <v>6</v>
      </c>
      <c r="B11" s="85" t="s">
        <v>146</v>
      </c>
      <c r="C11" s="72">
        <v>2020</v>
      </c>
      <c r="D11" s="86">
        <v>13468.87</v>
      </c>
      <c r="F11" s="11"/>
    </row>
    <row r="12" spans="1:6">
      <c r="A12" s="359" t="s">
        <v>6</v>
      </c>
      <c r="B12" s="359"/>
      <c r="C12" s="359"/>
      <c r="D12" s="46">
        <f>SUM(D6:D11)</f>
        <v>76682.37999999999</v>
      </c>
    </row>
    <row r="13" spans="1:6" s="66" customFormat="1">
      <c r="A13" s="371" t="s">
        <v>201</v>
      </c>
      <c r="B13" s="371"/>
      <c r="C13" s="371"/>
      <c r="D13" s="371"/>
      <c r="F13" s="81"/>
    </row>
    <row r="14" spans="1:6" s="66" customFormat="1">
      <c r="A14" s="139">
        <v>1</v>
      </c>
      <c r="B14" s="139" t="s">
        <v>202</v>
      </c>
      <c r="C14" s="141">
        <v>2017</v>
      </c>
      <c r="D14" s="140">
        <v>2490</v>
      </c>
      <c r="F14" s="81"/>
    </row>
    <row r="15" spans="1:6" s="66" customFormat="1">
      <c r="A15" s="139">
        <v>2</v>
      </c>
      <c r="B15" s="143" t="s">
        <v>203</v>
      </c>
      <c r="C15" s="252">
        <v>2017</v>
      </c>
      <c r="D15" s="144">
        <v>2309</v>
      </c>
      <c r="F15" s="81"/>
    </row>
    <row r="16" spans="1:6" s="66" customFormat="1">
      <c r="A16" s="139">
        <v>3</v>
      </c>
      <c r="B16" s="146" t="s">
        <v>202</v>
      </c>
      <c r="C16" s="145">
        <v>2017</v>
      </c>
      <c r="D16" s="147">
        <v>2090</v>
      </c>
      <c r="F16" s="81"/>
    </row>
    <row r="17" spans="1:239" s="66" customFormat="1">
      <c r="A17" s="139">
        <v>4</v>
      </c>
      <c r="B17" s="146" t="s">
        <v>204</v>
      </c>
      <c r="C17" s="145">
        <v>2019</v>
      </c>
      <c r="D17" s="147">
        <v>12000</v>
      </c>
      <c r="F17" s="81"/>
    </row>
    <row r="18" spans="1:239" s="66" customFormat="1">
      <c r="A18" s="357" t="s">
        <v>6</v>
      </c>
      <c r="B18" s="357"/>
      <c r="C18" s="357"/>
      <c r="D18" s="148">
        <f>SUM(D14:D17)</f>
        <v>18889</v>
      </c>
      <c r="F18" s="81"/>
    </row>
    <row r="19" spans="1:239" s="66" customFormat="1">
      <c r="A19" s="382" t="s">
        <v>206</v>
      </c>
      <c r="B19" s="382"/>
      <c r="C19" s="382"/>
      <c r="D19" s="382"/>
      <c r="F19" s="81"/>
    </row>
    <row r="20" spans="1:239" s="66" customFormat="1">
      <c r="A20" s="139">
        <v>1</v>
      </c>
      <c r="B20" s="139" t="s">
        <v>207</v>
      </c>
      <c r="C20" s="141">
        <v>2017</v>
      </c>
      <c r="D20" s="140">
        <v>2988.9</v>
      </c>
      <c r="F20" s="81"/>
    </row>
    <row r="21" spans="1:239" s="66" customFormat="1">
      <c r="A21" s="139">
        <v>2</v>
      </c>
      <c r="B21" s="139" t="s">
        <v>208</v>
      </c>
      <c r="C21" s="141">
        <v>2017</v>
      </c>
      <c r="D21" s="140">
        <v>923.73</v>
      </c>
      <c r="F21" s="81"/>
    </row>
    <row r="22" spans="1:239" s="66" customFormat="1">
      <c r="A22" s="139">
        <v>3</v>
      </c>
      <c r="B22" s="139" t="s">
        <v>203</v>
      </c>
      <c r="C22" s="141">
        <v>2017</v>
      </c>
      <c r="D22" s="140">
        <v>3189.39</v>
      </c>
    </row>
    <row r="23" spans="1:239" s="66" customFormat="1">
      <c r="A23" s="139">
        <v>4</v>
      </c>
      <c r="B23" s="139" t="s">
        <v>203</v>
      </c>
      <c r="C23" s="141">
        <v>2017</v>
      </c>
      <c r="D23" s="140">
        <v>3189.39</v>
      </c>
    </row>
    <row r="24" spans="1:239" s="66" customFormat="1">
      <c r="A24" s="174">
        <v>5</v>
      </c>
      <c r="B24" s="174" t="s">
        <v>209</v>
      </c>
      <c r="C24" s="173">
        <v>2018</v>
      </c>
      <c r="D24" s="175">
        <v>455</v>
      </c>
    </row>
    <row r="25" spans="1:239" s="66" customFormat="1">
      <c r="A25" s="177">
        <v>6</v>
      </c>
      <c r="B25" s="177" t="s">
        <v>210</v>
      </c>
      <c r="C25" s="176">
        <v>2018</v>
      </c>
      <c r="D25" s="178">
        <v>218.01</v>
      </c>
    </row>
    <row r="26" spans="1:239" s="66" customFormat="1">
      <c r="A26" s="177">
        <v>7</v>
      </c>
      <c r="B26" s="177" t="s">
        <v>211</v>
      </c>
      <c r="C26" s="176">
        <v>2018</v>
      </c>
      <c r="D26" s="178">
        <v>1200</v>
      </c>
    </row>
    <row r="27" spans="1:239" s="66" customFormat="1">
      <c r="A27" s="177">
        <v>8</v>
      </c>
      <c r="B27" s="177" t="s">
        <v>211</v>
      </c>
      <c r="C27" s="176">
        <v>2018</v>
      </c>
      <c r="D27" s="178">
        <v>1200</v>
      </c>
    </row>
    <row r="28" spans="1:239" s="66" customFormat="1">
      <c r="A28" s="177">
        <v>9</v>
      </c>
      <c r="B28" s="177" t="s">
        <v>212</v>
      </c>
      <c r="C28" s="176">
        <v>2018</v>
      </c>
      <c r="D28" s="178">
        <v>270</v>
      </c>
    </row>
    <row r="29" spans="1:239" s="66" customFormat="1">
      <c r="A29" s="177">
        <v>10</v>
      </c>
      <c r="B29" s="177" t="s">
        <v>213</v>
      </c>
      <c r="C29" s="176">
        <v>2019</v>
      </c>
      <c r="D29" s="178">
        <v>599.99</v>
      </c>
    </row>
    <row r="30" spans="1:239" s="66" customFormat="1">
      <c r="A30" s="357" t="s">
        <v>6</v>
      </c>
      <c r="B30" s="357"/>
      <c r="C30" s="357"/>
      <c r="D30" s="148">
        <f>SUM(D20:D29)</f>
        <v>14234.41</v>
      </c>
    </row>
    <row r="31" spans="1:239" s="158" customFormat="1">
      <c r="A31" s="371" t="s">
        <v>218</v>
      </c>
      <c r="B31" s="371"/>
      <c r="C31" s="371"/>
      <c r="D31" s="371"/>
      <c r="F31" s="159"/>
    </row>
    <row r="32" spans="1:239" s="158" customFormat="1">
      <c r="A32" s="150">
        <v>1</v>
      </c>
      <c r="B32" s="277" t="s">
        <v>203</v>
      </c>
      <c r="C32" s="299">
        <v>2016</v>
      </c>
      <c r="D32" s="251">
        <v>2067</v>
      </c>
      <c r="E32" s="160"/>
      <c r="F32" s="161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0"/>
      <c r="GH32" s="160"/>
      <c r="GI32" s="160"/>
      <c r="GJ32" s="160"/>
      <c r="GK32" s="160"/>
      <c r="GL32" s="160"/>
      <c r="GM32" s="160"/>
      <c r="GN32" s="160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  <c r="HX32" s="160"/>
      <c r="HY32" s="160"/>
      <c r="HZ32" s="160"/>
      <c r="IA32" s="160"/>
      <c r="IB32" s="160"/>
      <c r="IC32" s="160"/>
      <c r="ID32" s="160"/>
      <c r="IE32" s="160"/>
    </row>
    <row r="33" spans="1:239" s="158" customFormat="1">
      <c r="A33" s="150">
        <v>2</v>
      </c>
      <c r="B33" s="278" t="s">
        <v>203</v>
      </c>
      <c r="C33" s="127">
        <v>2016</v>
      </c>
      <c r="D33" s="166">
        <v>2067</v>
      </c>
      <c r="E33" s="160"/>
      <c r="F33" s="161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60"/>
      <c r="GC33" s="160"/>
      <c r="GD33" s="160"/>
      <c r="GE33" s="160"/>
      <c r="GF33" s="160"/>
      <c r="GG33" s="160"/>
      <c r="GH33" s="160"/>
      <c r="GI33" s="160"/>
      <c r="GJ33" s="160"/>
      <c r="GK33" s="160"/>
      <c r="GL33" s="160"/>
      <c r="GM33" s="160"/>
      <c r="GN33" s="160"/>
      <c r="GO33" s="160"/>
      <c r="GP33" s="160"/>
      <c r="GQ33" s="160"/>
      <c r="GR33" s="160"/>
      <c r="GS33" s="160"/>
      <c r="GT33" s="160"/>
      <c r="GU33" s="160"/>
      <c r="GV33" s="160"/>
      <c r="GW33" s="160"/>
      <c r="GX33" s="160"/>
      <c r="GY33" s="160"/>
      <c r="GZ33" s="160"/>
      <c r="HA33" s="160"/>
      <c r="HB33" s="160"/>
      <c r="HC33" s="160"/>
      <c r="HD33" s="160"/>
      <c r="HE33" s="160"/>
      <c r="HF33" s="160"/>
      <c r="HG33" s="160"/>
      <c r="HH33" s="160"/>
      <c r="HI33" s="160"/>
      <c r="HJ33" s="160"/>
      <c r="HK33" s="160"/>
      <c r="HL33" s="160"/>
      <c r="HM33" s="160"/>
      <c r="HN33" s="160"/>
      <c r="HO33" s="160"/>
      <c r="HP33" s="160"/>
      <c r="HQ33" s="160"/>
      <c r="HR33" s="160"/>
      <c r="HS33" s="160"/>
      <c r="HT33" s="160"/>
      <c r="HU33" s="160"/>
      <c r="HV33" s="160"/>
      <c r="HW33" s="160"/>
      <c r="HX33" s="160"/>
      <c r="HY33" s="160"/>
      <c r="HZ33" s="160"/>
      <c r="IA33" s="160"/>
      <c r="IB33" s="160"/>
      <c r="IC33" s="160"/>
      <c r="ID33" s="160"/>
      <c r="IE33" s="160"/>
    </row>
    <row r="34" spans="1:239" s="158" customFormat="1">
      <c r="A34" s="150">
        <v>3</v>
      </c>
      <c r="B34" s="278" t="s">
        <v>203</v>
      </c>
      <c r="C34" s="127">
        <v>2016</v>
      </c>
      <c r="D34" s="166">
        <v>2067</v>
      </c>
      <c r="E34" s="160"/>
      <c r="F34" s="161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60"/>
      <c r="FV34" s="160"/>
      <c r="FW34" s="160"/>
      <c r="FX34" s="160"/>
      <c r="FY34" s="160"/>
      <c r="FZ34" s="160"/>
      <c r="GA34" s="160"/>
      <c r="GB34" s="160"/>
      <c r="GC34" s="160"/>
      <c r="GD34" s="160"/>
      <c r="GE34" s="160"/>
      <c r="GF34" s="160"/>
      <c r="GG34" s="160"/>
      <c r="GH34" s="160"/>
      <c r="GI34" s="160"/>
      <c r="GJ34" s="160"/>
      <c r="GK34" s="160"/>
      <c r="GL34" s="160"/>
      <c r="GM34" s="160"/>
      <c r="GN34" s="160"/>
      <c r="GO34" s="160"/>
      <c r="GP34" s="160"/>
      <c r="GQ34" s="160"/>
      <c r="GR34" s="160"/>
      <c r="GS34" s="160"/>
      <c r="GT34" s="160"/>
      <c r="GU34" s="160"/>
      <c r="GV34" s="160"/>
      <c r="GW34" s="160"/>
      <c r="GX34" s="160"/>
      <c r="GY34" s="160"/>
      <c r="GZ34" s="160"/>
      <c r="HA34" s="160"/>
      <c r="HB34" s="160"/>
      <c r="HC34" s="160"/>
      <c r="HD34" s="160"/>
      <c r="HE34" s="160"/>
      <c r="HF34" s="160"/>
      <c r="HG34" s="160"/>
      <c r="HH34" s="160"/>
      <c r="HI34" s="160"/>
      <c r="HJ34" s="160"/>
      <c r="HK34" s="160"/>
      <c r="HL34" s="160"/>
      <c r="HM34" s="160"/>
      <c r="HN34" s="160"/>
      <c r="HO34" s="160"/>
      <c r="HP34" s="160"/>
      <c r="HQ34" s="160"/>
      <c r="HR34" s="160"/>
      <c r="HS34" s="160"/>
      <c r="HT34" s="160"/>
      <c r="HU34" s="160"/>
      <c r="HV34" s="160"/>
      <c r="HW34" s="160"/>
      <c r="HX34" s="160"/>
      <c r="HY34" s="160"/>
      <c r="HZ34" s="160"/>
      <c r="IA34" s="160"/>
      <c r="IB34" s="160"/>
      <c r="IC34" s="160"/>
      <c r="ID34" s="160"/>
      <c r="IE34" s="160"/>
    </row>
    <row r="35" spans="1:239" s="158" customFormat="1">
      <c r="A35" s="150">
        <v>4</v>
      </c>
      <c r="B35" s="278" t="s">
        <v>203</v>
      </c>
      <c r="C35" s="127">
        <v>2016</v>
      </c>
      <c r="D35" s="166">
        <v>2067</v>
      </c>
      <c r="E35" s="160"/>
      <c r="F35" s="161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0"/>
      <c r="GF35" s="160"/>
      <c r="GG35" s="160"/>
      <c r="GH35" s="160"/>
      <c r="GI35" s="160"/>
      <c r="GJ35" s="160"/>
      <c r="GK35" s="160"/>
      <c r="GL35" s="160"/>
      <c r="GM35" s="160"/>
      <c r="GN35" s="160"/>
      <c r="GO35" s="160"/>
      <c r="GP35" s="160"/>
      <c r="GQ35" s="160"/>
      <c r="GR35" s="160"/>
      <c r="GS35" s="160"/>
      <c r="GT35" s="160"/>
      <c r="GU35" s="160"/>
      <c r="GV35" s="160"/>
      <c r="GW35" s="160"/>
      <c r="GX35" s="160"/>
      <c r="GY35" s="160"/>
      <c r="GZ35" s="160"/>
      <c r="HA35" s="160"/>
      <c r="HB35" s="160"/>
      <c r="HC35" s="160"/>
      <c r="HD35" s="160"/>
      <c r="HE35" s="160"/>
      <c r="HF35" s="160"/>
      <c r="HG35" s="160"/>
      <c r="HH35" s="160"/>
      <c r="HI35" s="160"/>
      <c r="HJ35" s="160"/>
      <c r="HK35" s="160"/>
      <c r="HL35" s="160"/>
      <c r="HM35" s="160"/>
      <c r="HN35" s="160"/>
      <c r="HO35" s="160"/>
      <c r="HP35" s="160"/>
      <c r="HQ35" s="160"/>
      <c r="HR35" s="160"/>
      <c r="HS35" s="160"/>
      <c r="HT35" s="160"/>
      <c r="HU35" s="160"/>
      <c r="HV35" s="160"/>
      <c r="HW35" s="160"/>
      <c r="HX35" s="160"/>
      <c r="HY35" s="160"/>
      <c r="HZ35" s="160"/>
      <c r="IA35" s="160"/>
      <c r="IB35" s="160"/>
      <c r="IC35" s="160"/>
      <c r="ID35" s="160"/>
      <c r="IE35" s="160"/>
    </row>
    <row r="36" spans="1:239" s="158" customFormat="1">
      <c r="A36" s="150">
        <v>5</v>
      </c>
      <c r="B36" s="278" t="s">
        <v>203</v>
      </c>
      <c r="C36" s="127">
        <v>2016</v>
      </c>
      <c r="D36" s="166">
        <v>2067</v>
      </c>
      <c r="E36" s="160"/>
      <c r="F36" s="161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  <c r="FF36" s="160"/>
      <c r="FG36" s="160"/>
      <c r="FH36" s="160"/>
      <c r="FI36" s="160"/>
      <c r="FJ36" s="160"/>
      <c r="FK36" s="160"/>
      <c r="FL36" s="160"/>
      <c r="FM36" s="160"/>
      <c r="FN36" s="160"/>
      <c r="FO36" s="160"/>
      <c r="FP36" s="160"/>
      <c r="FQ36" s="160"/>
      <c r="FR36" s="160"/>
      <c r="FS36" s="160"/>
      <c r="FT36" s="160"/>
      <c r="FU36" s="160"/>
      <c r="FV36" s="160"/>
      <c r="FW36" s="160"/>
      <c r="FX36" s="160"/>
      <c r="FY36" s="160"/>
      <c r="FZ36" s="160"/>
      <c r="GA36" s="160"/>
      <c r="GB36" s="160"/>
      <c r="GC36" s="160"/>
      <c r="GD36" s="160"/>
      <c r="GE36" s="160"/>
      <c r="GF36" s="160"/>
      <c r="GG36" s="160"/>
      <c r="GH36" s="160"/>
      <c r="GI36" s="160"/>
      <c r="GJ36" s="160"/>
      <c r="GK36" s="160"/>
      <c r="GL36" s="160"/>
      <c r="GM36" s="160"/>
      <c r="GN36" s="160"/>
      <c r="GO36" s="160"/>
      <c r="GP36" s="160"/>
      <c r="GQ36" s="160"/>
      <c r="GR36" s="160"/>
      <c r="GS36" s="160"/>
      <c r="GT36" s="160"/>
      <c r="GU36" s="160"/>
      <c r="GV36" s="160"/>
      <c r="GW36" s="160"/>
      <c r="GX36" s="160"/>
      <c r="GY36" s="160"/>
      <c r="GZ36" s="160"/>
      <c r="HA36" s="160"/>
      <c r="HB36" s="160"/>
      <c r="HC36" s="160"/>
      <c r="HD36" s="160"/>
      <c r="HE36" s="160"/>
      <c r="HF36" s="160"/>
      <c r="HG36" s="160"/>
      <c r="HH36" s="160"/>
      <c r="HI36" s="160"/>
      <c r="HJ36" s="160"/>
      <c r="HK36" s="160"/>
      <c r="HL36" s="160"/>
      <c r="HM36" s="160"/>
      <c r="HN36" s="160"/>
      <c r="HO36" s="160"/>
      <c r="HP36" s="160"/>
      <c r="HQ36" s="160"/>
      <c r="HR36" s="160"/>
      <c r="HS36" s="160"/>
      <c r="HT36" s="160"/>
      <c r="HU36" s="160"/>
      <c r="HV36" s="160"/>
      <c r="HW36" s="160"/>
      <c r="HX36" s="160"/>
      <c r="HY36" s="160"/>
      <c r="HZ36" s="160"/>
      <c r="IA36" s="160"/>
      <c r="IB36" s="160"/>
      <c r="IC36" s="160"/>
      <c r="ID36" s="160"/>
      <c r="IE36" s="160"/>
    </row>
    <row r="37" spans="1:239" s="158" customFormat="1">
      <c r="A37" s="150">
        <v>6</v>
      </c>
      <c r="B37" s="278" t="s">
        <v>203</v>
      </c>
      <c r="C37" s="127">
        <v>2016</v>
      </c>
      <c r="D37" s="166">
        <v>2067</v>
      </c>
      <c r="E37" s="160"/>
      <c r="F37" s="161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/>
      <c r="EU37" s="160"/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  <c r="FH37" s="160"/>
      <c r="FI37" s="160"/>
      <c r="FJ37" s="160"/>
      <c r="FK37" s="160"/>
      <c r="FL37" s="160"/>
      <c r="FM37" s="160"/>
      <c r="FN37" s="160"/>
      <c r="FO37" s="160"/>
      <c r="FP37" s="160"/>
      <c r="FQ37" s="160"/>
      <c r="FR37" s="160"/>
      <c r="FS37" s="160"/>
      <c r="FT37" s="160"/>
      <c r="FU37" s="160"/>
      <c r="FV37" s="160"/>
      <c r="FW37" s="160"/>
      <c r="FX37" s="160"/>
      <c r="FY37" s="160"/>
      <c r="FZ37" s="160"/>
      <c r="GA37" s="160"/>
      <c r="GB37" s="160"/>
      <c r="GC37" s="160"/>
      <c r="GD37" s="160"/>
      <c r="GE37" s="160"/>
      <c r="GF37" s="160"/>
      <c r="GG37" s="160"/>
      <c r="GH37" s="160"/>
      <c r="GI37" s="160"/>
      <c r="GJ37" s="160"/>
      <c r="GK37" s="160"/>
      <c r="GL37" s="160"/>
      <c r="GM37" s="160"/>
      <c r="GN37" s="160"/>
      <c r="GO37" s="160"/>
      <c r="GP37" s="160"/>
      <c r="GQ37" s="160"/>
      <c r="GR37" s="160"/>
      <c r="GS37" s="160"/>
      <c r="GT37" s="160"/>
      <c r="GU37" s="160"/>
      <c r="GV37" s="160"/>
      <c r="GW37" s="160"/>
      <c r="GX37" s="160"/>
      <c r="GY37" s="160"/>
      <c r="GZ37" s="160"/>
      <c r="HA37" s="160"/>
      <c r="HB37" s="160"/>
      <c r="HC37" s="160"/>
      <c r="HD37" s="160"/>
      <c r="HE37" s="160"/>
      <c r="HF37" s="160"/>
      <c r="HG37" s="160"/>
      <c r="HH37" s="160"/>
      <c r="HI37" s="160"/>
      <c r="HJ37" s="160"/>
      <c r="HK37" s="160"/>
      <c r="HL37" s="160"/>
      <c r="HM37" s="160"/>
      <c r="HN37" s="160"/>
      <c r="HO37" s="160"/>
      <c r="HP37" s="160"/>
      <c r="HQ37" s="160"/>
      <c r="HR37" s="160"/>
      <c r="HS37" s="160"/>
      <c r="HT37" s="160"/>
      <c r="HU37" s="160"/>
      <c r="HV37" s="160"/>
      <c r="HW37" s="160"/>
      <c r="HX37" s="160"/>
      <c r="HY37" s="160"/>
      <c r="HZ37" s="160"/>
      <c r="IA37" s="160"/>
      <c r="IB37" s="160"/>
      <c r="IC37" s="160"/>
      <c r="ID37" s="160"/>
      <c r="IE37" s="160"/>
    </row>
    <row r="38" spans="1:239" s="158" customFormat="1">
      <c r="A38" s="143">
        <v>7</v>
      </c>
      <c r="B38" s="279" t="s">
        <v>219</v>
      </c>
      <c r="C38" s="300">
        <v>2019</v>
      </c>
      <c r="D38" s="253">
        <v>1515</v>
      </c>
      <c r="E38" s="160"/>
      <c r="F38" s="161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  <c r="HX38" s="160"/>
      <c r="HY38" s="160"/>
      <c r="HZ38" s="160"/>
      <c r="IA38" s="160"/>
      <c r="IB38" s="160"/>
      <c r="IC38" s="160"/>
      <c r="ID38" s="160"/>
      <c r="IE38" s="160"/>
    </row>
    <row r="39" spans="1:239" s="158" customFormat="1">
      <c r="A39" s="357" t="s">
        <v>6</v>
      </c>
      <c r="B39" s="357"/>
      <c r="C39" s="357"/>
      <c r="D39" s="148">
        <f>SUM(D32:D38)</f>
        <v>13917</v>
      </c>
      <c r="F39" s="159"/>
    </row>
    <row r="40" spans="1:239" s="158" customFormat="1" ht="15" customHeight="1">
      <c r="A40" s="371" t="s">
        <v>437</v>
      </c>
      <c r="B40" s="371"/>
      <c r="C40" s="371"/>
      <c r="D40" s="371"/>
      <c r="E40" s="254"/>
      <c r="F40" s="159"/>
    </row>
    <row r="41" spans="1:239" s="158" customFormat="1" ht="15" customHeight="1">
      <c r="A41" s="146">
        <v>1</v>
      </c>
      <c r="B41" s="146" t="s">
        <v>220</v>
      </c>
      <c r="C41" s="145">
        <v>2016</v>
      </c>
      <c r="D41" s="147">
        <v>315</v>
      </c>
      <c r="F41" s="159"/>
    </row>
    <row r="42" spans="1:239" s="158" customFormat="1">
      <c r="A42" s="146">
        <v>2</v>
      </c>
      <c r="B42" s="139" t="s">
        <v>221</v>
      </c>
      <c r="C42" s="141">
        <v>2016</v>
      </c>
      <c r="D42" s="140">
        <v>1808.04</v>
      </c>
      <c r="F42" s="159"/>
    </row>
    <row r="43" spans="1:239" s="158" customFormat="1">
      <c r="A43" s="146">
        <v>3</v>
      </c>
      <c r="B43" s="139" t="s">
        <v>222</v>
      </c>
      <c r="C43" s="141">
        <v>2017</v>
      </c>
      <c r="D43" s="140">
        <v>1589.65</v>
      </c>
      <c r="F43" s="159"/>
    </row>
    <row r="44" spans="1:239" s="158" customFormat="1">
      <c r="A44" s="146">
        <v>4</v>
      </c>
      <c r="B44" s="139" t="s">
        <v>223</v>
      </c>
      <c r="C44" s="141">
        <v>2017</v>
      </c>
      <c r="D44" s="140">
        <v>591.88</v>
      </c>
      <c r="F44" s="159"/>
    </row>
    <row r="45" spans="1:239" s="158" customFormat="1">
      <c r="A45" s="146">
        <v>5</v>
      </c>
      <c r="B45" s="139" t="s">
        <v>223</v>
      </c>
      <c r="C45" s="141">
        <v>2017</v>
      </c>
      <c r="D45" s="140">
        <v>591.88</v>
      </c>
      <c r="F45" s="159"/>
    </row>
    <row r="46" spans="1:239" s="158" customFormat="1">
      <c r="A46" s="146">
        <v>6</v>
      </c>
      <c r="B46" s="139" t="s">
        <v>223</v>
      </c>
      <c r="C46" s="141">
        <v>2017</v>
      </c>
      <c r="D46" s="140">
        <v>591.87</v>
      </c>
      <c r="F46" s="159"/>
    </row>
    <row r="47" spans="1:239" s="158" customFormat="1">
      <c r="A47" s="146">
        <v>7</v>
      </c>
      <c r="B47" s="139" t="s">
        <v>224</v>
      </c>
      <c r="C47" s="141">
        <v>2017</v>
      </c>
      <c r="D47" s="140">
        <v>961.38</v>
      </c>
      <c r="F47" s="159"/>
    </row>
    <row r="48" spans="1:239" s="158" customFormat="1">
      <c r="A48" s="146">
        <v>8</v>
      </c>
      <c r="B48" s="174" t="s">
        <v>227</v>
      </c>
      <c r="C48" s="173">
        <v>2019</v>
      </c>
      <c r="D48" s="175">
        <v>12000.01</v>
      </c>
      <c r="F48" s="159"/>
    </row>
    <row r="49" spans="1:6" s="158" customFormat="1">
      <c r="A49" s="146">
        <v>9</v>
      </c>
      <c r="B49" s="177" t="s">
        <v>228</v>
      </c>
      <c r="C49" s="176">
        <v>2020</v>
      </c>
      <c r="D49" s="178">
        <v>5904</v>
      </c>
      <c r="F49" s="159"/>
    </row>
    <row r="50" spans="1:6" s="158" customFormat="1">
      <c r="A50" s="146">
        <v>10</v>
      </c>
      <c r="B50" s="177" t="s">
        <v>229</v>
      </c>
      <c r="C50" s="176">
        <v>2020</v>
      </c>
      <c r="D50" s="178">
        <v>899.98</v>
      </c>
      <c r="F50" s="159"/>
    </row>
    <row r="51" spans="1:6" s="158" customFormat="1">
      <c r="A51" s="357" t="s">
        <v>6</v>
      </c>
      <c r="B51" s="357"/>
      <c r="C51" s="357"/>
      <c r="D51" s="148">
        <f>SUM(D41:D50)</f>
        <v>25253.69</v>
      </c>
      <c r="F51" s="159"/>
    </row>
    <row r="52" spans="1:6" s="158" customFormat="1" ht="14.25" customHeight="1">
      <c r="A52" s="382" t="s">
        <v>438</v>
      </c>
      <c r="B52" s="382"/>
      <c r="C52" s="382"/>
      <c r="D52" s="382"/>
      <c r="E52" s="254"/>
      <c r="F52" s="159"/>
    </row>
    <row r="53" spans="1:6" s="158" customFormat="1" ht="14.25" customHeight="1">
      <c r="A53" s="154">
        <v>1</v>
      </c>
      <c r="B53" s="154" t="s">
        <v>239</v>
      </c>
      <c r="C53" s="153">
        <v>2018</v>
      </c>
      <c r="D53" s="155">
        <v>17500</v>
      </c>
      <c r="F53" s="159"/>
    </row>
    <row r="54" spans="1:6" s="158" customFormat="1" ht="14.25" customHeight="1">
      <c r="A54" s="357" t="s">
        <v>6</v>
      </c>
      <c r="B54" s="357"/>
      <c r="C54" s="357"/>
      <c r="D54" s="148">
        <f>SUM(D53:D53)</f>
        <v>17500</v>
      </c>
      <c r="F54" s="159"/>
    </row>
    <row r="55" spans="1:6" s="158" customFormat="1" ht="15" customHeight="1">
      <c r="A55" s="354" t="s">
        <v>439</v>
      </c>
      <c r="B55" s="355"/>
      <c r="C55" s="355"/>
      <c r="D55" s="355"/>
      <c r="F55" s="159"/>
    </row>
    <row r="56" spans="1:6" s="158" customFormat="1">
      <c r="A56" s="139">
        <v>1</v>
      </c>
      <c r="B56" s="139" t="s">
        <v>209</v>
      </c>
      <c r="C56" s="141">
        <v>2016</v>
      </c>
      <c r="D56" s="140">
        <v>353.66</v>
      </c>
      <c r="E56" s="254"/>
      <c r="F56" s="159"/>
    </row>
    <row r="57" spans="1:6" s="158" customFormat="1">
      <c r="A57" s="139">
        <v>2</v>
      </c>
      <c r="B57" s="139" t="s">
        <v>238</v>
      </c>
      <c r="C57" s="141">
        <v>2016</v>
      </c>
      <c r="D57" s="140">
        <v>1380</v>
      </c>
      <c r="E57" s="254"/>
      <c r="F57" s="159"/>
    </row>
    <row r="58" spans="1:6" s="158" customFormat="1">
      <c r="A58" s="154">
        <v>3</v>
      </c>
      <c r="B58" s="154" t="s">
        <v>239</v>
      </c>
      <c r="C58" s="153">
        <v>2018</v>
      </c>
      <c r="D58" s="155">
        <v>17500</v>
      </c>
      <c r="F58" s="159"/>
    </row>
    <row r="59" spans="1:6" s="158" customFormat="1">
      <c r="A59" s="357" t="s">
        <v>6</v>
      </c>
      <c r="B59" s="357"/>
      <c r="C59" s="357"/>
      <c r="D59" s="148">
        <f>SUM(D56:D58)</f>
        <v>19233.66</v>
      </c>
      <c r="F59" s="159"/>
    </row>
    <row r="60" spans="1:6" s="158" customFormat="1" ht="15" customHeight="1">
      <c r="A60" s="376" t="s">
        <v>440</v>
      </c>
      <c r="B60" s="377"/>
      <c r="C60" s="377"/>
      <c r="D60" s="378"/>
      <c r="F60" s="159"/>
    </row>
    <row r="61" spans="1:6" s="158" customFormat="1">
      <c r="A61" s="150">
        <v>1</v>
      </c>
      <c r="B61" s="150" t="s">
        <v>220</v>
      </c>
      <c r="C61" s="138">
        <v>2016</v>
      </c>
      <c r="D61" s="151">
        <v>315</v>
      </c>
      <c r="F61" s="159"/>
    </row>
    <row r="62" spans="1:6" s="158" customFormat="1">
      <c r="A62" s="150">
        <v>2</v>
      </c>
      <c r="B62" s="177" t="s">
        <v>246</v>
      </c>
      <c r="C62" s="176">
        <v>2018</v>
      </c>
      <c r="D62" s="178">
        <v>17500</v>
      </c>
      <c r="F62" s="159"/>
    </row>
    <row r="63" spans="1:6" s="158" customFormat="1">
      <c r="A63" s="150">
        <v>3</v>
      </c>
      <c r="B63" s="177" t="s">
        <v>247</v>
      </c>
      <c r="C63" s="176">
        <v>2020</v>
      </c>
      <c r="D63" s="178">
        <v>7000</v>
      </c>
      <c r="F63" s="159"/>
    </row>
    <row r="64" spans="1:6" s="158" customFormat="1" ht="15" customHeight="1">
      <c r="A64" s="379" t="s">
        <v>6</v>
      </c>
      <c r="B64" s="380"/>
      <c r="C64" s="381"/>
      <c r="D64" s="148">
        <f>SUM(D61:D63)</f>
        <v>24815</v>
      </c>
      <c r="F64" s="159"/>
    </row>
    <row r="65" spans="1:6" s="158" customFormat="1" ht="15" customHeight="1">
      <c r="A65" s="371" t="s">
        <v>441</v>
      </c>
      <c r="B65" s="371"/>
      <c r="C65" s="371"/>
      <c r="D65" s="371"/>
      <c r="F65" s="159"/>
    </row>
    <row r="66" spans="1:6" s="158" customFormat="1">
      <c r="A66" s="139">
        <v>1</v>
      </c>
      <c r="B66" s="139" t="s">
        <v>211</v>
      </c>
      <c r="C66" s="141">
        <v>2017</v>
      </c>
      <c r="D66" s="140">
        <v>2090</v>
      </c>
      <c r="E66" s="254"/>
      <c r="F66" s="159"/>
    </row>
    <row r="67" spans="1:6" s="158" customFormat="1">
      <c r="A67" s="139">
        <v>2</v>
      </c>
      <c r="B67" s="139" t="s">
        <v>249</v>
      </c>
      <c r="C67" s="141">
        <v>2016</v>
      </c>
      <c r="D67" s="140">
        <v>450</v>
      </c>
      <c r="F67" s="159"/>
    </row>
    <row r="68" spans="1:6" s="158" customFormat="1">
      <c r="A68" s="154">
        <v>3</v>
      </c>
      <c r="B68" s="154" t="s">
        <v>250</v>
      </c>
      <c r="C68" s="153">
        <v>2018</v>
      </c>
      <c r="D68" s="155">
        <v>17499</v>
      </c>
      <c r="F68" s="159"/>
    </row>
    <row r="69" spans="1:6" s="158" customFormat="1">
      <c r="A69" s="357" t="s">
        <v>6</v>
      </c>
      <c r="B69" s="357"/>
      <c r="C69" s="357"/>
      <c r="D69" s="148">
        <f>SUM(D66:D68)</f>
        <v>20039</v>
      </c>
      <c r="F69" s="159"/>
    </row>
    <row r="70" spans="1:6" s="158" customFormat="1">
      <c r="A70" s="382" t="s">
        <v>442</v>
      </c>
      <c r="B70" s="382"/>
      <c r="C70" s="382"/>
      <c r="D70" s="382"/>
      <c r="F70" s="159"/>
    </row>
    <row r="71" spans="1:6" s="158" customFormat="1">
      <c r="A71" s="150">
        <v>1</v>
      </c>
      <c r="B71" s="150" t="s">
        <v>252</v>
      </c>
      <c r="C71" s="138">
        <v>2016</v>
      </c>
      <c r="D71" s="151">
        <v>2750</v>
      </c>
      <c r="F71" s="159"/>
    </row>
    <row r="72" spans="1:6" s="158" customFormat="1">
      <c r="A72" s="184">
        <v>2</v>
      </c>
      <c r="B72" s="184" t="s">
        <v>253</v>
      </c>
      <c r="C72" s="183">
        <v>2018</v>
      </c>
      <c r="D72" s="185">
        <v>17500</v>
      </c>
      <c r="F72" s="159"/>
    </row>
    <row r="73" spans="1:6" s="158" customFormat="1">
      <c r="A73" s="357" t="s">
        <v>6</v>
      </c>
      <c r="B73" s="357"/>
      <c r="C73" s="357"/>
      <c r="D73" s="148">
        <f>SUM(D71:D72)</f>
        <v>20250</v>
      </c>
      <c r="F73" s="159"/>
    </row>
    <row r="74" spans="1:6" s="158" customFormat="1" ht="15" customHeight="1">
      <c r="A74" s="354" t="s">
        <v>443</v>
      </c>
      <c r="B74" s="355"/>
      <c r="C74" s="355"/>
      <c r="D74" s="355"/>
      <c r="F74" s="255"/>
    </row>
    <row r="75" spans="1:6" s="158" customFormat="1">
      <c r="A75" s="154">
        <v>1</v>
      </c>
      <c r="B75" s="154" t="s">
        <v>254</v>
      </c>
      <c r="C75" s="153">
        <v>2016</v>
      </c>
      <c r="D75" s="155">
        <v>2000</v>
      </c>
      <c r="F75" s="159"/>
    </row>
    <row r="76" spans="1:6" s="158" customFormat="1">
      <c r="A76" s="174">
        <v>2</v>
      </c>
      <c r="B76" s="174" t="s">
        <v>255</v>
      </c>
      <c r="C76" s="173">
        <v>2018</v>
      </c>
      <c r="D76" s="175">
        <v>17500</v>
      </c>
      <c r="F76" s="159"/>
    </row>
    <row r="77" spans="1:6" s="158" customFormat="1">
      <c r="A77" s="177">
        <v>3</v>
      </c>
      <c r="B77" s="177" t="s">
        <v>256</v>
      </c>
      <c r="C77" s="176">
        <v>2020</v>
      </c>
      <c r="D77" s="178">
        <v>690</v>
      </c>
      <c r="F77" s="159"/>
    </row>
    <row r="78" spans="1:6" s="158" customFormat="1">
      <c r="A78" s="357" t="s">
        <v>6</v>
      </c>
      <c r="B78" s="357"/>
      <c r="C78" s="357"/>
      <c r="D78" s="148">
        <f>SUM(D75:D77)</f>
        <v>20190</v>
      </c>
      <c r="F78" s="159"/>
    </row>
    <row r="79" spans="1:6" s="158" customFormat="1">
      <c r="A79" s="382" t="s">
        <v>444</v>
      </c>
      <c r="B79" s="382"/>
      <c r="C79" s="382"/>
      <c r="D79" s="382"/>
      <c r="F79" s="255"/>
    </row>
    <row r="80" spans="1:6" s="158" customFormat="1">
      <c r="A80" s="146">
        <v>1</v>
      </c>
      <c r="B80" s="146" t="s">
        <v>225</v>
      </c>
      <c r="C80" s="145">
        <v>2017</v>
      </c>
      <c r="D80" s="147">
        <v>1899.99</v>
      </c>
      <c r="F80" s="159"/>
    </row>
    <row r="81" spans="1:1025" s="158" customFormat="1">
      <c r="A81" s="146">
        <v>2</v>
      </c>
      <c r="B81" s="146" t="s">
        <v>259</v>
      </c>
      <c r="C81" s="145">
        <v>2017</v>
      </c>
      <c r="D81" s="147">
        <v>328.99</v>
      </c>
      <c r="F81" s="159"/>
    </row>
    <row r="82" spans="1:1025" s="158" customFormat="1">
      <c r="A82" s="146">
        <v>3</v>
      </c>
      <c r="B82" s="146" t="s">
        <v>226</v>
      </c>
      <c r="C82" s="145">
        <v>2015</v>
      </c>
      <c r="D82" s="147">
        <v>3433.62</v>
      </c>
      <c r="F82" s="159"/>
    </row>
    <row r="83" spans="1:1025" s="158" customFormat="1">
      <c r="A83" s="357" t="s">
        <v>6</v>
      </c>
      <c r="B83" s="357"/>
      <c r="C83" s="357"/>
      <c r="D83" s="148">
        <f>SUM(D80:D82)</f>
        <v>5662.6</v>
      </c>
      <c r="F83" s="159"/>
    </row>
    <row r="84" spans="1:1025" s="158" customFormat="1" ht="15" customHeight="1">
      <c r="A84" s="371" t="s">
        <v>445</v>
      </c>
      <c r="B84" s="371"/>
      <c r="C84" s="371"/>
      <c r="D84" s="371"/>
      <c r="F84" s="159"/>
    </row>
    <row r="85" spans="1:1025" s="158" customFormat="1">
      <c r="A85" s="150">
        <v>1</v>
      </c>
      <c r="B85" s="150" t="s">
        <v>263</v>
      </c>
      <c r="C85" s="138">
        <v>2016</v>
      </c>
      <c r="D85" s="151">
        <v>1700</v>
      </c>
      <c r="F85" s="159"/>
    </row>
    <row r="86" spans="1:1025" s="158" customFormat="1">
      <c r="A86" s="357" t="s">
        <v>6</v>
      </c>
      <c r="B86" s="357"/>
      <c r="C86" s="357"/>
      <c r="D86" s="148">
        <f>SUM(D85:D85)</f>
        <v>1700</v>
      </c>
      <c r="F86" s="159"/>
    </row>
    <row r="87" spans="1:1025" s="158" customFormat="1" ht="15" customHeight="1">
      <c r="A87" s="354" t="s">
        <v>446</v>
      </c>
      <c r="B87" s="355"/>
      <c r="C87" s="355"/>
      <c r="D87" s="355"/>
      <c r="F87" s="159"/>
    </row>
    <row r="88" spans="1:1025" s="158" customFormat="1">
      <c r="A88" s="150">
        <v>1</v>
      </c>
      <c r="B88" s="150" t="s">
        <v>265</v>
      </c>
      <c r="C88" s="138">
        <v>2017</v>
      </c>
      <c r="D88" s="151">
        <v>799</v>
      </c>
      <c r="F88" s="159"/>
    </row>
    <row r="89" spans="1:1025" s="158" customFormat="1">
      <c r="A89" s="357" t="s">
        <v>6</v>
      </c>
      <c r="B89" s="357"/>
      <c r="C89" s="357"/>
      <c r="D89" s="148">
        <f>SUM(D88:D88)</f>
        <v>799</v>
      </c>
      <c r="F89" s="159"/>
    </row>
    <row r="90" spans="1:1025" customFormat="1" ht="15" customHeight="1">
      <c r="A90" s="387" t="s">
        <v>447</v>
      </c>
      <c r="B90" s="387"/>
      <c r="C90" s="387"/>
      <c r="D90" s="387"/>
      <c r="E90" s="158"/>
      <c r="F90" s="159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158"/>
      <c r="DZ90" s="158"/>
      <c r="EA90" s="158"/>
      <c r="EB90" s="158"/>
      <c r="EC90" s="158"/>
      <c r="ED90" s="158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  <c r="FH90" s="158"/>
      <c r="FI90" s="158"/>
      <c r="FJ90" s="158"/>
      <c r="FK90" s="158"/>
      <c r="FL90" s="158"/>
      <c r="FM90" s="158"/>
      <c r="FN90" s="158"/>
      <c r="FO90" s="158"/>
      <c r="FP90" s="158"/>
      <c r="FQ90" s="158"/>
      <c r="FR90" s="158"/>
      <c r="FS90" s="158"/>
      <c r="FT90" s="158"/>
      <c r="FU90" s="158"/>
      <c r="FV90" s="158"/>
      <c r="FW90" s="158"/>
      <c r="FX90" s="158"/>
      <c r="FY90" s="158"/>
      <c r="FZ90" s="158"/>
      <c r="GA90" s="158"/>
      <c r="GB90" s="158"/>
      <c r="GC90" s="158"/>
      <c r="GD90" s="158"/>
      <c r="GE90" s="158"/>
      <c r="GF90" s="158"/>
      <c r="GG90" s="158"/>
      <c r="GH90" s="158"/>
      <c r="GI90" s="158"/>
      <c r="GJ90" s="158"/>
      <c r="GK90" s="158"/>
      <c r="GL90" s="158"/>
      <c r="GM90" s="158"/>
      <c r="GN90" s="158"/>
      <c r="GO90" s="158"/>
      <c r="GP90" s="158"/>
      <c r="GQ90" s="158"/>
      <c r="GR90" s="158"/>
      <c r="GS90" s="158"/>
      <c r="GT90" s="158"/>
      <c r="GU90" s="158"/>
      <c r="GV90" s="158"/>
      <c r="GW90" s="158"/>
      <c r="GX90" s="158"/>
      <c r="GY90" s="158"/>
      <c r="GZ90" s="158"/>
      <c r="HA90" s="158"/>
      <c r="HB90" s="158"/>
      <c r="HC90" s="158"/>
      <c r="HD90" s="158"/>
      <c r="HE90" s="158"/>
      <c r="HF90" s="158"/>
      <c r="HG90" s="158"/>
      <c r="HH90" s="158"/>
      <c r="HI90" s="158"/>
      <c r="HJ90" s="158"/>
      <c r="HK90" s="158"/>
      <c r="HL90" s="158"/>
      <c r="HM90" s="158"/>
      <c r="HN90" s="158"/>
      <c r="HO90" s="158"/>
      <c r="HP90" s="158"/>
      <c r="HQ90" s="158"/>
      <c r="HR90" s="158"/>
      <c r="HS90" s="158"/>
      <c r="HT90" s="158"/>
      <c r="HU90" s="158"/>
      <c r="HV90" s="158"/>
      <c r="HW90" s="158"/>
      <c r="HX90" s="158"/>
      <c r="HY90" s="158"/>
      <c r="HZ90" s="158"/>
      <c r="IA90" s="158"/>
      <c r="IB90" s="158"/>
      <c r="IC90" s="158"/>
      <c r="ID90" s="158"/>
      <c r="IE90" s="158"/>
      <c r="IF90" s="158"/>
      <c r="IG90" s="158"/>
      <c r="IH90" s="158"/>
      <c r="II90" s="158"/>
      <c r="IJ90" s="158"/>
      <c r="IK90" s="158"/>
      <c r="IL90" s="158"/>
      <c r="IM90" s="158"/>
      <c r="IN90" s="158"/>
      <c r="IO90" s="158"/>
      <c r="IP90" s="158"/>
      <c r="IQ90" s="158"/>
      <c r="IR90" s="158"/>
      <c r="IS90" s="158"/>
      <c r="IT90" s="158"/>
      <c r="IU90" s="158"/>
      <c r="IV90" s="158"/>
      <c r="IW90" s="158"/>
      <c r="IX90" s="158"/>
      <c r="IY90" s="158"/>
      <c r="IZ90" s="158"/>
      <c r="JA90" s="158"/>
      <c r="JB90" s="158"/>
      <c r="JC90" s="158"/>
      <c r="JD90" s="158"/>
      <c r="JE90" s="158"/>
      <c r="JF90" s="158"/>
      <c r="JG90" s="158"/>
      <c r="JH90" s="158"/>
      <c r="JI90" s="158"/>
      <c r="JJ90" s="158"/>
      <c r="JK90" s="158"/>
      <c r="JL90" s="158"/>
      <c r="JM90" s="158"/>
      <c r="JN90" s="158"/>
      <c r="JO90" s="158"/>
      <c r="JP90" s="158"/>
      <c r="JQ90" s="158"/>
      <c r="JR90" s="158"/>
      <c r="JS90" s="158"/>
      <c r="JT90" s="158"/>
      <c r="JU90" s="158"/>
      <c r="JV90" s="158"/>
      <c r="JW90" s="158"/>
      <c r="JX90" s="158"/>
      <c r="JY90" s="158"/>
      <c r="JZ90" s="158"/>
      <c r="KA90" s="158"/>
      <c r="KB90" s="158"/>
      <c r="KC90" s="158"/>
      <c r="KD90" s="158"/>
      <c r="KE90" s="158"/>
      <c r="KF90" s="158"/>
      <c r="KG90" s="158"/>
      <c r="KH90" s="158"/>
      <c r="KI90" s="158"/>
      <c r="KJ90" s="158"/>
      <c r="KK90" s="158"/>
      <c r="KL90" s="158"/>
      <c r="KM90" s="158"/>
      <c r="KN90" s="158"/>
      <c r="KO90" s="158"/>
      <c r="KP90" s="158"/>
      <c r="KQ90" s="158"/>
      <c r="KR90" s="158"/>
      <c r="KS90" s="158"/>
      <c r="KT90" s="158"/>
      <c r="KU90" s="158"/>
      <c r="KV90" s="158"/>
      <c r="KW90" s="158"/>
      <c r="KX90" s="158"/>
      <c r="KY90" s="158"/>
      <c r="KZ90" s="158"/>
      <c r="LA90" s="158"/>
      <c r="LB90" s="158"/>
      <c r="LC90" s="158"/>
      <c r="LD90" s="158"/>
      <c r="LE90" s="158"/>
      <c r="LF90" s="158"/>
      <c r="LG90" s="158"/>
      <c r="LH90" s="158"/>
      <c r="LI90" s="158"/>
      <c r="LJ90" s="158"/>
      <c r="LK90" s="158"/>
      <c r="LL90" s="158"/>
      <c r="LM90" s="158"/>
      <c r="LN90" s="158"/>
      <c r="LO90" s="158"/>
      <c r="LP90" s="158"/>
      <c r="LQ90" s="158"/>
      <c r="LR90" s="158"/>
      <c r="LS90" s="158"/>
      <c r="LT90" s="158"/>
      <c r="LU90" s="158"/>
      <c r="LV90" s="158"/>
      <c r="LW90" s="158"/>
      <c r="LX90" s="158"/>
      <c r="LY90" s="158"/>
      <c r="LZ90" s="158"/>
      <c r="MA90" s="158"/>
      <c r="MB90" s="158"/>
      <c r="MC90" s="158"/>
      <c r="MD90" s="158"/>
      <c r="ME90" s="158"/>
      <c r="MF90" s="158"/>
      <c r="MG90" s="158"/>
      <c r="MH90" s="158"/>
      <c r="MI90" s="158"/>
      <c r="MJ90" s="158"/>
      <c r="MK90" s="158"/>
      <c r="ML90" s="158"/>
      <c r="MM90" s="158"/>
      <c r="MN90" s="158"/>
      <c r="MO90" s="158"/>
      <c r="MP90" s="158"/>
      <c r="MQ90" s="158"/>
      <c r="MR90" s="158"/>
      <c r="MS90" s="158"/>
      <c r="MT90" s="158"/>
      <c r="MU90" s="158"/>
      <c r="MV90" s="158"/>
      <c r="MW90" s="158"/>
      <c r="MX90" s="158"/>
      <c r="MY90" s="158"/>
      <c r="MZ90" s="158"/>
      <c r="NA90" s="158"/>
      <c r="NB90" s="158"/>
      <c r="NC90" s="158"/>
      <c r="ND90" s="158"/>
      <c r="NE90" s="158"/>
      <c r="NF90" s="158"/>
      <c r="NG90" s="158"/>
      <c r="NH90" s="158"/>
      <c r="NI90" s="158"/>
      <c r="NJ90" s="158"/>
      <c r="NK90" s="158"/>
      <c r="NL90" s="158"/>
      <c r="NM90" s="158"/>
      <c r="NN90" s="158"/>
      <c r="NO90" s="158"/>
      <c r="NP90" s="158"/>
      <c r="NQ90" s="158"/>
      <c r="NR90" s="158"/>
      <c r="NS90" s="158"/>
      <c r="NT90" s="158"/>
      <c r="NU90" s="158"/>
      <c r="NV90" s="158"/>
      <c r="NW90" s="158"/>
      <c r="NX90" s="158"/>
      <c r="NY90" s="158"/>
      <c r="NZ90" s="158"/>
      <c r="OA90" s="158"/>
      <c r="OB90" s="158"/>
      <c r="OC90" s="158"/>
      <c r="OD90" s="158"/>
      <c r="OE90" s="158"/>
      <c r="OF90" s="158"/>
      <c r="OG90" s="158"/>
      <c r="OH90" s="158"/>
      <c r="OI90" s="158"/>
      <c r="OJ90" s="158"/>
      <c r="OK90" s="158"/>
      <c r="OL90" s="158"/>
      <c r="OM90" s="158"/>
      <c r="ON90" s="158"/>
      <c r="OO90" s="158"/>
      <c r="OP90" s="158"/>
      <c r="OQ90" s="158"/>
      <c r="OR90" s="158"/>
      <c r="OS90" s="158"/>
      <c r="OT90" s="158"/>
      <c r="OU90" s="158"/>
      <c r="OV90" s="158"/>
      <c r="OW90" s="158"/>
      <c r="OX90" s="158"/>
      <c r="OY90" s="158"/>
      <c r="OZ90" s="158"/>
      <c r="PA90" s="158"/>
      <c r="PB90" s="158"/>
      <c r="PC90" s="158"/>
      <c r="PD90" s="158"/>
      <c r="PE90" s="158"/>
      <c r="PF90" s="158"/>
      <c r="PG90" s="158"/>
      <c r="PH90" s="158"/>
      <c r="PI90" s="158"/>
      <c r="PJ90" s="158"/>
      <c r="PK90" s="158"/>
      <c r="PL90" s="158"/>
      <c r="PM90" s="158"/>
      <c r="PN90" s="158"/>
      <c r="PO90" s="158"/>
      <c r="PP90" s="158"/>
      <c r="PQ90" s="158"/>
      <c r="PR90" s="158"/>
      <c r="PS90" s="158"/>
      <c r="PT90" s="158"/>
      <c r="PU90" s="158"/>
      <c r="PV90" s="158"/>
      <c r="PW90" s="158"/>
      <c r="PX90" s="158"/>
      <c r="PY90" s="158"/>
      <c r="PZ90" s="158"/>
      <c r="QA90" s="158"/>
      <c r="QB90" s="158"/>
      <c r="QC90" s="158"/>
      <c r="QD90" s="158"/>
      <c r="QE90" s="158"/>
      <c r="QF90" s="158"/>
      <c r="QG90" s="158"/>
      <c r="QH90" s="158"/>
      <c r="QI90" s="158"/>
      <c r="QJ90" s="158"/>
      <c r="QK90" s="158"/>
      <c r="QL90" s="158"/>
      <c r="QM90" s="158"/>
      <c r="QN90" s="158"/>
      <c r="QO90" s="158"/>
      <c r="QP90" s="158"/>
      <c r="QQ90" s="158"/>
      <c r="QR90" s="158"/>
      <c r="QS90" s="158"/>
      <c r="QT90" s="158"/>
      <c r="QU90" s="158"/>
      <c r="QV90" s="158"/>
      <c r="QW90" s="158"/>
      <c r="QX90" s="158"/>
      <c r="QY90" s="158"/>
      <c r="QZ90" s="158"/>
      <c r="RA90" s="158"/>
      <c r="RB90" s="158"/>
      <c r="RC90" s="158"/>
      <c r="RD90" s="158"/>
      <c r="RE90" s="158"/>
      <c r="RF90" s="158"/>
      <c r="RG90" s="158"/>
      <c r="RH90" s="158"/>
      <c r="RI90" s="158"/>
      <c r="RJ90" s="158"/>
      <c r="RK90" s="158"/>
      <c r="RL90" s="158"/>
      <c r="RM90" s="158"/>
      <c r="RN90" s="158"/>
      <c r="RO90" s="158"/>
      <c r="RP90" s="158"/>
      <c r="RQ90" s="158"/>
      <c r="RR90" s="158"/>
      <c r="RS90" s="158"/>
      <c r="RT90" s="158"/>
      <c r="RU90" s="158"/>
      <c r="RV90" s="158"/>
      <c r="RW90" s="158"/>
      <c r="RX90" s="158"/>
      <c r="RY90" s="158"/>
      <c r="RZ90" s="158"/>
      <c r="SA90" s="158"/>
      <c r="SB90" s="158"/>
      <c r="SC90" s="158"/>
      <c r="SD90" s="158"/>
      <c r="SE90" s="158"/>
      <c r="SF90" s="158"/>
      <c r="SG90" s="158"/>
      <c r="SH90" s="158"/>
      <c r="SI90" s="158"/>
      <c r="SJ90" s="158"/>
      <c r="SK90" s="158"/>
      <c r="SL90" s="158"/>
      <c r="SM90" s="158"/>
      <c r="SN90" s="158"/>
      <c r="SO90" s="158"/>
      <c r="SP90" s="158"/>
      <c r="SQ90" s="158"/>
      <c r="SR90" s="158"/>
      <c r="SS90" s="158"/>
      <c r="ST90" s="158"/>
      <c r="SU90" s="158"/>
      <c r="SV90" s="158"/>
      <c r="SW90" s="158"/>
      <c r="SX90" s="158"/>
      <c r="SY90" s="158"/>
      <c r="SZ90" s="158"/>
      <c r="TA90" s="158"/>
      <c r="TB90" s="158"/>
      <c r="TC90" s="158"/>
      <c r="TD90" s="158"/>
      <c r="TE90" s="158"/>
      <c r="TF90" s="158"/>
      <c r="TG90" s="158"/>
      <c r="TH90" s="158"/>
      <c r="TI90" s="158"/>
      <c r="TJ90" s="158"/>
      <c r="TK90" s="158"/>
      <c r="TL90" s="158"/>
      <c r="TM90" s="158"/>
      <c r="TN90" s="158"/>
      <c r="TO90" s="158"/>
      <c r="TP90" s="158"/>
      <c r="TQ90" s="158"/>
      <c r="TR90" s="158"/>
      <c r="TS90" s="158"/>
      <c r="TT90" s="158"/>
      <c r="TU90" s="158"/>
      <c r="TV90" s="158"/>
      <c r="TW90" s="158"/>
      <c r="TX90" s="158"/>
      <c r="TY90" s="158"/>
      <c r="TZ90" s="158"/>
      <c r="UA90" s="158"/>
      <c r="UB90" s="158"/>
      <c r="UC90" s="158"/>
      <c r="UD90" s="158"/>
      <c r="UE90" s="158"/>
      <c r="UF90" s="158"/>
      <c r="UG90" s="158"/>
      <c r="UH90" s="158"/>
      <c r="UI90" s="158"/>
      <c r="UJ90" s="158"/>
      <c r="UK90" s="158"/>
      <c r="UL90" s="158"/>
      <c r="UM90" s="158"/>
      <c r="UN90" s="158"/>
      <c r="UO90" s="158"/>
      <c r="UP90" s="158"/>
      <c r="UQ90" s="158"/>
      <c r="UR90" s="158"/>
      <c r="US90" s="158"/>
      <c r="UT90" s="158"/>
      <c r="UU90" s="158"/>
      <c r="UV90" s="158"/>
      <c r="UW90" s="158"/>
      <c r="UX90" s="158"/>
      <c r="UY90" s="158"/>
      <c r="UZ90" s="158"/>
      <c r="VA90" s="158"/>
      <c r="VB90" s="158"/>
      <c r="VC90" s="158"/>
      <c r="VD90" s="158"/>
      <c r="VE90" s="158"/>
      <c r="VF90" s="158"/>
      <c r="VG90" s="158"/>
      <c r="VH90" s="158"/>
      <c r="VI90" s="158"/>
      <c r="VJ90" s="158"/>
      <c r="VK90" s="158"/>
      <c r="VL90" s="158"/>
      <c r="VM90" s="158"/>
      <c r="VN90" s="158"/>
      <c r="VO90" s="158"/>
      <c r="VP90" s="158"/>
      <c r="VQ90" s="158"/>
      <c r="VR90" s="158"/>
      <c r="VS90" s="158"/>
      <c r="VT90" s="158"/>
      <c r="VU90" s="158"/>
      <c r="VV90" s="158"/>
      <c r="VW90" s="158"/>
      <c r="VX90" s="158"/>
      <c r="VY90" s="158"/>
      <c r="VZ90" s="158"/>
      <c r="WA90" s="158"/>
      <c r="WB90" s="158"/>
      <c r="WC90" s="158"/>
      <c r="WD90" s="158"/>
      <c r="WE90" s="158"/>
      <c r="WF90" s="158"/>
      <c r="WG90" s="158"/>
      <c r="WH90" s="158"/>
      <c r="WI90" s="158"/>
      <c r="WJ90" s="158"/>
      <c r="WK90" s="158"/>
      <c r="WL90" s="158"/>
      <c r="WM90" s="158"/>
      <c r="WN90" s="158"/>
      <c r="WO90" s="158"/>
      <c r="WP90" s="158"/>
      <c r="WQ90" s="158"/>
      <c r="WR90" s="158"/>
      <c r="WS90" s="158"/>
      <c r="WT90" s="158"/>
      <c r="WU90" s="158"/>
      <c r="WV90" s="158"/>
      <c r="WW90" s="158"/>
      <c r="WX90" s="158"/>
      <c r="WY90" s="158"/>
      <c r="WZ90" s="158"/>
      <c r="XA90" s="158"/>
      <c r="XB90" s="158"/>
      <c r="XC90" s="158"/>
      <c r="XD90" s="158"/>
      <c r="XE90" s="158"/>
      <c r="XF90" s="158"/>
      <c r="XG90" s="158"/>
      <c r="XH90" s="158"/>
      <c r="XI90" s="158"/>
      <c r="XJ90" s="158"/>
      <c r="XK90" s="158"/>
      <c r="XL90" s="158"/>
      <c r="XM90" s="158"/>
      <c r="XN90" s="158"/>
      <c r="XO90" s="158"/>
      <c r="XP90" s="158"/>
      <c r="XQ90" s="158"/>
      <c r="XR90" s="158"/>
      <c r="XS90" s="158"/>
      <c r="XT90" s="158"/>
      <c r="XU90" s="158"/>
      <c r="XV90" s="158"/>
      <c r="XW90" s="158"/>
      <c r="XX90" s="158"/>
      <c r="XY90" s="158"/>
      <c r="XZ90" s="158"/>
      <c r="YA90" s="158"/>
      <c r="YB90" s="158"/>
      <c r="YC90" s="158"/>
      <c r="YD90" s="158"/>
      <c r="YE90" s="158"/>
      <c r="YF90" s="158"/>
      <c r="YG90" s="158"/>
      <c r="YH90" s="158"/>
      <c r="YI90" s="158"/>
      <c r="YJ90" s="158"/>
      <c r="YK90" s="158"/>
      <c r="YL90" s="158"/>
      <c r="YM90" s="158"/>
      <c r="YN90" s="158"/>
      <c r="YO90" s="158"/>
      <c r="YP90" s="158"/>
      <c r="YQ90" s="158"/>
      <c r="YR90" s="158"/>
      <c r="YS90" s="158"/>
      <c r="YT90" s="158"/>
      <c r="YU90" s="158"/>
      <c r="YV90" s="158"/>
      <c r="YW90" s="158"/>
      <c r="YX90" s="158"/>
      <c r="YY90" s="158"/>
      <c r="YZ90" s="158"/>
      <c r="ZA90" s="158"/>
      <c r="ZB90" s="158"/>
      <c r="ZC90" s="158"/>
      <c r="ZD90" s="158"/>
      <c r="ZE90" s="158"/>
      <c r="ZF90" s="158"/>
      <c r="ZG90" s="158"/>
      <c r="ZH90" s="158"/>
      <c r="ZI90" s="158"/>
      <c r="ZJ90" s="158"/>
      <c r="ZK90" s="158"/>
      <c r="ZL90" s="158"/>
      <c r="ZM90" s="158"/>
      <c r="ZN90" s="158"/>
      <c r="ZO90" s="158"/>
      <c r="ZP90" s="158"/>
      <c r="ZQ90" s="158"/>
      <c r="ZR90" s="158"/>
      <c r="ZS90" s="158"/>
      <c r="ZT90" s="158"/>
      <c r="ZU90" s="158"/>
      <c r="ZV90" s="158"/>
      <c r="ZW90" s="158"/>
      <c r="ZX90" s="158"/>
      <c r="ZY90" s="158"/>
      <c r="ZZ90" s="158"/>
      <c r="AAA90" s="158"/>
      <c r="AAB90" s="158"/>
      <c r="AAC90" s="158"/>
      <c r="AAD90" s="158"/>
      <c r="AAE90" s="158"/>
      <c r="AAF90" s="158"/>
      <c r="AAG90" s="158"/>
      <c r="AAH90" s="158"/>
      <c r="AAI90" s="158"/>
      <c r="AAJ90" s="158"/>
      <c r="AAK90" s="158"/>
      <c r="AAL90" s="158"/>
      <c r="AAM90" s="158"/>
      <c r="AAN90" s="158"/>
      <c r="AAO90" s="158"/>
      <c r="AAP90" s="158"/>
      <c r="AAQ90" s="158"/>
      <c r="AAR90" s="158"/>
      <c r="AAS90" s="158"/>
      <c r="AAT90" s="158"/>
      <c r="AAU90" s="158"/>
      <c r="AAV90" s="158"/>
      <c r="AAW90" s="158"/>
      <c r="AAX90" s="158"/>
      <c r="AAY90" s="158"/>
      <c r="AAZ90" s="158"/>
      <c r="ABA90" s="158"/>
      <c r="ABB90" s="158"/>
      <c r="ABC90" s="158"/>
      <c r="ABD90" s="158"/>
      <c r="ABE90" s="158"/>
      <c r="ABF90" s="158"/>
      <c r="ABG90" s="158"/>
      <c r="ABH90" s="158"/>
      <c r="ABI90" s="158"/>
      <c r="ABJ90" s="158"/>
      <c r="ABK90" s="158"/>
      <c r="ABL90" s="158"/>
      <c r="ABM90" s="158"/>
      <c r="ABN90" s="158"/>
      <c r="ABO90" s="158"/>
      <c r="ABP90" s="158"/>
      <c r="ABQ90" s="158"/>
      <c r="ABR90" s="158"/>
      <c r="ABS90" s="158"/>
      <c r="ABT90" s="158"/>
      <c r="ABU90" s="158"/>
      <c r="ABV90" s="158"/>
      <c r="ABW90" s="158"/>
      <c r="ABX90" s="158"/>
      <c r="ABY90" s="158"/>
      <c r="ABZ90" s="158"/>
      <c r="ACA90" s="158"/>
      <c r="ACB90" s="158"/>
      <c r="ACC90" s="158"/>
      <c r="ACD90" s="158"/>
      <c r="ACE90" s="158"/>
      <c r="ACF90" s="158"/>
      <c r="ACG90" s="158"/>
      <c r="ACH90" s="158"/>
      <c r="ACI90" s="158"/>
      <c r="ACJ90" s="158"/>
      <c r="ACK90" s="158"/>
      <c r="ACL90" s="158"/>
      <c r="ACM90" s="158"/>
      <c r="ACN90" s="158"/>
      <c r="ACO90" s="158"/>
      <c r="ACP90" s="158"/>
      <c r="ACQ90" s="158"/>
      <c r="ACR90" s="158"/>
      <c r="ACS90" s="158"/>
      <c r="ACT90" s="158"/>
      <c r="ACU90" s="158"/>
      <c r="ACV90" s="158"/>
      <c r="ACW90" s="158"/>
      <c r="ACX90" s="158"/>
      <c r="ACY90" s="158"/>
      <c r="ACZ90" s="158"/>
      <c r="ADA90" s="158"/>
      <c r="ADB90" s="158"/>
      <c r="ADC90" s="158"/>
      <c r="ADD90" s="158"/>
      <c r="ADE90" s="158"/>
      <c r="ADF90" s="158"/>
      <c r="ADG90" s="158"/>
      <c r="ADH90" s="158"/>
      <c r="ADI90" s="158"/>
      <c r="ADJ90" s="158"/>
      <c r="ADK90" s="158"/>
      <c r="ADL90" s="158"/>
      <c r="ADM90" s="158"/>
      <c r="ADN90" s="158"/>
      <c r="ADO90" s="158"/>
      <c r="ADP90" s="158"/>
      <c r="ADQ90" s="158"/>
      <c r="ADR90" s="158"/>
      <c r="ADS90" s="158"/>
      <c r="ADT90" s="158"/>
      <c r="ADU90" s="158"/>
      <c r="ADV90" s="158"/>
      <c r="ADW90" s="158"/>
      <c r="ADX90" s="158"/>
      <c r="ADY90" s="158"/>
      <c r="ADZ90" s="158"/>
      <c r="AEA90" s="158"/>
      <c r="AEB90" s="158"/>
      <c r="AEC90" s="158"/>
      <c r="AED90" s="158"/>
      <c r="AEE90" s="158"/>
      <c r="AEF90" s="158"/>
      <c r="AEG90" s="158"/>
      <c r="AEH90" s="158"/>
      <c r="AEI90" s="158"/>
      <c r="AEJ90" s="158"/>
      <c r="AEK90" s="158"/>
      <c r="AEL90" s="158"/>
      <c r="AEM90" s="158"/>
      <c r="AEN90" s="158"/>
      <c r="AEO90" s="158"/>
      <c r="AEP90" s="158"/>
      <c r="AEQ90" s="158"/>
      <c r="AER90" s="158"/>
      <c r="AES90" s="158"/>
      <c r="AET90" s="158"/>
      <c r="AEU90" s="158"/>
      <c r="AEV90" s="158"/>
      <c r="AEW90" s="158"/>
      <c r="AEX90" s="158"/>
      <c r="AEY90" s="158"/>
      <c r="AEZ90" s="158"/>
      <c r="AFA90" s="158"/>
      <c r="AFB90" s="158"/>
      <c r="AFC90" s="158"/>
      <c r="AFD90" s="158"/>
      <c r="AFE90" s="158"/>
      <c r="AFF90" s="158"/>
      <c r="AFG90" s="158"/>
      <c r="AFH90" s="158"/>
      <c r="AFI90" s="158"/>
      <c r="AFJ90" s="158"/>
      <c r="AFK90" s="158"/>
      <c r="AFL90" s="158"/>
      <c r="AFM90" s="158"/>
      <c r="AFN90" s="158"/>
      <c r="AFO90" s="158"/>
      <c r="AFP90" s="158"/>
      <c r="AFQ90" s="158"/>
      <c r="AFR90" s="158"/>
      <c r="AFS90" s="158"/>
      <c r="AFT90" s="158"/>
      <c r="AFU90" s="158"/>
      <c r="AFV90" s="158"/>
      <c r="AFW90" s="158"/>
      <c r="AFX90" s="158"/>
      <c r="AFY90" s="158"/>
      <c r="AFZ90" s="158"/>
      <c r="AGA90" s="158"/>
      <c r="AGB90" s="158"/>
      <c r="AGC90" s="158"/>
      <c r="AGD90" s="158"/>
      <c r="AGE90" s="158"/>
      <c r="AGF90" s="158"/>
      <c r="AGG90" s="158"/>
      <c r="AGH90" s="158"/>
      <c r="AGI90" s="158"/>
      <c r="AGJ90" s="158"/>
      <c r="AGK90" s="158"/>
      <c r="AGL90" s="158"/>
      <c r="AGM90" s="158"/>
      <c r="AGN90" s="158"/>
      <c r="AGO90" s="158"/>
      <c r="AGP90" s="158"/>
      <c r="AGQ90" s="158"/>
      <c r="AGR90" s="158"/>
      <c r="AGS90" s="158"/>
      <c r="AGT90" s="158"/>
      <c r="AGU90" s="158"/>
      <c r="AGV90" s="158"/>
      <c r="AGW90" s="158"/>
      <c r="AGX90" s="158"/>
      <c r="AGY90" s="158"/>
      <c r="AGZ90" s="158"/>
      <c r="AHA90" s="158"/>
      <c r="AHB90" s="158"/>
      <c r="AHC90" s="158"/>
      <c r="AHD90" s="158"/>
      <c r="AHE90" s="158"/>
      <c r="AHF90" s="158"/>
      <c r="AHG90" s="158"/>
      <c r="AHH90" s="158"/>
      <c r="AHI90" s="158"/>
      <c r="AHJ90" s="158"/>
      <c r="AHK90" s="158"/>
      <c r="AHL90" s="158"/>
      <c r="AHM90" s="158"/>
      <c r="AHN90" s="158"/>
      <c r="AHO90" s="158"/>
      <c r="AHP90" s="158"/>
      <c r="AHQ90" s="158"/>
      <c r="AHR90" s="158"/>
      <c r="AHS90" s="158"/>
      <c r="AHT90" s="158"/>
      <c r="AHU90" s="158"/>
      <c r="AHV90" s="158"/>
      <c r="AHW90" s="158"/>
      <c r="AHX90" s="158"/>
      <c r="AHY90" s="158"/>
      <c r="AHZ90" s="158"/>
      <c r="AIA90" s="158"/>
      <c r="AIB90" s="158"/>
      <c r="AIC90" s="158"/>
      <c r="AID90" s="158"/>
      <c r="AIE90" s="158"/>
      <c r="AIF90" s="158"/>
      <c r="AIG90" s="158"/>
      <c r="AIH90" s="158"/>
      <c r="AII90" s="158"/>
      <c r="AIJ90" s="158"/>
      <c r="AIK90" s="158"/>
      <c r="AIL90" s="158"/>
      <c r="AIM90" s="158"/>
      <c r="AIN90" s="158"/>
      <c r="AIO90" s="158"/>
      <c r="AIP90" s="158"/>
      <c r="AIQ90" s="158"/>
      <c r="AIR90" s="158"/>
      <c r="AIS90" s="158"/>
      <c r="AIT90" s="158"/>
      <c r="AIU90" s="158"/>
      <c r="AIV90" s="158"/>
      <c r="AIW90" s="158"/>
      <c r="AIX90" s="158"/>
      <c r="AIY90" s="158"/>
      <c r="AIZ90" s="158"/>
      <c r="AJA90" s="158"/>
      <c r="AJB90" s="158"/>
      <c r="AJC90" s="158"/>
      <c r="AJD90" s="158"/>
      <c r="AJE90" s="158"/>
      <c r="AJF90" s="158"/>
      <c r="AJG90" s="158"/>
      <c r="AJH90" s="158"/>
      <c r="AJI90" s="158"/>
      <c r="AJJ90" s="158"/>
      <c r="AJK90" s="158"/>
      <c r="AJL90" s="158"/>
      <c r="AJM90" s="158"/>
      <c r="AJN90" s="158"/>
      <c r="AJO90" s="158"/>
      <c r="AJP90" s="158"/>
      <c r="AJQ90" s="158"/>
      <c r="AJR90" s="158"/>
      <c r="AJS90" s="158"/>
      <c r="AJT90" s="158"/>
      <c r="AJU90" s="158"/>
      <c r="AJV90" s="158"/>
      <c r="AJW90" s="158"/>
      <c r="AJX90" s="158"/>
      <c r="AJY90" s="158"/>
      <c r="AJZ90" s="158"/>
      <c r="AKA90" s="158"/>
      <c r="AKB90" s="158"/>
      <c r="AKC90" s="158"/>
      <c r="AKD90" s="158"/>
      <c r="AKE90" s="158"/>
      <c r="AKF90" s="158"/>
      <c r="AKG90" s="158"/>
      <c r="AKH90" s="158"/>
      <c r="AKI90" s="158"/>
      <c r="AKJ90" s="158"/>
      <c r="AKK90" s="158"/>
      <c r="AKL90" s="158"/>
      <c r="AKM90" s="158"/>
      <c r="AKN90" s="158"/>
      <c r="AKO90" s="158"/>
      <c r="AKP90" s="158"/>
      <c r="AKQ90" s="158"/>
      <c r="AKR90" s="158"/>
      <c r="AKS90" s="158"/>
      <c r="AKT90" s="158"/>
      <c r="AKU90" s="158"/>
      <c r="AKV90" s="158"/>
      <c r="AKW90" s="158"/>
      <c r="AKX90" s="158"/>
      <c r="AKY90" s="158"/>
      <c r="AKZ90" s="158"/>
      <c r="ALA90" s="158"/>
      <c r="ALB90" s="158"/>
      <c r="ALC90" s="158"/>
      <c r="ALD90" s="158"/>
      <c r="ALE90" s="158"/>
      <c r="ALF90" s="158"/>
      <c r="ALG90" s="158"/>
      <c r="ALH90" s="158"/>
      <c r="ALI90" s="158"/>
      <c r="ALJ90" s="158"/>
      <c r="ALK90" s="158"/>
      <c r="ALL90" s="158"/>
      <c r="ALM90" s="158"/>
      <c r="ALN90" s="158"/>
      <c r="ALO90" s="158"/>
      <c r="ALP90" s="158"/>
      <c r="ALQ90" s="158"/>
      <c r="ALR90" s="158"/>
      <c r="ALS90" s="158"/>
      <c r="ALT90" s="158"/>
      <c r="ALU90" s="158"/>
      <c r="ALV90" s="158"/>
      <c r="ALW90" s="158"/>
      <c r="ALX90" s="158"/>
      <c r="ALY90" s="158"/>
      <c r="ALZ90" s="158"/>
      <c r="AMA90" s="158"/>
      <c r="AMB90" s="158"/>
      <c r="AMC90" s="158"/>
      <c r="AMD90" s="158"/>
      <c r="AME90" s="158"/>
      <c r="AMF90" s="158"/>
      <c r="AMG90" s="158"/>
      <c r="AMH90" s="158"/>
      <c r="AMI90" s="158"/>
      <c r="AMJ90" s="158"/>
      <c r="AMK90" s="158"/>
    </row>
    <row r="91" spans="1:1025" customFormat="1">
      <c r="A91" s="146">
        <v>1</v>
      </c>
      <c r="B91" s="146" t="s">
        <v>283</v>
      </c>
      <c r="C91" s="145">
        <v>2017</v>
      </c>
      <c r="D91" s="224">
        <v>237.68</v>
      </c>
      <c r="E91" s="158"/>
      <c r="F91" s="159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  <c r="CY91" s="158"/>
      <c r="CZ91" s="158"/>
      <c r="DA91" s="158"/>
      <c r="DB91" s="158"/>
      <c r="DC91" s="158"/>
      <c r="DD91" s="158"/>
      <c r="DE91" s="158"/>
      <c r="DF91" s="158"/>
      <c r="DG91" s="158"/>
      <c r="DH91" s="158"/>
      <c r="DI91" s="158"/>
      <c r="DJ91" s="158"/>
      <c r="DK91" s="158"/>
      <c r="DL91" s="158"/>
      <c r="DM91" s="158"/>
      <c r="DN91" s="158"/>
      <c r="DO91" s="158"/>
      <c r="DP91" s="158"/>
      <c r="DQ91" s="158"/>
      <c r="DR91" s="158"/>
      <c r="DS91" s="158"/>
      <c r="DT91" s="158"/>
      <c r="DU91" s="158"/>
      <c r="DV91" s="158"/>
      <c r="DW91" s="158"/>
      <c r="DX91" s="158"/>
      <c r="DY91" s="158"/>
      <c r="DZ91" s="158"/>
      <c r="EA91" s="158"/>
      <c r="EB91" s="158"/>
      <c r="EC91" s="158"/>
      <c r="ED91" s="158"/>
      <c r="EE91" s="158"/>
      <c r="EF91" s="158"/>
      <c r="EG91" s="158"/>
      <c r="EH91" s="158"/>
      <c r="EI91" s="158"/>
      <c r="EJ91" s="158"/>
      <c r="EK91" s="158"/>
      <c r="EL91" s="158"/>
      <c r="EM91" s="158"/>
      <c r="EN91" s="158"/>
      <c r="EO91" s="158"/>
      <c r="EP91" s="158"/>
      <c r="EQ91" s="158"/>
      <c r="ER91" s="158"/>
      <c r="ES91" s="158"/>
      <c r="ET91" s="158"/>
      <c r="EU91" s="158"/>
      <c r="EV91" s="158"/>
      <c r="EW91" s="158"/>
      <c r="EX91" s="158"/>
      <c r="EY91" s="158"/>
      <c r="EZ91" s="158"/>
      <c r="FA91" s="158"/>
      <c r="FB91" s="158"/>
      <c r="FC91" s="158"/>
      <c r="FD91" s="158"/>
      <c r="FE91" s="158"/>
      <c r="FF91" s="158"/>
      <c r="FG91" s="158"/>
      <c r="FH91" s="158"/>
      <c r="FI91" s="158"/>
      <c r="FJ91" s="158"/>
      <c r="FK91" s="158"/>
      <c r="FL91" s="158"/>
      <c r="FM91" s="158"/>
      <c r="FN91" s="158"/>
      <c r="FO91" s="158"/>
      <c r="FP91" s="158"/>
      <c r="FQ91" s="158"/>
      <c r="FR91" s="158"/>
      <c r="FS91" s="158"/>
      <c r="FT91" s="158"/>
      <c r="FU91" s="158"/>
      <c r="FV91" s="158"/>
      <c r="FW91" s="158"/>
      <c r="FX91" s="158"/>
      <c r="FY91" s="158"/>
      <c r="FZ91" s="158"/>
      <c r="GA91" s="158"/>
      <c r="GB91" s="158"/>
      <c r="GC91" s="158"/>
      <c r="GD91" s="158"/>
      <c r="GE91" s="158"/>
      <c r="GF91" s="158"/>
      <c r="GG91" s="158"/>
      <c r="GH91" s="158"/>
      <c r="GI91" s="158"/>
      <c r="GJ91" s="158"/>
      <c r="GK91" s="158"/>
      <c r="GL91" s="158"/>
      <c r="GM91" s="158"/>
      <c r="GN91" s="158"/>
      <c r="GO91" s="158"/>
      <c r="GP91" s="158"/>
      <c r="GQ91" s="158"/>
      <c r="GR91" s="158"/>
      <c r="GS91" s="158"/>
      <c r="GT91" s="158"/>
      <c r="GU91" s="158"/>
      <c r="GV91" s="158"/>
      <c r="GW91" s="158"/>
      <c r="GX91" s="158"/>
      <c r="GY91" s="158"/>
      <c r="GZ91" s="158"/>
      <c r="HA91" s="158"/>
      <c r="HB91" s="158"/>
      <c r="HC91" s="158"/>
      <c r="HD91" s="158"/>
      <c r="HE91" s="158"/>
      <c r="HF91" s="158"/>
      <c r="HG91" s="158"/>
      <c r="HH91" s="158"/>
      <c r="HI91" s="158"/>
      <c r="HJ91" s="158"/>
      <c r="HK91" s="158"/>
      <c r="HL91" s="158"/>
      <c r="HM91" s="158"/>
      <c r="HN91" s="158"/>
      <c r="HO91" s="158"/>
      <c r="HP91" s="158"/>
      <c r="HQ91" s="158"/>
      <c r="HR91" s="158"/>
      <c r="HS91" s="158"/>
      <c r="HT91" s="158"/>
      <c r="HU91" s="158"/>
      <c r="HV91" s="158"/>
      <c r="HW91" s="158"/>
      <c r="HX91" s="158"/>
      <c r="HY91" s="158"/>
      <c r="HZ91" s="158"/>
      <c r="IA91" s="158"/>
      <c r="IB91" s="158"/>
      <c r="IC91" s="158"/>
      <c r="ID91" s="158"/>
      <c r="IE91" s="158"/>
      <c r="IF91" s="158"/>
      <c r="IG91" s="158"/>
      <c r="IH91" s="158"/>
      <c r="II91" s="158"/>
      <c r="IJ91" s="158"/>
      <c r="IK91" s="158"/>
      <c r="IL91" s="158"/>
      <c r="IM91" s="158"/>
      <c r="IN91" s="158"/>
      <c r="IO91" s="158"/>
      <c r="IP91" s="158"/>
      <c r="IQ91" s="158"/>
      <c r="IR91" s="158"/>
      <c r="IS91" s="158"/>
      <c r="IT91" s="158"/>
      <c r="IU91" s="158"/>
      <c r="IV91" s="158"/>
      <c r="IW91" s="158"/>
      <c r="IX91" s="158"/>
      <c r="IY91" s="158"/>
      <c r="IZ91" s="158"/>
      <c r="JA91" s="158"/>
      <c r="JB91" s="158"/>
      <c r="JC91" s="158"/>
      <c r="JD91" s="158"/>
      <c r="JE91" s="158"/>
      <c r="JF91" s="158"/>
      <c r="JG91" s="158"/>
      <c r="JH91" s="158"/>
      <c r="JI91" s="158"/>
      <c r="JJ91" s="158"/>
      <c r="JK91" s="158"/>
      <c r="JL91" s="158"/>
      <c r="JM91" s="158"/>
      <c r="JN91" s="158"/>
      <c r="JO91" s="158"/>
      <c r="JP91" s="158"/>
      <c r="JQ91" s="158"/>
      <c r="JR91" s="158"/>
      <c r="JS91" s="158"/>
      <c r="JT91" s="158"/>
      <c r="JU91" s="158"/>
      <c r="JV91" s="158"/>
      <c r="JW91" s="158"/>
      <c r="JX91" s="158"/>
      <c r="JY91" s="158"/>
      <c r="JZ91" s="158"/>
      <c r="KA91" s="158"/>
      <c r="KB91" s="158"/>
      <c r="KC91" s="158"/>
      <c r="KD91" s="158"/>
      <c r="KE91" s="158"/>
      <c r="KF91" s="158"/>
      <c r="KG91" s="158"/>
      <c r="KH91" s="158"/>
      <c r="KI91" s="158"/>
      <c r="KJ91" s="158"/>
      <c r="KK91" s="158"/>
      <c r="KL91" s="158"/>
      <c r="KM91" s="158"/>
      <c r="KN91" s="158"/>
      <c r="KO91" s="158"/>
      <c r="KP91" s="158"/>
      <c r="KQ91" s="158"/>
      <c r="KR91" s="158"/>
      <c r="KS91" s="158"/>
      <c r="KT91" s="158"/>
      <c r="KU91" s="158"/>
      <c r="KV91" s="158"/>
      <c r="KW91" s="158"/>
      <c r="KX91" s="158"/>
      <c r="KY91" s="158"/>
      <c r="KZ91" s="158"/>
      <c r="LA91" s="158"/>
      <c r="LB91" s="158"/>
      <c r="LC91" s="158"/>
      <c r="LD91" s="158"/>
      <c r="LE91" s="158"/>
      <c r="LF91" s="158"/>
      <c r="LG91" s="158"/>
      <c r="LH91" s="158"/>
      <c r="LI91" s="158"/>
      <c r="LJ91" s="158"/>
      <c r="LK91" s="158"/>
      <c r="LL91" s="158"/>
      <c r="LM91" s="158"/>
      <c r="LN91" s="158"/>
      <c r="LO91" s="158"/>
      <c r="LP91" s="158"/>
      <c r="LQ91" s="158"/>
      <c r="LR91" s="158"/>
      <c r="LS91" s="158"/>
      <c r="LT91" s="158"/>
      <c r="LU91" s="158"/>
      <c r="LV91" s="158"/>
      <c r="LW91" s="158"/>
      <c r="LX91" s="158"/>
      <c r="LY91" s="158"/>
      <c r="LZ91" s="158"/>
      <c r="MA91" s="158"/>
      <c r="MB91" s="158"/>
      <c r="MC91" s="158"/>
      <c r="MD91" s="158"/>
      <c r="ME91" s="158"/>
      <c r="MF91" s="158"/>
      <c r="MG91" s="158"/>
      <c r="MH91" s="158"/>
      <c r="MI91" s="158"/>
      <c r="MJ91" s="158"/>
      <c r="MK91" s="158"/>
      <c r="ML91" s="158"/>
      <c r="MM91" s="158"/>
      <c r="MN91" s="158"/>
      <c r="MO91" s="158"/>
      <c r="MP91" s="158"/>
      <c r="MQ91" s="158"/>
      <c r="MR91" s="158"/>
      <c r="MS91" s="158"/>
      <c r="MT91" s="158"/>
      <c r="MU91" s="158"/>
      <c r="MV91" s="158"/>
      <c r="MW91" s="158"/>
      <c r="MX91" s="158"/>
      <c r="MY91" s="158"/>
      <c r="MZ91" s="158"/>
      <c r="NA91" s="158"/>
      <c r="NB91" s="158"/>
      <c r="NC91" s="158"/>
      <c r="ND91" s="158"/>
      <c r="NE91" s="158"/>
      <c r="NF91" s="158"/>
      <c r="NG91" s="158"/>
      <c r="NH91" s="158"/>
      <c r="NI91" s="158"/>
      <c r="NJ91" s="158"/>
      <c r="NK91" s="158"/>
      <c r="NL91" s="158"/>
      <c r="NM91" s="158"/>
      <c r="NN91" s="158"/>
      <c r="NO91" s="158"/>
      <c r="NP91" s="158"/>
      <c r="NQ91" s="158"/>
      <c r="NR91" s="158"/>
      <c r="NS91" s="158"/>
      <c r="NT91" s="158"/>
      <c r="NU91" s="158"/>
      <c r="NV91" s="158"/>
      <c r="NW91" s="158"/>
      <c r="NX91" s="158"/>
      <c r="NY91" s="158"/>
      <c r="NZ91" s="158"/>
      <c r="OA91" s="158"/>
      <c r="OB91" s="158"/>
      <c r="OC91" s="158"/>
      <c r="OD91" s="158"/>
      <c r="OE91" s="158"/>
      <c r="OF91" s="158"/>
      <c r="OG91" s="158"/>
      <c r="OH91" s="158"/>
      <c r="OI91" s="158"/>
      <c r="OJ91" s="158"/>
      <c r="OK91" s="158"/>
      <c r="OL91" s="158"/>
      <c r="OM91" s="158"/>
      <c r="ON91" s="158"/>
      <c r="OO91" s="158"/>
      <c r="OP91" s="158"/>
      <c r="OQ91" s="158"/>
      <c r="OR91" s="158"/>
      <c r="OS91" s="158"/>
      <c r="OT91" s="158"/>
      <c r="OU91" s="158"/>
      <c r="OV91" s="158"/>
      <c r="OW91" s="158"/>
      <c r="OX91" s="158"/>
      <c r="OY91" s="158"/>
      <c r="OZ91" s="158"/>
      <c r="PA91" s="158"/>
      <c r="PB91" s="158"/>
      <c r="PC91" s="158"/>
      <c r="PD91" s="158"/>
      <c r="PE91" s="158"/>
      <c r="PF91" s="158"/>
      <c r="PG91" s="158"/>
      <c r="PH91" s="158"/>
      <c r="PI91" s="158"/>
      <c r="PJ91" s="158"/>
      <c r="PK91" s="158"/>
      <c r="PL91" s="158"/>
      <c r="PM91" s="158"/>
      <c r="PN91" s="158"/>
      <c r="PO91" s="158"/>
      <c r="PP91" s="158"/>
      <c r="PQ91" s="158"/>
      <c r="PR91" s="158"/>
      <c r="PS91" s="158"/>
      <c r="PT91" s="158"/>
      <c r="PU91" s="158"/>
      <c r="PV91" s="158"/>
      <c r="PW91" s="158"/>
      <c r="PX91" s="158"/>
      <c r="PY91" s="158"/>
      <c r="PZ91" s="158"/>
      <c r="QA91" s="158"/>
      <c r="QB91" s="158"/>
      <c r="QC91" s="158"/>
      <c r="QD91" s="158"/>
      <c r="QE91" s="158"/>
      <c r="QF91" s="158"/>
      <c r="QG91" s="158"/>
      <c r="QH91" s="158"/>
      <c r="QI91" s="158"/>
      <c r="QJ91" s="158"/>
      <c r="QK91" s="158"/>
      <c r="QL91" s="158"/>
      <c r="QM91" s="158"/>
      <c r="QN91" s="158"/>
      <c r="QO91" s="158"/>
      <c r="QP91" s="158"/>
      <c r="QQ91" s="158"/>
      <c r="QR91" s="158"/>
      <c r="QS91" s="158"/>
      <c r="QT91" s="158"/>
      <c r="QU91" s="158"/>
      <c r="QV91" s="158"/>
      <c r="QW91" s="158"/>
      <c r="QX91" s="158"/>
      <c r="QY91" s="158"/>
      <c r="QZ91" s="158"/>
      <c r="RA91" s="158"/>
      <c r="RB91" s="158"/>
      <c r="RC91" s="158"/>
      <c r="RD91" s="158"/>
      <c r="RE91" s="158"/>
      <c r="RF91" s="158"/>
      <c r="RG91" s="158"/>
      <c r="RH91" s="158"/>
      <c r="RI91" s="158"/>
      <c r="RJ91" s="158"/>
      <c r="RK91" s="158"/>
      <c r="RL91" s="158"/>
      <c r="RM91" s="158"/>
      <c r="RN91" s="158"/>
      <c r="RO91" s="158"/>
      <c r="RP91" s="158"/>
      <c r="RQ91" s="158"/>
      <c r="RR91" s="158"/>
      <c r="RS91" s="158"/>
      <c r="RT91" s="158"/>
      <c r="RU91" s="158"/>
      <c r="RV91" s="158"/>
      <c r="RW91" s="158"/>
      <c r="RX91" s="158"/>
      <c r="RY91" s="158"/>
      <c r="RZ91" s="158"/>
      <c r="SA91" s="158"/>
      <c r="SB91" s="158"/>
      <c r="SC91" s="158"/>
      <c r="SD91" s="158"/>
      <c r="SE91" s="158"/>
      <c r="SF91" s="158"/>
      <c r="SG91" s="158"/>
      <c r="SH91" s="158"/>
      <c r="SI91" s="158"/>
      <c r="SJ91" s="158"/>
      <c r="SK91" s="158"/>
      <c r="SL91" s="158"/>
      <c r="SM91" s="158"/>
      <c r="SN91" s="158"/>
      <c r="SO91" s="158"/>
      <c r="SP91" s="158"/>
      <c r="SQ91" s="158"/>
      <c r="SR91" s="158"/>
      <c r="SS91" s="158"/>
      <c r="ST91" s="158"/>
      <c r="SU91" s="158"/>
      <c r="SV91" s="158"/>
      <c r="SW91" s="158"/>
      <c r="SX91" s="158"/>
      <c r="SY91" s="158"/>
      <c r="SZ91" s="158"/>
      <c r="TA91" s="158"/>
      <c r="TB91" s="158"/>
      <c r="TC91" s="158"/>
      <c r="TD91" s="158"/>
      <c r="TE91" s="158"/>
      <c r="TF91" s="158"/>
      <c r="TG91" s="158"/>
      <c r="TH91" s="158"/>
      <c r="TI91" s="158"/>
      <c r="TJ91" s="158"/>
      <c r="TK91" s="158"/>
      <c r="TL91" s="158"/>
      <c r="TM91" s="158"/>
      <c r="TN91" s="158"/>
      <c r="TO91" s="158"/>
      <c r="TP91" s="158"/>
      <c r="TQ91" s="158"/>
      <c r="TR91" s="158"/>
      <c r="TS91" s="158"/>
      <c r="TT91" s="158"/>
      <c r="TU91" s="158"/>
      <c r="TV91" s="158"/>
      <c r="TW91" s="158"/>
      <c r="TX91" s="158"/>
      <c r="TY91" s="158"/>
      <c r="TZ91" s="158"/>
      <c r="UA91" s="158"/>
      <c r="UB91" s="158"/>
      <c r="UC91" s="158"/>
      <c r="UD91" s="158"/>
      <c r="UE91" s="158"/>
      <c r="UF91" s="158"/>
      <c r="UG91" s="158"/>
      <c r="UH91" s="158"/>
      <c r="UI91" s="158"/>
      <c r="UJ91" s="158"/>
      <c r="UK91" s="158"/>
      <c r="UL91" s="158"/>
      <c r="UM91" s="158"/>
      <c r="UN91" s="158"/>
      <c r="UO91" s="158"/>
      <c r="UP91" s="158"/>
      <c r="UQ91" s="158"/>
      <c r="UR91" s="158"/>
      <c r="US91" s="158"/>
      <c r="UT91" s="158"/>
      <c r="UU91" s="158"/>
      <c r="UV91" s="158"/>
      <c r="UW91" s="158"/>
      <c r="UX91" s="158"/>
      <c r="UY91" s="158"/>
      <c r="UZ91" s="158"/>
      <c r="VA91" s="158"/>
      <c r="VB91" s="158"/>
      <c r="VC91" s="158"/>
      <c r="VD91" s="158"/>
      <c r="VE91" s="158"/>
      <c r="VF91" s="158"/>
      <c r="VG91" s="158"/>
      <c r="VH91" s="158"/>
      <c r="VI91" s="158"/>
      <c r="VJ91" s="158"/>
      <c r="VK91" s="158"/>
      <c r="VL91" s="158"/>
      <c r="VM91" s="158"/>
      <c r="VN91" s="158"/>
      <c r="VO91" s="158"/>
      <c r="VP91" s="158"/>
      <c r="VQ91" s="158"/>
      <c r="VR91" s="158"/>
      <c r="VS91" s="158"/>
      <c r="VT91" s="158"/>
      <c r="VU91" s="158"/>
      <c r="VV91" s="158"/>
      <c r="VW91" s="158"/>
      <c r="VX91" s="158"/>
      <c r="VY91" s="158"/>
      <c r="VZ91" s="158"/>
      <c r="WA91" s="158"/>
      <c r="WB91" s="158"/>
      <c r="WC91" s="158"/>
      <c r="WD91" s="158"/>
      <c r="WE91" s="158"/>
      <c r="WF91" s="158"/>
      <c r="WG91" s="158"/>
      <c r="WH91" s="158"/>
      <c r="WI91" s="158"/>
      <c r="WJ91" s="158"/>
      <c r="WK91" s="158"/>
      <c r="WL91" s="158"/>
      <c r="WM91" s="158"/>
      <c r="WN91" s="158"/>
      <c r="WO91" s="158"/>
      <c r="WP91" s="158"/>
      <c r="WQ91" s="158"/>
      <c r="WR91" s="158"/>
      <c r="WS91" s="158"/>
      <c r="WT91" s="158"/>
      <c r="WU91" s="158"/>
      <c r="WV91" s="158"/>
      <c r="WW91" s="158"/>
      <c r="WX91" s="158"/>
      <c r="WY91" s="158"/>
      <c r="WZ91" s="158"/>
      <c r="XA91" s="158"/>
      <c r="XB91" s="158"/>
      <c r="XC91" s="158"/>
      <c r="XD91" s="158"/>
      <c r="XE91" s="158"/>
      <c r="XF91" s="158"/>
      <c r="XG91" s="158"/>
      <c r="XH91" s="158"/>
      <c r="XI91" s="158"/>
      <c r="XJ91" s="158"/>
      <c r="XK91" s="158"/>
      <c r="XL91" s="158"/>
      <c r="XM91" s="158"/>
      <c r="XN91" s="158"/>
      <c r="XO91" s="158"/>
      <c r="XP91" s="158"/>
      <c r="XQ91" s="158"/>
      <c r="XR91" s="158"/>
      <c r="XS91" s="158"/>
      <c r="XT91" s="158"/>
      <c r="XU91" s="158"/>
      <c r="XV91" s="158"/>
      <c r="XW91" s="158"/>
      <c r="XX91" s="158"/>
      <c r="XY91" s="158"/>
      <c r="XZ91" s="158"/>
      <c r="YA91" s="158"/>
      <c r="YB91" s="158"/>
      <c r="YC91" s="158"/>
      <c r="YD91" s="158"/>
      <c r="YE91" s="158"/>
      <c r="YF91" s="158"/>
      <c r="YG91" s="158"/>
      <c r="YH91" s="158"/>
      <c r="YI91" s="158"/>
      <c r="YJ91" s="158"/>
      <c r="YK91" s="158"/>
      <c r="YL91" s="158"/>
      <c r="YM91" s="158"/>
      <c r="YN91" s="158"/>
      <c r="YO91" s="158"/>
      <c r="YP91" s="158"/>
      <c r="YQ91" s="158"/>
      <c r="YR91" s="158"/>
      <c r="YS91" s="158"/>
      <c r="YT91" s="158"/>
      <c r="YU91" s="158"/>
      <c r="YV91" s="158"/>
      <c r="YW91" s="158"/>
      <c r="YX91" s="158"/>
      <c r="YY91" s="158"/>
      <c r="YZ91" s="158"/>
      <c r="ZA91" s="158"/>
      <c r="ZB91" s="158"/>
      <c r="ZC91" s="158"/>
      <c r="ZD91" s="158"/>
      <c r="ZE91" s="158"/>
      <c r="ZF91" s="158"/>
      <c r="ZG91" s="158"/>
      <c r="ZH91" s="158"/>
      <c r="ZI91" s="158"/>
      <c r="ZJ91" s="158"/>
      <c r="ZK91" s="158"/>
      <c r="ZL91" s="158"/>
      <c r="ZM91" s="158"/>
      <c r="ZN91" s="158"/>
      <c r="ZO91" s="158"/>
      <c r="ZP91" s="158"/>
      <c r="ZQ91" s="158"/>
      <c r="ZR91" s="158"/>
      <c r="ZS91" s="158"/>
      <c r="ZT91" s="158"/>
      <c r="ZU91" s="158"/>
      <c r="ZV91" s="158"/>
      <c r="ZW91" s="158"/>
      <c r="ZX91" s="158"/>
      <c r="ZY91" s="158"/>
      <c r="ZZ91" s="158"/>
      <c r="AAA91" s="158"/>
      <c r="AAB91" s="158"/>
      <c r="AAC91" s="158"/>
      <c r="AAD91" s="158"/>
      <c r="AAE91" s="158"/>
      <c r="AAF91" s="158"/>
      <c r="AAG91" s="158"/>
      <c r="AAH91" s="158"/>
      <c r="AAI91" s="158"/>
      <c r="AAJ91" s="158"/>
      <c r="AAK91" s="158"/>
      <c r="AAL91" s="158"/>
      <c r="AAM91" s="158"/>
      <c r="AAN91" s="158"/>
      <c r="AAO91" s="158"/>
      <c r="AAP91" s="158"/>
      <c r="AAQ91" s="158"/>
      <c r="AAR91" s="158"/>
      <c r="AAS91" s="158"/>
      <c r="AAT91" s="158"/>
      <c r="AAU91" s="158"/>
      <c r="AAV91" s="158"/>
      <c r="AAW91" s="158"/>
      <c r="AAX91" s="158"/>
      <c r="AAY91" s="158"/>
      <c r="AAZ91" s="158"/>
      <c r="ABA91" s="158"/>
      <c r="ABB91" s="158"/>
      <c r="ABC91" s="158"/>
      <c r="ABD91" s="158"/>
      <c r="ABE91" s="158"/>
      <c r="ABF91" s="158"/>
      <c r="ABG91" s="158"/>
      <c r="ABH91" s="158"/>
      <c r="ABI91" s="158"/>
      <c r="ABJ91" s="158"/>
      <c r="ABK91" s="158"/>
      <c r="ABL91" s="158"/>
      <c r="ABM91" s="158"/>
      <c r="ABN91" s="158"/>
      <c r="ABO91" s="158"/>
      <c r="ABP91" s="158"/>
      <c r="ABQ91" s="158"/>
      <c r="ABR91" s="158"/>
      <c r="ABS91" s="158"/>
      <c r="ABT91" s="158"/>
      <c r="ABU91" s="158"/>
      <c r="ABV91" s="158"/>
      <c r="ABW91" s="158"/>
      <c r="ABX91" s="158"/>
      <c r="ABY91" s="158"/>
      <c r="ABZ91" s="158"/>
      <c r="ACA91" s="158"/>
      <c r="ACB91" s="158"/>
      <c r="ACC91" s="158"/>
      <c r="ACD91" s="158"/>
      <c r="ACE91" s="158"/>
      <c r="ACF91" s="158"/>
      <c r="ACG91" s="158"/>
      <c r="ACH91" s="158"/>
      <c r="ACI91" s="158"/>
      <c r="ACJ91" s="158"/>
      <c r="ACK91" s="158"/>
      <c r="ACL91" s="158"/>
      <c r="ACM91" s="158"/>
      <c r="ACN91" s="158"/>
      <c r="ACO91" s="158"/>
      <c r="ACP91" s="158"/>
      <c r="ACQ91" s="158"/>
      <c r="ACR91" s="158"/>
      <c r="ACS91" s="158"/>
      <c r="ACT91" s="158"/>
      <c r="ACU91" s="158"/>
      <c r="ACV91" s="158"/>
      <c r="ACW91" s="158"/>
      <c r="ACX91" s="158"/>
      <c r="ACY91" s="158"/>
      <c r="ACZ91" s="158"/>
      <c r="ADA91" s="158"/>
      <c r="ADB91" s="158"/>
      <c r="ADC91" s="158"/>
      <c r="ADD91" s="158"/>
      <c r="ADE91" s="158"/>
      <c r="ADF91" s="158"/>
      <c r="ADG91" s="158"/>
      <c r="ADH91" s="158"/>
      <c r="ADI91" s="158"/>
      <c r="ADJ91" s="158"/>
      <c r="ADK91" s="158"/>
      <c r="ADL91" s="158"/>
      <c r="ADM91" s="158"/>
      <c r="ADN91" s="158"/>
      <c r="ADO91" s="158"/>
      <c r="ADP91" s="158"/>
      <c r="ADQ91" s="158"/>
      <c r="ADR91" s="158"/>
      <c r="ADS91" s="158"/>
      <c r="ADT91" s="158"/>
      <c r="ADU91" s="158"/>
      <c r="ADV91" s="158"/>
      <c r="ADW91" s="158"/>
      <c r="ADX91" s="158"/>
      <c r="ADY91" s="158"/>
      <c r="ADZ91" s="158"/>
      <c r="AEA91" s="158"/>
      <c r="AEB91" s="158"/>
      <c r="AEC91" s="158"/>
      <c r="AED91" s="158"/>
      <c r="AEE91" s="158"/>
      <c r="AEF91" s="158"/>
      <c r="AEG91" s="158"/>
      <c r="AEH91" s="158"/>
      <c r="AEI91" s="158"/>
      <c r="AEJ91" s="158"/>
      <c r="AEK91" s="158"/>
      <c r="AEL91" s="158"/>
      <c r="AEM91" s="158"/>
      <c r="AEN91" s="158"/>
      <c r="AEO91" s="158"/>
      <c r="AEP91" s="158"/>
      <c r="AEQ91" s="158"/>
      <c r="AER91" s="158"/>
      <c r="AES91" s="158"/>
      <c r="AET91" s="158"/>
      <c r="AEU91" s="158"/>
      <c r="AEV91" s="158"/>
      <c r="AEW91" s="158"/>
      <c r="AEX91" s="158"/>
      <c r="AEY91" s="158"/>
      <c r="AEZ91" s="158"/>
      <c r="AFA91" s="158"/>
      <c r="AFB91" s="158"/>
      <c r="AFC91" s="158"/>
      <c r="AFD91" s="158"/>
      <c r="AFE91" s="158"/>
      <c r="AFF91" s="158"/>
      <c r="AFG91" s="158"/>
      <c r="AFH91" s="158"/>
      <c r="AFI91" s="158"/>
      <c r="AFJ91" s="158"/>
      <c r="AFK91" s="158"/>
      <c r="AFL91" s="158"/>
      <c r="AFM91" s="158"/>
      <c r="AFN91" s="158"/>
      <c r="AFO91" s="158"/>
      <c r="AFP91" s="158"/>
      <c r="AFQ91" s="158"/>
      <c r="AFR91" s="158"/>
      <c r="AFS91" s="158"/>
      <c r="AFT91" s="158"/>
      <c r="AFU91" s="158"/>
      <c r="AFV91" s="158"/>
      <c r="AFW91" s="158"/>
      <c r="AFX91" s="158"/>
      <c r="AFY91" s="158"/>
      <c r="AFZ91" s="158"/>
      <c r="AGA91" s="158"/>
      <c r="AGB91" s="158"/>
      <c r="AGC91" s="158"/>
      <c r="AGD91" s="158"/>
      <c r="AGE91" s="158"/>
      <c r="AGF91" s="158"/>
      <c r="AGG91" s="158"/>
      <c r="AGH91" s="158"/>
      <c r="AGI91" s="158"/>
      <c r="AGJ91" s="158"/>
      <c r="AGK91" s="158"/>
      <c r="AGL91" s="158"/>
      <c r="AGM91" s="158"/>
      <c r="AGN91" s="158"/>
      <c r="AGO91" s="158"/>
      <c r="AGP91" s="158"/>
      <c r="AGQ91" s="158"/>
      <c r="AGR91" s="158"/>
      <c r="AGS91" s="158"/>
      <c r="AGT91" s="158"/>
      <c r="AGU91" s="158"/>
      <c r="AGV91" s="158"/>
      <c r="AGW91" s="158"/>
      <c r="AGX91" s="158"/>
      <c r="AGY91" s="158"/>
      <c r="AGZ91" s="158"/>
      <c r="AHA91" s="158"/>
      <c r="AHB91" s="158"/>
      <c r="AHC91" s="158"/>
      <c r="AHD91" s="158"/>
      <c r="AHE91" s="158"/>
      <c r="AHF91" s="158"/>
      <c r="AHG91" s="158"/>
      <c r="AHH91" s="158"/>
      <c r="AHI91" s="158"/>
      <c r="AHJ91" s="158"/>
      <c r="AHK91" s="158"/>
      <c r="AHL91" s="158"/>
      <c r="AHM91" s="158"/>
      <c r="AHN91" s="158"/>
      <c r="AHO91" s="158"/>
      <c r="AHP91" s="158"/>
      <c r="AHQ91" s="158"/>
      <c r="AHR91" s="158"/>
      <c r="AHS91" s="158"/>
      <c r="AHT91" s="158"/>
      <c r="AHU91" s="158"/>
      <c r="AHV91" s="158"/>
      <c r="AHW91" s="158"/>
      <c r="AHX91" s="158"/>
      <c r="AHY91" s="158"/>
      <c r="AHZ91" s="158"/>
      <c r="AIA91" s="158"/>
      <c r="AIB91" s="158"/>
      <c r="AIC91" s="158"/>
      <c r="AID91" s="158"/>
      <c r="AIE91" s="158"/>
      <c r="AIF91" s="158"/>
      <c r="AIG91" s="158"/>
      <c r="AIH91" s="158"/>
      <c r="AII91" s="158"/>
      <c r="AIJ91" s="158"/>
      <c r="AIK91" s="158"/>
      <c r="AIL91" s="158"/>
      <c r="AIM91" s="158"/>
      <c r="AIN91" s="158"/>
      <c r="AIO91" s="158"/>
      <c r="AIP91" s="158"/>
      <c r="AIQ91" s="158"/>
      <c r="AIR91" s="158"/>
      <c r="AIS91" s="158"/>
      <c r="AIT91" s="158"/>
      <c r="AIU91" s="158"/>
      <c r="AIV91" s="158"/>
      <c r="AIW91" s="158"/>
      <c r="AIX91" s="158"/>
      <c r="AIY91" s="158"/>
      <c r="AIZ91" s="158"/>
      <c r="AJA91" s="158"/>
      <c r="AJB91" s="158"/>
      <c r="AJC91" s="158"/>
      <c r="AJD91" s="158"/>
      <c r="AJE91" s="158"/>
      <c r="AJF91" s="158"/>
      <c r="AJG91" s="158"/>
      <c r="AJH91" s="158"/>
      <c r="AJI91" s="158"/>
      <c r="AJJ91" s="158"/>
      <c r="AJK91" s="158"/>
      <c r="AJL91" s="158"/>
      <c r="AJM91" s="158"/>
      <c r="AJN91" s="158"/>
      <c r="AJO91" s="158"/>
      <c r="AJP91" s="158"/>
      <c r="AJQ91" s="158"/>
      <c r="AJR91" s="158"/>
      <c r="AJS91" s="158"/>
      <c r="AJT91" s="158"/>
      <c r="AJU91" s="158"/>
      <c r="AJV91" s="158"/>
      <c r="AJW91" s="158"/>
      <c r="AJX91" s="158"/>
      <c r="AJY91" s="158"/>
      <c r="AJZ91" s="158"/>
      <c r="AKA91" s="158"/>
      <c r="AKB91" s="158"/>
      <c r="AKC91" s="158"/>
      <c r="AKD91" s="158"/>
      <c r="AKE91" s="158"/>
      <c r="AKF91" s="158"/>
      <c r="AKG91" s="158"/>
      <c r="AKH91" s="158"/>
      <c r="AKI91" s="158"/>
      <c r="AKJ91" s="158"/>
      <c r="AKK91" s="158"/>
      <c r="AKL91" s="158"/>
      <c r="AKM91" s="158"/>
      <c r="AKN91" s="158"/>
      <c r="AKO91" s="158"/>
      <c r="AKP91" s="158"/>
      <c r="AKQ91" s="158"/>
      <c r="AKR91" s="158"/>
      <c r="AKS91" s="158"/>
      <c r="AKT91" s="158"/>
      <c r="AKU91" s="158"/>
      <c r="AKV91" s="158"/>
      <c r="AKW91" s="158"/>
      <c r="AKX91" s="158"/>
      <c r="AKY91" s="158"/>
      <c r="AKZ91" s="158"/>
      <c r="ALA91" s="158"/>
      <c r="ALB91" s="158"/>
      <c r="ALC91" s="158"/>
      <c r="ALD91" s="158"/>
      <c r="ALE91" s="158"/>
      <c r="ALF91" s="158"/>
      <c r="ALG91" s="158"/>
      <c r="ALH91" s="158"/>
      <c r="ALI91" s="158"/>
      <c r="ALJ91" s="158"/>
      <c r="ALK91" s="158"/>
      <c r="ALL91" s="158"/>
      <c r="ALM91" s="158"/>
      <c r="ALN91" s="158"/>
      <c r="ALO91" s="158"/>
      <c r="ALP91" s="158"/>
      <c r="ALQ91" s="158"/>
      <c r="ALR91" s="158"/>
      <c r="ALS91" s="158"/>
      <c r="ALT91" s="158"/>
      <c r="ALU91" s="158"/>
      <c r="ALV91" s="158"/>
      <c r="ALW91" s="158"/>
      <c r="ALX91" s="158"/>
      <c r="ALY91" s="158"/>
      <c r="ALZ91" s="158"/>
      <c r="AMA91" s="158"/>
      <c r="AMB91" s="158"/>
      <c r="AMC91" s="158"/>
      <c r="AMD91" s="158"/>
      <c r="AME91" s="158"/>
      <c r="AMF91" s="158"/>
      <c r="AMG91" s="158"/>
      <c r="AMH91" s="158"/>
      <c r="AMI91" s="158"/>
      <c r="AMJ91" s="158"/>
      <c r="AMK91" s="158"/>
    </row>
    <row r="92" spans="1:1025" customFormat="1">
      <c r="A92" s="146">
        <v>2</v>
      </c>
      <c r="B92" s="146" t="s">
        <v>231</v>
      </c>
      <c r="C92" s="145">
        <v>2018</v>
      </c>
      <c r="D92" s="224">
        <v>991.97</v>
      </c>
      <c r="E92" s="158"/>
      <c r="F92" s="159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8"/>
      <c r="DY92" s="158"/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8"/>
      <c r="EN92" s="158"/>
      <c r="EO92" s="158"/>
      <c r="EP92" s="158"/>
      <c r="EQ92" s="158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8"/>
      <c r="FC92" s="158"/>
      <c r="FD92" s="158"/>
      <c r="FE92" s="158"/>
      <c r="FF92" s="158"/>
      <c r="FG92" s="158"/>
      <c r="FH92" s="158"/>
      <c r="FI92" s="158"/>
      <c r="FJ92" s="158"/>
      <c r="FK92" s="158"/>
      <c r="FL92" s="158"/>
      <c r="FM92" s="158"/>
      <c r="FN92" s="158"/>
      <c r="FO92" s="158"/>
      <c r="FP92" s="158"/>
      <c r="FQ92" s="158"/>
      <c r="FR92" s="158"/>
      <c r="FS92" s="158"/>
      <c r="FT92" s="158"/>
      <c r="FU92" s="158"/>
      <c r="FV92" s="158"/>
      <c r="FW92" s="158"/>
      <c r="FX92" s="158"/>
      <c r="FY92" s="158"/>
      <c r="FZ92" s="158"/>
      <c r="GA92" s="158"/>
      <c r="GB92" s="158"/>
      <c r="GC92" s="158"/>
      <c r="GD92" s="158"/>
      <c r="GE92" s="158"/>
      <c r="GF92" s="158"/>
      <c r="GG92" s="158"/>
      <c r="GH92" s="158"/>
      <c r="GI92" s="158"/>
      <c r="GJ92" s="158"/>
      <c r="GK92" s="158"/>
      <c r="GL92" s="158"/>
      <c r="GM92" s="158"/>
      <c r="GN92" s="158"/>
      <c r="GO92" s="158"/>
      <c r="GP92" s="158"/>
      <c r="GQ92" s="158"/>
      <c r="GR92" s="158"/>
      <c r="GS92" s="158"/>
      <c r="GT92" s="158"/>
      <c r="GU92" s="158"/>
      <c r="GV92" s="158"/>
      <c r="GW92" s="158"/>
      <c r="GX92" s="158"/>
      <c r="GY92" s="158"/>
      <c r="GZ92" s="158"/>
      <c r="HA92" s="158"/>
      <c r="HB92" s="158"/>
      <c r="HC92" s="158"/>
      <c r="HD92" s="158"/>
      <c r="HE92" s="158"/>
      <c r="HF92" s="158"/>
      <c r="HG92" s="158"/>
      <c r="HH92" s="158"/>
      <c r="HI92" s="158"/>
      <c r="HJ92" s="158"/>
      <c r="HK92" s="158"/>
      <c r="HL92" s="158"/>
      <c r="HM92" s="158"/>
      <c r="HN92" s="158"/>
      <c r="HO92" s="158"/>
      <c r="HP92" s="158"/>
      <c r="HQ92" s="158"/>
      <c r="HR92" s="158"/>
      <c r="HS92" s="158"/>
      <c r="HT92" s="158"/>
      <c r="HU92" s="158"/>
      <c r="HV92" s="158"/>
      <c r="HW92" s="158"/>
      <c r="HX92" s="158"/>
      <c r="HY92" s="158"/>
      <c r="HZ92" s="158"/>
      <c r="IA92" s="158"/>
      <c r="IB92" s="158"/>
      <c r="IC92" s="158"/>
      <c r="ID92" s="158"/>
      <c r="IE92" s="158"/>
      <c r="IF92" s="158"/>
      <c r="IG92" s="158"/>
      <c r="IH92" s="158"/>
      <c r="II92" s="158"/>
      <c r="IJ92" s="158"/>
      <c r="IK92" s="158"/>
      <c r="IL92" s="158"/>
      <c r="IM92" s="158"/>
      <c r="IN92" s="158"/>
      <c r="IO92" s="158"/>
      <c r="IP92" s="158"/>
      <c r="IQ92" s="158"/>
      <c r="IR92" s="158"/>
      <c r="IS92" s="158"/>
      <c r="IT92" s="158"/>
      <c r="IU92" s="158"/>
      <c r="IV92" s="158"/>
      <c r="IW92" s="158"/>
      <c r="IX92" s="158"/>
      <c r="IY92" s="158"/>
      <c r="IZ92" s="158"/>
      <c r="JA92" s="158"/>
      <c r="JB92" s="158"/>
      <c r="JC92" s="158"/>
      <c r="JD92" s="158"/>
      <c r="JE92" s="158"/>
      <c r="JF92" s="158"/>
      <c r="JG92" s="158"/>
      <c r="JH92" s="158"/>
      <c r="JI92" s="158"/>
      <c r="JJ92" s="158"/>
      <c r="JK92" s="158"/>
      <c r="JL92" s="158"/>
      <c r="JM92" s="158"/>
      <c r="JN92" s="158"/>
      <c r="JO92" s="158"/>
      <c r="JP92" s="158"/>
      <c r="JQ92" s="158"/>
      <c r="JR92" s="158"/>
      <c r="JS92" s="158"/>
      <c r="JT92" s="158"/>
      <c r="JU92" s="158"/>
      <c r="JV92" s="158"/>
      <c r="JW92" s="158"/>
      <c r="JX92" s="158"/>
      <c r="JY92" s="158"/>
      <c r="JZ92" s="158"/>
      <c r="KA92" s="158"/>
      <c r="KB92" s="158"/>
      <c r="KC92" s="158"/>
      <c r="KD92" s="158"/>
      <c r="KE92" s="158"/>
      <c r="KF92" s="158"/>
      <c r="KG92" s="158"/>
      <c r="KH92" s="158"/>
      <c r="KI92" s="158"/>
      <c r="KJ92" s="158"/>
      <c r="KK92" s="158"/>
      <c r="KL92" s="158"/>
      <c r="KM92" s="158"/>
      <c r="KN92" s="158"/>
      <c r="KO92" s="158"/>
      <c r="KP92" s="158"/>
      <c r="KQ92" s="158"/>
      <c r="KR92" s="158"/>
      <c r="KS92" s="158"/>
      <c r="KT92" s="158"/>
      <c r="KU92" s="158"/>
      <c r="KV92" s="158"/>
      <c r="KW92" s="158"/>
      <c r="KX92" s="158"/>
      <c r="KY92" s="158"/>
      <c r="KZ92" s="158"/>
      <c r="LA92" s="158"/>
      <c r="LB92" s="158"/>
      <c r="LC92" s="158"/>
      <c r="LD92" s="158"/>
      <c r="LE92" s="158"/>
      <c r="LF92" s="158"/>
      <c r="LG92" s="158"/>
      <c r="LH92" s="158"/>
      <c r="LI92" s="158"/>
      <c r="LJ92" s="158"/>
      <c r="LK92" s="158"/>
      <c r="LL92" s="158"/>
      <c r="LM92" s="158"/>
      <c r="LN92" s="158"/>
      <c r="LO92" s="158"/>
      <c r="LP92" s="158"/>
      <c r="LQ92" s="158"/>
      <c r="LR92" s="158"/>
      <c r="LS92" s="158"/>
      <c r="LT92" s="158"/>
      <c r="LU92" s="158"/>
      <c r="LV92" s="158"/>
      <c r="LW92" s="158"/>
      <c r="LX92" s="158"/>
      <c r="LY92" s="158"/>
      <c r="LZ92" s="158"/>
      <c r="MA92" s="158"/>
      <c r="MB92" s="158"/>
      <c r="MC92" s="158"/>
      <c r="MD92" s="158"/>
      <c r="ME92" s="158"/>
      <c r="MF92" s="158"/>
      <c r="MG92" s="158"/>
      <c r="MH92" s="158"/>
      <c r="MI92" s="158"/>
      <c r="MJ92" s="158"/>
      <c r="MK92" s="158"/>
      <c r="ML92" s="158"/>
      <c r="MM92" s="158"/>
      <c r="MN92" s="158"/>
      <c r="MO92" s="158"/>
      <c r="MP92" s="158"/>
      <c r="MQ92" s="158"/>
      <c r="MR92" s="158"/>
      <c r="MS92" s="158"/>
      <c r="MT92" s="158"/>
      <c r="MU92" s="158"/>
      <c r="MV92" s="158"/>
      <c r="MW92" s="158"/>
      <c r="MX92" s="158"/>
      <c r="MY92" s="158"/>
      <c r="MZ92" s="158"/>
      <c r="NA92" s="158"/>
      <c r="NB92" s="158"/>
      <c r="NC92" s="158"/>
      <c r="ND92" s="158"/>
      <c r="NE92" s="158"/>
      <c r="NF92" s="158"/>
      <c r="NG92" s="158"/>
      <c r="NH92" s="158"/>
      <c r="NI92" s="158"/>
      <c r="NJ92" s="158"/>
      <c r="NK92" s="158"/>
      <c r="NL92" s="158"/>
      <c r="NM92" s="158"/>
      <c r="NN92" s="158"/>
      <c r="NO92" s="158"/>
      <c r="NP92" s="158"/>
      <c r="NQ92" s="158"/>
      <c r="NR92" s="158"/>
      <c r="NS92" s="158"/>
      <c r="NT92" s="158"/>
      <c r="NU92" s="158"/>
      <c r="NV92" s="158"/>
      <c r="NW92" s="158"/>
      <c r="NX92" s="158"/>
      <c r="NY92" s="158"/>
      <c r="NZ92" s="158"/>
      <c r="OA92" s="158"/>
      <c r="OB92" s="158"/>
      <c r="OC92" s="158"/>
      <c r="OD92" s="158"/>
      <c r="OE92" s="158"/>
      <c r="OF92" s="158"/>
      <c r="OG92" s="158"/>
      <c r="OH92" s="158"/>
      <c r="OI92" s="158"/>
      <c r="OJ92" s="158"/>
      <c r="OK92" s="158"/>
      <c r="OL92" s="158"/>
      <c r="OM92" s="158"/>
      <c r="ON92" s="158"/>
      <c r="OO92" s="158"/>
      <c r="OP92" s="158"/>
      <c r="OQ92" s="158"/>
      <c r="OR92" s="158"/>
      <c r="OS92" s="158"/>
      <c r="OT92" s="158"/>
      <c r="OU92" s="158"/>
      <c r="OV92" s="158"/>
      <c r="OW92" s="158"/>
      <c r="OX92" s="158"/>
      <c r="OY92" s="158"/>
      <c r="OZ92" s="158"/>
      <c r="PA92" s="158"/>
      <c r="PB92" s="158"/>
      <c r="PC92" s="158"/>
      <c r="PD92" s="158"/>
      <c r="PE92" s="158"/>
      <c r="PF92" s="158"/>
      <c r="PG92" s="158"/>
      <c r="PH92" s="158"/>
      <c r="PI92" s="158"/>
      <c r="PJ92" s="158"/>
      <c r="PK92" s="158"/>
      <c r="PL92" s="158"/>
      <c r="PM92" s="158"/>
      <c r="PN92" s="158"/>
      <c r="PO92" s="158"/>
      <c r="PP92" s="158"/>
      <c r="PQ92" s="158"/>
      <c r="PR92" s="158"/>
      <c r="PS92" s="158"/>
      <c r="PT92" s="158"/>
      <c r="PU92" s="158"/>
      <c r="PV92" s="158"/>
      <c r="PW92" s="158"/>
      <c r="PX92" s="158"/>
      <c r="PY92" s="158"/>
      <c r="PZ92" s="158"/>
      <c r="QA92" s="158"/>
      <c r="QB92" s="158"/>
      <c r="QC92" s="158"/>
      <c r="QD92" s="158"/>
      <c r="QE92" s="158"/>
      <c r="QF92" s="158"/>
      <c r="QG92" s="158"/>
      <c r="QH92" s="158"/>
      <c r="QI92" s="158"/>
      <c r="QJ92" s="158"/>
      <c r="QK92" s="158"/>
      <c r="QL92" s="158"/>
      <c r="QM92" s="158"/>
      <c r="QN92" s="158"/>
      <c r="QO92" s="158"/>
      <c r="QP92" s="158"/>
      <c r="QQ92" s="158"/>
      <c r="QR92" s="158"/>
      <c r="QS92" s="158"/>
      <c r="QT92" s="158"/>
      <c r="QU92" s="158"/>
      <c r="QV92" s="158"/>
      <c r="QW92" s="158"/>
      <c r="QX92" s="158"/>
      <c r="QY92" s="158"/>
      <c r="QZ92" s="158"/>
      <c r="RA92" s="158"/>
      <c r="RB92" s="158"/>
      <c r="RC92" s="158"/>
      <c r="RD92" s="158"/>
      <c r="RE92" s="158"/>
      <c r="RF92" s="158"/>
      <c r="RG92" s="158"/>
      <c r="RH92" s="158"/>
      <c r="RI92" s="158"/>
      <c r="RJ92" s="158"/>
      <c r="RK92" s="158"/>
      <c r="RL92" s="158"/>
      <c r="RM92" s="158"/>
      <c r="RN92" s="158"/>
      <c r="RO92" s="158"/>
      <c r="RP92" s="158"/>
      <c r="RQ92" s="158"/>
      <c r="RR92" s="158"/>
      <c r="RS92" s="158"/>
      <c r="RT92" s="158"/>
      <c r="RU92" s="158"/>
      <c r="RV92" s="158"/>
      <c r="RW92" s="158"/>
      <c r="RX92" s="158"/>
      <c r="RY92" s="158"/>
      <c r="RZ92" s="158"/>
      <c r="SA92" s="158"/>
      <c r="SB92" s="158"/>
      <c r="SC92" s="158"/>
      <c r="SD92" s="158"/>
      <c r="SE92" s="158"/>
      <c r="SF92" s="158"/>
      <c r="SG92" s="158"/>
      <c r="SH92" s="158"/>
      <c r="SI92" s="158"/>
      <c r="SJ92" s="158"/>
      <c r="SK92" s="158"/>
      <c r="SL92" s="158"/>
      <c r="SM92" s="158"/>
      <c r="SN92" s="158"/>
      <c r="SO92" s="158"/>
      <c r="SP92" s="158"/>
      <c r="SQ92" s="158"/>
      <c r="SR92" s="158"/>
      <c r="SS92" s="158"/>
      <c r="ST92" s="158"/>
      <c r="SU92" s="158"/>
      <c r="SV92" s="158"/>
      <c r="SW92" s="158"/>
      <c r="SX92" s="158"/>
      <c r="SY92" s="158"/>
      <c r="SZ92" s="158"/>
      <c r="TA92" s="158"/>
      <c r="TB92" s="158"/>
      <c r="TC92" s="158"/>
      <c r="TD92" s="158"/>
      <c r="TE92" s="158"/>
      <c r="TF92" s="158"/>
      <c r="TG92" s="158"/>
      <c r="TH92" s="158"/>
      <c r="TI92" s="158"/>
      <c r="TJ92" s="158"/>
      <c r="TK92" s="158"/>
      <c r="TL92" s="158"/>
      <c r="TM92" s="158"/>
      <c r="TN92" s="158"/>
      <c r="TO92" s="158"/>
      <c r="TP92" s="158"/>
      <c r="TQ92" s="158"/>
      <c r="TR92" s="158"/>
      <c r="TS92" s="158"/>
      <c r="TT92" s="158"/>
      <c r="TU92" s="158"/>
      <c r="TV92" s="158"/>
      <c r="TW92" s="158"/>
      <c r="TX92" s="158"/>
      <c r="TY92" s="158"/>
      <c r="TZ92" s="158"/>
      <c r="UA92" s="158"/>
      <c r="UB92" s="158"/>
      <c r="UC92" s="158"/>
      <c r="UD92" s="158"/>
      <c r="UE92" s="158"/>
      <c r="UF92" s="158"/>
      <c r="UG92" s="158"/>
      <c r="UH92" s="158"/>
      <c r="UI92" s="158"/>
      <c r="UJ92" s="158"/>
      <c r="UK92" s="158"/>
      <c r="UL92" s="158"/>
      <c r="UM92" s="158"/>
      <c r="UN92" s="158"/>
      <c r="UO92" s="158"/>
      <c r="UP92" s="158"/>
      <c r="UQ92" s="158"/>
      <c r="UR92" s="158"/>
      <c r="US92" s="158"/>
      <c r="UT92" s="158"/>
      <c r="UU92" s="158"/>
      <c r="UV92" s="158"/>
      <c r="UW92" s="158"/>
      <c r="UX92" s="158"/>
      <c r="UY92" s="158"/>
      <c r="UZ92" s="158"/>
      <c r="VA92" s="158"/>
      <c r="VB92" s="158"/>
      <c r="VC92" s="158"/>
      <c r="VD92" s="158"/>
      <c r="VE92" s="158"/>
      <c r="VF92" s="158"/>
      <c r="VG92" s="158"/>
      <c r="VH92" s="158"/>
      <c r="VI92" s="158"/>
      <c r="VJ92" s="158"/>
      <c r="VK92" s="158"/>
      <c r="VL92" s="158"/>
      <c r="VM92" s="158"/>
      <c r="VN92" s="158"/>
      <c r="VO92" s="158"/>
      <c r="VP92" s="158"/>
      <c r="VQ92" s="158"/>
      <c r="VR92" s="158"/>
      <c r="VS92" s="158"/>
      <c r="VT92" s="158"/>
      <c r="VU92" s="158"/>
      <c r="VV92" s="158"/>
      <c r="VW92" s="158"/>
      <c r="VX92" s="158"/>
      <c r="VY92" s="158"/>
      <c r="VZ92" s="158"/>
      <c r="WA92" s="158"/>
      <c r="WB92" s="158"/>
      <c r="WC92" s="158"/>
      <c r="WD92" s="158"/>
      <c r="WE92" s="158"/>
      <c r="WF92" s="158"/>
      <c r="WG92" s="158"/>
      <c r="WH92" s="158"/>
      <c r="WI92" s="158"/>
      <c r="WJ92" s="158"/>
      <c r="WK92" s="158"/>
      <c r="WL92" s="158"/>
      <c r="WM92" s="158"/>
      <c r="WN92" s="158"/>
      <c r="WO92" s="158"/>
      <c r="WP92" s="158"/>
      <c r="WQ92" s="158"/>
      <c r="WR92" s="158"/>
      <c r="WS92" s="158"/>
      <c r="WT92" s="158"/>
      <c r="WU92" s="158"/>
      <c r="WV92" s="158"/>
      <c r="WW92" s="158"/>
      <c r="WX92" s="158"/>
      <c r="WY92" s="158"/>
      <c r="WZ92" s="158"/>
      <c r="XA92" s="158"/>
      <c r="XB92" s="158"/>
      <c r="XC92" s="158"/>
      <c r="XD92" s="158"/>
      <c r="XE92" s="158"/>
      <c r="XF92" s="158"/>
      <c r="XG92" s="158"/>
      <c r="XH92" s="158"/>
      <c r="XI92" s="158"/>
      <c r="XJ92" s="158"/>
      <c r="XK92" s="158"/>
      <c r="XL92" s="158"/>
      <c r="XM92" s="158"/>
      <c r="XN92" s="158"/>
      <c r="XO92" s="158"/>
      <c r="XP92" s="158"/>
      <c r="XQ92" s="158"/>
      <c r="XR92" s="158"/>
      <c r="XS92" s="158"/>
      <c r="XT92" s="158"/>
      <c r="XU92" s="158"/>
      <c r="XV92" s="158"/>
      <c r="XW92" s="158"/>
      <c r="XX92" s="158"/>
      <c r="XY92" s="158"/>
      <c r="XZ92" s="158"/>
      <c r="YA92" s="158"/>
      <c r="YB92" s="158"/>
      <c r="YC92" s="158"/>
      <c r="YD92" s="158"/>
      <c r="YE92" s="158"/>
      <c r="YF92" s="158"/>
      <c r="YG92" s="158"/>
      <c r="YH92" s="158"/>
      <c r="YI92" s="158"/>
      <c r="YJ92" s="158"/>
      <c r="YK92" s="158"/>
      <c r="YL92" s="158"/>
      <c r="YM92" s="158"/>
      <c r="YN92" s="158"/>
      <c r="YO92" s="158"/>
      <c r="YP92" s="158"/>
      <c r="YQ92" s="158"/>
      <c r="YR92" s="158"/>
      <c r="YS92" s="158"/>
      <c r="YT92" s="158"/>
      <c r="YU92" s="158"/>
      <c r="YV92" s="158"/>
      <c r="YW92" s="158"/>
      <c r="YX92" s="158"/>
      <c r="YY92" s="158"/>
      <c r="YZ92" s="158"/>
      <c r="ZA92" s="158"/>
      <c r="ZB92" s="158"/>
      <c r="ZC92" s="158"/>
      <c r="ZD92" s="158"/>
      <c r="ZE92" s="158"/>
      <c r="ZF92" s="158"/>
      <c r="ZG92" s="158"/>
      <c r="ZH92" s="158"/>
      <c r="ZI92" s="158"/>
      <c r="ZJ92" s="158"/>
      <c r="ZK92" s="158"/>
      <c r="ZL92" s="158"/>
      <c r="ZM92" s="158"/>
      <c r="ZN92" s="158"/>
      <c r="ZO92" s="158"/>
      <c r="ZP92" s="158"/>
      <c r="ZQ92" s="158"/>
      <c r="ZR92" s="158"/>
      <c r="ZS92" s="158"/>
      <c r="ZT92" s="158"/>
      <c r="ZU92" s="158"/>
      <c r="ZV92" s="158"/>
      <c r="ZW92" s="158"/>
      <c r="ZX92" s="158"/>
      <c r="ZY92" s="158"/>
      <c r="ZZ92" s="158"/>
      <c r="AAA92" s="158"/>
      <c r="AAB92" s="158"/>
      <c r="AAC92" s="158"/>
      <c r="AAD92" s="158"/>
      <c r="AAE92" s="158"/>
      <c r="AAF92" s="158"/>
      <c r="AAG92" s="158"/>
      <c r="AAH92" s="158"/>
      <c r="AAI92" s="158"/>
      <c r="AAJ92" s="158"/>
      <c r="AAK92" s="158"/>
      <c r="AAL92" s="158"/>
      <c r="AAM92" s="158"/>
      <c r="AAN92" s="158"/>
      <c r="AAO92" s="158"/>
      <c r="AAP92" s="158"/>
      <c r="AAQ92" s="158"/>
      <c r="AAR92" s="158"/>
      <c r="AAS92" s="158"/>
      <c r="AAT92" s="158"/>
      <c r="AAU92" s="158"/>
      <c r="AAV92" s="158"/>
      <c r="AAW92" s="158"/>
      <c r="AAX92" s="158"/>
      <c r="AAY92" s="158"/>
      <c r="AAZ92" s="158"/>
      <c r="ABA92" s="158"/>
      <c r="ABB92" s="158"/>
      <c r="ABC92" s="158"/>
      <c r="ABD92" s="158"/>
      <c r="ABE92" s="158"/>
      <c r="ABF92" s="158"/>
      <c r="ABG92" s="158"/>
      <c r="ABH92" s="158"/>
      <c r="ABI92" s="158"/>
      <c r="ABJ92" s="158"/>
      <c r="ABK92" s="158"/>
      <c r="ABL92" s="158"/>
      <c r="ABM92" s="158"/>
      <c r="ABN92" s="158"/>
      <c r="ABO92" s="158"/>
      <c r="ABP92" s="158"/>
      <c r="ABQ92" s="158"/>
      <c r="ABR92" s="158"/>
      <c r="ABS92" s="158"/>
      <c r="ABT92" s="158"/>
      <c r="ABU92" s="158"/>
      <c r="ABV92" s="158"/>
      <c r="ABW92" s="158"/>
      <c r="ABX92" s="158"/>
      <c r="ABY92" s="158"/>
      <c r="ABZ92" s="158"/>
      <c r="ACA92" s="158"/>
      <c r="ACB92" s="158"/>
      <c r="ACC92" s="158"/>
      <c r="ACD92" s="158"/>
      <c r="ACE92" s="158"/>
      <c r="ACF92" s="158"/>
      <c r="ACG92" s="158"/>
      <c r="ACH92" s="158"/>
      <c r="ACI92" s="158"/>
      <c r="ACJ92" s="158"/>
      <c r="ACK92" s="158"/>
      <c r="ACL92" s="158"/>
      <c r="ACM92" s="158"/>
      <c r="ACN92" s="158"/>
      <c r="ACO92" s="158"/>
      <c r="ACP92" s="158"/>
      <c r="ACQ92" s="158"/>
      <c r="ACR92" s="158"/>
      <c r="ACS92" s="158"/>
      <c r="ACT92" s="158"/>
      <c r="ACU92" s="158"/>
      <c r="ACV92" s="158"/>
      <c r="ACW92" s="158"/>
      <c r="ACX92" s="158"/>
      <c r="ACY92" s="158"/>
      <c r="ACZ92" s="158"/>
      <c r="ADA92" s="158"/>
      <c r="ADB92" s="158"/>
      <c r="ADC92" s="158"/>
      <c r="ADD92" s="158"/>
      <c r="ADE92" s="158"/>
      <c r="ADF92" s="158"/>
      <c r="ADG92" s="158"/>
      <c r="ADH92" s="158"/>
      <c r="ADI92" s="158"/>
      <c r="ADJ92" s="158"/>
      <c r="ADK92" s="158"/>
      <c r="ADL92" s="158"/>
      <c r="ADM92" s="158"/>
      <c r="ADN92" s="158"/>
      <c r="ADO92" s="158"/>
      <c r="ADP92" s="158"/>
      <c r="ADQ92" s="158"/>
      <c r="ADR92" s="158"/>
      <c r="ADS92" s="158"/>
      <c r="ADT92" s="158"/>
      <c r="ADU92" s="158"/>
      <c r="ADV92" s="158"/>
      <c r="ADW92" s="158"/>
      <c r="ADX92" s="158"/>
      <c r="ADY92" s="158"/>
      <c r="ADZ92" s="158"/>
      <c r="AEA92" s="158"/>
      <c r="AEB92" s="158"/>
      <c r="AEC92" s="158"/>
      <c r="AED92" s="158"/>
      <c r="AEE92" s="158"/>
      <c r="AEF92" s="158"/>
      <c r="AEG92" s="158"/>
      <c r="AEH92" s="158"/>
      <c r="AEI92" s="158"/>
      <c r="AEJ92" s="158"/>
      <c r="AEK92" s="158"/>
      <c r="AEL92" s="158"/>
      <c r="AEM92" s="158"/>
      <c r="AEN92" s="158"/>
      <c r="AEO92" s="158"/>
      <c r="AEP92" s="158"/>
      <c r="AEQ92" s="158"/>
      <c r="AER92" s="158"/>
      <c r="AES92" s="158"/>
      <c r="AET92" s="158"/>
      <c r="AEU92" s="158"/>
      <c r="AEV92" s="158"/>
      <c r="AEW92" s="158"/>
      <c r="AEX92" s="158"/>
      <c r="AEY92" s="158"/>
      <c r="AEZ92" s="158"/>
      <c r="AFA92" s="158"/>
      <c r="AFB92" s="158"/>
      <c r="AFC92" s="158"/>
      <c r="AFD92" s="158"/>
      <c r="AFE92" s="158"/>
      <c r="AFF92" s="158"/>
      <c r="AFG92" s="158"/>
      <c r="AFH92" s="158"/>
      <c r="AFI92" s="158"/>
      <c r="AFJ92" s="158"/>
      <c r="AFK92" s="158"/>
      <c r="AFL92" s="158"/>
      <c r="AFM92" s="158"/>
      <c r="AFN92" s="158"/>
      <c r="AFO92" s="158"/>
      <c r="AFP92" s="158"/>
      <c r="AFQ92" s="158"/>
      <c r="AFR92" s="158"/>
      <c r="AFS92" s="158"/>
      <c r="AFT92" s="158"/>
      <c r="AFU92" s="158"/>
      <c r="AFV92" s="158"/>
      <c r="AFW92" s="158"/>
      <c r="AFX92" s="158"/>
      <c r="AFY92" s="158"/>
      <c r="AFZ92" s="158"/>
      <c r="AGA92" s="158"/>
      <c r="AGB92" s="158"/>
      <c r="AGC92" s="158"/>
      <c r="AGD92" s="158"/>
      <c r="AGE92" s="158"/>
      <c r="AGF92" s="158"/>
      <c r="AGG92" s="158"/>
      <c r="AGH92" s="158"/>
      <c r="AGI92" s="158"/>
      <c r="AGJ92" s="158"/>
      <c r="AGK92" s="158"/>
      <c r="AGL92" s="158"/>
      <c r="AGM92" s="158"/>
      <c r="AGN92" s="158"/>
      <c r="AGO92" s="158"/>
      <c r="AGP92" s="158"/>
      <c r="AGQ92" s="158"/>
      <c r="AGR92" s="158"/>
      <c r="AGS92" s="158"/>
      <c r="AGT92" s="158"/>
      <c r="AGU92" s="158"/>
      <c r="AGV92" s="158"/>
      <c r="AGW92" s="158"/>
      <c r="AGX92" s="158"/>
      <c r="AGY92" s="158"/>
      <c r="AGZ92" s="158"/>
      <c r="AHA92" s="158"/>
      <c r="AHB92" s="158"/>
      <c r="AHC92" s="158"/>
      <c r="AHD92" s="158"/>
      <c r="AHE92" s="158"/>
      <c r="AHF92" s="158"/>
      <c r="AHG92" s="158"/>
      <c r="AHH92" s="158"/>
      <c r="AHI92" s="158"/>
      <c r="AHJ92" s="158"/>
      <c r="AHK92" s="158"/>
      <c r="AHL92" s="158"/>
      <c r="AHM92" s="158"/>
      <c r="AHN92" s="158"/>
      <c r="AHO92" s="158"/>
      <c r="AHP92" s="158"/>
      <c r="AHQ92" s="158"/>
      <c r="AHR92" s="158"/>
      <c r="AHS92" s="158"/>
      <c r="AHT92" s="158"/>
      <c r="AHU92" s="158"/>
      <c r="AHV92" s="158"/>
      <c r="AHW92" s="158"/>
      <c r="AHX92" s="158"/>
      <c r="AHY92" s="158"/>
      <c r="AHZ92" s="158"/>
      <c r="AIA92" s="158"/>
      <c r="AIB92" s="158"/>
      <c r="AIC92" s="158"/>
      <c r="AID92" s="158"/>
      <c r="AIE92" s="158"/>
      <c r="AIF92" s="158"/>
      <c r="AIG92" s="158"/>
      <c r="AIH92" s="158"/>
      <c r="AII92" s="158"/>
      <c r="AIJ92" s="158"/>
      <c r="AIK92" s="158"/>
      <c r="AIL92" s="158"/>
      <c r="AIM92" s="158"/>
      <c r="AIN92" s="158"/>
      <c r="AIO92" s="158"/>
      <c r="AIP92" s="158"/>
      <c r="AIQ92" s="158"/>
      <c r="AIR92" s="158"/>
      <c r="AIS92" s="158"/>
      <c r="AIT92" s="158"/>
      <c r="AIU92" s="158"/>
      <c r="AIV92" s="158"/>
      <c r="AIW92" s="158"/>
      <c r="AIX92" s="158"/>
      <c r="AIY92" s="158"/>
      <c r="AIZ92" s="158"/>
      <c r="AJA92" s="158"/>
      <c r="AJB92" s="158"/>
      <c r="AJC92" s="158"/>
      <c r="AJD92" s="158"/>
      <c r="AJE92" s="158"/>
      <c r="AJF92" s="158"/>
      <c r="AJG92" s="158"/>
      <c r="AJH92" s="158"/>
      <c r="AJI92" s="158"/>
      <c r="AJJ92" s="158"/>
      <c r="AJK92" s="158"/>
      <c r="AJL92" s="158"/>
      <c r="AJM92" s="158"/>
      <c r="AJN92" s="158"/>
      <c r="AJO92" s="158"/>
      <c r="AJP92" s="158"/>
      <c r="AJQ92" s="158"/>
      <c r="AJR92" s="158"/>
      <c r="AJS92" s="158"/>
      <c r="AJT92" s="158"/>
      <c r="AJU92" s="158"/>
      <c r="AJV92" s="158"/>
      <c r="AJW92" s="158"/>
      <c r="AJX92" s="158"/>
      <c r="AJY92" s="158"/>
      <c r="AJZ92" s="158"/>
      <c r="AKA92" s="158"/>
      <c r="AKB92" s="158"/>
      <c r="AKC92" s="158"/>
      <c r="AKD92" s="158"/>
      <c r="AKE92" s="158"/>
      <c r="AKF92" s="158"/>
      <c r="AKG92" s="158"/>
      <c r="AKH92" s="158"/>
      <c r="AKI92" s="158"/>
      <c r="AKJ92" s="158"/>
      <c r="AKK92" s="158"/>
      <c r="AKL92" s="158"/>
      <c r="AKM92" s="158"/>
      <c r="AKN92" s="158"/>
      <c r="AKO92" s="158"/>
      <c r="AKP92" s="158"/>
      <c r="AKQ92" s="158"/>
      <c r="AKR92" s="158"/>
      <c r="AKS92" s="158"/>
      <c r="AKT92" s="158"/>
      <c r="AKU92" s="158"/>
      <c r="AKV92" s="158"/>
      <c r="AKW92" s="158"/>
      <c r="AKX92" s="158"/>
      <c r="AKY92" s="158"/>
      <c r="AKZ92" s="158"/>
      <c r="ALA92" s="158"/>
      <c r="ALB92" s="158"/>
      <c r="ALC92" s="158"/>
      <c r="ALD92" s="158"/>
      <c r="ALE92" s="158"/>
      <c r="ALF92" s="158"/>
      <c r="ALG92" s="158"/>
      <c r="ALH92" s="158"/>
      <c r="ALI92" s="158"/>
      <c r="ALJ92" s="158"/>
      <c r="ALK92" s="158"/>
      <c r="ALL92" s="158"/>
      <c r="ALM92" s="158"/>
      <c r="ALN92" s="158"/>
      <c r="ALO92" s="158"/>
      <c r="ALP92" s="158"/>
      <c r="ALQ92" s="158"/>
      <c r="ALR92" s="158"/>
      <c r="ALS92" s="158"/>
      <c r="ALT92" s="158"/>
      <c r="ALU92" s="158"/>
      <c r="ALV92" s="158"/>
      <c r="ALW92" s="158"/>
      <c r="ALX92" s="158"/>
      <c r="ALY92" s="158"/>
      <c r="ALZ92" s="158"/>
      <c r="AMA92" s="158"/>
      <c r="AMB92" s="158"/>
      <c r="AMC92" s="158"/>
      <c r="AMD92" s="158"/>
      <c r="AME92" s="158"/>
      <c r="AMF92" s="158"/>
      <c r="AMG92" s="158"/>
      <c r="AMH92" s="158"/>
      <c r="AMI92" s="158"/>
      <c r="AMJ92" s="158"/>
      <c r="AMK92" s="158"/>
    </row>
    <row r="93" spans="1:1025" customFormat="1">
      <c r="A93" s="146">
        <v>3</v>
      </c>
      <c r="B93" s="146" t="s">
        <v>284</v>
      </c>
      <c r="C93" s="145">
        <v>2020</v>
      </c>
      <c r="D93" s="224">
        <v>2793.64</v>
      </c>
      <c r="E93" s="158"/>
      <c r="F93" s="159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  <c r="FO93" s="158"/>
      <c r="FP93" s="158"/>
      <c r="FQ93" s="158"/>
      <c r="FR93" s="158"/>
      <c r="FS93" s="158"/>
      <c r="FT93" s="158"/>
      <c r="FU93" s="158"/>
      <c r="FV93" s="158"/>
      <c r="FW93" s="158"/>
      <c r="FX93" s="158"/>
      <c r="FY93" s="158"/>
      <c r="FZ93" s="158"/>
      <c r="GA93" s="158"/>
      <c r="GB93" s="158"/>
      <c r="GC93" s="158"/>
      <c r="GD93" s="158"/>
      <c r="GE93" s="158"/>
      <c r="GF93" s="158"/>
      <c r="GG93" s="158"/>
      <c r="GH93" s="158"/>
      <c r="GI93" s="158"/>
      <c r="GJ93" s="158"/>
      <c r="GK93" s="158"/>
      <c r="GL93" s="158"/>
      <c r="GM93" s="158"/>
      <c r="GN93" s="158"/>
      <c r="GO93" s="158"/>
      <c r="GP93" s="158"/>
      <c r="GQ93" s="158"/>
      <c r="GR93" s="158"/>
      <c r="GS93" s="158"/>
      <c r="GT93" s="158"/>
      <c r="GU93" s="158"/>
      <c r="GV93" s="158"/>
      <c r="GW93" s="158"/>
      <c r="GX93" s="158"/>
      <c r="GY93" s="158"/>
      <c r="GZ93" s="158"/>
      <c r="HA93" s="158"/>
      <c r="HB93" s="158"/>
      <c r="HC93" s="158"/>
      <c r="HD93" s="158"/>
      <c r="HE93" s="158"/>
      <c r="HF93" s="158"/>
      <c r="HG93" s="158"/>
      <c r="HH93" s="158"/>
      <c r="HI93" s="158"/>
      <c r="HJ93" s="158"/>
      <c r="HK93" s="158"/>
      <c r="HL93" s="158"/>
      <c r="HM93" s="158"/>
      <c r="HN93" s="158"/>
      <c r="HO93" s="158"/>
      <c r="HP93" s="158"/>
      <c r="HQ93" s="158"/>
      <c r="HR93" s="158"/>
      <c r="HS93" s="158"/>
      <c r="HT93" s="158"/>
      <c r="HU93" s="158"/>
      <c r="HV93" s="158"/>
      <c r="HW93" s="158"/>
      <c r="HX93" s="158"/>
      <c r="HY93" s="158"/>
      <c r="HZ93" s="158"/>
      <c r="IA93" s="158"/>
      <c r="IB93" s="158"/>
      <c r="IC93" s="158"/>
      <c r="ID93" s="158"/>
      <c r="IE93" s="158"/>
      <c r="IF93" s="158"/>
      <c r="IG93" s="158"/>
      <c r="IH93" s="158"/>
      <c r="II93" s="158"/>
      <c r="IJ93" s="158"/>
      <c r="IK93" s="158"/>
      <c r="IL93" s="158"/>
      <c r="IM93" s="158"/>
      <c r="IN93" s="158"/>
      <c r="IO93" s="158"/>
      <c r="IP93" s="158"/>
      <c r="IQ93" s="158"/>
      <c r="IR93" s="158"/>
      <c r="IS93" s="158"/>
      <c r="IT93" s="158"/>
      <c r="IU93" s="158"/>
      <c r="IV93" s="158"/>
      <c r="IW93" s="158"/>
      <c r="IX93" s="158"/>
      <c r="IY93" s="158"/>
      <c r="IZ93" s="158"/>
      <c r="JA93" s="158"/>
      <c r="JB93" s="158"/>
      <c r="JC93" s="158"/>
      <c r="JD93" s="158"/>
      <c r="JE93" s="158"/>
      <c r="JF93" s="158"/>
      <c r="JG93" s="158"/>
      <c r="JH93" s="158"/>
      <c r="JI93" s="158"/>
      <c r="JJ93" s="158"/>
      <c r="JK93" s="158"/>
      <c r="JL93" s="158"/>
      <c r="JM93" s="158"/>
      <c r="JN93" s="158"/>
      <c r="JO93" s="158"/>
      <c r="JP93" s="158"/>
      <c r="JQ93" s="158"/>
      <c r="JR93" s="158"/>
      <c r="JS93" s="158"/>
      <c r="JT93" s="158"/>
      <c r="JU93" s="158"/>
      <c r="JV93" s="158"/>
      <c r="JW93" s="158"/>
      <c r="JX93" s="158"/>
      <c r="JY93" s="158"/>
      <c r="JZ93" s="158"/>
      <c r="KA93" s="158"/>
      <c r="KB93" s="158"/>
      <c r="KC93" s="158"/>
      <c r="KD93" s="158"/>
      <c r="KE93" s="158"/>
      <c r="KF93" s="158"/>
      <c r="KG93" s="158"/>
      <c r="KH93" s="158"/>
      <c r="KI93" s="158"/>
      <c r="KJ93" s="158"/>
      <c r="KK93" s="158"/>
      <c r="KL93" s="158"/>
      <c r="KM93" s="158"/>
      <c r="KN93" s="158"/>
      <c r="KO93" s="158"/>
      <c r="KP93" s="158"/>
      <c r="KQ93" s="158"/>
      <c r="KR93" s="158"/>
      <c r="KS93" s="158"/>
      <c r="KT93" s="158"/>
      <c r="KU93" s="158"/>
      <c r="KV93" s="158"/>
      <c r="KW93" s="158"/>
      <c r="KX93" s="158"/>
      <c r="KY93" s="158"/>
      <c r="KZ93" s="158"/>
      <c r="LA93" s="158"/>
      <c r="LB93" s="158"/>
      <c r="LC93" s="158"/>
      <c r="LD93" s="158"/>
      <c r="LE93" s="158"/>
      <c r="LF93" s="158"/>
      <c r="LG93" s="158"/>
      <c r="LH93" s="158"/>
      <c r="LI93" s="158"/>
      <c r="LJ93" s="158"/>
      <c r="LK93" s="158"/>
      <c r="LL93" s="158"/>
      <c r="LM93" s="158"/>
      <c r="LN93" s="158"/>
      <c r="LO93" s="158"/>
      <c r="LP93" s="158"/>
      <c r="LQ93" s="158"/>
      <c r="LR93" s="158"/>
      <c r="LS93" s="158"/>
      <c r="LT93" s="158"/>
      <c r="LU93" s="158"/>
      <c r="LV93" s="158"/>
      <c r="LW93" s="158"/>
      <c r="LX93" s="158"/>
      <c r="LY93" s="158"/>
      <c r="LZ93" s="158"/>
      <c r="MA93" s="158"/>
      <c r="MB93" s="158"/>
      <c r="MC93" s="158"/>
      <c r="MD93" s="158"/>
      <c r="ME93" s="158"/>
      <c r="MF93" s="158"/>
      <c r="MG93" s="158"/>
      <c r="MH93" s="158"/>
      <c r="MI93" s="158"/>
      <c r="MJ93" s="158"/>
      <c r="MK93" s="158"/>
      <c r="ML93" s="158"/>
      <c r="MM93" s="158"/>
      <c r="MN93" s="158"/>
      <c r="MO93" s="158"/>
      <c r="MP93" s="158"/>
      <c r="MQ93" s="158"/>
      <c r="MR93" s="158"/>
      <c r="MS93" s="158"/>
      <c r="MT93" s="158"/>
      <c r="MU93" s="158"/>
      <c r="MV93" s="158"/>
      <c r="MW93" s="158"/>
      <c r="MX93" s="158"/>
      <c r="MY93" s="158"/>
      <c r="MZ93" s="158"/>
      <c r="NA93" s="158"/>
      <c r="NB93" s="158"/>
      <c r="NC93" s="158"/>
      <c r="ND93" s="158"/>
      <c r="NE93" s="158"/>
      <c r="NF93" s="158"/>
      <c r="NG93" s="158"/>
      <c r="NH93" s="158"/>
      <c r="NI93" s="158"/>
      <c r="NJ93" s="158"/>
      <c r="NK93" s="158"/>
      <c r="NL93" s="158"/>
      <c r="NM93" s="158"/>
      <c r="NN93" s="158"/>
      <c r="NO93" s="158"/>
      <c r="NP93" s="158"/>
      <c r="NQ93" s="158"/>
      <c r="NR93" s="158"/>
      <c r="NS93" s="158"/>
      <c r="NT93" s="158"/>
      <c r="NU93" s="158"/>
      <c r="NV93" s="158"/>
      <c r="NW93" s="158"/>
      <c r="NX93" s="158"/>
      <c r="NY93" s="158"/>
      <c r="NZ93" s="158"/>
      <c r="OA93" s="158"/>
      <c r="OB93" s="158"/>
      <c r="OC93" s="158"/>
      <c r="OD93" s="158"/>
      <c r="OE93" s="158"/>
      <c r="OF93" s="158"/>
      <c r="OG93" s="158"/>
      <c r="OH93" s="158"/>
      <c r="OI93" s="158"/>
      <c r="OJ93" s="158"/>
      <c r="OK93" s="158"/>
      <c r="OL93" s="158"/>
      <c r="OM93" s="158"/>
      <c r="ON93" s="158"/>
      <c r="OO93" s="158"/>
      <c r="OP93" s="158"/>
      <c r="OQ93" s="158"/>
      <c r="OR93" s="158"/>
      <c r="OS93" s="158"/>
      <c r="OT93" s="158"/>
      <c r="OU93" s="158"/>
      <c r="OV93" s="158"/>
      <c r="OW93" s="158"/>
      <c r="OX93" s="158"/>
      <c r="OY93" s="158"/>
      <c r="OZ93" s="158"/>
      <c r="PA93" s="158"/>
      <c r="PB93" s="158"/>
      <c r="PC93" s="158"/>
      <c r="PD93" s="158"/>
      <c r="PE93" s="158"/>
      <c r="PF93" s="158"/>
      <c r="PG93" s="158"/>
      <c r="PH93" s="158"/>
      <c r="PI93" s="158"/>
      <c r="PJ93" s="158"/>
      <c r="PK93" s="158"/>
      <c r="PL93" s="158"/>
      <c r="PM93" s="158"/>
      <c r="PN93" s="158"/>
      <c r="PO93" s="158"/>
      <c r="PP93" s="158"/>
      <c r="PQ93" s="158"/>
      <c r="PR93" s="158"/>
      <c r="PS93" s="158"/>
      <c r="PT93" s="158"/>
      <c r="PU93" s="158"/>
      <c r="PV93" s="158"/>
      <c r="PW93" s="158"/>
      <c r="PX93" s="158"/>
      <c r="PY93" s="158"/>
      <c r="PZ93" s="158"/>
      <c r="QA93" s="158"/>
      <c r="QB93" s="158"/>
      <c r="QC93" s="158"/>
      <c r="QD93" s="158"/>
      <c r="QE93" s="158"/>
      <c r="QF93" s="158"/>
      <c r="QG93" s="158"/>
      <c r="QH93" s="158"/>
      <c r="QI93" s="158"/>
      <c r="QJ93" s="158"/>
      <c r="QK93" s="158"/>
      <c r="QL93" s="158"/>
      <c r="QM93" s="158"/>
      <c r="QN93" s="158"/>
      <c r="QO93" s="158"/>
      <c r="QP93" s="158"/>
      <c r="QQ93" s="158"/>
      <c r="QR93" s="158"/>
      <c r="QS93" s="158"/>
      <c r="QT93" s="158"/>
      <c r="QU93" s="158"/>
      <c r="QV93" s="158"/>
      <c r="QW93" s="158"/>
      <c r="QX93" s="158"/>
      <c r="QY93" s="158"/>
      <c r="QZ93" s="158"/>
      <c r="RA93" s="158"/>
      <c r="RB93" s="158"/>
      <c r="RC93" s="158"/>
      <c r="RD93" s="158"/>
      <c r="RE93" s="158"/>
      <c r="RF93" s="158"/>
      <c r="RG93" s="158"/>
      <c r="RH93" s="158"/>
      <c r="RI93" s="158"/>
      <c r="RJ93" s="158"/>
      <c r="RK93" s="158"/>
      <c r="RL93" s="158"/>
      <c r="RM93" s="158"/>
      <c r="RN93" s="158"/>
      <c r="RO93" s="158"/>
      <c r="RP93" s="158"/>
      <c r="RQ93" s="158"/>
      <c r="RR93" s="158"/>
      <c r="RS93" s="158"/>
      <c r="RT93" s="158"/>
      <c r="RU93" s="158"/>
      <c r="RV93" s="158"/>
      <c r="RW93" s="158"/>
      <c r="RX93" s="158"/>
      <c r="RY93" s="158"/>
      <c r="RZ93" s="158"/>
      <c r="SA93" s="158"/>
      <c r="SB93" s="158"/>
      <c r="SC93" s="158"/>
      <c r="SD93" s="158"/>
      <c r="SE93" s="158"/>
      <c r="SF93" s="158"/>
      <c r="SG93" s="158"/>
      <c r="SH93" s="158"/>
      <c r="SI93" s="158"/>
      <c r="SJ93" s="158"/>
      <c r="SK93" s="158"/>
      <c r="SL93" s="158"/>
      <c r="SM93" s="158"/>
      <c r="SN93" s="158"/>
      <c r="SO93" s="158"/>
      <c r="SP93" s="158"/>
      <c r="SQ93" s="158"/>
      <c r="SR93" s="158"/>
      <c r="SS93" s="158"/>
      <c r="ST93" s="158"/>
      <c r="SU93" s="158"/>
      <c r="SV93" s="158"/>
      <c r="SW93" s="158"/>
      <c r="SX93" s="158"/>
      <c r="SY93" s="158"/>
      <c r="SZ93" s="158"/>
      <c r="TA93" s="158"/>
      <c r="TB93" s="158"/>
      <c r="TC93" s="158"/>
      <c r="TD93" s="158"/>
      <c r="TE93" s="158"/>
      <c r="TF93" s="158"/>
      <c r="TG93" s="158"/>
      <c r="TH93" s="158"/>
      <c r="TI93" s="158"/>
      <c r="TJ93" s="158"/>
      <c r="TK93" s="158"/>
      <c r="TL93" s="158"/>
      <c r="TM93" s="158"/>
      <c r="TN93" s="158"/>
      <c r="TO93" s="158"/>
      <c r="TP93" s="158"/>
      <c r="TQ93" s="158"/>
      <c r="TR93" s="158"/>
      <c r="TS93" s="158"/>
      <c r="TT93" s="158"/>
      <c r="TU93" s="158"/>
      <c r="TV93" s="158"/>
      <c r="TW93" s="158"/>
      <c r="TX93" s="158"/>
      <c r="TY93" s="158"/>
      <c r="TZ93" s="158"/>
      <c r="UA93" s="158"/>
      <c r="UB93" s="158"/>
      <c r="UC93" s="158"/>
      <c r="UD93" s="158"/>
      <c r="UE93" s="158"/>
      <c r="UF93" s="158"/>
      <c r="UG93" s="158"/>
      <c r="UH93" s="158"/>
      <c r="UI93" s="158"/>
      <c r="UJ93" s="158"/>
      <c r="UK93" s="158"/>
      <c r="UL93" s="158"/>
      <c r="UM93" s="158"/>
      <c r="UN93" s="158"/>
      <c r="UO93" s="158"/>
      <c r="UP93" s="158"/>
      <c r="UQ93" s="158"/>
      <c r="UR93" s="158"/>
      <c r="US93" s="158"/>
      <c r="UT93" s="158"/>
      <c r="UU93" s="158"/>
      <c r="UV93" s="158"/>
      <c r="UW93" s="158"/>
      <c r="UX93" s="158"/>
      <c r="UY93" s="158"/>
      <c r="UZ93" s="158"/>
      <c r="VA93" s="158"/>
      <c r="VB93" s="158"/>
      <c r="VC93" s="158"/>
      <c r="VD93" s="158"/>
      <c r="VE93" s="158"/>
      <c r="VF93" s="158"/>
      <c r="VG93" s="158"/>
      <c r="VH93" s="158"/>
      <c r="VI93" s="158"/>
      <c r="VJ93" s="158"/>
      <c r="VK93" s="158"/>
      <c r="VL93" s="158"/>
      <c r="VM93" s="158"/>
      <c r="VN93" s="158"/>
      <c r="VO93" s="158"/>
      <c r="VP93" s="158"/>
      <c r="VQ93" s="158"/>
      <c r="VR93" s="158"/>
      <c r="VS93" s="158"/>
      <c r="VT93" s="158"/>
      <c r="VU93" s="158"/>
      <c r="VV93" s="158"/>
      <c r="VW93" s="158"/>
      <c r="VX93" s="158"/>
      <c r="VY93" s="158"/>
      <c r="VZ93" s="158"/>
      <c r="WA93" s="158"/>
      <c r="WB93" s="158"/>
      <c r="WC93" s="158"/>
      <c r="WD93" s="158"/>
      <c r="WE93" s="158"/>
      <c r="WF93" s="158"/>
      <c r="WG93" s="158"/>
      <c r="WH93" s="158"/>
      <c r="WI93" s="158"/>
      <c r="WJ93" s="158"/>
      <c r="WK93" s="158"/>
      <c r="WL93" s="158"/>
      <c r="WM93" s="158"/>
      <c r="WN93" s="158"/>
      <c r="WO93" s="158"/>
      <c r="WP93" s="158"/>
      <c r="WQ93" s="158"/>
      <c r="WR93" s="158"/>
      <c r="WS93" s="158"/>
      <c r="WT93" s="158"/>
      <c r="WU93" s="158"/>
      <c r="WV93" s="158"/>
      <c r="WW93" s="158"/>
      <c r="WX93" s="158"/>
      <c r="WY93" s="158"/>
      <c r="WZ93" s="158"/>
      <c r="XA93" s="158"/>
      <c r="XB93" s="158"/>
      <c r="XC93" s="158"/>
      <c r="XD93" s="158"/>
      <c r="XE93" s="158"/>
      <c r="XF93" s="158"/>
      <c r="XG93" s="158"/>
      <c r="XH93" s="158"/>
      <c r="XI93" s="158"/>
      <c r="XJ93" s="158"/>
      <c r="XK93" s="158"/>
      <c r="XL93" s="158"/>
      <c r="XM93" s="158"/>
      <c r="XN93" s="158"/>
      <c r="XO93" s="158"/>
      <c r="XP93" s="158"/>
      <c r="XQ93" s="158"/>
      <c r="XR93" s="158"/>
      <c r="XS93" s="158"/>
      <c r="XT93" s="158"/>
      <c r="XU93" s="158"/>
      <c r="XV93" s="158"/>
      <c r="XW93" s="158"/>
      <c r="XX93" s="158"/>
      <c r="XY93" s="158"/>
      <c r="XZ93" s="158"/>
      <c r="YA93" s="158"/>
      <c r="YB93" s="158"/>
      <c r="YC93" s="158"/>
      <c r="YD93" s="158"/>
      <c r="YE93" s="158"/>
      <c r="YF93" s="158"/>
      <c r="YG93" s="158"/>
      <c r="YH93" s="158"/>
      <c r="YI93" s="158"/>
      <c r="YJ93" s="158"/>
      <c r="YK93" s="158"/>
      <c r="YL93" s="158"/>
      <c r="YM93" s="158"/>
      <c r="YN93" s="158"/>
      <c r="YO93" s="158"/>
      <c r="YP93" s="158"/>
      <c r="YQ93" s="158"/>
      <c r="YR93" s="158"/>
      <c r="YS93" s="158"/>
      <c r="YT93" s="158"/>
      <c r="YU93" s="158"/>
      <c r="YV93" s="158"/>
      <c r="YW93" s="158"/>
      <c r="YX93" s="158"/>
      <c r="YY93" s="158"/>
      <c r="YZ93" s="158"/>
      <c r="ZA93" s="158"/>
      <c r="ZB93" s="158"/>
      <c r="ZC93" s="158"/>
      <c r="ZD93" s="158"/>
      <c r="ZE93" s="158"/>
      <c r="ZF93" s="158"/>
      <c r="ZG93" s="158"/>
      <c r="ZH93" s="158"/>
      <c r="ZI93" s="158"/>
      <c r="ZJ93" s="158"/>
      <c r="ZK93" s="158"/>
      <c r="ZL93" s="158"/>
      <c r="ZM93" s="158"/>
      <c r="ZN93" s="158"/>
      <c r="ZO93" s="158"/>
      <c r="ZP93" s="158"/>
      <c r="ZQ93" s="158"/>
      <c r="ZR93" s="158"/>
      <c r="ZS93" s="158"/>
      <c r="ZT93" s="158"/>
      <c r="ZU93" s="158"/>
      <c r="ZV93" s="158"/>
      <c r="ZW93" s="158"/>
      <c r="ZX93" s="158"/>
      <c r="ZY93" s="158"/>
      <c r="ZZ93" s="158"/>
      <c r="AAA93" s="158"/>
      <c r="AAB93" s="158"/>
      <c r="AAC93" s="158"/>
      <c r="AAD93" s="158"/>
      <c r="AAE93" s="158"/>
      <c r="AAF93" s="158"/>
      <c r="AAG93" s="158"/>
      <c r="AAH93" s="158"/>
      <c r="AAI93" s="158"/>
      <c r="AAJ93" s="158"/>
      <c r="AAK93" s="158"/>
      <c r="AAL93" s="158"/>
      <c r="AAM93" s="158"/>
      <c r="AAN93" s="158"/>
      <c r="AAO93" s="158"/>
      <c r="AAP93" s="158"/>
      <c r="AAQ93" s="158"/>
      <c r="AAR93" s="158"/>
      <c r="AAS93" s="158"/>
      <c r="AAT93" s="158"/>
      <c r="AAU93" s="158"/>
      <c r="AAV93" s="158"/>
      <c r="AAW93" s="158"/>
      <c r="AAX93" s="158"/>
      <c r="AAY93" s="158"/>
      <c r="AAZ93" s="158"/>
      <c r="ABA93" s="158"/>
      <c r="ABB93" s="158"/>
      <c r="ABC93" s="158"/>
      <c r="ABD93" s="158"/>
      <c r="ABE93" s="158"/>
      <c r="ABF93" s="158"/>
      <c r="ABG93" s="158"/>
      <c r="ABH93" s="158"/>
      <c r="ABI93" s="158"/>
      <c r="ABJ93" s="158"/>
      <c r="ABK93" s="158"/>
      <c r="ABL93" s="158"/>
      <c r="ABM93" s="158"/>
      <c r="ABN93" s="158"/>
      <c r="ABO93" s="158"/>
      <c r="ABP93" s="158"/>
      <c r="ABQ93" s="158"/>
      <c r="ABR93" s="158"/>
      <c r="ABS93" s="158"/>
      <c r="ABT93" s="158"/>
      <c r="ABU93" s="158"/>
      <c r="ABV93" s="158"/>
      <c r="ABW93" s="158"/>
      <c r="ABX93" s="158"/>
      <c r="ABY93" s="158"/>
      <c r="ABZ93" s="158"/>
      <c r="ACA93" s="158"/>
      <c r="ACB93" s="158"/>
      <c r="ACC93" s="158"/>
      <c r="ACD93" s="158"/>
      <c r="ACE93" s="158"/>
      <c r="ACF93" s="158"/>
      <c r="ACG93" s="158"/>
      <c r="ACH93" s="158"/>
      <c r="ACI93" s="158"/>
      <c r="ACJ93" s="158"/>
      <c r="ACK93" s="158"/>
      <c r="ACL93" s="158"/>
      <c r="ACM93" s="158"/>
      <c r="ACN93" s="158"/>
      <c r="ACO93" s="158"/>
      <c r="ACP93" s="158"/>
      <c r="ACQ93" s="158"/>
      <c r="ACR93" s="158"/>
      <c r="ACS93" s="158"/>
      <c r="ACT93" s="158"/>
      <c r="ACU93" s="158"/>
      <c r="ACV93" s="158"/>
      <c r="ACW93" s="158"/>
      <c r="ACX93" s="158"/>
      <c r="ACY93" s="158"/>
      <c r="ACZ93" s="158"/>
      <c r="ADA93" s="158"/>
      <c r="ADB93" s="158"/>
      <c r="ADC93" s="158"/>
      <c r="ADD93" s="158"/>
      <c r="ADE93" s="158"/>
      <c r="ADF93" s="158"/>
      <c r="ADG93" s="158"/>
      <c r="ADH93" s="158"/>
      <c r="ADI93" s="158"/>
      <c r="ADJ93" s="158"/>
      <c r="ADK93" s="158"/>
      <c r="ADL93" s="158"/>
      <c r="ADM93" s="158"/>
      <c r="ADN93" s="158"/>
      <c r="ADO93" s="158"/>
      <c r="ADP93" s="158"/>
      <c r="ADQ93" s="158"/>
      <c r="ADR93" s="158"/>
      <c r="ADS93" s="158"/>
      <c r="ADT93" s="158"/>
      <c r="ADU93" s="158"/>
      <c r="ADV93" s="158"/>
      <c r="ADW93" s="158"/>
      <c r="ADX93" s="158"/>
      <c r="ADY93" s="158"/>
      <c r="ADZ93" s="158"/>
      <c r="AEA93" s="158"/>
      <c r="AEB93" s="158"/>
      <c r="AEC93" s="158"/>
      <c r="AED93" s="158"/>
      <c r="AEE93" s="158"/>
      <c r="AEF93" s="158"/>
      <c r="AEG93" s="158"/>
      <c r="AEH93" s="158"/>
      <c r="AEI93" s="158"/>
      <c r="AEJ93" s="158"/>
      <c r="AEK93" s="158"/>
      <c r="AEL93" s="158"/>
      <c r="AEM93" s="158"/>
      <c r="AEN93" s="158"/>
      <c r="AEO93" s="158"/>
      <c r="AEP93" s="158"/>
      <c r="AEQ93" s="158"/>
      <c r="AER93" s="158"/>
      <c r="AES93" s="158"/>
      <c r="AET93" s="158"/>
      <c r="AEU93" s="158"/>
      <c r="AEV93" s="158"/>
      <c r="AEW93" s="158"/>
      <c r="AEX93" s="158"/>
      <c r="AEY93" s="158"/>
      <c r="AEZ93" s="158"/>
      <c r="AFA93" s="158"/>
      <c r="AFB93" s="158"/>
      <c r="AFC93" s="158"/>
      <c r="AFD93" s="158"/>
      <c r="AFE93" s="158"/>
      <c r="AFF93" s="158"/>
      <c r="AFG93" s="158"/>
      <c r="AFH93" s="158"/>
      <c r="AFI93" s="158"/>
      <c r="AFJ93" s="158"/>
      <c r="AFK93" s="158"/>
      <c r="AFL93" s="158"/>
      <c r="AFM93" s="158"/>
      <c r="AFN93" s="158"/>
      <c r="AFO93" s="158"/>
      <c r="AFP93" s="158"/>
      <c r="AFQ93" s="158"/>
      <c r="AFR93" s="158"/>
      <c r="AFS93" s="158"/>
      <c r="AFT93" s="158"/>
      <c r="AFU93" s="158"/>
      <c r="AFV93" s="158"/>
      <c r="AFW93" s="158"/>
      <c r="AFX93" s="158"/>
      <c r="AFY93" s="158"/>
      <c r="AFZ93" s="158"/>
      <c r="AGA93" s="158"/>
      <c r="AGB93" s="158"/>
      <c r="AGC93" s="158"/>
      <c r="AGD93" s="158"/>
      <c r="AGE93" s="158"/>
      <c r="AGF93" s="158"/>
      <c r="AGG93" s="158"/>
      <c r="AGH93" s="158"/>
      <c r="AGI93" s="158"/>
      <c r="AGJ93" s="158"/>
      <c r="AGK93" s="158"/>
      <c r="AGL93" s="158"/>
      <c r="AGM93" s="158"/>
      <c r="AGN93" s="158"/>
      <c r="AGO93" s="158"/>
      <c r="AGP93" s="158"/>
      <c r="AGQ93" s="158"/>
      <c r="AGR93" s="158"/>
      <c r="AGS93" s="158"/>
      <c r="AGT93" s="158"/>
      <c r="AGU93" s="158"/>
      <c r="AGV93" s="158"/>
      <c r="AGW93" s="158"/>
      <c r="AGX93" s="158"/>
      <c r="AGY93" s="158"/>
      <c r="AGZ93" s="158"/>
      <c r="AHA93" s="158"/>
      <c r="AHB93" s="158"/>
      <c r="AHC93" s="158"/>
      <c r="AHD93" s="158"/>
      <c r="AHE93" s="158"/>
      <c r="AHF93" s="158"/>
      <c r="AHG93" s="158"/>
      <c r="AHH93" s="158"/>
      <c r="AHI93" s="158"/>
      <c r="AHJ93" s="158"/>
      <c r="AHK93" s="158"/>
      <c r="AHL93" s="158"/>
      <c r="AHM93" s="158"/>
      <c r="AHN93" s="158"/>
      <c r="AHO93" s="158"/>
      <c r="AHP93" s="158"/>
      <c r="AHQ93" s="158"/>
      <c r="AHR93" s="158"/>
      <c r="AHS93" s="158"/>
      <c r="AHT93" s="158"/>
      <c r="AHU93" s="158"/>
      <c r="AHV93" s="158"/>
      <c r="AHW93" s="158"/>
      <c r="AHX93" s="158"/>
      <c r="AHY93" s="158"/>
      <c r="AHZ93" s="158"/>
      <c r="AIA93" s="158"/>
      <c r="AIB93" s="158"/>
      <c r="AIC93" s="158"/>
      <c r="AID93" s="158"/>
      <c r="AIE93" s="158"/>
      <c r="AIF93" s="158"/>
      <c r="AIG93" s="158"/>
      <c r="AIH93" s="158"/>
      <c r="AII93" s="158"/>
      <c r="AIJ93" s="158"/>
      <c r="AIK93" s="158"/>
      <c r="AIL93" s="158"/>
      <c r="AIM93" s="158"/>
      <c r="AIN93" s="158"/>
      <c r="AIO93" s="158"/>
      <c r="AIP93" s="158"/>
      <c r="AIQ93" s="158"/>
      <c r="AIR93" s="158"/>
      <c r="AIS93" s="158"/>
      <c r="AIT93" s="158"/>
      <c r="AIU93" s="158"/>
      <c r="AIV93" s="158"/>
      <c r="AIW93" s="158"/>
      <c r="AIX93" s="158"/>
      <c r="AIY93" s="158"/>
      <c r="AIZ93" s="158"/>
      <c r="AJA93" s="158"/>
      <c r="AJB93" s="158"/>
      <c r="AJC93" s="158"/>
      <c r="AJD93" s="158"/>
      <c r="AJE93" s="158"/>
      <c r="AJF93" s="158"/>
      <c r="AJG93" s="158"/>
      <c r="AJH93" s="158"/>
      <c r="AJI93" s="158"/>
      <c r="AJJ93" s="158"/>
      <c r="AJK93" s="158"/>
      <c r="AJL93" s="158"/>
      <c r="AJM93" s="158"/>
      <c r="AJN93" s="158"/>
      <c r="AJO93" s="158"/>
      <c r="AJP93" s="158"/>
      <c r="AJQ93" s="158"/>
      <c r="AJR93" s="158"/>
      <c r="AJS93" s="158"/>
      <c r="AJT93" s="158"/>
      <c r="AJU93" s="158"/>
      <c r="AJV93" s="158"/>
      <c r="AJW93" s="158"/>
      <c r="AJX93" s="158"/>
      <c r="AJY93" s="158"/>
      <c r="AJZ93" s="158"/>
      <c r="AKA93" s="158"/>
      <c r="AKB93" s="158"/>
      <c r="AKC93" s="158"/>
      <c r="AKD93" s="158"/>
      <c r="AKE93" s="158"/>
      <c r="AKF93" s="158"/>
      <c r="AKG93" s="158"/>
      <c r="AKH93" s="158"/>
      <c r="AKI93" s="158"/>
      <c r="AKJ93" s="158"/>
      <c r="AKK93" s="158"/>
      <c r="AKL93" s="158"/>
      <c r="AKM93" s="158"/>
      <c r="AKN93" s="158"/>
      <c r="AKO93" s="158"/>
      <c r="AKP93" s="158"/>
      <c r="AKQ93" s="158"/>
      <c r="AKR93" s="158"/>
      <c r="AKS93" s="158"/>
      <c r="AKT93" s="158"/>
      <c r="AKU93" s="158"/>
      <c r="AKV93" s="158"/>
      <c r="AKW93" s="158"/>
      <c r="AKX93" s="158"/>
      <c r="AKY93" s="158"/>
      <c r="AKZ93" s="158"/>
      <c r="ALA93" s="158"/>
      <c r="ALB93" s="158"/>
      <c r="ALC93" s="158"/>
      <c r="ALD93" s="158"/>
      <c r="ALE93" s="158"/>
      <c r="ALF93" s="158"/>
      <c r="ALG93" s="158"/>
      <c r="ALH93" s="158"/>
      <c r="ALI93" s="158"/>
      <c r="ALJ93" s="158"/>
      <c r="ALK93" s="158"/>
      <c r="ALL93" s="158"/>
      <c r="ALM93" s="158"/>
      <c r="ALN93" s="158"/>
      <c r="ALO93" s="158"/>
      <c r="ALP93" s="158"/>
      <c r="ALQ93" s="158"/>
      <c r="ALR93" s="158"/>
      <c r="ALS93" s="158"/>
      <c r="ALT93" s="158"/>
      <c r="ALU93" s="158"/>
      <c r="ALV93" s="158"/>
      <c r="ALW93" s="158"/>
      <c r="ALX93" s="158"/>
      <c r="ALY93" s="158"/>
      <c r="ALZ93" s="158"/>
      <c r="AMA93" s="158"/>
      <c r="AMB93" s="158"/>
      <c r="AMC93" s="158"/>
      <c r="AMD93" s="158"/>
      <c r="AME93" s="158"/>
      <c r="AMF93" s="158"/>
      <c r="AMG93" s="158"/>
      <c r="AMH93" s="158"/>
      <c r="AMI93" s="158"/>
      <c r="AMJ93" s="158"/>
      <c r="AMK93" s="158"/>
    </row>
    <row r="94" spans="1:1025" customFormat="1" ht="15" customHeight="1">
      <c r="A94" s="364" t="s">
        <v>6</v>
      </c>
      <c r="B94" s="364"/>
      <c r="C94" s="364"/>
      <c r="D94" s="225">
        <f>SUM(D91:D93)</f>
        <v>4023.29</v>
      </c>
      <c r="E94" s="158"/>
      <c r="F94" s="159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8"/>
      <c r="FG94" s="158"/>
      <c r="FH94" s="158"/>
      <c r="FI94" s="158"/>
      <c r="FJ94" s="158"/>
      <c r="FK94" s="158"/>
      <c r="FL94" s="158"/>
      <c r="FM94" s="158"/>
      <c r="FN94" s="158"/>
      <c r="FO94" s="158"/>
      <c r="FP94" s="158"/>
      <c r="FQ94" s="158"/>
      <c r="FR94" s="158"/>
      <c r="FS94" s="158"/>
      <c r="FT94" s="158"/>
      <c r="FU94" s="158"/>
      <c r="FV94" s="158"/>
      <c r="FW94" s="158"/>
      <c r="FX94" s="158"/>
      <c r="FY94" s="158"/>
      <c r="FZ94" s="158"/>
      <c r="GA94" s="158"/>
      <c r="GB94" s="158"/>
      <c r="GC94" s="158"/>
      <c r="GD94" s="158"/>
      <c r="GE94" s="158"/>
      <c r="GF94" s="158"/>
      <c r="GG94" s="158"/>
      <c r="GH94" s="158"/>
      <c r="GI94" s="158"/>
      <c r="GJ94" s="158"/>
      <c r="GK94" s="158"/>
      <c r="GL94" s="158"/>
      <c r="GM94" s="158"/>
      <c r="GN94" s="158"/>
      <c r="GO94" s="158"/>
      <c r="GP94" s="158"/>
      <c r="GQ94" s="158"/>
      <c r="GR94" s="158"/>
      <c r="GS94" s="158"/>
      <c r="GT94" s="158"/>
      <c r="GU94" s="158"/>
      <c r="GV94" s="158"/>
      <c r="GW94" s="158"/>
      <c r="GX94" s="158"/>
      <c r="GY94" s="158"/>
      <c r="GZ94" s="158"/>
      <c r="HA94" s="158"/>
      <c r="HB94" s="158"/>
      <c r="HC94" s="158"/>
      <c r="HD94" s="158"/>
      <c r="HE94" s="158"/>
      <c r="HF94" s="158"/>
      <c r="HG94" s="158"/>
      <c r="HH94" s="158"/>
      <c r="HI94" s="158"/>
      <c r="HJ94" s="158"/>
      <c r="HK94" s="158"/>
      <c r="HL94" s="158"/>
      <c r="HM94" s="158"/>
      <c r="HN94" s="158"/>
      <c r="HO94" s="158"/>
      <c r="HP94" s="158"/>
      <c r="HQ94" s="158"/>
      <c r="HR94" s="158"/>
      <c r="HS94" s="158"/>
      <c r="HT94" s="158"/>
      <c r="HU94" s="158"/>
      <c r="HV94" s="158"/>
      <c r="HW94" s="158"/>
      <c r="HX94" s="158"/>
      <c r="HY94" s="158"/>
      <c r="HZ94" s="158"/>
      <c r="IA94" s="158"/>
      <c r="IB94" s="158"/>
      <c r="IC94" s="158"/>
      <c r="ID94" s="158"/>
      <c r="IE94" s="158"/>
      <c r="IF94" s="158"/>
      <c r="IG94" s="158"/>
      <c r="IH94" s="158"/>
      <c r="II94" s="158"/>
      <c r="IJ94" s="158"/>
      <c r="IK94" s="158"/>
      <c r="IL94" s="158"/>
      <c r="IM94" s="158"/>
      <c r="IN94" s="158"/>
      <c r="IO94" s="158"/>
      <c r="IP94" s="158"/>
      <c r="IQ94" s="158"/>
      <c r="IR94" s="158"/>
      <c r="IS94" s="158"/>
      <c r="IT94" s="158"/>
      <c r="IU94" s="158"/>
      <c r="IV94" s="158"/>
      <c r="IW94" s="158"/>
      <c r="IX94" s="158"/>
      <c r="IY94" s="158"/>
      <c r="IZ94" s="158"/>
      <c r="JA94" s="158"/>
      <c r="JB94" s="158"/>
      <c r="JC94" s="158"/>
      <c r="JD94" s="158"/>
      <c r="JE94" s="158"/>
      <c r="JF94" s="158"/>
      <c r="JG94" s="158"/>
      <c r="JH94" s="158"/>
      <c r="JI94" s="158"/>
      <c r="JJ94" s="158"/>
      <c r="JK94" s="158"/>
      <c r="JL94" s="158"/>
      <c r="JM94" s="158"/>
      <c r="JN94" s="158"/>
      <c r="JO94" s="158"/>
      <c r="JP94" s="158"/>
      <c r="JQ94" s="158"/>
      <c r="JR94" s="158"/>
      <c r="JS94" s="158"/>
      <c r="JT94" s="158"/>
      <c r="JU94" s="158"/>
      <c r="JV94" s="158"/>
      <c r="JW94" s="158"/>
      <c r="JX94" s="158"/>
      <c r="JY94" s="158"/>
      <c r="JZ94" s="158"/>
      <c r="KA94" s="158"/>
      <c r="KB94" s="158"/>
      <c r="KC94" s="158"/>
      <c r="KD94" s="158"/>
      <c r="KE94" s="158"/>
      <c r="KF94" s="158"/>
      <c r="KG94" s="158"/>
      <c r="KH94" s="158"/>
      <c r="KI94" s="158"/>
      <c r="KJ94" s="158"/>
      <c r="KK94" s="158"/>
      <c r="KL94" s="158"/>
      <c r="KM94" s="158"/>
      <c r="KN94" s="158"/>
      <c r="KO94" s="158"/>
      <c r="KP94" s="158"/>
      <c r="KQ94" s="158"/>
      <c r="KR94" s="158"/>
      <c r="KS94" s="158"/>
      <c r="KT94" s="158"/>
      <c r="KU94" s="158"/>
      <c r="KV94" s="158"/>
      <c r="KW94" s="158"/>
      <c r="KX94" s="158"/>
      <c r="KY94" s="158"/>
      <c r="KZ94" s="158"/>
      <c r="LA94" s="158"/>
      <c r="LB94" s="158"/>
      <c r="LC94" s="158"/>
      <c r="LD94" s="158"/>
      <c r="LE94" s="158"/>
      <c r="LF94" s="158"/>
      <c r="LG94" s="158"/>
      <c r="LH94" s="158"/>
      <c r="LI94" s="158"/>
      <c r="LJ94" s="158"/>
      <c r="LK94" s="158"/>
      <c r="LL94" s="158"/>
      <c r="LM94" s="158"/>
      <c r="LN94" s="158"/>
      <c r="LO94" s="158"/>
      <c r="LP94" s="158"/>
      <c r="LQ94" s="158"/>
      <c r="LR94" s="158"/>
      <c r="LS94" s="158"/>
      <c r="LT94" s="158"/>
      <c r="LU94" s="158"/>
      <c r="LV94" s="158"/>
      <c r="LW94" s="158"/>
      <c r="LX94" s="158"/>
      <c r="LY94" s="158"/>
      <c r="LZ94" s="158"/>
      <c r="MA94" s="158"/>
      <c r="MB94" s="158"/>
      <c r="MC94" s="158"/>
      <c r="MD94" s="158"/>
      <c r="ME94" s="158"/>
      <c r="MF94" s="158"/>
      <c r="MG94" s="158"/>
      <c r="MH94" s="158"/>
      <c r="MI94" s="158"/>
      <c r="MJ94" s="158"/>
      <c r="MK94" s="158"/>
      <c r="ML94" s="158"/>
      <c r="MM94" s="158"/>
      <c r="MN94" s="158"/>
      <c r="MO94" s="158"/>
      <c r="MP94" s="158"/>
      <c r="MQ94" s="158"/>
      <c r="MR94" s="158"/>
      <c r="MS94" s="158"/>
      <c r="MT94" s="158"/>
      <c r="MU94" s="158"/>
      <c r="MV94" s="158"/>
      <c r="MW94" s="158"/>
      <c r="MX94" s="158"/>
      <c r="MY94" s="158"/>
      <c r="MZ94" s="158"/>
      <c r="NA94" s="158"/>
      <c r="NB94" s="158"/>
      <c r="NC94" s="158"/>
      <c r="ND94" s="158"/>
      <c r="NE94" s="158"/>
      <c r="NF94" s="158"/>
      <c r="NG94" s="158"/>
      <c r="NH94" s="158"/>
      <c r="NI94" s="158"/>
      <c r="NJ94" s="158"/>
      <c r="NK94" s="158"/>
      <c r="NL94" s="158"/>
      <c r="NM94" s="158"/>
      <c r="NN94" s="158"/>
      <c r="NO94" s="158"/>
      <c r="NP94" s="158"/>
      <c r="NQ94" s="158"/>
      <c r="NR94" s="158"/>
      <c r="NS94" s="158"/>
      <c r="NT94" s="158"/>
      <c r="NU94" s="158"/>
      <c r="NV94" s="158"/>
      <c r="NW94" s="158"/>
      <c r="NX94" s="158"/>
      <c r="NY94" s="158"/>
      <c r="NZ94" s="158"/>
      <c r="OA94" s="158"/>
      <c r="OB94" s="158"/>
      <c r="OC94" s="158"/>
      <c r="OD94" s="158"/>
      <c r="OE94" s="158"/>
      <c r="OF94" s="158"/>
      <c r="OG94" s="158"/>
      <c r="OH94" s="158"/>
      <c r="OI94" s="158"/>
      <c r="OJ94" s="158"/>
      <c r="OK94" s="158"/>
      <c r="OL94" s="158"/>
      <c r="OM94" s="158"/>
      <c r="ON94" s="158"/>
      <c r="OO94" s="158"/>
      <c r="OP94" s="158"/>
      <c r="OQ94" s="158"/>
      <c r="OR94" s="158"/>
      <c r="OS94" s="158"/>
      <c r="OT94" s="158"/>
      <c r="OU94" s="158"/>
      <c r="OV94" s="158"/>
      <c r="OW94" s="158"/>
      <c r="OX94" s="158"/>
      <c r="OY94" s="158"/>
      <c r="OZ94" s="158"/>
      <c r="PA94" s="158"/>
      <c r="PB94" s="158"/>
      <c r="PC94" s="158"/>
      <c r="PD94" s="158"/>
      <c r="PE94" s="158"/>
      <c r="PF94" s="158"/>
      <c r="PG94" s="158"/>
      <c r="PH94" s="158"/>
      <c r="PI94" s="158"/>
      <c r="PJ94" s="158"/>
      <c r="PK94" s="158"/>
      <c r="PL94" s="158"/>
      <c r="PM94" s="158"/>
      <c r="PN94" s="158"/>
      <c r="PO94" s="158"/>
      <c r="PP94" s="158"/>
      <c r="PQ94" s="158"/>
      <c r="PR94" s="158"/>
      <c r="PS94" s="158"/>
      <c r="PT94" s="158"/>
      <c r="PU94" s="158"/>
      <c r="PV94" s="158"/>
      <c r="PW94" s="158"/>
      <c r="PX94" s="158"/>
      <c r="PY94" s="158"/>
      <c r="PZ94" s="158"/>
      <c r="QA94" s="158"/>
      <c r="QB94" s="158"/>
      <c r="QC94" s="158"/>
      <c r="QD94" s="158"/>
      <c r="QE94" s="158"/>
      <c r="QF94" s="158"/>
      <c r="QG94" s="158"/>
      <c r="QH94" s="158"/>
      <c r="QI94" s="158"/>
      <c r="QJ94" s="158"/>
      <c r="QK94" s="158"/>
      <c r="QL94" s="158"/>
      <c r="QM94" s="158"/>
      <c r="QN94" s="158"/>
      <c r="QO94" s="158"/>
      <c r="QP94" s="158"/>
      <c r="QQ94" s="158"/>
      <c r="QR94" s="158"/>
      <c r="QS94" s="158"/>
      <c r="QT94" s="158"/>
      <c r="QU94" s="158"/>
      <c r="QV94" s="158"/>
      <c r="QW94" s="158"/>
      <c r="QX94" s="158"/>
      <c r="QY94" s="158"/>
      <c r="QZ94" s="158"/>
      <c r="RA94" s="158"/>
      <c r="RB94" s="158"/>
      <c r="RC94" s="158"/>
      <c r="RD94" s="158"/>
      <c r="RE94" s="158"/>
      <c r="RF94" s="158"/>
      <c r="RG94" s="158"/>
      <c r="RH94" s="158"/>
      <c r="RI94" s="158"/>
      <c r="RJ94" s="158"/>
      <c r="RK94" s="158"/>
      <c r="RL94" s="158"/>
      <c r="RM94" s="158"/>
      <c r="RN94" s="158"/>
      <c r="RO94" s="158"/>
      <c r="RP94" s="158"/>
      <c r="RQ94" s="158"/>
      <c r="RR94" s="158"/>
      <c r="RS94" s="158"/>
      <c r="RT94" s="158"/>
      <c r="RU94" s="158"/>
      <c r="RV94" s="158"/>
      <c r="RW94" s="158"/>
      <c r="RX94" s="158"/>
      <c r="RY94" s="158"/>
      <c r="RZ94" s="158"/>
      <c r="SA94" s="158"/>
      <c r="SB94" s="158"/>
      <c r="SC94" s="158"/>
      <c r="SD94" s="158"/>
      <c r="SE94" s="158"/>
      <c r="SF94" s="158"/>
      <c r="SG94" s="158"/>
      <c r="SH94" s="158"/>
      <c r="SI94" s="158"/>
      <c r="SJ94" s="158"/>
      <c r="SK94" s="158"/>
      <c r="SL94" s="158"/>
      <c r="SM94" s="158"/>
      <c r="SN94" s="158"/>
      <c r="SO94" s="158"/>
      <c r="SP94" s="158"/>
      <c r="SQ94" s="158"/>
      <c r="SR94" s="158"/>
      <c r="SS94" s="158"/>
      <c r="ST94" s="158"/>
      <c r="SU94" s="158"/>
      <c r="SV94" s="158"/>
      <c r="SW94" s="158"/>
      <c r="SX94" s="158"/>
      <c r="SY94" s="158"/>
      <c r="SZ94" s="158"/>
      <c r="TA94" s="158"/>
      <c r="TB94" s="158"/>
      <c r="TC94" s="158"/>
      <c r="TD94" s="158"/>
      <c r="TE94" s="158"/>
      <c r="TF94" s="158"/>
      <c r="TG94" s="158"/>
      <c r="TH94" s="158"/>
      <c r="TI94" s="158"/>
      <c r="TJ94" s="158"/>
      <c r="TK94" s="158"/>
      <c r="TL94" s="158"/>
      <c r="TM94" s="158"/>
      <c r="TN94" s="158"/>
      <c r="TO94" s="158"/>
      <c r="TP94" s="158"/>
      <c r="TQ94" s="158"/>
      <c r="TR94" s="158"/>
      <c r="TS94" s="158"/>
      <c r="TT94" s="158"/>
      <c r="TU94" s="158"/>
      <c r="TV94" s="158"/>
      <c r="TW94" s="158"/>
      <c r="TX94" s="158"/>
      <c r="TY94" s="158"/>
      <c r="TZ94" s="158"/>
      <c r="UA94" s="158"/>
      <c r="UB94" s="158"/>
      <c r="UC94" s="158"/>
      <c r="UD94" s="158"/>
      <c r="UE94" s="158"/>
      <c r="UF94" s="158"/>
      <c r="UG94" s="158"/>
      <c r="UH94" s="158"/>
      <c r="UI94" s="158"/>
      <c r="UJ94" s="158"/>
      <c r="UK94" s="158"/>
      <c r="UL94" s="158"/>
      <c r="UM94" s="158"/>
      <c r="UN94" s="158"/>
      <c r="UO94" s="158"/>
      <c r="UP94" s="158"/>
      <c r="UQ94" s="158"/>
      <c r="UR94" s="158"/>
      <c r="US94" s="158"/>
      <c r="UT94" s="158"/>
      <c r="UU94" s="158"/>
      <c r="UV94" s="158"/>
      <c r="UW94" s="158"/>
      <c r="UX94" s="158"/>
      <c r="UY94" s="158"/>
      <c r="UZ94" s="158"/>
      <c r="VA94" s="158"/>
      <c r="VB94" s="158"/>
      <c r="VC94" s="158"/>
      <c r="VD94" s="158"/>
      <c r="VE94" s="158"/>
      <c r="VF94" s="158"/>
      <c r="VG94" s="158"/>
      <c r="VH94" s="158"/>
      <c r="VI94" s="158"/>
      <c r="VJ94" s="158"/>
      <c r="VK94" s="158"/>
      <c r="VL94" s="158"/>
      <c r="VM94" s="158"/>
      <c r="VN94" s="158"/>
      <c r="VO94" s="158"/>
      <c r="VP94" s="158"/>
      <c r="VQ94" s="158"/>
      <c r="VR94" s="158"/>
      <c r="VS94" s="158"/>
      <c r="VT94" s="158"/>
      <c r="VU94" s="158"/>
      <c r="VV94" s="158"/>
      <c r="VW94" s="158"/>
      <c r="VX94" s="158"/>
      <c r="VY94" s="158"/>
      <c r="VZ94" s="158"/>
      <c r="WA94" s="158"/>
      <c r="WB94" s="158"/>
      <c r="WC94" s="158"/>
      <c r="WD94" s="158"/>
      <c r="WE94" s="158"/>
      <c r="WF94" s="158"/>
      <c r="WG94" s="158"/>
      <c r="WH94" s="158"/>
      <c r="WI94" s="158"/>
      <c r="WJ94" s="158"/>
      <c r="WK94" s="158"/>
      <c r="WL94" s="158"/>
      <c r="WM94" s="158"/>
      <c r="WN94" s="158"/>
      <c r="WO94" s="158"/>
      <c r="WP94" s="158"/>
      <c r="WQ94" s="158"/>
      <c r="WR94" s="158"/>
      <c r="WS94" s="158"/>
      <c r="WT94" s="158"/>
      <c r="WU94" s="158"/>
      <c r="WV94" s="158"/>
      <c r="WW94" s="158"/>
      <c r="WX94" s="158"/>
      <c r="WY94" s="158"/>
      <c r="WZ94" s="158"/>
      <c r="XA94" s="158"/>
      <c r="XB94" s="158"/>
      <c r="XC94" s="158"/>
      <c r="XD94" s="158"/>
      <c r="XE94" s="158"/>
      <c r="XF94" s="158"/>
      <c r="XG94" s="158"/>
      <c r="XH94" s="158"/>
      <c r="XI94" s="158"/>
      <c r="XJ94" s="158"/>
      <c r="XK94" s="158"/>
      <c r="XL94" s="158"/>
      <c r="XM94" s="158"/>
      <c r="XN94" s="158"/>
      <c r="XO94" s="158"/>
      <c r="XP94" s="158"/>
      <c r="XQ94" s="158"/>
      <c r="XR94" s="158"/>
      <c r="XS94" s="158"/>
      <c r="XT94" s="158"/>
      <c r="XU94" s="158"/>
      <c r="XV94" s="158"/>
      <c r="XW94" s="158"/>
      <c r="XX94" s="158"/>
      <c r="XY94" s="158"/>
      <c r="XZ94" s="158"/>
      <c r="YA94" s="158"/>
      <c r="YB94" s="158"/>
      <c r="YC94" s="158"/>
      <c r="YD94" s="158"/>
      <c r="YE94" s="158"/>
      <c r="YF94" s="158"/>
      <c r="YG94" s="158"/>
      <c r="YH94" s="158"/>
      <c r="YI94" s="158"/>
      <c r="YJ94" s="158"/>
      <c r="YK94" s="158"/>
      <c r="YL94" s="158"/>
      <c r="YM94" s="158"/>
      <c r="YN94" s="158"/>
      <c r="YO94" s="158"/>
      <c r="YP94" s="158"/>
      <c r="YQ94" s="158"/>
      <c r="YR94" s="158"/>
      <c r="YS94" s="158"/>
      <c r="YT94" s="158"/>
      <c r="YU94" s="158"/>
      <c r="YV94" s="158"/>
      <c r="YW94" s="158"/>
      <c r="YX94" s="158"/>
      <c r="YY94" s="158"/>
      <c r="YZ94" s="158"/>
      <c r="ZA94" s="158"/>
      <c r="ZB94" s="158"/>
      <c r="ZC94" s="158"/>
      <c r="ZD94" s="158"/>
      <c r="ZE94" s="158"/>
      <c r="ZF94" s="158"/>
      <c r="ZG94" s="158"/>
      <c r="ZH94" s="158"/>
      <c r="ZI94" s="158"/>
      <c r="ZJ94" s="158"/>
      <c r="ZK94" s="158"/>
      <c r="ZL94" s="158"/>
      <c r="ZM94" s="158"/>
      <c r="ZN94" s="158"/>
      <c r="ZO94" s="158"/>
      <c r="ZP94" s="158"/>
      <c r="ZQ94" s="158"/>
      <c r="ZR94" s="158"/>
      <c r="ZS94" s="158"/>
      <c r="ZT94" s="158"/>
      <c r="ZU94" s="158"/>
      <c r="ZV94" s="158"/>
      <c r="ZW94" s="158"/>
      <c r="ZX94" s="158"/>
      <c r="ZY94" s="158"/>
      <c r="ZZ94" s="158"/>
      <c r="AAA94" s="158"/>
      <c r="AAB94" s="158"/>
      <c r="AAC94" s="158"/>
      <c r="AAD94" s="158"/>
      <c r="AAE94" s="158"/>
      <c r="AAF94" s="158"/>
      <c r="AAG94" s="158"/>
      <c r="AAH94" s="158"/>
      <c r="AAI94" s="158"/>
      <c r="AAJ94" s="158"/>
      <c r="AAK94" s="158"/>
      <c r="AAL94" s="158"/>
      <c r="AAM94" s="158"/>
      <c r="AAN94" s="158"/>
      <c r="AAO94" s="158"/>
      <c r="AAP94" s="158"/>
      <c r="AAQ94" s="158"/>
      <c r="AAR94" s="158"/>
      <c r="AAS94" s="158"/>
      <c r="AAT94" s="158"/>
      <c r="AAU94" s="158"/>
      <c r="AAV94" s="158"/>
      <c r="AAW94" s="158"/>
      <c r="AAX94" s="158"/>
      <c r="AAY94" s="158"/>
      <c r="AAZ94" s="158"/>
      <c r="ABA94" s="158"/>
      <c r="ABB94" s="158"/>
      <c r="ABC94" s="158"/>
      <c r="ABD94" s="158"/>
      <c r="ABE94" s="158"/>
      <c r="ABF94" s="158"/>
      <c r="ABG94" s="158"/>
      <c r="ABH94" s="158"/>
      <c r="ABI94" s="158"/>
      <c r="ABJ94" s="158"/>
      <c r="ABK94" s="158"/>
      <c r="ABL94" s="158"/>
      <c r="ABM94" s="158"/>
      <c r="ABN94" s="158"/>
      <c r="ABO94" s="158"/>
      <c r="ABP94" s="158"/>
      <c r="ABQ94" s="158"/>
      <c r="ABR94" s="158"/>
      <c r="ABS94" s="158"/>
      <c r="ABT94" s="158"/>
      <c r="ABU94" s="158"/>
      <c r="ABV94" s="158"/>
      <c r="ABW94" s="158"/>
      <c r="ABX94" s="158"/>
      <c r="ABY94" s="158"/>
      <c r="ABZ94" s="158"/>
      <c r="ACA94" s="158"/>
      <c r="ACB94" s="158"/>
      <c r="ACC94" s="158"/>
      <c r="ACD94" s="158"/>
      <c r="ACE94" s="158"/>
      <c r="ACF94" s="158"/>
      <c r="ACG94" s="158"/>
      <c r="ACH94" s="158"/>
      <c r="ACI94" s="158"/>
      <c r="ACJ94" s="158"/>
      <c r="ACK94" s="158"/>
      <c r="ACL94" s="158"/>
      <c r="ACM94" s="158"/>
      <c r="ACN94" s="158"/>
      <c r="ACO94" s="158"/>
      <c r="ACP94" s="158"/>
      <c r="ACQ94" s="158"/>
      <c r="ACR94" s="158"/>
      <c r="ACS94" s="158"/>
      <c r="ACT94" s="158"/>
      <c r="ACU94" s="158"/>
      <c r="ACV94" s="158"/>
      <c r="ACW94" s="158"/>
      <c r="ACX94" s="158"/>
      <c r="ACY94" s="158"/>
      <c r="ACZ94" s="158"/>
      <c r="ADA94" s="158"/>
      <c r="ADB94" s="158"/>
      <c r="ADC94" s="158"/>
      <c r="ADD94" s="158"/>
      <c r="ADE94" s="158"/>
      <c r="ADF94" s="158"/>
      <c r="ADG94" s="158"/>
      <c r="ADH94" s="158"/>
      <c r="ADI94" s="158"/>
      <c r="ADJ94" s="158"/>
      <c r="ADK94" s="158"/>
      <c r="ADL94" s="158"/>
      <c r="ADM94" s="158"/>
      <c r="ADN94" s="158"/>
      <c r="ADO94" s="158"/>
      <c r="ADP94" s="158"/>
      <c r="ADQ94" s="158"/>
      <c r="ADR94" s="158"/>
      <c r="ADS94" s="158"/>
      <c r="ADT94" s="158"/>
      <c r="ADU94" s="158"/>
      <c r="ADV94" s="158"/>
      <c r="ADW94" s="158"/>
      <c r="ADX94" s="158"/>
      <c r="ADY94" s="158"/>
      <c r="ADZ94" s="158"/>
      <c r="AEA94" s="158"/>
      <c r="AEB94" s="158"/>
      <c r="AEC94" s="158"/>
      <c r="AED94" s="158"/>
      <c r="AEE94" s="158"/>
      <c r="AEF94" s="158"/>
      <c r="AEG94" s="158"/>
      <c r="AEH94" s="158"/>
      <c r="AEI94" s="158"/>
      <c r="AEJ94" s="158"/>
      <c r="AEK94" s="158"/>
      <c r="AEL94" s="158"/>
      <c r="AEM94" s="158"/>
      <c r="AEN94" s="158"/>
      <c r="AEO94" s="158"/>
      <c r="AEP94" s="158"/>
      <c r="AEQ94" s="158"/>
      <c r="AER94" s="158"/>
      <c r="AES94" s="158"/>
      <c r="AET94" s="158"/>
      <c r="AEU94" s="158"/>
      <c r="AEV94" s="158"/>
      <c r="AEW94" s="158"/>
      <c r="AEX94" s="158"/>
      <c r="AEY94" s="158"/>
      <c r="AEZ94" s="158"/>
      <c r="AFA94" s="158"/>
      <c r="AFB94" s="158"/>
      <c r="AFC94" s="158"/>
      <c r="AFD94" s="158"/>
      <c r="AFE94" s="158"/>
      <c r="AFF94" s="158"/>
      <c r="AFG94" s="158"/>
      <c r="AFH94" s="158"/>
      <c r="AFI94" s="158"/>
      <c r="AFJ94" s="158"/>
      <c r="AFK94" s="158"/>
      <c r="AFL94" s="158"/>
      <c r="AFM94" s="158"/>
      <c r="AFN94" s="158"/>
      <c r="AFO94" s="158"/>
      <c r="AFP94" s="158"/>
      <c r="AFQ94" s="158"/>
      <c r="AFR94" s="158"/>
      <c r="AFS94" s="158"/>
      <c r="AFT94" s="158"/>
      <c r="AFU94" s="158"/>
      <c r="AFV94" s="158"/>
      <c r="AFW94" s="158"/>
      <c r="AFX94" s="158"/>
      <c r="AFY94" s="158"/>
      <c r="AFZ94" s="158"/>
      <c r="AGA94" s="158"/>
      <c r="AGB94" s="158"/>
      <c r="AGC94" s="158"/>
      <c r="AGD94" s="158"/>
      <c r="AGE94" s="158"/>
      <c r="AGF94" s="158"/>
      <c r="AGG94" s="158"/>
      <c r="AGH94" s="158"/>
      <c r="AGI94" s="158"/>
      <c r="AGJ94" s="158"/>
      <c r="AGK94" s="158"/>
      <c r="AGL94" s="158"/>
      <c r="AGM94" s="158"/>
      <c r="AGN94" s="158"/>
      <c r="AGO94" s="158"/>
      <c r="AGP94" s="158"/>
      <c r="AGQ94" s="158"/>
      <c r="AGR94" s="158"/>
      <c r="AGS94" s="158"/>
      <c r="AGT94" s="158"/>
      <c r="AGU94" s="158"/>
      <c r="AGV94" s="158"/>
      <c r="AGW94" s="158"/>
      <c r="AGX94" s="158"/>
      <c r="AGY94" s="158"/>
      <c r="AGZ94" s="158"/>
      <c r="AHA94" s="158"/>
      <c r="AHB94" s="158"/>
      <c r="AHC94" s="158"/>
      <c r="AHD94" s="158"/>
      <c r="AHE94" s="158"/>
      <c r="AHF94" s="158"/>
      <c r="AHG94" s="158"/>
      <c r="AHH94" s="158"/>
      <c r="AHI94" s="158"/>
      <c r="AHJ94" s="158"/>
      <c r="AHK94" s="158"/>
      <c r="AHL94" s="158"/>
      <c r="AHM94" s="158"/>
      <c r="AHN94" s="158"/>
      <c r="AHO94" s="158"/>
      <c r="AHP94" s="158"/>
      <c r="AHQ94" s="158"/>
      <c r="AHR94" s="158"/>
      <c r="AHS94" s="158"/>
      <c r="AHT94" s="158"/>
      <c r="AHU94" s="158"/>
      <c r="AHV94" s="158"/>
      <c r="AHW94" s="158"/>
      <c r="AHX94" s="158"/>
      <c r="AHY94" s="158"/>
      <c r="AHZ94" s="158"/>
      <c r="AIA94" s="158"/>
      <c r="AIB94" s="158"/>
      <c r="AIC94" s="158"/>
      <c r="AID94" s="158"/>
      <c r="AIE94" s="158"/>
      <c r="AIF94" s="158"/>
      <c r="AIG94" s="158"/>
      <c r="AIH94" s="158"/>
      <c r="AII94" s="158"/>
      <c r="AIJ94" s="158"/>
      <c r="AIK94" s="158"/>
      <c r="AIL94" s="158"/>
      <c r="AIM94" s="158"/>
      <c r="AIN94" s="158"/>
      <c r="AIO94" s="158"/>
      <c r="AIP94" s="158"/>
      <c r="AIQ94" s="158"/>
      <c r="AIR94" s="158"/>
      <c r="AIS94" s="158"/>
      <c r="AIT94" s="158"/>
      <c r="AIU94" s="158"/>
      <c r="AIV94" s="158"/>
      <c r="AIW94" s="158"/>
      <c r="AIX94" s="158"/>
      <c r="AIY94" s="158"/>
      <c r="AIZ94" s="158"/>
      <c r="AJA94" s="158"/>
      <c r="AJB94" s="158"/>
      <c r="AJC94" s="158"/>
      <c r="AJD94" s="158"/>
      <c r="AJE94" s="158"/>
      <c r="AJF94" s="158"/>
      <c r="AJG94" s="158"/>
      <c r="AJH94" s="158"/>
      <c r="AJI94" s="158"/>
      <c r="AJJ94" s="158"/>
      <c r="AJK94" s="158"/>
      <c r="AJL94" s="158"/>
      <c r="AJM94" s="158"/>
      <c r="AJN94" s="158"/>
      <c r="AJO94" s="158"/>
      <c r="AJP94" s="158"/>
      <c r="AJQ94" s="158"/>
      <c r="AJR94" s="158"/>
      <c r="AJS94" s="158"/>
      <c r="AJT94" s="158"/>
      <c r="AJU94" s="158"/>
      <c r="AJV94" s="158"/>
      <c r="AJW94" s="158"/>
      <c r="AJX94" s="158"/>
      <c r="AJY94" s="158"/>
      <c r="AJZ94" s="158"/>
      <c r="AKA94" s="158"/>
      <c r="AKB94" s="158"/>
      <c r="AKC94" s="158"/>
      <c r="AKD94" s="158"/>
      <c r="AKE94" s="158"/>
      <c r="AKF94" s="158"/>
      <c r="AKG94" s="158"/>
      <c r="AKH94" s="158"/>
      <c r="AKI94" s="158"/>
      <c r="AKJ94" s="158"/>
      <c r="AKK94" s="158"/>
      <c r="AKL94" s="158"/>
      <c r="AKM94" s="158"/>
      <c r="AKN94" s="158"/>
      <c r="AKO94" s="158"/>
      <c r="AKP94" s="158"/>
      <c r="AKQ94" s="158"/>
      <c r="AKR94" s="158"/>
      <c r="AKS94" s="158"/>
      <c r="AKT94" s="158"/>
      <c r="AKU94" s="158"/>
      <c r="AKV94" s="158"/>
      <c r="AKW94" s="158"/>
      <c r="AKX94" s="158"/>
      <c r="AKY94" s="158"/>
      <c r="AKZ94" s="158"/>
      <c r="ALA94" s="158"/>
      <c r="ALB94" s="158"/>
      <c r="ALC94" s="158"/>
      <c r="ALD94" s="158"/>
      <c r="ALE94" s="158"/>
      <c r="ALF94" s="158"/>
      <c r="ALG94" s="158"/>
      <c r="ALH94" s="158"/>
      <c r="ALI94" s="158"/>
      <c r="ALJ94" s="158"/>
      <c r="ALK94" s="158"/>
      <c r="ALL94" s="158"/>
      <c r="ALM94" s="158"/>
      <c r="ALN94" s="158"/>
      <c r="ALO94" s="158"/>
      <c r="ALP94" s="158"/>
      <c r="ALQ94" s="158"/>
      <c r="ALR94" s="158"/>
      <c r="ALS94" s="158"/>
      <c r="ALT94" s="158"/>
      <c r="ALU94" s="158"/>
      <c r="ALV94" s="158"/>
      <c r="ALW94" s="158"/>
      <c r="ALX94" s="158"/>
      <c r="ALY94" s="158"/>
      <c r="ALZ94" s="158"/>
      <c r="AMA94" s="158"/>
      <c r="AMB94" s="158"/>
      <c r="AMC94" s="158"/>
      <c r="AMD94" s="158"/>
      <c r="AME94" s="158"/>
      <c r="AMF94" s="158"/>
      <c r="AMG94" s="158"/>
      <c r="AMH94" s="158"/>
      <c r="AMI94" s="158"/>
      <c r="AMJ94" s="158"/>
      <c r="AMK94" s="158"/>
    </row>
    <row r="96" spans="1:1025" s="66" customFormat="1" ht="15.75">
      <c r="A96" s="393" t="s">
        <v>286</v>
      </c>
      <c r="B96" s="394"/>
      <c r="C96" s="395"/>
      <c r="D96" s="303">
        <f>D94+D89+D86+D83+D78+D73+D69+D64+D59+D54+D51+D39+D30+D18+D12</f>
        <v>283189.02999999997</v>
      </c>
      <c r="F96" s="81"/>
    </row>
    <row r="97" spans="1:6" s="66" customFormat="1">
      <c r="A97" s="270"/>
      <c r="B97" s="270"/>
      <c r="C97" s="11"/>
      <c r="D97" s="47"/>
      <c r="F97" s="81"/>
    </row>
    <row r="98" spans="1:6" s="66" customFormat="1">
      <c r="A98" s="270"/>
      <c r="B98" s="270"/>
      <c r="C98" s="11"/>
      <c r="D98" s="47"/>
      <c r="F98" s="81"/>
    </row>
    <row r="99" spans="1:6" customFormat="1" ht="15.75">
      <c r="A99" s="268"/>
      <c r="B99" s="280"/>
      <c r="C99" s="37"/>
      <c r="D99" s="44" t="s">
        <v>11</v>
      </c>
      <c r="E99" s="66"/>
      <c r="F99" s="81"/>
    </row>
    <row r="100" spans="1:6" customFormat="1">
      <c r="A100" s="267"/>
      <c r="B100" s="270"/>
      <c r="C100" s="11"/>
      <c r="D100" s="43"/>
      <c r="E100" s="66"/>
      <c r="F100" s="81"/>
    </row>
    <row r="101" spans="1:6" customFormat="1" ht="30">
      <c r="A101" s="269" t="s">
        <v>0</v>
      </c>
      <c r="B101" s="269" t="s">
        <v>2</v>
      </c>
      <c r="C101" s="101" t="s">
        <v>3</v>
      </c>
      <c r="D101" s="6" t="s">
        <v>1</v>
      </c>
      <c r="E101" s="66"/>
      <c r="F101" s="81"/>
    </row>
    <row r="102" spans="1:6" customFormat="1">
      <c r="A102" s="390" t="s">
        <v>22</v>
      </c>
      <c r="B102" s="391"/>
      <c r="C102" s="391"/>
      <c r="D102" s="392"/>
      <c r="E102" s="66"/>
      <c r="F102" s="81"/>
    </row>
    <row r="103" spans="1:6" customFormat="1">
      <c r="A103" s="69">
        <v>1</v>
      </c>
      <c r="B103" s="69" t="s">
        <v>77</v>
      </c>
      <c r="C103" s="72"/>
      <c r="D103" s="24">
        <v>3500</v>
      </c>
      <c r="E103" s="66"/>
      <c r="F103" s="81"/>
    </row>
    <row r="104" spans="1:6" customFormat="1">
      <c r="A104" s="69">
        <v>2</v>
      </c>
      <c r="B104" s="69" t="s">
        <v>78</v>
      </c>
      <c r="C104" s="72"/>
      <c r="D104" s="24">
        <v>3106</v>
      </c>
      <c r="E104" s="66"/>
      <c r="F104" s="81"/>
    </row>
    <row r="105" spans="1:6" customFormat="1">
      <c r="A105" s="69">
        <v>3</v>
      </c>
      <c r="B105" s="69" t="s">
        <v>79</v>
      </c>
      <c r="C105" s="72"/>
      <c r="D105" s="24">
        <v>737</v>
      </c>
      <c r="E105" s="66"/>
      <c r="F105" s="81"/>
    </row>
    <row r="106" spans="1:6" customFormat="1">
      <c r="A106" s="69">
        <v>4</v>
      </c>
      <c r="B106" s="281" t="s">
        <v>93</v>
      </c>
      <c r="C106" s="292"/>
      <c r="D106" s="88">
        <v>2996</v>
      </c>
      <c r="E106" s="66"/>
      <c r="F106" s="81"/>
    </row>
    <row r="107" spans="1:6" customFormat="1">
      <c r="A107" s="69">
        <v>5</v>
      </c>
      <c r="B107" s="281" t="s">
        <v>94</v>
      </c>
      <c r="C107" s="292"/>
      <c r="D107" s="88">
        <v>2209</v>
      </c>
      <c r="E107" s="66"/>
      <c r="F107" s="81"/>
    </row>
    <row r="108" spans="1:6" customFormat="1">
      <c r="A108" s="69">
        <v>6</v>
      </c>
      <c r="B108" s="281" t="s">
        <v>95</v>
      </c>
      <c r="C108" s="292"/>
      <c r="D108" s="88">
        <v>4259.9799999999996</v>
      </c>
      <c r="E108" s="59"/>
      <c r="F108" s="81"/>
    </row>
    <row r="109" spans="1:6" customFormat="1">
      <c r="A109" s="69">
        <v>7</v>
      </c>
      <c r="B109" s="62" t="s">
        <v>97</v>
      </c>
      <c r="C109" s="292">
        <v>2020</v>
      </c>
      <c r="D109" s="88">
        <v>4477.2</v>
      </c>
      <c r="E109" s="59"/>
      <c r="F109" s="81"/>
    </row>
    <row r="110" spans="1:6" customFormat="1">
      <c r="A110" s="69">
        <v>8</v>
      </c>
      <c r="B110" s="54" t="s">
        <v>98</v>
      </c>
      <c r="C110" s="301">
        <v>2020</v>
      </c>
      <c r="D110" s="87">
        <v>15670.2</v>
      </c>
      <c r="E110" s="59"/>
      <c r="F110" s="81"/>
    </row>
    <row r="111" spans="1:6" customFormat="1">
      <c r="A111" s="69">
        <v>9</v>
      </c>
      <c r="B111" s="79" t="s">
        <v>99</v>
      </c>
      <c r="C111" s="301">
        <v>2020</v>
      </c>
      <c r="D111" s="89">
        <v>73979.58</v>
      </c>
      <c r="E111" s="66"/>
      <c r="F111" s="81"/>
    </row>
    <row r="112" spans="1:6" customFormat="1">
      <c r="A112" s="69">
        <v>10</v>
      </c>
      <c r="B112" s="79" t="s">
        <v>100</v>
      </c>
      <c r="C112" s="301">
        <v>2020</v>
      </c>
      <c r="D112" s="89">
        <v>21451.200000000001</v>
      </c>
      <c r="E112" s="66"/>
      <c r="F112" s="81"/>
    </row>
    <row r="113" spans="1:6" customFormat="1">
      <c r="A113" s="69">
        <v>11</v>
      </c>
      <c r="B113" s="282" t="s">
        <v>101</v>
      </c>
      <c r="C113" s="301">
        <v>2019</v>
      </c>
      <c r="D113" s="90">
        <v>2129.9899999999998</v>
      </c>
      <c r="E113" s="66"/>
      <c r="F113" s="81"/>
    </row>
    <row r="114" spans="1:6" customFormat="1">
      <c r="A114" s="69">
        <v>12</v>
      </c>
      <c r="B114" s="282" t="s">
        <v>101</v>
      </c>
      <c r="C114" s="301">
        <v>2019</v>
      </c>
      <c r="D114" s="90">
        <v>2130</v>
      </c>
      <c r="E114" s="66"/>
      <c r="F114" s="81"/>
    </row>
    <row r="115" spans="1:6" customFormat="1">
      <c r="A115" s="69">
        <v>13</v>
      </c>
      <c r="B115" s="282" t="s">
        <v>101</v>
      </c>
      <c r="C115" s="301">
        <v>2019</v>
      </c>
      <c r="D115" s="90">
        <v>2299.9899999999998</v>
      </c>
      <c r="E115" s="66"/>
      <c r="F115" s="81"/>
    </row>
    <row r="116" spans="1:6" customFormat="1">
      <c r="A116" s="69">
        <v>14</v>
      </c>
      <c r="B116" s="282" t="s">
        <v>102</v>
      </c>
      <c r="C116" s="301">
        <v>2019</v>
      </c>
      <c r="D116" s="90">
        <v>1999.99</v>
      </c>
      <c r="E116" s="66"/>
      <c r="F116" s="81"/>
    </row>
    <row r="117" spans="1:6" customFormat="1">
      <c r="A117" s="69">
        <v>15</v>
      </c>
      <c r="B117" s="282" t="s">
        <v>148</v>
      </c>
      <c r="C117" s="301">
        <v>2020</v>
      </c>
      <c r="D117" s="94">
        <v>17152.349999999999</v>
      </c>
      <c r="E117" s="136"/>
      <c r="F117" s="81"/>
    </row>
    <row r="118" spans="1:6" customFormat="1" ht="26.25">
      <c r="A118" s="69">
        <v>16</v>
      </c>
      <c r="B118" s="80" t="s">
        <v>103</v>
      </c>
      <c r="C118" s="301">
        <v>2019</v>
      </c>
      <c r="D118" s="90">
        <v>6572.43</v>
      </c>
      <c r="E118" s="136"/>
      <c r="F118" s="81"/>
    </row>
    <row r="119" spans="1:6" customFormat="1" ht="42.75" customHeight="1">
      <c r="A119" s="388" t="s">
        <v>105</v>
      </c>
      <c r="B119" s="388"/>
      <c r="C119" s="388"/>
      <c r="D119" s="389"/>
      <c r="E119" s="81" t="s">
        <v>133</v>
      </c>
      <c r="F119" s="81" t="s">
        <v>140</v>
      </c>
    </row>
    <row r="120" spans="1:6" customFormat="1" ht="26.25">
      <c r="A120" s="271">
        <v>17</v>
      </c>
      <c r="B120" s="80" t="s">
        <v>141</v>
      </c>
      <c r="C120" s="301">
        <v>2020</v>
      </c>
      <c r="D120" s="91">
        <v>2238.6</v>
      </c>
      <c r="E120" s="82" t="s">
        <v>106</v>
      </c>
      <c r="F120" s="384" t="s">
        <v>71</v>
      </c>
    </row>
    <row r="121" spans="1:6" customFormat="1" ht="26.25">
      <c r="A121" s="271">
        <v>18</v>
      </c>
      <c r="B121" s="80" t="s">
        <v>141</v>
      </c>
      <c r="C121" s="301">
        <v>2020</v>
      </c>
      <c r="D121" s="91">
        <v>2239.6</v>
      </c>
      <c r="E121" s="82" t="s">
        <v>107</v>
      </c>
      <c r="F121" s="385"/>
    </row>
    <row r="122" spans="1:6" customFormat="1" ht="26.25">
      <c r="A122" s="271">
        <v>19</v>
      </c>
      <c r="B122" s="80" t="s">
        <v>141</v>
      </c>
      <c r="C122" s="301">
        <v>2020</v>
      </c>
      <c r="D122" s="91">
        <v>2240.6</v>
      </c>
      <c r="E122" s="82" t="s">
        <v>108</v>
      </c>
      <c r="F122" s="384" t="s">
        <v>70</v>
      </c>
    </row>
    <row r="123" spans="1:6" customFormat="1" ht="26.25">
      <c r="A123" s="271">
        <v>20</v>
      </c>
      <c r="B123" s="80" t="s">
        <v>141</v>
      </c>
      <c r="C123" s="301">
        <v>2020</v>
      </c>
      <c r="D123" s="91">
        <v>2241.6</v>
      </c>
      <c r="E123" s="82" t="s">
        <v>109</v>
      </c>
      <c r="F123" s="385"/>
    </row>
    <row r="124" spans="1:6" customFormat="1" ht="26.25">
      <c r="A124" s="271">
        <v>21</v>
      </c>
      <c r="B124" s="80" t="s">
        <v>141</v>
      </c>
      <c r="C124" s="301">
        <v>2020</v>
      </c>
      <c r="D124" s="91">
        <v>2242.6</v>
      </c>
      <c r="E124" s="82" t="s">
        <v>110</v>
      </c>
      <c r="F124" s="384" t="s">
        <v>134</v>
      </c>
    </row>
    <row r="125" spans="1:6" customFormat="1" ht="26.25">
      <c r="A125" s="271">
        <v>22</v>
      </c>
      <c r="B125" s="80" t="s">
        <v>141</v>
      </c>
      <c r="C125" s="301">
        <v>2020</v>
      </c>
      <c r="D125" s="91">
        <v>2243.6</v>
      </c>
      <c r="E125" s="82" t="s">
        <v>111</v>
      </c>
      <c r="F125" s="385"/>
    </row>
    <row r="126" spans="1:6" customFormat="1" ht="26.25">
      <c r="A126" s="271">
        <v>23</v>
      </c>
      <c r="B126" s="80" t="s">
        <v>141</v>
      </c>
      <c r="C126" s="301">
        <v>2020</v>
      </c>
      <c r="D126" s="91">
        <v>2244.6</v>
      </c>
      <c r="E126" s="82" t="s">
        <v>112</v>
      </c>
      <c r="F126" s="384" t="s">
        <v>135</v>
      </c>
    </row>
    <row r="127" spans="1:6" customFormat="1" ht="26.25">
      <c r="A127" s="271">
        <v>24</v>
      </c>
      <c r="B127" s="80" t="s">
        <v>141</v>
      </c>
      <c r="C127" s="301">
        <v>2020</v>
      </c>
      <c r="D127" s="91">
        <v>2245.6</v>
      </c>
      <c r="E127" s="82" t="s">
        <v>113</v>
      </c>
      <c r="F127" s="386"/>
    </row>
    <row r="128" spans="1:6" customFormat="1" ht="26.25">
      <c r="A128" s="271">
        <v>25</v>
      </c>
      <c r="B128" s="80" t="s">
        <v>141</v>
      </c>
      <c r="C128" s="301">
        <v>2020</v>
      </c>
      <c r="D128" s="91">
        <v>2246.6</v>
      </c>
      <c r="E128" s="82" t="s">
        <v>114</v>
      </c>
      <c r="F128" s="386"/>
    </row>
    <row r="129" spans="1:6" customFormat="1" ht="26.25">
      <c r="A129" s="271">
        <v>26</v>
      </c>
      <c r="B129" s="80" t="s">
        <v>141</v>
      </c>
      <c r="C129" s="301">
        <v>2020</v>
      </c>
      <c r="D129" s="91">
        <v>2247.6</v>
      </c>
      <c r="E129" s="82" t="s">
        <v>115</v>
      </c>
      <c r="F129" s="385"/>
    </row>
    <row r="130" spans="1:6" customFormat="1" ht="26.25">
      <c r="A130" s="271">
        <v>27</v>
      </c>
      <c r="B130" s="80" t="s">
        <v>141</v>
      </c>
      <c r="C130" s="301">
        <v>2020</v>
      </c>
      <c r="D130" s="91">
        <v>2248.6</v>
      </c>
      <c r="E130" s="82" t="s">
        <v>116</v>
      </c>
      <c r="F130" s="384" t="s">
        <v>136</v>
      </c>
    </row>
    <row r="131" spans="1:6" customFormat="1" ht="26.25">
      <c r="A131" s="271">
        <v>28</v>
      </c>
      <c r="B131" s="80" t="s">
        <v>141</v>
      </c>
      <c r="C131" s="301">
        <v>2020</v>
      </c>
      <c r="D131" s="91">
        <v>2249.6</v>
      </c>
      <c r="E131" s="82" t="s">
        <v>117</v>
      </c>
      <c r="F131" s="386"/>
    </row>
    <row r="132" spans="1:6" customFormat="1" ht="26.25">
      <c r="A132" s="271">
        <v>29</v>
      </c>
      <c r="B132" s="80" t="s">
        <v>141</v>
      </c>
      <c r="C132" s="301">
        <v>2020</v>
      </c>
      <c r="D132" s="91">
        <v>2250.6</v>
      </c>
      <c r="E132" s="82" t="s">
        <v>118</v>
      </c>
      <c r="F132" s="386"/>
    </row>
    <row r="133" spans="1:6" customFormat="1" ht="26.25">
      <c r="A133" s="271">
        <v>30</v>
      </c>
      <c r="B133" s="80" t="s">
        <v>141</v>
      </c>
      <c r="C133" s="301">
        <v>2020</v>
      </c>
      <c r="D133" s="91">
        <v>2251.6</v>
      </c>
      <c r="E133" s="82" t="s">
        <v>119</v>
      </c>
      <c r="F133" s="386"/>
    </row>
    <row r="134" spans="1:6" customFormat="1" ht="26.25">
      <c r="A134" s="271">
        <v>31</v>
      </c>
      <c r="B134" s="80" t="s">
        <v>141</v>
      </c>
      <c r="C134" s="301">
        <v>2020</v>
      </c>
      <c r="D134" s="91">
        <v>2252.6</v>
      </c>
      <c r="E134" s="82" t="s">
        <v>120</v>
      </c>
      <c r="F134" s="386"/>
    </row>
    <row r="135" spans="1:6" customFormat="1" ht="26.25">
      <c r="A135" s="271">
        <v>32</v>
      </c>
      <c r="B135" s="80" t="s">
        <v>141</v>
      </c>
      <c r="C135" s="301">
        <v>2020</v>
      </c>
      <c r="D135" s="91">
        <v>2253.6</v>
      </c>
      <c r="E135" s="82" t="s">
        <v>121</v>
      </c>
      <c r="F135" s="385"/>
    </row>
    <row r="136" spans="1:6" customFormat="1" ht="26.25">
      <c r="A136" s="271">
        <v>33</v>
      </c>
      <c r="B136" s="80" t="s">
        <v>141</v>
      </c>
      <c r="C136" s="301">
        <v>2020</v>
      </c>
      <c r="D136" s="91">
        <v>2254.6</v>
      </c>
      <c r="E136" s="82" t="s">
        <v>122</v>
      </c>
      <c r="F136" s="384" t="s">
        <v>137</v>
      </c>
    </row>
    <row r="137" spans="1:6" customFormat="1" ht="26.25">
      <c r="A137" s="271">
        <v>34</v>
      </c>
      <c r="B137" s="80" t="s">
        <v>141</v>
      </c>
      <c r="C137" s="301">
        <v>2020</v>
      </c>
      <c r="D137" s="91">
        <v>2255.6</v>
      </c>
      <c r="E137" s="82" t="s">
        <v>123</v>
      </c>
      <c r="F137" s="385"/>
    </row>
    <row r="138" spans="1:6" customFormat="1" ht="26.25">
      <c r="A138" s="271">
        <v>35</v>
      </c>
      <c r="B138" s="80" t="s">
        <v>141</v>
      </c>
      <c r="C138" s="301">
        <v>2020</v>
      </c>
      <c r="D138" s="91">
        <v>2256.6</v>
      </c>
      <c r="E138" s="82" t="s">
        <v>124</v>
      </c>
      <c r="F138" s="384" t="s">
        <v>138</v>
      </c>
    </row>
    <row r="139" spans="1:6" customFormat="1" ht="26.25">
      <c r="A139" s="271">
        <v>36</v>
      </c>
      <c r="B139" s="80" t="s">
        <v>141</v>
      </c>
      <c r="C139" s="301">
        <v>2020</v>
      </c>
      <c r="D139" s="91">
        <v>2257.6</v>
      </c>
      <c r="E139" s="82" t="s">
        <v>125</v>
      </c>
      <c r="F139" s="386"/>
    </row>
    <row r="140" spans="1:6" customFormat="1" ht="26.25">
      <c r="A140" s="271">
        <v>37</v>
      </c>
      <c r="B140" s="80" t="s">
        <v>141</v>
      </c>
      <c r="C140" s="301">
        <v>2020</v>
      </c>
      <c r="D140" s="91">
        <v>2258.6</v>
      </c>
      <c r="E140" s="82" t="s">
        <v>126</v>
      </c>
      <c r="F140" s="386"/>
    </row>
    <row r="141" spans="1:6" customFormat="1" ht="26.25">
      <c r="A141" s="271">
        <v>38</v>
      </c>
      <c r="B141" s="80" t="s">
        <v>141</v>
      </c>
      <c r="C141" s="301">
        <v>2020</v>
      </c>
      <c r="D141" s="91">
        <v>2259.6</v>
      </c>
      <c r="E141" s="82" t="s">
        <v>127</v>
      </c>
      <c r="F141" s="386"/>
    </row>
    <row r="142" spans="1:6" customFormat="1" ht="26.25">
      <c r="A142" s="271">
        <v>39</v>
      </c>
      <c r="B142" s="80" t="s">
        <v>141</v>
      </c>
      <c r="C142" s="301">
        <v>2020</v>
      </c>
      <c r="D142" s="91">
        <v>2260.6</v>
      </c>
      <c r="E142" s="82" t="s">
        <v>128</v>
      </c>
      <c r="F142" s="386"/>
    </row>
    <row r="143" spans="1:6" customFormat="1" ht="26.25">
      <c r="A143" s="271">
        <v>40</v>
      </c>
      <c r="B143" s="80" t="s">
        <v>141</v>
      </c>
      <c r="C143" s="301">
        <v>2020</v>
      </c>
      <c r="D143" s="91">
        <v>2261.6</v>
      </c>
      <c r="E143" s="82" t="s">
        <v>129</v>
      </c>
      <c r="F143" s="386"/>
    </row>
    <row r="144" spans="1:6" customFormat="1" ht="26.25">
      <c r="A144" s="271">
        <v>41</v>
      </c>
      <c r="B144" s="80" t="s">
        <v>141</v>
      </c>
      <c r="C144" s="301">
        <v>2020</v>
      </c>
      <c r="D144" s="91">
        <v>2262.6</v>
      </c>
      <c r="E144" s="82" t="s">
        <v>130</v>
      </c>
      <c r="F144" s="385"/>
    </row>
    <row r="145" spans="1:256" customFormat="1" ht="26.25">
      <c r="A145" s="271">
        <v>42</v>
      </c>
      <c r="B145" s="80" t="s">
        <v>141</v>
      </c>
      <c r="C145" s="301">
        <v>2020</v>
      </c>
      <c r="D145" s="91">
        <v>2263.6</v>
      </c>
      <c r="E145" s="82" t="s">
        <v>131</v>
      </c>
      <c r="F145" s="384" t="s">
        <v>139</v>
      </c>
    </row>
    <row r="146" spans="1:256" customFormat="1" ht="26.25">
      <c r="A146" s="271">
        <v>43</v>
      </c>
      <c r="B146" s="80" t="s">
        <v>141</v>
      </c>
      <c r="C146" s="301">
        <v>2020</v>
      </c>
      <c r="D146" s="91">
        <v>2264.6</v>
      </c>
      <c r="E146" s="82" t="s">
        <v>132</v>
      </c>
      <c r="F146" s="385"/>
    </row>
    <row r="147" spans="1:256" customFormat="1">
      <c r="A147" s="359" t="s">
        <v>6</v>
      </c>
      <c r="B147" s="359"/>
      <c r="C147" s="359"/>
      <c r="D147" s="46">
        <f>SUM(D103:D118)+SUM(D120:D146)</f>
        <v>225464.10999999996</v>
      </c>
      <c r="E147" s="136"/>
      <c r="F147" s="81"/>
    </row>
    <row r="148" spans="1:256" customFormat="1">
      <c r="A148" s="382" t="s">
        <v>201</v>
      </c>
      <c r="B148" s="382"/>
      <c r="C148" s="382"/>
      <c r="D148" s="382"/>
      <c r="E148" s="2"/>
      <c r="F148" s="81"/>
    </row>
    <row r="149" spans="1:256" customFormat="1">
      <c r="A149" s="150">
        <v>1</v>
      </c>
      <c r="B149" s="150" t="s">
        <v>205</v>
      </c>
      <c r="C149" s="138">
        <v>2016</v>
      </c>
      <c r="D149" s="151">
        <v>808.99</v>
      </c>
      <c r="E149" s="2"/>
      <c r="F149" s="81"/>
    </row>
    <row r="150" spans="1:256" customFormat="1">
      <c r="A150" s="357" t="s">
        <v>6</v>
      </c>
      <c r="B150" s="357"/>
      <c r="C150" s="357"/>
      <c r="D150" s="148">
        <f>SUM(D149:D149)</f>
        <v>808.99</v>
      </c>
      <c r="E150" s="2"/>
      <c r="F150" s="81"/>
    </row>
    <row r="151" spans="1:256" s="158" customFormat="1" ht="23.1" customHeight="1">
      <c r="A151" s="371" t="s">
        <v>206</v>
      </c>
      <c r="B151" s="371"/>
      <c r="C151" s="371"/>
      <c r="D151" s="371"/>
      <c r="F151" s="159"/>
    </row>
    <row r="152" spans="1:256" s="158" customFormat="1">
      <c r="A152" s="150">
        <v>1</v>
      </c>
      <c r="B152" s="150" t="s">
        <v>214</v>
      </c>
      <c r="C152" s="138">
        <v>2017</v>
      </c>
      <c r="D152" s="256">
        <v>322.26</v>
      </c>
      <c r="E152" s="160"/>
      <c r="F152" s="161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/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0"/>
      <c r="CH152" s="160"/>
      <c r="CI152" s="160"/>
      <c r="CJ152" s="160"/>
      <c r="CK152" s="160"/>
      <c r="CL152" s="160"/>
      <c r="CM152" s="160"/>
      <c r="CN152" s="160"/>
      <c r="CO152" s="160"/>
      <c r="CP152" s="160"/>
      <c r="CQ152" s="160"/>
      <c r="CR152" s="160"/>
      <c r="CS152" s="160"/>
      <c r="CT152" s="160"/>
      <c r="CU152" s="160"/>
      <c r="CV152" s="160"/>
      <c r="CW152" s="160"/>
      <c r="CX152" s="160"/>
      <c r="CY152" s="160"/>
      <c r="CZ152" s="160"/>
      <c r="DA152" s="160"/>
      <c r="DB152" s="160"/>
      <c r="DC152" s="160"/>
      <c r="DD152" s="160"/>
      <c r="DE152" s="160"/>
      <c r="DF152" s="160"/>
      <c r="DG152" s="160"/>
      <c r="DH152" s="160"/>
      <c r="DI152" s="160"/>
      <c r="DJ152" s="160"/>
      <c r="DK152" s="160"/>
      <c r="DL152" s="160"/>
      <c r="DM152" s="160"/>
      <c r="DN152" s="160"/>
      <c r="DO152" s="160"/>
      <c r="DP152" s="160"/>
      <c r="DQ152" s="160"/>
      <c r="DR152" s="160"/>
      <c r="DS152" s="160"/>
      <c r="DT152" s="160"/>
      <c r="DU152" s="160"/>
      <c r="DV152" s="160"/>
      <c r="DW152" s="160"/>
      <c r="DX152" s="160"/>
      <c r="DY152" s="160"/>
      <c r="DZ152" s="160"/>
      <c r="EA152" s="160"/>
      <c r="EB152" s="160"/>
      <c r="EC152" s="160"/>
      <c r="ED152" s="160"/>
      <c r="EE152" s="160"/>
      <c r="EF152" s="160"/>
      <c r="EG152" s="160"/>
      <c r="EH152" s="160"/>
      <c r="EI152" s="160"/>
      <c r="EJ152" s="160"/>
      <c r="EK152" s="160"/>
      <c r="EL152" s="160"/>
      <c r="EM152" s="160"/>
      <c r="EN152" s="160"/>
      <c r="EO152" s="160"/>
      <c r="EP152" s="160"/>
      <c r="EQ152" s="160"/>
      <c r="ER152" s="160"/>
      <c r="ES152" s="160"/>
      <c r="ET152" s="160"/>
      <c r="EU152" s="160"/>
      <c r="EV152" s="160"/>
      <c r="EW152" s="160"/>
      <c r="EX152" s="160"/>
      <c r="EY152" s="160"/>
      <c r="EZ152" s="160"/>
      <c r="FA152" s="160"/>
      <c r="FB152" s="160"/>
      <c r="FC152" s="160"/>
      <c r="FD152" s="160"/>
      <c r="FE152" s="160"/>
      <c r="FF152" s="160"/>
      <c r="FG152" s="160"/>
      <c r="FH152" s="160"/>
      <c r="FI152" s="160"/>
      <c r="FJ152" s="160"/>
      <c r="FK152" s="160"/>
      <c r="FL152" s="160"/>
      <c r="FM152" s="160"/>
      <c r="FN152" s="160"/>
      <c r="FO152" s="160"/>
      <c r="FP152" s="160"/>
      <c r="FQ152" s="160"/>
      <c r="FR152" s="160"/>
      <c r="FS152" s="160"/>
      <c r="FT152" s="160"/>
      <c r="FU152" s="160"/>
      <c r="FV152" s="160"/>
      <c r="FW152" s="160"/>
      <c r="FX152" s="160"/>
      <c r="FY152" s="160"/>
      <c r="FZ152" s="160"/>
      <c r="GA152" s="160"/>
      <c r="GB152" s="160"/>
      <c r="GC152" s="160"/>
      <c r="GD152" s="160"/>
      <c r="GE152" s="160"/>
      <c r="GF152" s="160"/>
      <c r="GG152" s="160"/>
      <c r="GH152" s="160"/>
      <c r="GI152" s="160"/>
      <c r="GJ152" s="160"/>
      <c r="GK152" s="160"/>
      <c r="GL152" s="160"/>
      <c r="GM152" s="160"/>
      <c r="GN152" s="160"/>
      <c r="GO152" s="160"/>
      <c r="GP152" s="160"/>
      <c r="GQ152" s="160"/>
      <c r="GR152" s="160"/>
      <c r="GS152" s="160"/>
      <c r="GT152" s="160"/>
      <c r="GU152" s="160"/>
      <c r="GV152" s="160"/>
      <c r="GW152" s="160"/>
      <c r="GX152" s="160"/>
      <c r="GY152" s="160"/>
      <c r="GZ152" s="160"/>
      <c r="HA152" s="160"/>
      <c r="HB152" s="160"/>
      <c r="HC152" s="160"/>
      <c r="HD152" s="160"/>
      <c r="HE152" s="160"/>
      <c r="HF152" s="160"/>
      <c r="HG152" s="160"/>
      <c r="HH152" s="160"/>
      <c r="HI152" s="160"/>
      <c r="HJ152" s="160"/>
      <c r="HK152" s="160"/>
      <c r="HL152" s="160"/>
      <c r="HM152" s="160"/>
      <c r="HN152" s="160"/>
      <c r="HO152" s="160"/>
      <c r="HP152" s="160"/>
      <c r="HQ152" s="160"/>
      <c r="HR152" s="160"/>
      <c r="HS152" s="160"/>
      <c r="HT152" s="160"/>
      <c r="HU152" s="160"/>
      <c r="HV152" s="160"/>
      <c r="HW152" s="160"/>
      <c r="HX152" s="160"/>
      <c r="HY152" s="160"/>
      <c r="HZ152" s="160"/>
      <c r="IA152" s="160"/>
      <c r="IB152" s="160"/>
      <c r="IC152" s="160"/>
      <c r="ID152" s="160"/>
      <c r="IE152" s="160"/>
      <c r="IF152" s="160"/>
      <c r="IG152" s="162"/>
      <c r="IH152" s="162"/>
      <c r="II152" s="162"/>
      <c r="IJ152" s="162"/>
      <c r="IK152" s="162"/>
      <c r="IL152" s="162"/>
      <c r="IM152" s="162"/>
      <c r="IN152" s="162"/>
      <c r="IO152" s="162"/>
      <c r="IP152" s="162"/>
      <c r="IQ152" s="162"/>
      <c r="IR152" s="162"/>
      <c r="IS152" s="162"/>
      <c r="IT152" s="162"/>
      <c r="IU152" s="162"/>
      <c r="IV152" s="162"/>
    </row>
    <row r="153" spans="1:256" s="158" customFormat="1">
      <c r="A153" s="154">
        <v>2</v>
      </c>
      <c r="B153" s="283" t="s">
        <v>215</v>
      </c>
      <c r="C153" s="153">
        <v>2019</v>
      </c>
      <c r="D153" s="163">
        <v>419</v>
      </c>
      <c r="E153" s="160"/>
      <c r="F153" s="161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/>
      <c r="BK153" s="160"/>
      <c r="BL153" s="160"/>
      <c r="BM153" s="160"/>
      <c r="BN153" s="160"/>
      <c r="BO153" s="160"/>
      <c r="BP153" s="160"/>
      <c r="BQ153" s="160"/>
      <c r="BR153" s="160"/>
      <c r="BS153" s="160"/>
      <c r="BT153" s="160"/>
      <c r="BU153" s="160"/>
      <c r="BV153" s="160"/>
      <c r="BW153" s="160"/>
      <c r="BX153" s="160"/>
      <c r="BY153" s="160"/>
      <c r="BZ153" s="160"/>
      <c r="CA153" s="160"/>
      <c r="CB153" s="160"/>
      <c r="CC153" s="160"/>
      <c r="CD153" s="160"/>
      <c r="CE153" s="160"/>
      <c r="CF153" s="160"/>
      <c r="CG153" s="160"/>
      <c r="CH153" s="160"/>
      <c r="CI153" s="160"/>
      <c r="CJ153" s="160"/>
      <c r="CK153" s="160"/>
      <c r="CL153" s="160"/>
      <c r="CM153" s="160"/>
      <c r="CN153" s="160"/>
      <c r="CO153" s="160"/>
      <c r="CP153" s="160"/>
      <c r="CQ153" s="160"/>
      <c r="CR153" s="160"/>
      <c r="CS153" s="160"/>
      <c r="CT153" s="160"/>
      <c r="CU153" s="160"/>
      <c r="CV153" s="160"/>
      <c r="CW153" s="160"/>
      <c r="CX153" s="160"/>
      <c r="CY153" s="160"/>
      <c r="CZ153" s="160"/>
      <c r="DA153" s="160"/>
      <c r="DB153" s="160"/>
      <c r="DC153" s="160"/>
      <c r="DD153" s="160"/>
      <c r="DE153" s="160"/>
      <c r="DF153" s="160"/>
      <c r="DG153" s="160"/>
      <c r="DH153" s="160"/>
      <c r="DI153" s="160"/>
      <c r="DJ153" s="160"/>
      <c r="DK153" s="160"/>
      <c r="DL153" s="160"/>
      <c r="DM153" s="160"/>
      <c r="DN153" s="160"/>
      <c r="DO153" s="160"/>
      <c r="DP153" s="160"/>
      <c r="DQ153" s="160"/>
      <c r="DR153" s="160"/>
      <c r="DS153" s="160"/>
      <c r="DT153" s="160"/>
      <c r="DU153" s="160"/>
      <c r="DV153" s="160"/>
      <c r="DW153" s="160"/>
      <c r="DX153" s="160"/>
      <c r="DY153" s="160"/>
      <c r="DZ153" s="160"/>
      <c r="EA153" s="160"/>
      <c r="EB153" s="160"/>
      <c r="EC153" s="160"/>
      <c r="ED153" s="160"/>
      <c r="EE153" s="160"/>
      <c r="EF153" s="160"/>
      <c r="EG153" s="160"/>
      <c r="EH153" s="160"/>
      <c r="EI153" s="160"/>
      <c r="EJ153" s="160"/>
      <c r="EK153" s="160"/>
      <c r="EL153" s="160"/>
      <c r="EM153" s="160"/>
      <c r="EN153" s="160"/>
      <c r="EO153" s="160"/>
      <c r="EP153" s="160"/>
      <c r="EQ153" s="160"/>
      <c r="ER153" s="160"/>
      <c r="ES153" s="160"/>
      <c r="ET153" s="160"/>
      <c r="EU153" s="160"/>
      <c r="EV153" s="160"/>
      <c r="EW153" s="160"/>
      <c r="EX153" s="160"/>
      <c r="EY153" s="160"/>
      <c r="EZ153" s="160"/>
      <c r="FA153" s="160"/>
      <c r="FB153" s="160"/>
      <c r="FC153" s="160"/>
      <c r="FD153" s="160"/>
      <c r="FE153" s="160"/>
      <c r="FF153" s="160"/>
      <c r="FG153" s="160"/>
      <c r="FH153" s="160"/>
      <c r="FI153" s="160"/>
      <c r="FJ153" s="160"/>
      <c r="FK153" s="160"/>
      <c r="FL153" s="160"/>
      <c r="FM153" s="160"/>
      <c r="FN153" s="160"/>
      <c r="FO153" s="160"/>
      <c r="FP153" s="160"/>
      <c r="FQ153" s="160"/>
      <c r="FR153" s="160"/>
      <c r="FS153" s="160"/>
      <c r="FT153" s="160"/>
      <c r="FU153" s="160"/>
      <c r="FV153" s="160"/>
      <c r="FW153" s="160"/>
      <c r="FX153" s="160"/>
      <c r="FY153" s="160"/>
      <c r="FZ153" s="160"/>
      <c r="GA153" s="160"/>
      <c r="GB153" s="160"/>
      <c r="GC153" s="160"/>
      <c r="GD153" s="160"/>
      <c r="GE153" s="160"/>
      <c r="GF153" s="160"/>
      <c r="GG153" s="160"/>
      <c r="GH153" s="160"/>
      <c r="GI153" s="160"/>
      <c r="GJ153" s="160"/>
      <c r="GK153" s="160"/>
      <c r="GL153" s="160"/>
      <c r="GM153" s="160"/>
      <c r="GN153" s="160"/>
      <c r="GO153" s="160"/>
      <c r="GP153" s="160"/>
      <c r="GQ153" s="160"/>
      <c r="GR153" s="160"/>
      <c r="GS153" s="160"/>
      <c r="GT153" s="160"/>
      <c r="GU153" s="160"/>
      <c r="GV153" s="160"/>
      <c r="GW153" s="160"/>
      <c r="GX153" s="160"/>
      <c r="GY153" s="160"/>
      <c r="GZ153" s="160"/>
      <c r="HA153" s="160"/>
      <c r="HB153" s="160"/>
      <c r="HC153" s="160"/>
      <c r="HD153" s="160"/>
      <c r="HE153" s="160"/>
      <c r="HF153" s="160"/>
      <c r="HG153" s="160"/>
      <c r="HH153" s="160"/>
      <c r="HI153" s="160"/>
      <c r="HJ153" s="160"/>
      <c r="HK153" s="160"/>
      <c r="HL153" s="160"/>
      <c r="HM153" s="160"/>
      <c r="HN153" s="160"/>
      <c r="HO153" s="160"/>
      <c r="HP153" s="160"/>
      <c r="HQ153" s="160"/>
      <c r="HR153" s="160"/>
      <c r="HS153" s="160"/>
      <c r="HT153" s="160"/>
      <c r="HU153" s="160"/>
      <c r="HV153" s="160"/>
      <c r="HW153" s="160"/>
      <c r="HX153" s="160"/>
      <c r="HY153" s="160"/>
      <c r="HZ153" s="160"/>
      <c r="IA153" s="160"/>
      <c r="IB153" s="160"/>
      <c r="IC153" s="160"/>
      <c r="ID153" s="160"/>
      <c r="IE153" s="160"/>
      <c r="IF153" s="160"/>
      <c r="IG153" s="162"/>
      <c r="IH153" s="162"/>
      <c r="II153" s="162"/>
      <c r="IJ153" s="162"/>
      <c r="IK153" s="162"/>
      <c r="IL153" s="162"/>
      <c r="IM153" s="162"/>
      <c r="IN153" s="162"/>
      <c r="IO153" s="162"/>
      <c r="IP153" s="162"/>
      <c r="IQ153" s="162"/>
      <c r="IR153" s="162"/>
      <c r="IS153" s="162"/>
      <c r="IT153" s="162"/>
      <c r="IU153" s="162"/>
      <c r="IV153" s="162"/>
    </row>
    <row r="154" spans="1:256" s="158" customFormat="1">
      <c r="A154" s="154">
        <v>3</v>
      </c>
      <c r="B154" s="283" t="s">
        <v>216</v>
      </c>
      <c r="C154" s="153">
        <v>2019</v>
      </c>
      <c r="D154" s="164">
        <v>2350</v>
      </c>
      <c r="E154" s="160"/>
      <c r="F154" s="161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0"/>
      <c r="BL154" s="160"/>
      <c r="BM154" s="160"/>
      <c r="BN154" s="160"/>
      <c r="BO154" s="160"/>
      <c r="BP154" s="160"/>
      <c r="BQ154" s="160"/>
      <c r="BR154" s="160"/>
      <c r="BS154" s="160"/>
      <c r="BT154" s="160"/>
      <c r="BU154" s="160"/>
      <c r="BV154" s="160"/>
      <c r="BW154" s="160"/>
      <c r="BX154" s="160"/>
      <c r="BY154" s="160"/>
      <c r="BZ154" s="160"/>
      <c r="CA154" s="160"/>
      <c r="CB154" s="160"/>
      <c r="CC154" s="160"/>
      <c r="CD154" s="160"/>
      <c r="CE154" s="160"/>
      <c r="CF154" s="160"/>
      <c r="CG154" s="160"/>
      <c r="CH154" s="160"/>
      <c r="CI154" s="160"/>
      <c r="CJ154" s="160"/>
      <c r="CK154" s="160"/>
      <c r="CL154" s="160"/>
      <c r="CM154" s="160"/>
      <c r="CN154" s="160"/>
      <c r="CO154" s="160"/>
      <c r="CP154" s="160"/>
      <c r="CQ154" s="160"/>
      <c r="CR154" s="160"/>
      <c r="CS154" s="160"/>
      <c r="CT154" s="160"/>
      <c r="CU154" s="160"/>
      <c r="CV154" s="160"/>
      <c r="CW154" s="160"/>
      <c r="CX154" s="160"/>
      <c r="CY154" s="160"/>
      <c r="CZ154" s="160"/>
      <c r="DA154" s="160"/>
      <c r="DB154" s="160"/>
      <c r="DC154" s="160"/>
      <c r="DD154" s="160"/>
      <c r="DE154" s="160"/>
      <c r="DF154" s="160"/>
      <c r="DG154" s="160"/>
      <c r="DH154" s="160"/>
      <c r="DI154" s="160"/>
      <c r="DJ154" s="160"/>
      <c r="DK154" s="160"/>
      <c r="DL154" s="160"/>
      <c r="DM154" s="160"/>
      <c r="DN154" s="160"/>
      <c r="DO154" s="160"/>
      <c r="DP154" s="160"/>
      <c r="DQ154" s="160"/>
      <c r="DR154" s="160"/>
      <c r="DS154" s="160"/>
      <c r="DT154" s="160"/>
      <c r="DU154" s="160"/>
      <c r="DV154" s="160"/>
      <c r="DW154" s="160"/>
      <c r="DX154" s="160"/>
      <c r="DY154" s="160"/>
      <c r="DZ154" s="160"/>
      <c r="EA154" s="160"/>
      <c r="EB154" s="160"/>
      <c r="EC154" s="160"/>
      <c r="ED154" s="160"/>
      <c r="EE154" s="160"/>
      <c r="EF154" s="160"/>
      <c r="EG154" s="160"/>
      <c r="EH154" s="160"/>
      <c r="EI154" s="160"/>
      <c r="EJ154" s="160"/>
      <c r="EK154" s="160"/>
      <c r="EL154" s="160"/>
      <c r="EM154" s="160"/>
      <c r="EN154" s="160"/>
      <c r="EO154" s="160"/>
      <c r="EP154" s="160"/>
      <c r="EQ154" s="160"/>
      <c r="ER154" s="160"/>
      <c r="ES154" s="160"/>
      <c r="ET154" s="160"/>
      <c r="EU154" s="160"/>
      <c r="EV154" s="160"/>
      <c r="EW154" s="160"/>
      <c r="EX154" s="160"/>
      <c r="EY154" s="160"/>
      <c r="EZ154" s="160"/>
      <c r="FA154" s="160"/>
      <c r="FB154" s="160"/>
      <c r="FC154" s="160"/>
      <c r="FD154" s="160"/>
      <c r="FE154" s="160"/>
      <c r="FF154" s="160"/>
      <c r="FG154" s="160"/>
      <c r="FH154" s="160"/>
      <c r="FI154" s="160"/>
      <c r="FJ154" s="160"/>
      <c r="FK154" s="160"/>
      <c r="FL154" s="160"/>
      <c r="FM154" s="160"/>
      <c r="FN154" s="160"/>
      <c r="FO154" s="160"/>
      <c r="FP154" s="160"/>
      <c r="FQ154" s="160"/>
      <c r="FR154" s="160"/>
      <c r="FS154" s="160"/>
      <c r="FT154" s="160"/>
      <c r="FU154" s="160"/>
      <c r="FV154" s="160"/>
      <c r="FW154" s="160"/>
      <c r="FX154" s="160"/>
      <c r="FY154" s="160"/>
      <c r="FZ154" s="160"/>
      <c r="GA154" s="160"/>
      <c r="GB154" s="160"/>
      <c r="GC154" s="160"/>
      <c r="GD154" s="160"/>
      <c r="GE154" s="160"/>
      <c r="GF154" s="160"/>
      <c r="GG154" s="160"/>
      <c r="GH154" s="160"/>
      <c r="GI154" s="160"/>
      <c r="GJ154" s="160"/>
      <c r="GK154" s="160"/>
      <c r="GL154" s="160"/>
      <c r="GM154" s="160"/>
      <c r="GN154" s="160"/>
      <c r="GO154" s="160"/>
      <c r="GP154" s="160"/>
      <c r="GQ154" s="160"/>
      <c r="GR154" s="160"/>
      <c r="GS154" s="160"/>
      <c r="GT154" s="160"/>
      <c r="GU154" s="160"/>
      <c r="GV154" s="160"/>
      <c r="GW154" s="160"/>
      <c r="GX154" s="160"/>
      <c r="GY154" s="160"/>
      <c r="GZ154" s="160"/>
      <c r="HA154" s="160"/>
      <c r="HB154" s="160"/>
      <c r="HC154" s="160"/>
      <c r="HD154" s="160"/>
      <c r="HE154" s="160"/>
      <c r="HF154" s="160"/>
      <c r="HG154" s="160"/>
      <c r="HH154" s="160"/>
      <c r="HI154" s="160"/>
      <c r="HJ154" s="160"/>
      <c r="HK154" s="160"/>
      <c r="HL154" s="160"/>
      <c r="HM154" s="160"/>
      <c r="HN154" s="160"/>
      <c r="HO154" s="160"/>
      <c r="HP154" s="160"/>
      <c r="HQ154" s="160"/>
      <c r="HR154" s="160"/>
      <c r="HS154" s="160"/>
      <c r="HT154" s="160"/>
      <c r="HU154" s="160"/>
      <c r="HV154" s="160"/>
      <c r="HW154" s="160"/>
      <c r="HX154" s="160"/>
      <c r="HY154" s="160"/>
      <c r="HZ154" s="160"/>
      <c r="IA154" s="160"/>
      <c r="IB154" s="160"/>
      <c r="IC154" s="160"/>
      <c r="ID154" s="160"/>
      <c r="IE154" s="160"/>
      <c r="IF154" s="160"/>
      <c r="IG154" s="162"/>
      <c r="IH154" s="162"/>
      <c r="II154" s="162"/>
      <c r="IJ154" s="162"/>
      <c r="IK154" s="162"/>
      <c r="IL154" s="162"/>
      <c r="IM154" s="162"/>
      <c r="IN154" s="162"/>
      <c r="IO154" s="162"/>
      <c r="IP154" s="162"/>
      <c r="IQ154" s="162"/>
      <c r="IR154" s="162"/>
      <c r="IS154" s="162"/>
      <c r="IT154" s="162"/>
      <c r="IU154" s="162"/>
      <c r="IV154" s="162"/>
    </row>
    <row r="155" spans="1:256" s="158" customFormat="1">
      <c r="A155" s="157">
        <v>4</v>
      </c>
      <c r="B155" s="283" t="s">
        <v>217</v>
      </c>
      <c r="C155" s="156">
        <v>2019</v>
      </c>
      <c r="D155" s="165">
        <v>599.99</v>
      </c>
      <c r="E155" s="160"/>
      <c r="F155" s="161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  <c r="BL155" s="160"/>
      <c r="BM155" s="160"/>
      <c r="BN155" s="160"/>
      <c r="BO155" s="160"/>
      <c r="BP155" s="160"/>
      <c r="BQ155" s="160"/>
      <c r="BR155" s="160"/>
      <c r="BS155" s="160"/>
      <c r="BT155" s="160"/>
      <c r="BU155" s="160"/>
      <c r="BV155" s="160"/>
      <c r="BW155" s="160"/>
      <c r="BX155" s="160"/>
      <c r="BY155" s="160"/>
      <c r="BZ155" s="160"/>
      <c r="CA155" s="160"/>
      <c r="CB155" s="160"/>
      <c r="CC155" s="160"/>
      <c r="CD155" s="160"/>
      <c r="CE155" s="160"/>
      <c r="CF155" s="160"/>
      <c r="CG155" s="160"/>
      <c r="CH155" s="160"/>
      <c r="CI155" s="160"/>
      <c r="CJ155" s="160"/>
      <c r="CK155" s="160"/>
      <c r="CL155" s="160"/>
      <c r="CM155" s="160"/>
      <c r="CN155" s="160"/>
      <c r="CO155" s="160"/>
      <c r="CP155" s="160"/>
      <c r="CQ155" s="160"/>
      <c r="CR155" s="160"/>
      <c r="CS155" s="160"/>
      <c r="CT155" s="160"/>
      <c r="CU155" s="160"/>
      <c r="CV155" s="160"/>
      <c r="CW155" s="160"/>
      <c r="CX155" s="160"/>
      <c r="CY155" s="160"/>
      <c r="CZ155" s="160"/>
      <c r="DA155" s="160"/>
      <c r="DB155" s="160"/>
      <c r="DC155" s="160"/>
      <c r="DD155" s="160"/>
      <c r="DE155" s="160"/>
      <c r="DF155" s="160"/>
      <c r="DG155" s="160"/>
      <c r="DH155" s="160"/>
      <c r="DI155" s="160"/>
      <c r="DJ155" s="160"/>
      <c r="DK155" s="160"/>
      <c r="DL155" s="160"/>
      <c r="DM155" s="160"/>
      <c r="DN155" s="160"/>
      <c r="DO155" s="160"/>
      <c r="DP155" s="160"/>
      <c r="DQ155" s="160"/>
      <c r="DR155" s="160"/>
      <c r="DS155" s="160"/>
      <c r="DT155" s="160"/>
      <c r="DU155" s="160"/>
      <c r="DV155" s="160"/>
      <c r="DW155" s="160"/>
      <c r="DX155" s="160"/>
      <c r="DY155" s="160"/>
      <c r="DZ155" s="160"/>
      <c r="EA155" s="160"/>
      <c r="EB155" s="160"/>
      <c r="EC155" s="160"/>
      <c r="ED155" s="160"/>
      <c r="EE155" s="160"/>
      <c r="EF155" s="160"/>
      <c r="EG155" s="160"/>
      <c r="EH155" s="160"/>
      <c r="EI155" s="160"/>
      <c r="EJ155" s="160"/>
      <c r="EK155" s="160"/>
      <c r="EL155" s="160"/>
      <c r="EM155" s="160"/>
      <c r="EN155" s="160"/>
      <c r="EO155" s="160"/>
      <c r="EP155" s="160"/>
      <c r="EQ155" s="160"/>
      <c r="ER155" s="160"/>
      <c r="ES155" s="160"/>
      <c r="ET155" s="160"/>
      <c r="EU155" s="160"/>
      <c r="EV155" s="160"/>
      <c r="EW155" s="160"/>
      <c r="EX155" s="160"/>
      <c r="EY155" s="160"/>
      <c r="EZ155" s="160"/>
      <c r="FA155" s="160"/>
      <c r="FB155" s="160"/>
      <c r="FC155" s="160"/>
      <c r="FD155" s="160"/>
      <c r="FE155" s="160"/>
      <c r="FF155" s="160"/>
      <c r="FG155" s="160"/>
      <c r="FH155" s="160"/>
      <c r="FI155" s="160"/>
      <c r="FJ155" s="160"/>
      <c r="FK155" s="160"/>
      <c r="FL155" s="160"/>
      <c r="FM155" s="160"/>
      <c r="FN155" s="160"/>
      <c r="FO155" s="160"/>
      <c r="FP155" s="160"/>
      <c r="FQ155" s="160"/>
      <c r="FR155" s="160"/>
      <c r="FS155" s="160"/>
      <c r="FT155" s="160"/>
      <c r="FU155" s="160"/>
      <c r="FV155" s="160"/>
      <c r="FW155" s="160"/>
      <c r="FX155" s="160"/>
      <c r="FY155" s="160"/>
      <c r="FZ155" s="160"/>
      <c r="GA155" s="160"/>
      <c r="GB155" s="160"/>
      <c r="GC155" s="160"/>
      <c r="GD155" s="160"/>
      <c r="GE155" s="160"/>
      <c r="GF155" s="160"/>
      <c r="GG155" s="160"/>
      <c r="GH155" s="160"/>
      <c r="GI155" s="160"/>
      <c r="GJ155" s="160"/>
      <c r="GK155" s="160"/>
      <c r="GL155" s="160"/>
      <c r="GM155" s="160"/>
      <c r="GN155" s="160"/>
      <c r="GO155" s="160"/>
      <c r="GP155" s="160"/>
      <c r="GQ155" s="160"/>
      <c r="GR155" s="160"/>
      <c r="GS155" s="160"/>
      <c r="GT155" s="160"/>
      <c r="GU155" s="160"/>
      <c r="GV155" s="160"/>
      <c r="GW155" s="160"/>
      <c r="GX155" s="160"/>
      <c r="GY155" s="160"/>
      <c r="GZ155" s="160"/>
      <c r="HA155" s="160"/>
      <c r="HB155" s="160"/>
      <c r="HC155" s="160"/>
      <c r="HD155" s="160"/>
      <c r="HE155" s="160"/>
      <c r="HF155" s="160"/>
      <c r="HG155" s="160"/>
      <c r="HH155" s="160"/>
      <c r="HI155" s="160"/>
      <c r="HJ155" s="160"/>
      <c r="HK155" s="160"/>
      <c r="HL155" s="160"/>
      <c r="HM155" s="160"/>
      <c r="HN155" s="160"/>
      <c r="HO155" s="160"/>
      <c r="HP155" s="160"/>
      <c r="HQ155" s="160"/>
      <c r="HR155" s="160"/>
      <c r="HS155" s="160"/>
      <c r="HT155" s="160"/>
      <c r="HU155" s="160"/>
      <c r="HV155" s="160"/>
      <c r="HW155" s="160"/>
      <c r="HX155" s="160"/>
      <c r="HY155" s="160"/>
      <c r="HZ155" s="160"/>
      <c r="IA155" s="160"/>
      <c r="IB155" s="160"/>
      <c r="IC155" s="160"/>
      <c r="ID155" s="160"/>
      <c r="IE155" s="160"/>
      <c r="IF155" s="160"/>
      <c r="IG155" s="162"/>
      <c r="IH155" s="162"/>
      <c r="II155" s="162"/>
      <c r="IJ155" s="162"/>
      <c r="IK155" s="162"/>
      <c r="IL155" s="162"/>
      <c r="IM155" s="162"/>
      <c r="IN155" s="162"/>
      <c r="IO155" s="162"/>
      <c r="IP155" s="162"/>
      <c r="IQ155" s="162"/>
      <c r="IR155" s="162"/>
      <c r="IS155" s="162"/>
      <c r="IT155" s="162"/>
      <c r="IU155" s="162"/>
      <c r="IV155" s="162"/>
    </row>
    <row r="156" spans="1:256" s="158" customFormat="1">
      <c r="A156" s="357" t="s">
        <v>6</v>
      </c>
      <c r="B156" s="357"/>
      <c r="C156" s="357"/>
      <c r="D156" s="148">
        <f>SUM(D152:D155)</f>
        <v>3691.25</v>
      </c>
      <c r="F156" s="159"/>
    </row>
    <row r="157" spans="1:256" s="158" customFormat="1" ht="23.1" customHeight="1">
      <c r="A157" s="382" t="s">
        <v>218</v>
      </c>
      <c r="B157" s="382"/>
      <c r="C157" s="382"/>
      <c r="D157" s="382"/>
      <c r="F157" s="159"/>
    </row>
    <row r="158" spans="1:256" s="266" customFormat="1">
      <c r="A158" s="262">
        <v>1</v>
      </c>
      <c r="B158" s="261" t="s">
        <v>26</v>
      </c>
      <c r="C158" s="260"/>
      <c r="D158" s="263"/>
      <c r="E158" s="264"/>
      <c r="F158" s="265"/>
      <c r="G158" s="264"/>
      <c r="H158" s="264"/>
      <c r="I158" s="264"/>
      <c r="J158" s="264"/>
      <c r="K158" s="264"/>
      <c r="L158" s="264"/>
      <c r="M158" s="264"/>
      <c r="N158" s="264"/>
      <c r="O158" s="264"/>
      <c r="P158" s="264"/>
      <c r="Q158" s="264"/>
      <c r="R158" s="264"/>
      <c r="S158" s="264"/>
      <c r="T158" s="264"/>
      <c r="U158" s="264"/>
      <c r="V158" s="264"/>
      <c r="W158" s="264"/>
      <c r="X158" s="264"/>
      <c r="Y158" s="264"/>
      <c r="Z158" s="264"/>
      <c r="AA158" s="264"/>
      <c r="AB158" s="264"/>
      <c r="AC158" s="264"/>
      <c r="AD158" s="264"/>
      <c r="AE158" s="264"/>
      <c r="AF158" s="264"/>
      <c r="AG158" s="264"/>
      <c r="AH158" s="264"/>
      <c r="AI158" s="264"/>
      <c r="AJ158" s="264"/>
      <c r="AK158" s="264"/>
      <c r="AL158" s="264"/>
      <c r="AM158" s="264"/>
      <c r="AN158" s="264"/>
      <c r="AO158" s="264"/>
      <c r="AP158" s="264"/>
      <c r="AQ158" s="264"/>
      <c r="AR158" s="264"/>
      <c r="AS158" s="264"/>
      <c r="AT158" s="264"/>
      <c r="AU158" s="264"/>
      <c r="AV158" s="264"/>
      <c r="AW158" s="264"/>
      <c r="AX158" s="264"/>
      <c r="AY158" s="264"/>
      <c r="AZ158" s="264"/>
      <c r="BA158" s="264"/>
      <c r="BB158" s="264"/>
      <c r="BC158" s="264"/>
      <c r="BD158" s="264"/>
      <c r="BE158" s="264"/>
      <c r="BF158" s="264"/>
      <c r="BG158" s="264"/>
      <c r="BH158" s="264"/>
      <c r="BI158" s="264"/>
      <c r="BJ158" s="264"/>
      <c r="BK158" s="264"/>
      <c r="BL158" s="264"/>
      <c r="BM158" s="264"/>
      <c r="BN158" s="264"/>
      <c r="BO158" s="264"/>
      <c r="BP158" s="264"/>
      <c r="BQ158" s="264"/>
      <c r="BR158" s="264"/>
      <c r="BS158" s="264"/>
      <c r="BT158" s="264"/>
      <c r="BU158" s="264"/>
      <c r="BV158" s="264"/>
      <c r="BW158" s="264"/>
      <c r="BX158" s="264"/>
      <c r="BY158" s="264"/>
      <c r="BZ158" s="264"/>
      <c r="CA158" s="264"/>
      <c r="CB158" s="264"/>
      <c r="CC158" s="264"/>
      <c r="CD158" s="264"/>
      <c r="CE158" s="264"/>
      <c r="CF158" s="264"/>
      <c r="CG158" s="264"/>
      <c r="CH158" s="264"/>
      <c r="CI158" s="264"/>
      <c r="CJ158" s="264"/>
      <c r="CK158" s="264"/>
      <c r="CL158" s="264"/>
      <c r="CM158" s="264"/>
      <c r="CN158" s="264"/>
      <c r="CO158" s="264"/>
      <c r="CP158" s="264"/>
      <c r="CQ158" s="264"/>
      <c r="CR158" s="264"/>
      <c r="CS158" s="264"/>
      <c r="CT158" s="264"/>
      <c r="CU158" s="264"/>
      <c r="CV158" s="264"/>
      <c r="CW158" s="264"/>
      <c r="CX158" s="264"/>
      <c r="CY158" s="264"/>
      <c r="CZ158" s="264"/>
      <c r="DA158" s="264"/>
      <c r="DB158" s="264"/>
      <c r="DC158" s="264"/>
      <c r="DD158" s="264"/>
      <c r="DE158" s="264"/>
      <c r="DF158" s="264"/>
      <c r="DG158" s="264"/>
      <c r="DH158" s="264"/>
      <c r="DI158" s="264"/>
      <c r="DJ158" s="264"/>
      <c r="DK158" s="264"/>
      <c r="DL158" s="264"/>
      <c r="DM158" s="264"/>
      <c r="DN158" s="264"/>
      <c r="DO158" s="264"/>
      <c r="DP158" s="264"/>
      <c r="DQ158" s="264"/>
      <c r="DR158" s="264"/>
      <c r="DS158" s="264"/>
      <c r="DT158" s="264"/>
      <c r="DU158" s="264"/>
      <c r="DV158" s="264"/>
      <c r="DW158" s="264"/>
      <c r="DX158" s="264"/>
      <c r="DY158" s="264"/>
      <c r="DZ158" s="264"/>
      <c r="EA158" s="264"/>
      <c r="EB158" s="264"/>
      <c r="EC158" s="264"/>
      <c r="ED158" s="264"/>
      <c r="EE158" s="264"/>
      <c r="EF158" s="264"/>
      <c r="EG158" s="264"/>
      <c r="EH158" s="264"/>
      <c r="EI158" s="264"/>
      <c r="EJ158" s="264"/>
      <c r="EK158" s="264"/>
      <c r="EL158" s="264"/>
      <c r="EM158" s="264"/>
      <c r="EN158" s="264"/>
      <c r="EO158" s="264"/>
      <c r="EP158" s="264"/>
      <c r="EQ158" s="264"/>
      <c r="ER158" s="264"/>
      <c r="ES158" s="264"/>
      <c r="ET158" s="264"/>
      <c r="EU158" s="264"/>
      <c r="EV158" s="264"/>
      <c r="EW158" s="264"/>
      <c r="EX158" s="264"/>
      <c r="EY158" s="264"/>
      <c r="EZ158" s="264"/>
      <c r="FA158" s="264"/>
      <c r="FB158" s="264"/>
      <c r="FC158" s="264"/>
      <c r="FD158" s="264"/>
      <c r="FE158" s="264"/>
      <c r="FF158" s="264"/>
      <c r="FG158" s="264"/>
      <c r="FH158" s="264"/>
      <c r="FI158" s="264"/>
      <c r="FJ158" s="264"/>
      <c r="FK158" s="264"/>
      <c r="FL158" s="264"/>
      <c r="FM158" s="264"/>
      <c r="FN158" s="264"/>
      <c r="FO158" s="264"/>
      <c r="FP158" s="264"/>
      <c r="FQ158" s="264"/>
      <c r="FR158" s="264"/>
      <c r="FS158" s="264"/>
      <c r="FT158" s="264"/>
      <c r="FU158" s="264"/>
      <c r="FV158" s="264"/>
      <c r="FW158" s="264"/>
      <c r="FX158" s="264"/>
      <c r="FY158" s="264"/>
      <c r="FZ158" s="264"/>
      <c r="GA158" s="264"/>
      <c r="GB158" s="264"/>
      <c r="GC158" s="264"/>
      <c r="GD158" s="264"/>
      <c r="GE158" s="264"/>
      <c r="GF158" s="264"/>
      <c r="GG158" s="264"/>
      <c r="GH158" s="264"/>
      <c r="GI158" s="264"/>
      <c r="GJ158" s="264"/>
      <c r="GK158" s="264"/>
      <c r="GL158" s="264"/>
      <c r="GM158" s="264"/>
      <c r="GN158" s="264"/>
      <c r="GO158" s="264"/>
      <c r="GP158" s="264"/>
      <c r="GQ158" s="264"/>
      <c r="GR158" s="264"/>
      <c r="GS158" s="264"/>
      <c r="GT158" s="264"/>
      <c r="GU158" s="264"/>
      <c r="GV158" s="264"/>
      <c r="GW158" s="264"/>
      <c r="GX158" s="264"/>
      <c r="GY158" s="264"/>
      <c r="GZ158" s="264"/>
      <c r="HA158" s="264"/>
      <c r="HB158" s="264"/>
      <c r="HC158" s="264"/>
      <c r="HD158" s="264"/>
      <c r="HE158" s="264"/>
      <c r="HF158" s="264"/>
      <c r="HG158" s="264"/>
      <c r="HH158" s="264"/>
      <c r="HI158" s="264"/>
      <c r="HJ158" s="264"/>
      <c r="HK158" s="264"/>
      <c r="HL158" s="264"/>
      <c r="HM158" s="264"/>
      <c r="HN158" s="264"/>
      <c r="HO158" s="264"/>
      <c r="HP158" s="264"/>
      <c r="HQ158" s="264"/>
      <c r="HR158" s="264"/>
      <c r="HS158" s="264"/>
      <c r="HT158" s="264"/>
      <c r="HU158" s="264"/>
      <c r="HV158" s="264"/>
      <c r="HW158" s="264"/>
      <c r="HX158" s="264"/>
      <c r="HY158" s="264"/>
      <c r="HZ158" s="264"/>
      <c r="IA158" s="264"/>
      <c r="IB158" s="264"/>
      <c r="IC158" s="264"/>
      <c r="ID158" s="264"/>
      <c r="IE158" s="264"/>
    </row>
    <row r="159" spans="1:256" s="158" customFormat="1" ht="23.1" customHeight="1">
      <c r="A159" s="357" t="s">
        <v>6</v>
      </c>
      <c r="B159" s="357"/>
      <c r="C159" s="357"/>
      <c r="D159" s="148">
        <f>SUM(D158:D158)</f>
        <v>0</v>
      </c>
      <c r="F159" s="159"/>
    </row>
    <row r="160" spans="1:256" s="158" customFormat="1">
      <c r="A160" s="382" t="s">
        <v>437</v>
      </c>
      <c r="B160" s="382"/>
      <c r="C160" s="382"/>
      <c r="D160" s="382"/>
      <c r="F160" s="159"/>
    </row>
    <row r="161" spans="1:6" s="158" customFormat="1">
      <c r="A161" s="154">
        <v>1</v>
      </c>
      <c r="B161" s="154" t="s">
        <v>230</v>
      </c>
      <c r="C161" s="153">
        <v>2016</v>
      </c>
      <c r="D161" s="155">
        <v>2000</v>
      </c>
      <c r="F161" s="159"/>
    </row>
    <row r="162" spans="1:6" s="158" customFormat="1">
      <c r="A162" s="154">
        <v>2</v>
      </c>
      <c r="B162" s="154" t="s">
        <v>232</v>
      </c>
      <c r="C162" s="153">
        <v>2017</v>
      </c>
      <c r="D162" s="155">
        <v>399.99</v>
      </c>
      <c r="F162" s="159"/>
    </row>
    <row r="163" spans="1:6" s="158" customFormat="1">
      <c r="A163" s="154">
        <v>3</v>
      </c>
      <c r="B163" s="154" t="s">
        <v>232</v>
      </c>
      <c r="C163" s="153">
        <v>2017</v>
      </c>
      <c r="D163" s="155">
        <v>399.99</v>
      </c>
      <c r="F163" s="159"/>
    </row>
    <row r="164" spans="1:6" s="158" customFormat="1">
      <c r="A164" s="154">
        <v>4</v>
      </c>
      <c r="B164" s="154" t="s">
        <v>232</v>
      </c>
      <c r="C164" s="153">
        <v>2017</v>
      </c>
      <c r="D164" s="155">
        <v>399.99</v>
      </c>
      <c r="F164" s="159"/>
    </row>
    <row r="165" spans="1:6" s="158" customFormat="1">
      <c r="A165" s="154">
        <v>5</v>
      </c>
      <c r="B165" s="154" t="s">
        <v>233</v>
      </c>
      <c r="C165" s="153">
        <v>2017</v>
      </c>
      <c r="D165" s="155">
        <v>2500</v>
      </c>
      <c r="F165" s="159"/>
    </row>
    <row r="166" spans="1:6" s="158" customFormat="1">
      <c r="A166" s="154">
        <v>6</v>
      </c>
      <c r="B166" s="174" t="s">
        <v>216</v>
      </c>
      <c r="C166" s="173">
        <v>2017</v>
      </c>
      <c r="D166" s="175">
        <v>580</v>
      </c>
      <c r="F166" s="159"/>
    </row>
    <row r="167" spans="1:6" s="158" customFormat="1">
      <c r="A167" s="154">
        <v>7</v>
      </c>
      <c r="B167" s="177" t="s">
        <v>234</v>
      </c>
      <c r="C167" s="176">
        <v>2019</v>
      </c>
      <c r="D167" s="178">
        <v>63896.04</v>
      </c>
      <c r="F167" s="159"/>
    </row>
    <row r="168" spans="1:6" s="158" customFormat="1">
      <c r="A168" s="154">
        <v>8</v>
      </c>
      <c r="B168" s="177" t="s">
        <v>235</v>
      </c>
      <c r="C168" s="176">
        <v>2019</v>
      </c>
      <c r="D168" s="178">
        <v>1199.25</v>
      </c>
      <c r="F168" s="159"/>
    </row>
    <row r="169" spans="1:6" s="158" customFormat="1">
      <c r="A169" s="154">
        <v>9</v>
      </c>
      <c r="B169" s="177" t="s">
        <v>236</v>
      </c>
      <c r="C169" s="176">
        <v>2019</v>
      </c>
      <c r="D169" s="178">
        <v>1400</v>
      </c>
      <c r="F169" s="159"/>
    </row>
    <row r="170" spans="1:6" s="158" customFormat="1">
      <c r="A170" s="154">
        <v>10</v>
      </c>
      <c r="B170" s="177" t="s">
        <v>237</v>
      </c>
      <c r="C170" s="176">
        <v>2019</v>
      </c>
      <c r="D170" s="178">
        <v>1400</v>
      </c>
      <c r="F170" s="159"/>
    </row>
    <row r="171" spans="1:6" s="158" customFormat="1">
      <c r="A171" s="379" t="s">
        <v>6</v>
      </c>
      <c r="B171" s="380"/>
      <c r="C171" s="381"/>
      <c r="D171" s="148">
        <f>SUM(D161:D170)</f>
        <v>74175.259999999995</v>
      </c>
      <c r="F171" s="159"/>
    </row>
    <row r="172" spans="1:6" s="158" customFormat="1" ht="15" customHeight="1">
      <c r="A172" s="371" t="s">
        <v>438</v>
      </c>
      <c r="B172" s="371"/>
      <c r="C172" s="371"/>
      <c r="D172" s="371"/>
      <c r="E172" s="254"/>
      <c r="F172" s="159"/>
    </row>
    <row r="173" spans="1:6" s="158" customFormat="1">
      <c r="A173" s="272">
        <v>1</v>
      </c>
      <c r="B173" s="257" t="s">
        <v>240</v>
      </c>
      <c r="C173" s="138">
        <v>2016</v>
      </c>
      <c r="D173" s="151">
        <v>2000</v>
      </c>
      <c r="F173" s="159"/>
    </row>
    <row r="174" spans="1:6" s="158" customFormat="1">
      <c r="A174" s="272">
        <v>2</v>
      </c>
      <c r="B174" s="258" t="s">
        <v>241</v>
      </c>
      <c r="C174" s="141">
        <v>2017</v>
      </c>
      <c r="D174" s="140">
        <v>2099</v>
      </c>
      <c r="F174" s="159"/>
    </row>
    <row r="175" spans="1:6" s="158" customFormat="1">
      <c r="A175" s="272">
        <v>3</v>
      </c>
      <c r="B175" s="259" t="s">
        <v>242</v>
      </c>
      <c r="C175" s="153">
        <v>2018</v>
      </c>
      <c r="D175" s="155">
        <v>329</v>
      </c>
      <c r="F175" s="159"/>
    </row>
    <row r="176" spans="1:6" s="158" customFormat="1">
      <c r="A176" s="272">
        <v>4</v>
      </c>
      <c r="B176" s="259" t="s">
        <v>242</v>
      </c>
      <c r="C176" s="153">
        <v>2018</v>
      </c>
      <c r="D176" s="155">
        <v>319</v>
      </c>
      <c r="F176" s="159"/>
    </row>
    <row r="177" spans="1:6" s="158" customFormat="1">
      <c r="A177" s="379" t="s">
        <v>6</v>
      </c>
      <c r="B177" s="380"/>
      <c r="C177" s="381"/>
      <c r="D177" s="148">
        <f>SUM(D173:D176)</f>
        <v>4747</v>
      </c>
      <c r="F177" s="159"/>
    </row>
    <row r="178" spans="1:6" s="158" customFormat="1">
      <c r="A178" s="382" t="s">
        <v>439</v>
      </c>
      <c r="B178" s="382"/>
      <c r="C178" s="382"/>
      <c r="D178" s="382"/>
      <c r="F178" s="159"/>
    </row>
    <row r="179" spans="1:6" s="158" customFormat="1">
      <c r="A179" s="139">
        <v>1</v>
      </c>
      <c r="B179" s="139" t="s">
        <v>243</v>
      </c>
      <c r="C179" s="141">
        <v>2017</v>
      </c>
      <c r="D179" s="140">
        <v>1780</v>
      </c>
      <c r="E179" s="254"/>
      <c r="F179" s="159"/>
    </row>
    <row r="180" spans="1:6" s="158" customFormat="1">
      <c r="A180" s="139">
        <v>2</v>
      </c>
      <c r="B180" s="139" t="s">
        <v>244</v>
      </c>
      <c r="C180" s="141">
        <v>2016</v>
      </c>
      <c r="D180" s="140">
        <v>590</v>
      </c>
      <c r="F180" s="159"/>
    </row>
    <row r="181" spans="1:6" s="158" customFormat="1">
      <c r="A181" s="139">
        <v>3</v>
      </c>
      <c r="B181" s="146" t="s">
        <v>245</v>
      </c>
      <c r="C181" s="145">
        <v>2019</v>
      </c>
      <c r="D181" s="147">
        <v>1798</v>
      </c>
      <c r="F181" s="159"/>
    </row>
    <row r="182" spans="1:6" s="158" customFormat="1">
      <c r="A182" s="379" t="s">
        <v>6</v>
      </c>
      <c r="B182" s="380"/>
      <c r="C182" s="381"/>
      <c r="D182" s="148">
        <f>SUM(D179:D181)</f>
        <v>4168</v>
      </c>
      <c r="F182" s="159"/>
    </row>
    <row r="183" spans="1:6" s="158" customFormat="1" ht="15" customHeight="1">
      <c r="A183" s="354" t="s">
        <v>448</v>
      </c>
      <c r="B183" s="355"/>
      <c r="C183" s="355"/>
      <c r="D183" s="355"/>
      <c r="E183" s="254"/>
      <c r="F183" s="159"/>
    </row>
    <row r="184" spans="1:6" s="158" customFormat="1" ht="15" customHeight="1">
      <c r="A184" s="150">
        <v>1</v>
      </c>
      <c r="B184" s="150" t="s">
        <v>248</v>
      </c>
      <c r="C184" s="138">
        <v>2016</v>
      </c>
      <c r="D184" s="151">
        <v>369</v>
      </c>
      <c r="F184" s="159"/>
    </row>
    <row r="185" spans="1:6" s="158" customFormat="1">
      <c r="A185" s="379" t="s">
        <v>6</v>
      </c>
      <c r="B185" s="380"/>
      <c r="C185" s="381"/>
      <c r="D185" s="148">
        <f>SUM(D184:D184)</f>
        <v>369</v>
      </c>
      <c r="F185" s="159"/>
    </row>
    <row r="186" spans="1:6" s="158" customFormat="1">
      <c r="A186" s="382" t="s">
        <v>441</v>
      </c>
      <c r="B186" s="382"/>
      <c r="C186" s="382"/>
      <c r="D186" s="382"/>
      <c r="F186" s="159"/>
    </row>
    <row r="187" spans="1:6" s="158" customFormat="1">
      <c r="A187" s="177">
        <v>1</v>
      </c>
      <c r="B187" s="177" t="s">
        <v>251</v>
      </c>
      <c r="C187" s="176">
        <v>2018</v>
      </c>
      <c r="D187" s="178">
        <v>1400</v>
      </c>
      <c r="F187" s="159"/>
    </row>
    <row r="188" spans="1:6" s="158" customFormat="1">
      <c r="A188" s="177">
        <v>2</v>
      </c>
      <c r="B188" s="177" t="s">
        <v>230</v>
      </c>
      <c r="C188" s="176">
        <v>2019</v>
      </c>
      <c r="D188" s="178">
        <v>1798</v>
      </c>
      <c r="F188" s="159"/>
    </row>
    <row r="189" spans="1:6" s="158" customFormat="1">
      <c r="A189" s="379" t="s">
        <v>6</v>
      </c>
      <c r="B189" s="380"/>
      <c r="C189" s="381"/>
      <c r="D189" s="148">
        <f>SUM(D187:D188)</f>
        <v>3198</v>
      </c>
      <c r="F189" s="159"/>
    </row>
    <row r="190" spans="1:6" s="158" customFormat="1" ht="15" customHeight="1">
      <c r="A190" s="354" t="s">
        <v>442</v>
      </c>
      <c r="B190" s="355"/>
      <c r="C190" s="355"/>
      <c r="D190" s="355"/>
      <c r="F190" s="159"/>
    </row>
    <row r="191" spans="1:6" s="158" customFormat="1">
      <c r="A191" s="181">
        <v>1</v>
      </c>
      <c r="B191" s="181" t="s">
        <v>233</v>
      </c>
      <c r="C191" s="142">
        <v>2017</v>
      </c>
      <c r="D191" s="182">
        <v>1399.99</v>
      </c>
      <c r="F191" s="159"/>
    </row>
    <row r="192" spans="1:6" s="158" customFormat="1" ht="14.25" customHeight="1">
      <c r="A192" s="379" t="s">
        <v>6</v>
      </c>
      <c r="B192" s="380"/>
      <c r="C192" s="381"/>
      <c r="D192" s="148">
        <f>SUM(D191:D191)</f>
        <v>1399.99</v>
      </c>
      <c r="F192" s="159"/>
    </row>
    <row r="193" spans="1:6" s="158" customFormat="1">
      <c r="A193" s="382" t="s">
        <v>443</v>
      </c>
      <c r="B193" s="382"/>
      <c r="C193" s="382"/>
      <c r="D193" s="382"/>
      <c r="E193" s="254"/>
      <c r="F193" s="159"/>
    </row>
    <row r="194" spans="1:6" s="158" customFormat="1">
      <c r="A194" s="177">
        <v>1</v>
      </c>
      <c r="B194" s="177" t="s">
        <v>257</v>
      </c>
      <c r="C194" s="176">
        <v>2018</v>
      </c>
      <c r="D194" s="178"/>
      <c r="F194" s="159"/>
    </row>
    <row r="195" spans="1:6" s="158" customFormat="1">
      <c r="A195" s="177">
        <v>2</v>
      </c>
      <c r="B195" s="177" t="s">
        <v>258</v>
      </c>
      <c r="C195" s="176">
        <v>2019</v>
      </c>
      <c r="D195" s="178">
        <v>8990</v>
      </c>
      <c r="F195" s="159"/>
    </row>
    <row r="196" spans="1:6" s="158" customFormat="1">
      <c r="A196" s="379" t="s">
        <v>6</v>
      </c>
      <c r="B196" s="380"/>
      <c r="C196" s="381"/>
      <c r="D196" s="148">
        <f>SUM(D194:D195)</f>
        <v>8990</v>
      </c>
      <c r="F196" s="159"/>
    </row>
    <row r="197" spans="1:6" s="158" customFormat="1" ht="15" customHeight="1">
      <c r="A197" s="354" t="s">
        <v>449</v>
      </c>
      <c r="B197" s="355"/>
      <c r="C197" s="355"/>
      <c r="D197" s="355"/>
      <c r="F197" s="159"/>
    </row>
    <row r="198" spans="1:6" s="158" customFormat="1">
      <c r="A198" s="139">
        <v>1</v>
      </c>
      <c r="B198" s="139" t="s">
        <v>260</v>
      </c>
      <c r="C198" s="141">
        <v>2017</v>
      </c>
      <c r="D198" s="140">
        <v>639</v>
      </c>
      <c r="F198" s="159"/>
    </row>
    <row r="199" spans="1:6" s="158" customFormat="1">
      <c r="A199" s="139">
        <v>2</v>
      </c>
      <c r="B199" s="139" t="s">
        <v>261</v>
      </c>
      <c r="C199" s="141">
        <v>2017</v>
      </c>
      <c r="D199" s="140">
        <v>329</v>
      </c>
      <c r="F199" s="159"/>
    </row>
    <row r="200" spans="1:6" s="158" customFormat="1">
      <c r="A200" s="139">
        <v>3</v>
      </c>
      <c r="B200" s="139" t="s">
        <v>261</v>
      </c>
      <c r="C200" s="141">
        <v>2017</v>
      </c>
      <c r="D200" s="140">
        <v>329</v>
      </c>
      <c r="F200" s="159"/>
    </row>
    <row r="201" spans="1:6" s="158" customFormat="1">
      <c r="A201" s="139">
        <v>4</v>
      </c>
      <c r="B201" s="187" t="s">
        <v>233</v>
      </c>
      <c r="C201" s="186">
        <v>2018</v>
      </c>
      <c r="D201" s="188">
        <v>2698</v>
      </c>
      <c r="F201" s="159"/>
    </row>
    <row r="202" spans="1:6" s="158" customFormat="1">
      <c r="A202" s="139">
        <v>5</v>
      </c>
      <c r="B202" s="187" t="s">
        <v>262</v>
      </c>
      <c r="C202" s="186">
        <v>2019</v>
      </c>
      <c r="D202" s="188">
        <v>598</v>
      </c>
      <c r="F202" s="159"/>
    </row>
    <row r="203" spans="1:6" s="158" customFormat="1">
      <c r="A203" s="379" t="s">
        <v>6</v>
      </c>
      <c r="B203" s="380"/>
      <c r="C203" s="381"/>
      <c r="D203" s="148">
        <f>SUM(D198:D202)</f>
        <v>4593</v>
      </c>
      <c r="F203" s="159"/>
    </row>
    <row r="204" spans="1:6" s="158" customFormat="1">
      <c r="A204" s="382" t="s">
        <v>445</v>
      </c>
      <c r="B204" s="382"/>
      <c r="C204" s="382"/>
      <c r="D204" s="382"/>
      <c r="F204" s="159"/>
    </row>
    <row r="205" spans="1:6" s="158" customFormat="1">
      <c r="A205" s="146">
        <v>1</v>
      </c>
      <c r="B205" s="146" t="s">
        <v>264</v>
      </c>
      <c r="C205" s="145">
        <v>2016</v>
      </c>
      <c r="D205" s="147">
        <v>1599</v>
      </c>
      <c r="F205" s="159"/>
    </row>
    <row r="206" spans="1:6" s="158" customFormat="1">
      <c r="A206" s="399" t="s">
        <v>6</v>
      </c>
      <c r="B206" s="399"/>
      <c r="C206" s="399"/>
      <c r="D206" s="284">
        <f>SUM(D205:D205)</f>
        <v>1599</v>
      </c>
      <c r="F206" s="159"/>
    </row>
    <row r="207" spans="1:6" s="158" customFormat="1" ht="15" customHeight="1">
      <c r="A207" s="400" t="s">
        <v>446</v>
      </c>
      <c r="B207" s="400"/>
      <c r="C207" s="400"/>
      <c r="D207" s="400"/>
      <c r="F207" s="159"/>
    </row>
    <row r="208" spans="1:6" s="158" customFormat="1">
      <c r="A208" s="146">
        <v>1</v>
      </c>
      <c r="B208" s="146" t="s">
        <v>265</v>
      </c>
      <c r="C208" s="145">
        <v>2017</v>
      </c>
      <c r="D208" s="147">
        <v>799</v>
      </c>
      <c r="F208" s="159"/>
    </row>
    <row r="209" spans="1:1025" s="158" customFormat="1">
      <c r="A209" s="399" t="s">
        <v>6</v>
      </c>
      <c r="B209" s="399"/>
      <c r="C209" s="399"/>
      <c r="D209" s="284">
        <f>SUM(D208:D208)</f>
        <v>799</v>
      </c>
      <c r="F209" s="159"/>
    </row>
    <row r="210" spans="1:1025" customFormat="1" ht="15" customHeight="1">
      <c r="A210" s="387" t="s">
        <v>447</v>
      </c>
      <c r="B210" s="387"/>
      <c r="C210" s="387"/>
      <c r="D210" s="387"/>
      <c r="E210" s="158"/>
      <c r="F210" s="159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58"/>
      <c r="BL210" s="158"/>
      <c r="BM210" s="158"/>
      <c r="BN210" s="158"/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8"/>
      <c r="BZ210" s="158"/>
      <c r="CA210" s="158"/>
      <c r="CB210" s="158"/>
      <c r="CC210" s="158"/>
      <c r="CD210" s="158"/>
      <c r="CE210" s="158"/>
      <c r="CF210" s="158"/>
      <c r="CG210" s="158"/>
      <c r="CH210" s="158"/>
      <c r="CI210" s="158"/>
      <c r="CJ210" s="158"/>
      <c r="CK210" s="158"/>
      <c r="CL210" s="158"/>
      <c r="CM210" s="158"/>
      <c r="CN210" s="158"/>
      <c r="CO210" s="158"/>
      <c r="CP210" s="158"/>
      <c r="CQ210" s="158"/>
      <c r="CR210" s="158"/>
      <c r="CS210" s="158"/>
      <c r="CT210" s="158"/>
      <c r="CU210" s="158"/>
      <c r="CV210" s="158"/>
      <c r="CW210" s="158"/>
      <c r="CX210" s="158"/>
      <c r="CY210" s="158"/>
      <c r="CZ210" s="158"/>
      <c r="DA210" s="158"/>
      <c r="DB210" s="158"/>
      <c r="DC210" s="158"/>
      <c r="DD210" s="158"/>
      <c r="DE210" s="158"/>
      <c r="DF210" s="158"/>
      <c r="DG210" s="158"/>
      <c r="DH210" s="158"/>
      <c r="DI210" s="158"/>
      <c r="DJ210" s="158"/>
      <c r="DK210" s="158"/>
      <c r="DL210" s="158"/>
      <c r="DM210" s="158"/>
      <c r="DN210" s="158"/>
      <c r="DO210" s="158"/>
      <c r="DP210" s="158"/>
      <c r="DQ210" s="158"/>
      <c r="DR210" s="158"/>
      <c r="DS210" s="158"/>
      <c r="DT210" s="158"/>
      <c r="DU210" s="158"/>
      <c r="DV210" s="158"/>
      <c r="DW210" s="158"/>
      <c r="DX210" s="158"/>
      <c r="DY210" s="158"/>
      <c r="DZ210" s="158"/>
      <c r="EA210" s="158"/>
      <c r="EB210" s="158"/>
      <c r="EC210" s="158"/>
      <c r="ED210" s="158"/>
      <c r="EE210" s="158"/>
      <c r="EF210" s="158"/>
      <c r="EG210" s="158"/>
      <c r="EH210" s="158"/>
      <c r="EI210" s="158"/>
      <c r="EJ210" s="158"/>
      <c r="EK210" s="158"/>
      <c r="EL210" s="158"/>
      <c r="EM210" s="158"/>
      <c r="EN210" s="158"/>
      <c r="EO210" s="158"/>
      <c r="EP210" s="158"/>
      <c r="EQ210" s="158"/>
      <c r="ER210" s="158"/>
      <c r="ES210" s="158"/>
      <c r="ET210" s="158"/>
      <c r="EU210" s="158"/>
      <c r="EV210" s="158"/>
      <c r="EW210" s="158"/>
      <c r="EX210" s="158"/>
      <c r="EY210" s="158"/>
      <c r="EZ210" s="158"/>
      <c r="FA210" s="158"/>
      <c r="FB210" s="158"/>
      <c r="FC210" s="158"/>
      <c r="FD210" s="158"/>
      <c r="FE210" s="158"/>
      <c r="FF210" s="158"/>
      <c r="FG210" s="158"/>
      <c r="FH210" s="158"/>
      <c r="FI210" s="158"/>
      <c r="FJ210" s="158"/>
      <c r="FK210" s="158"/>
      <c r="FL210" s="158"/>
      <c r="FM210" s="158"/>
      <c r="FN210" s="158"/>
      <c r="FO210" s="158"/>
      <c r="FP210" s="158"/>
      <c r="FQ210" s="158"/>
      <c r="FR210" s="158"/>
      <c r="FS210" s="158"/>
      <c r="FT210" s="158"/>
      <c r="FU210" s="158"/>
      <c r="FV210" s="158"/>
      <c r="FW210" s="158"/>
      <c r="FX210" s="158"/>
      <c r="FY210" s="158"/>
      <c r="FZ210" s="158"/>
      <c r="GA210" s="158"/>
      <c r="GB210" s="158"/>
      <c r="GC210" s="158"/>
      <c r="GD210" s="158"/>
      <c r="GE210" s="158"/>
      <c r="GF210" s="158"/>
      <c r="GG210" s="158"/>
      <c r="GH210" s="158"/>
      <c r="GI210" s="158"/>
      <c r="GJ210" s="158"/>
      <c r="GK210" s="158"/>
      <c r="GL210" s="158"/>
      <c r="GM210" s="158"/>
      <c r="GN210" s="158"/>
      <c r="GO210" s="158"/>
      <c r="GP210" s="158"/>
      <c r="GQ210" s="158"/>
      <c r="GR210" s="158"/>
      <c r="GS210" s="158"/>
      <c r="GT210" s="158"/>
      <c r="GU210" s="158"/>
      <c r="GV210" s="158"/>
      <c r="GW210" s="158"/>
      <c r="GX210" s="158"/>
      <c r="GY210" s="158"/>
      <c r="GZ210" s="158"/>
      <c r="HA210" s="158"/>
      <c r="HB210" s="158"/>
      <c r="HC210" s="158"/>
      <c r="HD210" s="158"/>
      <c r="HE210" s="158"/>
      <c r="HF210" s="158"/>
      <c r="HG210" s="158"/>
      <c r="HH210" s="158"/>
      <c r="HI210" s="158"/>
      <c r="HJ210" s="158"/>
      <c r="HK210" s="158"/>
      <c r="HL210" s="158"/>
      <c r="HM210" s="158"/>
      <c r="HN210" s="158"/>
      <c r="HO210" s="158"/>
      <c r="HP210" s="158"/>
      <c r="HQ210" s="158"/>
      <c r="HR210" s="158"/>
      <c r="HS210" s="158"/>
      <c r="HT210" s="158"/>
      <c r="HU210" s="158"/>
      <c r="HV210" s="158"/>
      <c r="HW210" s="158"/>
      <c r="HX210" s="158"/>
      <c r="HY210" s="158"/>
      <c r="HZ210" s="158"/>
      <c r="IA210" s="158"/>
      <c r="IB210" s="158"/>
      <c r="IC210" s="158"/>
      <c r="ID210" s="158"/>
      <c r="IE210" s="158"/>
      <c r="IF210" s="158"/>
      <c r="IG210" s="158"/>
      <c r="IH210" s="158"/>
      <c r="II210" s="158"/>
      <c r="IJ210" s="158"/>
      <c r="IK210" s="158"/>
      <c r="IL210" s="158"/>
      <c r="IM210" s="158"/>
      <c r="IN210" s="158"/>
      <c r="IO210" s="158"/>
      <c r="IP210" s="158"/>
      <c r="IQ210" s="158"/>
      <c r="IR210" s="158"/>
      <c r="IS210" s="158"/>
      <c r="IT210" s="158"/>
      <c r="IU210" s="158"/>
      <c r="IV210" s="158"/>
      <c r="IW210" s="158"/>
      <c r="IX210" s="158"/>
      <c r="IY210" s="158"/>
      <c r="IZ210" s="158"/>
      <c r="JA210" s="158"/>
      <c r="JB210" s="158"/>
      <c r="JC210" s="158"/>
      <c r="JD210" s="158"/>
      <c r="JE210" s="158"/>
      <c r="JF210" s="158"/>
      <c r="JG210" s="158"/>
      <c r="JH210" s="158"/>
      <c r="JI210" s="158"/>
      <c r="JJ210" s="158"/>
      <c r="JK210" s="158"/>
      <c r="JL210" s="158"/>
      <c r="JM210" s="158"/>
      <c r="JN210" s="158"/>
      <c r="JO210" s="158"/>
      <c r="JP210" s="158"/>
      <c r="JQ210" s="158"/>
      <c r="JR210" s="158"/>
      <c r="JS210" s="158"/>
      <c r="JT210" s="158"/>
      <c r="JU210" s="158"/>
      <c r="JV210" s="158"/>
      <c r="JW210" s="158"/>
      <c r="JX210" s="158"/>
      <c r="JY210" s="158"/>
      <c r="JZ210" s="158"/>
      <c r="KA210" s="158"/>
      <c r="KB210" s="158"/>
      <c r="KC210" s="158"/>
      <c r="KD210" s="158"/>
      <c r="KE210" s="158"/>
      <c r="KF210" s="158"/>
      <c r="KG210" s="158"/>
      <c r="KH210" s="158"/>
      <c r="KI210" s="158"/>
      <c r="KJ210" s="158"/>
      <c r="KK210" s="158"/>
      <c r="KL210" s="158"/>
      <c r="KM210" s="158"/>
      <c r="KN210" s="158"/>
      <c r="KO210" s="158"/>
      <c r="KP210" s="158"/>
      <c r="KQ210" s="158"/>
      <c r="KR210" s="158"/>
      <c r="KS210" s="158"/>
      <c r="KT210" s="158"/>
      <c r="KU210" s="158"/>
      <c r="KV210" s="158"/>
      <c r="KW210" s="158"/>
      <c r="KX210" s="158"/>
      <c r="KY210" s="158"/>
      <c r="KZ210" s="158"/>
      <c r="LA210" s="158"/>
      <c r="LB210" s="158"/>
      <c r="LC210" s="158"/>
      <c r="LD210" s="158"/>
      <c r="LE210" s="158"/>
      <c r="LF210" s="158"/>
      <c r="LG210" s="158"/>
      <c r="LH210" s="158"/>
      <c r="LI210" s="158"/>
      <c r="LJ210" s="158"/>
      <c r="LK210" s="158"/>
      <c r="LL210" s="158"/>
      <c r="LM210" s="158"/>
      <c r="LN210" s="158"/>
      <c r="LO210" s="158"/>
      <c r="LP210" s="158"/>
      <c r="LQ210" s="158"/>
      <c r="LR210" s="158"/>
      <c r="LS210" s="158"/>
      <c r="LT210" s="158"/>
      <c r="LU210" s="158"/>
      <c r="LV210" s="158"/>
      <c r="LW210" s="158"/>
      <c r="LX210" s="158"/>
      <c r="LY210" s="158"/>
      <c r="LZ210" s="158"/>
      <c r="MA210" s="158"/>
      <c r="MB210" s="158"/>
      <c r="MC210" s="158"/>
      <c r="MD210" s="158"/>
      <c r="ME210" s="158"/>
      <c r="MF210" s="158"/>
      <c r="MG210" s="158"/>
      <c r="MH210" s="158"/>
      <c r="MI210" s="158"/>
      <c r="MJ210" s="158"/>
      <c r="MK210" s="158"/>
      <c r="ML210" s="158"/>
      <c r="MM210" s="158"/>
      <c r="MN210" s="158"/>
      <c r="MO210" s="158"/>
      <c r="MP210" s="158"/>
      <c r="MQ210" s="158"/>
      <c r="MR210" s="158"/>
      <c r="MS210" s="158"/>
      <c r="MT210" s="158"/>
      <c r="MU210" s="158"/>
      <c r="MV210" s="158"/>
      <c r="MW210" s="158"/>
      <c r="MX210" s="158"/>
      <c r="MY210" s="158"/>
      <c r="MZ210" s="158"/>
      <c r="NA210" s="158"/>
      <c r="NB210" s="158"/>
      <c r="NC210" s="158"/>
      <c r="ND210" s="158"/>
      <c r="NE210" s="158"/>
      <c r="NF210" s="158"/>
      <c r="NG210" s="158"/>
      <c r="NH210" s="158"/>
      <c r="NI210" s="158"/>
      <c r="NJ210" s="158"/>
      <c r="NK210" s="158"/>
      <c r="NL210" s="158"/>
      <c r="NM210" s="158"/>
      <c r="NN210" s="158"/>
      <c r="NO210" s="158"/>
      <c r="NP210" s="158"/>
      <c r="NQ210" s="158"/>
      <c r="NR210" s="158"/>
      <c r="NS210" s="158"/>
      <c r="NT210" s="158"/>
      <c r="NU210" s="158"/>
      <c r="NV210" s="158"/>
      <c r="NW210" s="158"/>
      <c r="NX210" s="158"/>
      <c r="NY210" s="158"/>
      <c r="NZ210" s="158"/>
      <c r="OA210" s="158"/>
      <c r="OB210" s="158"/>
      <c r="OC210" s="158"/>
      <c r="OD210" s="158"/>
      <c r="OE210" s="158"/>
      <c r="OF210" s="158"/>
      <c r="OG210" s="158"/>
      <c r="OH210" s="158"/>
      <c r="OI210" s="158"/>
      <c r="OJ210" s="158"/>
      <c r="OK210" s="158"/>
      <c r="OL210" s="158"/>
      <c r="OM210" s="158"/>
      <c r="ON210" s="158"/>
      <c r="OO210" s="158"/>
      <c r="OP210" s="158"/>
      <c r="OQ210" s="158"/>
      <c r="OR210" s="158"/>
      <c r="OS210" s="158"/>
      <c r="OT210" s="158"/>
      <c r="OU210" s="158"/>
      <c r="OV210" s="158"/>
      <c r="OW210" s="158"/>
      <c r="OX210" s="158"/>
      <c r="OY210" s="158"/>
      <c r="OZ210" s="158"/>
      <c r="PA210" s="158"/>
      <c r="PB210" s="158"/>
      <c r="PC210" s="158"/>
      <c r="PD210" s="158"/>
      <c r="PE210" s="158"/>
      <c r="PF210" s="158"/>
      <c r="PG210" s="158"/>
      <c r="PH210" s="158"/>
      <c r="PI210" s="158"/>
      <c r="PJ210" s="158"/>
      <c r="PK210" s="158"/>
      <c r="PL210" s="158"/>
      <c r="PM210" s="158"/>
      <c r="PN210" s="158"/>
      <c r="PO210" s="158"/>
      <c r="PP210" s="158"/>
      <c r="PQ210" s="158"/>
      <c r="PR210" s="158"/>
      <c r="PS210" s="158"/>
      <c r="PT210" s="158"/>
      <c r="PU210" s="158"/>
      <c r="PV210" s="158"/>
      <c r="PW210" s="158"/>
      <c r="PX210" s="158"/>
      <c r="PY210" s="158"/>
      <c r="PZ210" s="158"/>
      <c r="QA210" s="158"/>
      <c r="QB210" s="158"/>
      <c r="QC210" s="158"/>
      <c r="QD210" s="158"/>
      <c r="QE210" s="158"/>
      <c r="QF210" s="158"/>
      <c r="QG210" s="158"/>
      <c r="QH210" s="158"/>
      <c r="QI210" s="158"/>
      <c r="QJ210" s="158"/>
      <c r="QK210" s="158"/>
      <c r="QL210" s="158"/>
      <c r="QM210" s="158"/>
      <c r="QN210" s="158"/>
      <c r="QO210" s="158"/>
      <c r="QP210" s="158"/>
      <c r="QQ210" s="158"/>
      <c r="QR210" s="158"/>
      <c r="QS210" s="158"/>
      <c r="QT210" s="158"/>
      <c r="QU210" s="158"/>
      <c r="QV210" s="158"/>
      <c r="QW210" s="158"/>
      <c r="QX210" s="158"/>
      <c r="QY210" s="158"/>
      <c r="QZ210" s="158"/>
      <c r="RA210" s="158"/>
      <c r="RB210" s="158"/>
      <c r="RC210" s="158"/>
      <c r="RD210" s="158"/>
      <c r="RE210" s="158"/>
      <c r="RF210" s="158"/>
      <c r="RG210" s="158"/>
      <c r="RH210" s="158"/>
      <c r="RI210" s="158"/>
      <c r="RJ210" s="158"/>
      <c r="RK210" s="158"/>
      <c r="RL210" s="158"/>
      <c r="RM210" s="158"/>
      <c r="RN210" s="158"/>
      <c r="RO210" s="158"/>
      <c r="RP210" s="158"/>
      <c r="RQ210" s="158"/>
      <c r="RR210" s="158"/>
      <c r="RS210" s="158"/>
      <c r="RT210" s="158"/>
      <c r="RU210" s="158"/>
      <c r="RV210" s="158"/>
      <c r="RW210" s="158"/>
      <c r="RX210" s="158"/>
      <c r="RY210" s="158"/>
      <c r="RZ210" s="158"/>
      <c r="SA210" s="158"/>
      <c r="SB210" s="158"/>
      <c r="SC210" s="158"/>
      <c r="SD210" s="158"/>
      <c r="SE210" s="158"/>
      <c r="SF210" s="158"/>
      <c r="SG210" s="158"/>
      <c r="SH210" s="158"/>
      <c r="SI210" s="158"/>
      <c r="SJ210" s="158"/>
      <c r="SK210" s="158"/>
      <c r="SL210" s="158"/>
      <c r="SM210" s="158"/>
      <c r="SN210" s="158"/>
      <c r="SO210" s="158"/>
      <c r="SP210" s="158"/>
      <c r="SQ210" s="158"/>
      <c r="SR210" s="158"/>
      <c r="SS210" s="158"/>
      <c r="ST210" s="158"/>
      <c r="SU210" s="158"/>
      <c r="SV210" s="158"/>
      <c r="SW210" s="158"/>
      <c r="SX210" s="158"/>
      <c r="SY210" s="158"/>
      <c r="SZ210" s="158"/>
      <c r="TA210" s="158"/>
      <c r="TB210" s="158"/>
      <c r="TC210" s="158"/>
      <c r="TD210" s="158"/>
      <c r="TE210" s="158"/>
      <c r="TF210" s="158"/>
      <c r="TG210" s="158"/>
      <c r="TH210" s="158"/>
      <c r="TI210" s="158"/>
      <c r="TJ210" s="158"/>
      <c r="TK210" s="158"/>
      <c r="TL210" s="158"/>
      <c r="TM210" s="158"/>
      <c r="TN210" s="158"/>
      <c r="TO210" s="158"/>
      <c r="TP210" s="158"/>
      <c r="TQ210" s="158"/>
      <c r="TR210" s="158"/>
      <c r="TS210" s="158"/>
      <c r="TT210" s="158"/>
      <c r="TU210" s="158"/>
      <c r="TV210" s="158"/>
      <c r="TW210" s="158"/>
      <c r="TX210" s="158"/>
      <c r="TY210" s="158"/>
      <c r="TZ210" s="158"/>
      <c r="UA210" s="158"/>
      <c r="UB210" s="158"/>
      <c r="UC210" s="158"/>
      <c r="UD210" s="158"/>
      <c r="UE210" s="158"/>
      <c r="UF210" s="158"/>
      <c r="UG210" s="158"/>
      <c r="UH210" s="158"/>
      <c r="UI210" s="158"/>
      <c r="UJ210" s="158"/>
      <c r="UK210" s="158"/>
      <c r="UL210" s="158"/>
      <c r="UM210" s="158"/>
      <c r="UN210" s="158"/>
      <c r="UO210" s="158"/>
      <c r="UP210" s="158"/>
      <c r="UQ210" s="158"/>
      <c r="UR210" s="158"/>
      <c r="US210" s="158"/>
      <c r="UT210" s="158"/>
      <c r="UU210" s="158"/>
      <c r="UV210" s="158"/>
      <c r="UW210" s="158"/>
      <c r="UX210" s="158"/>
      <c r="UY210" s="158"/>
      <c r="UZ210" s="158"/>
      <c r="VA210" s="158"/>
      <c r="VB210" s="158"/>
      <c r="VC210" s="158"/>
      <c r="VD210" s="158"/>
      <c r="VE210" s="158"/>
      <c r="VF210" s="158"/>
      <c r="VG210" s="158"/>
      <c r="VH210" s="158"/>
      <c r="VI210" s="158"/>
      <c r="VJ210" s="158"/>
      <c r="VK210" s="158"/>
      <c r="VL210" s="158"/>
      <c r="VM210" s="158"/>
      <c r="VN210" s="158"/>
      <c r="VO210" s="158"/>
      <c r="VP210" s="158"/>
      <c r="VQ210" s="158"/>
      <c r="VR210" s="158"/>
      <c r="VS210" s="158"/>
      <c r="VT210" s="158"/>
      <c r="VU210" s="158"/>
      <c r="VV210" s="158"/>
      <c r="VW210" s="158"/>
      <c r="VX210" s="158"/>
      <c r="VY210" s="158"/>
      <c r="VZ210" s="158"/>
      <c r="WA210" s="158"/>
      <c r="WB210" s="158"/>
      <c r="WC210" s="158"/>
      <c r="WD210" s="158"/>
      <c r="WE210" s="158"/>
      <c r="WF210" s="158"/>
      <c r="WG210" s="158"/>
      <c r="WH210" s="158"/>
      <c r="WI210" s="158"/>
      <c r="WJ210" s="158"/>
      <c r="WK210" s="158"/>
      <c r="WL210" s="158"/>
      <c r="WM210" s="158"/>
      <c r="WN210" s="158"/>
      <c r="WO210" s="158"/>
      <c r="WP210" s="158"/>
      <c r="WQ210" s="158"/>
      <c r="WR210" s="158"/>
      <c r="WS210" s="158"/>
      <c r="WT210" s="158"/>
      <c r="WU210" s="158"/>
      <c r="WV210" s="158"/>
      <c r="WW210" s="158"/>
      <c r="WX210" s="158"/>
      <c r="WY210" s="158"/>
      <c r="WZ210" s="158"/>
      <c r="XA210" s="158"/>
      <c r="XB210" s="158"/>
      <c r="XC210" s="158"/>
      <c r="XD210" s="158"/>
      <c r="XE210" s="158"/>
      <c r="XF210" s="158"/>
      <c r="XG210" s="158"/>
      <c r="XH210" s="158"/>
      <c r="XI210" s="158"/>
      <c r="XJ210" s="158"/>
      <c r="XK210" s="158"/>
      <c r="XL210" s="158"/>
      <c r="XM210" s="158"/>
      <c r="XN210" s="158"/>
      <c r="XO210" s="158"/>
      <c r="XP210" s="158"/>
      <c r="XQ210" s="158"/>
      <c r="XR210" s="158"/>
      <c r="XS210" s="158"/>
      <c r="XT210" s="158"/>
      <c r="XU210" s="158"/>
      <c r="XV210" s="158"/>
      <c r="XW210" s="158"/>
      <c r="XX210" s="158"/>
      <c r="XY210" s="158"/>
      <c r="XZ210" s="158"/>
      <c r="YA210" s="158"/>
      <c r="YB210" s="158"/>
      <c r="YC210" s="158"/>
      <c r="YD210" s="158"/>
      <c r="YE210" s="158"/>
      <c r="YF210" s="158"/>
      <c r="YG210" s="158"/>
      <c r="YH210" s="158"/>
      <c r="YI210" s="158"/>
      <c r="YJ210" s="158"/>
      <c r="YK210" s="158"/>
      <c r="YL210" s="158"/>
      <c r="YM210" s="158"/>
      <c r="YN210" s="158"/>
      <c r="YO210" s="158"/>
      <c r="YP210" s="158"/>
      <c r="YQ210" s="158"/>
      <c r="YR210" s="158"/>
      <c r="YS210" s="158"/>
      <c r="YT210" s="158"/>
      <c r="YU210" s="158"/>
      <c r="YV210" s="158"/>
      <c r="YW210" s="158"/>
      <c r="YX210" s="158"/>
      <c r="YY210" s="158"/>
      <c r="YZ210" s="158"/>
      <c r="ZA210" s="158"/>
      <c r="ZB210" s="158"/>
      <c r="ZC210" s="158"/>
      <c r="ZD210" s="158"/>
      <c r="ZE210" s="158"/>
      <c r="ZF210" s="158"/>
      <c r="ZG210" s="158"/>
      <c r="ZH210" s="158"/>
      <c r="ZI210" s="158"/>
      <c r="ZJ210" s="158"/>
      <c r="ZK210" s="158"/>
      <c r="ZL210" s="158"/>
      <c r="ZM210" s="158"/>
      <c r="ZN210" s="158"/>
      <c r="ZO210" s="158"/>
      <c r="ZP210" s="158"/>
      <c r="ZQ210" s="158"/>
      <c r="ZR210" s="158"/>
      <c r="ZS210" s="158"/>
      <c r="ZT210" s="158"/>
      <c r="ZU210" s="158"/>
      <c r="ZV210" s="158"/>
      <c r="ZW210" s="158"/>
      <c r="ZX210" s="158"/>
      <c r="ZY210" s="158"/>
      <c r="ZZ210" s="158"/>
      <c r="AAA210" s="158"/>
      <c r="AAB210" s="158"/>
      <c r="AAC210" s="158"/>
      <c r="AAD210" s="158"/>
      <c r="AAE210" s="158"/>
      <c r="AAF210" s="158"/>
      <c r="AAG210" s="158"/>
      <c r="AAH210" s="158"/>
      <c r="AAI210" s="158"/>
      <c r="AAJ210" s="158"/>
      <c r="AAK210" s="158"/>
      <c r="AAL210" s="158"/>
      <c r="AAM210" s="158"/>
      <c r="AAN210" s="158"/>
      <c r="AAO210" s="158"/>
      <c r="AAP210" s="158"/>
      <c r="AAQ210" s="158"/>
      <c r="AAR210" s="158"/>
      <c r="AAS210" s="158"/>
      <c r="AAT210" s="158"/>
      <c r="AAU210" s="158"/>
      <c r="AAV210" s="158"/>
      <c r="AAW210" s="158"/>
      <c r="AAX210" s="158"/>
      <c r="AAY210" s="158"/>
      <c r="AAZ210" s="158"/>
      <c r="ABA210" s="158"/>
      <c r="ABB210" s="158"/>
      <c r="ABC210" s="158"/>
      <c r="ABD210" s="158"/>
      <c r="ABE210" s="158"/>
      <c r="ABF210" s="158"/>
      <c r="ABG210" s="158"/>
      <c r="ABH210" s="158"/>
      <c r="ABI210" s="158"/>
      <c r="ABJ210" s="158"/>
      <c r="ABK210" s="158"/>
      <c r="ABL210" s="158"/>
      <c r="ABM210" s="158"/>
      <c r="ABN210" s="158"/>
      <c r="ABO210" s="158"/>
      <c r="ABP210" s="158"/>
      <c r="ABQ210" s="158"/>
      <c r="ABR210" s="158"/>
      <c r="ABS210" s="158"/>
      <c r="ABT210" s="158"/>
      <c r="ABU210" s="158"/>
      <c r="ABV210" s="158"/>
      <c r="ABW210" s="158"/>
      <c r="ABX210" s="158"/>
      <c r="ABY210" s="158"/>
      <c r="ABZ210" s="158"/>
      <c r="ACA210" s="158"/>
      <c r="ACB210" s="158"/>
      <c r="ACC210" s="158"/>
      <c r="ACD210" s="158"/>
      <c r="ACE210" s="158"/>
      <c r="ACF210" s="158"/>
      <c r="ACG210" s="158"/>
      <c r="ACH210" s="158"/>
      <c r="ACI210" s="158"/>
      <c r="ACJ210" s="158"/>
      <c r="ACK210" s="158"/>
      <c r="ACL210" s="158"/>
      <c r="ACM210" s="158"/>
      <c r="ACN210" s="158"/>
      <c r="ACO210" s="158"/>
      <c r="ACP210" s="158"/>
      <c r="ACQ210" s="158"/>
      <c r="ACR210" s="158"/>
      <c r="ACS210" s="158"/>
      <c r="ACT210" s="158"/>
      <c r="ACU210" s="158"/>
      <c r="ACV210" s="158"/>
      <c r="ACW210" s="158"/>
      <c r="ACX210" s="158"/>
      <c r="ACY210" s="158"/>
      <c r="ACZ210" s="158"/>
      <c r="ADA210" s="158"/>
      <c r="ADB210" s="158"/>
      <c r="ADC210" s="158"/>
      <c r="ADD210" s="158"/>
      <c r="ADE210" s="158"/>
      <c r="ADF210" s="158"/>
      <c r="ADG210" s="158"/>
      <c r="ADH210" s="158"/>
      <c r="ADI210" s="158"/>
      <c r="ADJ210" s="158"/>
      <c r="ADK210" s="158"/>
      <c r="ADL210" s="158"/>
      <c r="ADM210" s="158"/>
      <c r="ADN210" s="158"/>
      <c r="ADO210" s="158"/>
      <c r="ADP210" s="158"/>
      <c r="ADQ210" s="158"/>
      <c r="ADR210" s="158"/>
      <c r="ADS210" s="158"/>
      <c r="ADT210" s="158"/>
      <c r="ADU210" s="158"/>
      <c r="ADV210" s="158"/>
      <c r="ADW210" s="158"/>
      <c r="ADX210" s="158"/>
      <c r="ADY210" s="158"/>
      <c r="ADZ210" s="158"/>
      <c r="AEA210" s="158"/>
      <c r="AEB210" s="158"/>
      <c r="AEC210" s="158"/>
      <c r="AED210" s="158"/>
      <c r="AEE210" s="158"/>
      <c r="AEF210" s="158"/>
      <c r="AEG210" s="158"/>
      <c r="AEH210" s="158"/>
      <c r="AEI210" s="158"/>
      <c r="AEJ210" s="158"/>
      <c r="AEK210" s="158"/>
      <c r="AEL210" s="158"/>
      <c r="AEM210" s="158"/>
      <c r="AEN210" s="158"/>
      <c r="AEO210" s="158"/>
      <c r="AEP210" s="158"/>
      <c r="AEQ210" s="158"/>
      <c r="AER210" s="158"/>
      <c r="AES210" s="158"/>
      <c r="AET210" s="158"/>
      <c r="AEU210" s="158"/>
      <c r="AEV210" s="158"/>
      <c r="AEW210" s="158"/>
      <c r="AEX210" s="158"/>
      <c r="AEY210" s="158"/>
      <c r="AEZ210" s="158"/>
      <c r="AFA210" s="158"/>
      <c r="AFB210" s="158"/>
      <c r="AFC210" s="158"/>
      <c r="AFD210" s="158"/>
      <c r="AFE210" s="158"/>
      <c r="AFF210" s="158"/>
      <c r="AFG210" s="158"/>
      <c r="AFH210" s="158"/>
      <c r="AFI210" s="158"/>
      <c r="AFJ210" s="158"/>
      <c r="AFK210" s="158"/>
      <c r="AFL210" s="158"/>
      <c r="AFM210" s="158"/>
      <c r="AFN210" s="158"/>
      <c r="AFO210" s="158"/>
      <c r="AFP210" s="158"/>
      <c r="AFQ210" s="158"/>
      <c r="AFR210" s="158"/>
      <c r="AFS210" s="158"/>
      <c r="AFT210" s="158"/>
      <c r="AFU210" s="158"/>
      <c r="AFV210" s="158"/>
      <c r="AFW210" s="158"/>
      <c r="AFX210" s="158"/>
      <c r="AFY210" s="158"/>
      <c r="AFZ210" s="158"/>
      <c r="AGA210" s="158"/>
      <c r="AGB210" s="158"/>
      <c r="AGC210" s="158"/>
      <c r="AGD210" s="158"/>
      <c r="AGE210" s="158"/>
      <c r="AGF210" s="158"/>
      <c r="AGG210" s="158"/>
      <c r="AGH210" s="158"/>
      <c r="AGI210" s="158"/>
      <c r="AGJ210" s="158"/>
      <c r="AGK210" s="158"/>
      <c r="AGL210" s="158"/>
      <c r="AGM210" s="158"/>
      <c r="AGN210" s="158"/>
      <c r="AGO210" s="158"/>
      <c r="AGP210" s="158"/>
      <c r="AGQ210" s="158"/>
      <c r="AGR210" s="158"/>
      <c r="AGS210" s="158"/>
      <c r="AGT210" s="158"/>
      <c r="AGU210" s="158"/>
      <c r="AGV210" s="158"/>
      <c r="AGW210" s="158"/>
      <c r="AGX210" s="158"/>
      <c r="AGY210" s="158"/>
      <c r="AGZ210" s="158"/>
      <c r="AHA210" s="158"/>
      <c r="AHB210" s="158"/>
      <c r="AHC210" s="158"/>
      <c r="AHD210" s="158"/>
      <c r="AHE210" s="158"/>
      <c r="AHF210" s="158"/>
      <c r="AHG210" s="158"/>
      <c r="AHH210" s="158"/>
      <c r="AHI210" s="158"/>
      <c r="AHJ210" s="158"/>
      <c r="AHK210" s="158"/>
      <c r="AHL210" s="158"/>
      <c r="AHM210" s="158"/>
      <c r="AHN210" s="158"/>
      <c r="AHO210" s="158"/>
      <c r="AHP210" s="158"/>
      <c r="AHQ210" s="158"/>
      <c r="AHR210" s="158"/>
      <c r="AHS210" s="158"/>
      <c r="AHT210" s="158"/>
      <c r="AHU210" s="158"/>
      <c r="AHV210" s="158"/>
      <c r="AHW210" s="158"/>
      <c r="AHX210" s="158"/>
      <c r="AHY210" s="158"/>
      <c r="AHZ210" s="158"/>
      <c r="AIA210" s="158"/>
      <c r="AIB210" s="158"/>
      <c r="AIC210" s="158"/>
      <c r="AID210" s="158"/>
      <c r="AIE210" s="158"/>
      <c r="AIF210" s="158"/>
      <c r="AIG210" s="158"/>
      <c r="AIH210" s="158"/>
      <c r="AII210" s="158"/>
      <c r="AIJ210" s="158"/>
      <c r="AIK210" s="158"/>
      <c r="AIL210" s="158"/>
      <c r="AIM210" s="158"/>
      <c r="AIN210" s="158"/>
      <c r="AIO210" s="158"/>
      <c r="AIP210" s="158"/>
      <c r="AIQ210" s="158"/>
      <c r="AIR210" s="158"/>
      <c r="AIS210" s="158"/>
      <c r="AIT210" s="158"/>
      <c r="AIU210" s="158"/>
      <c r="AIV210" s="158"/>
      <c r="AIW210" s="158"/>
      <c r="AIX210" s="158"/>
      <c r="AIY210" s="158"/>
      <c r="AIZ210" s="158"/>
      <c r="AJA210" s="158"/>
      <c r="AJB210" s="158"/>
      <c r="AJC210" s="158"/>
      <c r="AJD210" s="158"/>
      <c r="AJE210" s="158"/>
      <c r="AJF210" s="158"/>
      <c r="AJG210" s="158"/>
      <c r="AJH210" s="158"/>
      <c r="AJI210" s="158"/>
      <c r="AJJ210" s="158"/>
      <c r="AJK210" s="158"/>
      <c r="AJL210" s="158"/>
      <c r="AJM210" s="158"/>
      <c r="AJN210" s="158"/>
      <c r="AJO210" s="158"/>
      <c r="AJP210" s="158"/>
      <c r="AJQ210" s="158"/>
      <c r="AJR210" s="158"/>
      <c r="AJS210" s="158"/>
      <c r="AJT210" s="158"/>
      <c r="AJU210" s="158"/>
      <c r="AJV210" s="158"/>
      <c r="AJW210" s="158"/>
      <c r="AJX210" s="158"/>
      <c r="AJY210" s="158"/>
      <c r="AJZ210" s="158"/>
      <c r="AKA210" s="158"/>
      <c r="AKB210" s="158"/>
      <c r="AKC210" s="158"/>
      <c r="AKD210" s="158"/>
      <c r="AKE210" s="158"/>
      <c r="AKF210" s="158"/>
      <c r="AKG210" s="158"/>
      <c r="AKH210" s="158"/>
      <c r="AKI210" s="158"/>
      <c r="AKJ210" s="158"/>
      <c r="AKK210" s="158"/>
      <c r="AKL210" s="158"/>
      <c r="AKM210" s="158"/>
      <c r="AKN210" s="158"/>
      <c r="AKO210" s="158"/>
      <c r="AKP210" s="158"/>
      <c r="AKQ210" s="158"/>
      <c r="AKR210" s="158"/>
      <c r="AKS210" s="158"/>
      <c r="AKT210" s="158"/>
      <c r="AKU210" s="158"/>
      <c r="AKV210" s="158"/>
      <c r="AKW210" s="158"/>
      <c r="AKX210" s="158"/>
      <c r="AKY210" s="158"/>
      <c r="AKZ210" s="158"/>
      <c r="ALA210" s="158"/>
      <c r="ALB210" s="158"/>
      <c r="ALC210" s="158"/>
      <c r="ALD210" s="158"/>
      <c r="ALE210" s="158"/>
      <c r="ALF210" s="158"/>
      <c r="ALG210" s="158"/>
      <c r="ALH210" s="158"/>
      <c r="ALI210" s="158"/>
      <c r="ALJ210" s="158"/>
      <c r="ALK210" s="158"/>
      <c r="ALL210" s="158"/>
      <c r="ALM210" s="158"/>
      <c r="ALN210" s="158"/>
      <c r="ALO210" s="158"/>
      <c r="ALP210" s="158"/>
      <c r="ALQ210" s="158"/>
      <c r="ALR210" s="158"/>
      <c r="ALS210" s="158"/>
      <c r="ALT210" s="158"/>
      <c r="ALU210" s="158"/>
      <c r="ALV210" s="158"/>
      <c r="ALW210" s="158"/>
      <c r="ALX210" s="158"/>
      <c r="ALY210" s="158"/>
      <c r="ALZ210" s="158"/>
      <c r="AMA210" s="158"/>
      <c r="AMB210" s="158"/>
      <c r="AMC210" s="158"/>
      <c r="AMD210" s="158"/>
      <c r="AME210" s="158"/>
      <c r="AMF210" s="158"/>
      <c r="AMG210" s="158"/>
      <c r="AMH210" s="158"/>
      <c r="AMI210" s="158"/>
      <c r="AMJ210" s="158"/>
      <c r="AMK210" s="158"/>
    </row>
    <row r="211" spans="1:1025" customFormat="1">
      <c r="A211" s="227">
        <v>1</v>
      </c>
      <c r="B211" s="227" t="s">
        <v>285</v>
      </c>
      <c r="C211" s="226"/>
      <c r="D211" s="228"/>
      <c r="E211" s="158"/>
      <c r="F211" s="159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8"/>
      <c r="BJ211" s="158"/>
      <c r="BK211" s="158"/>
      <c r="BL211" s="158"/>
      <c r="BM211" s="158"/>
      <c r="BN211" s="158"/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8"/>
      <c r="BZ211" s="158"/>
      <c r="CA211" s="158"/>
      <c r="CB211" s="158"/>
      <c r="CC211" s="158"/>
      <c r="CD211" s="158"/>
      <c r="CE211" s="158"/>
      <c r="CF211" s="158"/>
      <c r="CG211" s="158"/>
      <c r="CH211" s="158"/>
      <c r="CI211" s="158"/>
      <c r="CJ211" s="158"/>
      <c r="CK211" s="158"/>
      <c r="CL211" s="158"/>
      <c r="CM211" s="158"/>
      <c r="CN211" s="158"/>
      <c r="CO211" s="158"/>
      <c r="CP211" s="158"/>
      <c r="CQ211" s="158"/>
      <c r="CR211" s="158"/>
      <c r="CS211" s="158"/>
      <c r="CT211" s="158"/>
      <c r="CU211" s="158"/>
      <c r="CV211" s="158"/>
      <c r="CW211" s="158"/>
      <c r="CX211" s="158"/>
      <c r="CY211" s="158"/>
      <c r="CZ211" s="158"/>
      <c r="DA211" s="158"/>
      <c r="DB211" s="158"/>
      <c r="DC211" s="158"/>
      <c r="DD211" s="158"/>
      <c r="DE211" s="158"/>
      <c r="DF211" s="158"/>
      <c r="DG211" s="158"/>
      <c r="DH211" s="158"/>
      <c r="DI211" s="158"/>
      <c r="DJ211" s="158"/>
      <c r="DK211" s="158"/>
      <c r="DL211" s="158"/>
      <c r="DM211" s="158"/>
      <c r="DN211" s="158"/>
      <c r="DO211" s="158"/>
      <c r="DP211" s="158"/>
      <c r="DQ211" s="158"/>
      <c r="DR211" s="158"/>
      <c r="DS211" s="158"/>
      <c r="DT211" s="158"/>
      <c r="DU211" s="158"/>
      <c r="DV211" s="158"/>
      <c r="DW211" s="158"/>
      <c r="DX211" s="158"/>
      <c r="DY211" s="158"/>
      <c r="DZ211" s="158"/>
      <c r="EA211" s="158"/>
      <c r="EB211" s="158"/>
      <c r="EC211" s="158"/>
      <c r="ED211" s="158"/>
      <c r="EE211" s="158"/>
      <c r="EF211" s="158"/>
      <c r="EG211" s="158"/>
      <c r="EH211" s="158"/>
      <c r="EI211" s="158"/>
      <c r="EJ211" s="158"/>
      <c r="EK211" s="158"/>
      <c r="EL211" s="158"/>
      <c r="EM211" s="158"/>
      <c r="EN211" s="158"/>
      <c r="EO211" s="158"/>
      <c r="EP211" s="158"/>
      <c r="EQ211" s="158"/>
      <c r="ER211" s="158"/>
      <c r="ES211" s="158"/>
      <c r="ET211" s="158"/>
      <c r="EU211" s="158"/>
      <c r="EV211" s="158"/>
      <c r="EW211" s="158"/>
      <c r="EX211" s="158"/>
      <c r="EY211" s="158"/>
      <c r="EZ211" s="158"/>
      <c r="FA211" s="158"/>
      <c r="FB211" s="158"/>
      <c r="FC211" s="158"/>
      <c r="FD211" s="158"/>
      <c r="FE211" s="158"/>
      <c r="FF211" s="158"/>
      <c r="FG211" s="158"/>
      <c r="FH211" s="158"/>
      <c r="FI211" s="158"/>
      <c r="FJ211" s="158"/>
      <c r="FK211" s="158"/>
      <c r="FL211" s="158"/>
      <c r="FM211" s="158"/>
      <c r="FN211" s="158"/>
      <c r="FO211" s="158"/>
      <c r="FP211" s="158"/>
      <c r="FQ211" s="158"/>
      <c r="FR211" s="158"/>
      <c r="FS211" s="158"/>
      <c r="FT211" s="158"/>
      <c r="FU211" s="158"/>
      <c r="FV211" s="158"/>
      <c r="FW211" s="158"/>
      <c r="FX211" s="158"/>
      <c r="FY211" s="158"/>
      <c r="FZ211" s="158"/>
      <c r="GA211" s="158"/>
      <c r="GB211" s="158"/>
      <c r="GC211" s="158"/>
      <c r="GD211" s="158"/>
      <c r="GE211" s="158"/>
      <c r="GF211" s="158"/>
      <c r="GG211" s="158"/>
      <c r="GH211" s="158"/>
      <c r="GI211" s="158"/>
      <c r="GJ211" s="158"/>
      <c r="GK211" s="158"/>
      <c r="GL211" s="158"/>
      <c r="GM211" s="158"/>
      <c r="GN211" s="158"/>
      <c r="GO211" s="158"/>
      <c r="GP211" s="158"/>
      <c r="GQ211" s="158"/>
      <c r="GR211" s="158"/>
      <c r="GS211" s="158"/>
      <c r="GT211" s="158"/>
      <c r="GU211" s="158"/>
      <c r="GV211" s="158"/>
      <c r="GW211" s="158"/>
      <c r="GX211" s="158"/>
      <c r="GY211" s="158"/>
      <c r="GZ211" s="158"/>
      <c r="HA211" s="158"/>
      <c r="HB211" s="158"/>
      <c r="HC211" s="158"/>
      <c r="HD211" s="158"/>
      <c r="HE211" s="158"/>
      <c r="HF211" s="158"/>
      <c r="HG211" s="158"/>
      <c r="HH211" s="158"/>
      <c r="HI211" s="158"/>
      <c r="HJ211" s="158"/>
      <c r="HK211" s="158"/>
      <c r="HL211" s="158"/>
      <c r="HM211" s="158"/>
      <c r="HN211" s="158"/>
      <c r="HO211" s="158"/>
      <c r="HP211" s="158"/>
      <c r="HQ211" s="158"/>
      <c r="HR211" s="158"/>
      <c r="HS211" s="158"/>
      <c r="HT211" s="158"/>
      <c r="HU211" s="158"/>
      <c r="HV211" s="158"/>
      <c r="HW211" s="158"/>
      <c r="HX211" s="158"/>
      <c r="HY211" s="158"/>
      <c r="HZ211" s="158"/>
      <c r="IA211" s="158"/>
      <c r="IB211" s="158"/>
      <c r="IC211" s="158"/>
      <c r="ID211" s="158"/>
      <c r="IE211" s="158"/>
      <c r="IF211" s="158"/>
      <c r="IG211" s="158"/>
      <c r="IH211" s="158"/>
      <c r="II211" s="158"/>
      <c r="IJ211" s="158"/>
      <c r="IK211" s="158"/>
      <c r="IL211" s="158"/>
      <c r="IM211" s="158"/>
      <c r="IN211" s="158"/>
      <c r="IO211" s="158"/>
      <c r="IP211" s="158"/>
      <c r="IQ211" s="158"/>
      <c r="IR211" s="158"/>
      <c r="IS211" s="158"/>
      <c r="IT211" s="158"/>
      <c r="IU211" s="158"/>
      <c r="IV211" s="158"/>
      <c r="IW211" s="158"/>
      <c r="IX211" s="158"/>
      <c r="IY211" s="158"/>
      <c r="IZ211" s="158"/>
      <c r="JA211" s="158"/>
      <c r="JB211" s="158"/>
      <c r="JC211" s="158"/>
      <c r="JD211" s="158"/>
      <c r="JE211" s="158"/>
      <c r="JF211" s="158"/>
      <c r="JG211" s="158"/>
      <c r="JH211" s="158"/>
      <c r="JI211" s="158"/>
      <c r="JJ211" s="158"/>
      <c r="JK211" s="158"/>
      <c r="JL211" s="158"/>
      <c r="JM211" s="158"/>
      <c r="JN211" s="158"/>
      <c r="JO211" s="158"/>
      <c r="JP211" s="158"/>
      <c r="JQ211" s="158"/>
      <c r="JR211" s="158"/>
      <c r="JS211" s="158"/>
      <c r="JT211" s="158"/>
      <c r="JU211" s="158"/>
      <c r="JV211" s="158"/>
      <c r="JW211" s="158"/>
      <c r="JX211" s="158"/>
      <c r="JY211" s="158"/>
      <c r="JZ211" s="158"/>
      <c r="KA211" s="158"/>
      <c r="KB211" s="158"/>
      <c r="KC211" s="158"/>
      <c r="KD211" s="158"/>
      <c r="KE211" s="158"/>
      <c r="KF211" s="158"/>
      <c r="KG211" s="158"/>
      <c r="KH211" s="158"/>
      <c r="KI211" s="158"/>
      <c r="KJ211" s="158"/>
      <c r="KK211" s="158"/>
      <c r="KL211" s="158"/>
      <c r="KM211" s="158"/>
      <c r="KN211" s="158"/>
      <c r="KO211" s="158"/>
      <c r="KP211" s="158"/>
      <c r="KQ211" s="158"/>
      <c r="KR211" s="158"/>
      <c r="KS211" s="158"/>
      <c r="KT211" s="158"/>
      <c r="KU211" s="158"/>
      <c r="KV211" s="158"/>
      <c r="KW211" s="158"/>
      <c r="KX211" s="158"/>
      <c r="KY211" s="158"/>
      <c r="KZ211" s="158"/>
      <c r="LA211" s="158"/>
      <c r="LB211" s="158"/>
      <c r="LC211" s="158"/>
      <c r="LD211" s="158"/>
      <c r="LE211" s="158"/>
      <c r="LF211" s="158"/>
      <c r="LG211" s="158"/>
      <c r="LH211" s="158"/>
      <c r="LI211" s="158"/>
      <c r="LJ211" s="158"/>
      <c r="LK211" s="158"/>
      <c r="LL211" s="158"/>
      <c r="LM211" s="158"/>
      <c r="LN211" s="158"/>
      <c r="LO211" s="158"/>
      <c r="LP211" s="158"/>
      <c r="LQ211" s="158"/>
      <c r="LR211" s="158"/>
      <c r="LS211" s="158"/>
      <c r="LT211" s="158"/>
      <c r="LU211" s="158"/>
      <c r="LV211" s="158"/>
      <c r="LW211" s="158"/>
      <c r="LX211" s="158"/>
      <c r="LY211" s="158"/>
      <c r="LZ211" s="158"/>
      <c r="MA211" s="158"/>
      <c r="MB211" s="158"/>
      <c r="MC211" s="158"/>
      <c r="MD211" s="158"/>
      <c r="ME211" s="158"/>
      <c r="MF211" s="158"/>
      <c r="MG211" s="158"/>
      <c r="MH211" s="158"/>
      <c r="MI211" s="158"/>
      <c r="MJ211" s="158"/>
      <c r="MK211" s="158"/>
      <c r="ML211" s="158"/>
      <c r="MM211" s="158"/>
      <c r="MN211" s="158"/>
      <c r="MO211" s="158"/>
      <c r="MP211" s="158"/>
      <c r="MQ211" s="158"/>
      <c r="MR211" s="158"/>
      <c r="MS211" s="158"/>
      <c r="MT211" s="158"/>
      <c r="MU211" s="158"/>
      <c r="MV211" s="158"/>
      <c r="MW211" s="158"/>
      <c r="MX211" s="158"/>
      <c r="MY211" s="158"/>
      <c r="MZ211" s="158"/>
      <c r="NA211" s="158"/>
      <c r="NB211" s="158"/>
      <c r="NC211" s="158"/>
      <c r="ND211" s="158"/>
      <c r="NE211" s="158"/>
      <c r="NF211" s="158"/>
      <c r="NG211" s="158"/>
      <c r="NH211" s="158"/>
      <c r="NI211" s="158"/>
      <c r="NJ211" s="158"/>
      <c r="NK211" s="158"/>
      <c r="NL211" s="158"/>
      <c r="NM211" s="158"/>
      <c r="NN211" s="158"/>
      <c r="NO211" s="158"/>
      <c r="NP211" s="158"/>
      <c r="NQ211" s="158"/>
      <c r="NR211" s="158"/>
      <c r="NS211" s="158"/>
      <c r="NT211" s="158"/>
      <c r="NU211" s="158"/>
      <c r="NV211" s="158"/>
      <c r="NW211" s="158"/>
      <c r="NX211" s="158"/>
      <c r="NY211" s="158"/>
      <c r="NZ211" s="158"/>
      <c r="OA211" s="158"/>
      <c r="OB211" s="158"/>
      <c r="OC211" s="158"/>
      <c r="OD211" s="158"/>
      <c r="OE211" s="158"/>
      <c r="OF211" s="158"/>
      <c r="OG211" s="158"/>
      <c r="OH211" s="158"/>
      <c r="OI211" s="158"/>
      <c r="OJ211" s="158"/>
      <c r="OK211" s="158"/>
      <c r="OL211" s="158"/>
      <c r="OM211" s="158"/>
      <c r="ON211" s="158"/>
      <c r="OO211" s="158"/>
      <c r="OP211" s="158"/>
      <c r="OQ211" s="158"/>
      <c r="OR211" s="158"/>
      <c r="OS211" s="158"/>
      <c r="OT211" s="158"/>
      <c r="OU211" s="158"/>
      <c r="OV211" s="158"/>
      <c r="OW211" s="158"/>
      <c r="OX211" s="158"/>
      <c r="OY211" s="158"/>
      <c r="OZ211" s="158"/>
      <c r="PA211" s="158"/>
      <c r="PB211" s="158"/>
      <c r="PC211" s="158"/>
      <c r="PD211" s="158"/>
      <c r="PE211" s="158"/>
      <c r="PF211" s="158"/>
      <c r="PG211" s="158"/>
      <c r="PH211" s="158"/>
      <c r="PI211" s="158"/>
      <c r="PJ211" s="158"/>
      <c r="PK211" s="158"/>
      <c r="PL211" s="158"/>
      <c r="PM211" s="158"/>
      <c r="PN211" s="158"/>
      <c r="PO211" s="158"/>
      <c r="PP211" s="158"/>
      <c r="PQ211" s="158"/>
      <c r="PR211" s="158"/>
      <c r="PS211" s="158"/>
      <c r="PT211" s="158"/>
      <c r="PU211" s="158"/>
      <c r="PV211" s="158"/>
      <c r="PW211" s="158"/>
      <c r="PX211" s="158"/>
      <c r="PY211" s="158"/>
      <c r="PZ211" s="158"/>
      <c r="QA211" s="158"/>
      <c r="QB211" s="158"/>
      <c r="QC211" s="158"/>
      <c r="QD211" s="158"/>
      <c r="QE211" s="158"/>
      <c r="QF211" s="158"/>
      <c r="QG211" s="158"/>
      <c r="QH211" s="158"/>
      <c r="QI211" s="158"/>
      <c r="QJ211" s="158"/>
      <c r="QK211" s="158"/>
      <c r="QL211" s="158"/>
      <c r="QM211" s="158"/>
      <c r="QN211" s="158"/>
      <c r="QO211" s="158"/>
      <c r="QP211" s="158"/>
      <c r="QQ211" s="158"/>
      <c r="QR211" s="158"/>
      <c r="QS211" s="158"/>
      <c r="QT211" s="158"/>
      <c r="QU211" s="158"/>
      <c r="QV211" s="158"/>
      <c r="QW211" s="158"/>
      <c r="QX211" s="158"/>
      <c r="QY211" s="158"/>
      <c r="QZ211" s="158"/>
      <c r="RA211" s="158"/>
      <c r="RB211" s="158"/>
      <c r="RC211" s="158"/>
      <c r="RD211" s="158"/>
      <c r="RE211" s="158"/>
      <c r="RF211" s="158"/>
      <c r="RG211" s="158"/>
      <c r="RH211" s="158"/>
      <c r="RI211" s="158"/>
      <c r="RJ211" s="158"/>
      <c r="RK211" s="158"/>
      <c r="RL211" s="158"/>
      <c r="RM211" s="158"/>
      <c r="RN211" s="158"/>
      <c r="RO211" s="158"/>
      <c r="RP211" s="158"/>
      <c r="RQ211" s="158"/>
      <c r="RR211" s="158"/>
      <c r="RS211" s="158"/>
      <c r="RT211" s="158"/>
      <c r="RU211" s="158"/>
      <c r="RV211" s="158"/>
      <c r="RW211" s="158"/>
      <c r="RX211" s="158"/>
      <c r="RY211" s="158"/>
      <c r="RZ211" s="158"/>
      <c r="SA211" s="158"/>
      <c r="SB211" s="158"/>
      <c r="SC211" s="158"/>
      <c r="SD211" s="158"/>
      <c r="SE211" s="158"/>
      <c r="SF211" s="158"/>
      <c r="SG211" s="158"/>
      <c r="SH211" s="158"/>
      <c r="SI211" s="158"/>
      <c r="SJ211" s="158"/>
      <c r="SK211" s="158"/>
      <c r="SL211" s="158"/>
      <c r="SM211" s="158"/>
      <c r="SN211" s="158"/>
      <c r="SO211" s="158"/>
      <c r="SP211" s="158"/>
      <c r="SQ211" s="158"/>
      <c r="SR211" s="158"/>
      <c r="SS211" s="158"/>
      <c r="ST211" s="158"/>
      <c r="SU211" s="158"/>
      <c r="SV211" s="158"/>
      <c r="SW211" s="158"/>
      <c r="SX211" s="158"/>
      <c r="SY211" s="158"/>
      <c r="SZ211" s="158"/>
      <c r="TA211" s="158"/>
      <c r="TB211" s="158"/>
      <c r="TC211" s="158"/>
      <c r="TD211" s="158"/>
      <c r="TE211" s="158"/>
      <c r="TF211" s="158"/>
      <c r="TG211" s="158"/>
      <c r="TH211" s="158"/>
      <c r="TI211" s="158"/>
      <c r="TJ211" s="158"/>
      <c r="TK211" s="158"/>
      <c r="TL211" s="158"/>
      <c r="TM211" s="158"/>
      <c r="TN211" s="158"/>
      <c r="TO211" s="158"/>
      <c r="TP211" s="158"/>
      <c r="TQ211" s="158"/>
      <c r="TR211" s="158"/>
      <c r="TS211" s="158"/>
      <c r="TT211" s="158"/>
      <c r="TU211" s="158"/>
      <c r="TV211" s="158"/>
      <c r="TW211" s="158"/>
      <c r="TX211" s="158"/>
      <c r="TY211" s="158"/>
      <c r="TZ211" s="158"/>
      <c r="UA211" s="158"/>
      <c r="UB211" s="158"/>
      <c r="UC211" s="158"/>
      <c r="UD211" s="158"/>
      <c r="UE211" s="158"/>
      <c r="UF211" s="158"/>
      <c r="UG211" s="158"/>
      <c r="UH211" s="158"/>
      <c r="UI211" s="158"/>
      <c r="UJ211" s="158"/>
      <c r="UK211" s="158"/>
      <c r="UL211" s="158"/>
      <c r="UM211" s="158"/>
      <c r="UN211" s="158"/>
      <c r="UO211" s="158"/>
      <c r="UP211" s="158"/>
      <c r="UQ211" s="158"/>
      <c r="UR211" s="158"/>
      <c r="US211" s="158"/>
      <c r="UT211" s="158"/>
      <c r="UU211" s="158"/>
      <c r="UV211" s="158"/>
      <c r="UW211" s="158"/>
      <c r="UX211" s="158"/>
      <c r="UY211" s="158"/>
      <c r="UZ211" s="158"/>
      <c r="VA211" s="158"/>
      <c r="VB211" s="158"/>
      <c r="VC211" s="158"/>
      <c r="VD211" s="158"/>
      <c r="VE211" s="158"/>
      <c r="VF211" s="158"/>
      <c r="VG211" s="158"/>
      <c r="VH211" s="158"/>
      <c r="VI211" s="158"/>
      <c r="VJ211" s="158"/>
      <c r="VK211" s="158"/>
      <c r="VL211" s="158"/>
      <c r="VM211" s="158"/>
      <c r="VN211" s="158"/>
      <c r="VO211" s="158"/>
      <c r="VP211" s="158"/>
      <c r="VQ211" s="158"/>
      <c r="VR211" s="158"/>
      <c r="VS211" s="158"/>
      <c r="VT211" s="158"/>
      <c r="VU211" s="158"/>
      <c r="VV211" s="158"/>
      <c r="VW211" s="158"/>
      <c r="VX211" s="158"/>
      <c r="VY211" s="158"/>
      <c r="VZ211" s="158"/>
      <c r="WA211" s="158"/>
      <c r="WB211" s="158"/>
      <c r="WC211" s="158"/>
      <c r="WD211" s="158"/>
      <c r="WE211" s="158"/>
      <c r="WF211" s="158"/>
      <c r="WG211" s="158"/>
      <c r="WH211" s="158"/>
      <c r="WI211" s="158"/>
      <c r="WJ211" s="158"/>
      <c r="WK211" s="158"/>
      <c r="WL211" s="158"/>
      <c r="WM211" s="158"/>
      <c r="WN211" s="158"/>
      <c r="WO211" s="158"/>
      <c r="WP211" s="158"/>
      <c r="WQ211" s="158"/>
      <c r="WR211" s="158"/>
      <c r="WS211" s="158"/>
      <c r="WT211" s="158"/>
      <c r="WU211" s="158"/>
      <c r="WV211" s="158"/>
      <c r="WW211" s="158"/>
      <c r="WX211" s="158"/>
      <c r="WY211" s="158"/>
      <c r="WZ211" s="158"/>
      <c r="XA211" s="158"/>
      <c r="XB211" s="158"/>
      <c r="XC211" s="158"/>
      <c r="XD211" s="158"/>
      <c r="XE211" s="158"/>
      <c r="XF211" s="158"/>
      <c r="XG211" s="158"/>
      <c r="XH211" s="158"/>
      <c r="XI211" s="158"/>
      <c r="XJ211" s="158"/>
      <c r="XK211" s="158"/>
      <c r="XL211" s="158"/>
      <c r="XM211" s="158"/>
      <c r="XN211" s="158"/>
      <c r="XO211" s="158"/>
      <c r="XP211" s="158"/>
      <c r="XQ211" s="158"/>
      <c r="XR211" s="158"/>
      <c r="XS211" s="158"/>
      <c r="XT211" s="158"/>
      <c r="XU211" s="158"/>
      <c r="XV211" s="158"/>
      <c r="XW211" s="158"/>
      <c r="XX211" s="158"/>
      <c r="XY211" s="158"/>
      <c r="XZ211" s="158"/>
      <c r="YA211" s="158"/>
      <c r="YB211" s="158"/>
      <c r="YC211" s="158"/>
      <c r="YD211" s="158"/>
      <c r="YE211" s="158"/>
      <c r="YF211" s="158"/>
      <c r="YG211" s="158"/>
      <c r="YH211" s="158"/>
      <c r="YI211" s="158"/>
      <c r="YJ211" s="158"/>
      <c r="YK211" s="158"/>
      <c r="YL211" s="158"/>
      <c r="YM211" s="158"/>
      <c r="YN211" s="158"/>
      <c r="YO211" s="158"/>
      <c r="YP211" s="158"/>
      <c r="YQ211" s="158"/>
      <c r="YR211" s="158"/>
      <c r="YS211" s="158"/>
      <c r="YT211" s="158"/>
      <c r="YU211" s="158"/>
      <c r="YV211" s="158"/>
      <c r="YW211" s="158"/>
      <c r="YX211" s="158"/>
      <c r="YY211" s="158"/>
      <c r="YZ211" s="158"/>
      <c r="ZA211" s="158"/>
      <c r="ZB211" s="158"/>
      <c r="ZC211" s="158"/>
      <c r="ZD211" s="158"/>
      <c r="ZE211" s="158"/>
      <c r="ZF211" s="158"/>
      <c r="ZG211" s="158"/>
      <c r="ZH211" s="158"/>
      <c r="ZI211" s="158"/>
      <c r="ZJ211" s="158"/>
      <c r="ZK211" s="158"/>
      <c r="ZL211" s="158"/>
      <c r="ZM211" s="158"/>
      <c r="ZN211" s="158"/>
      <c r="ZO211" s="158"/>
      <c r="ZP211" s="158"/>
      <c r="ZQ211" s="158"/>
      <c r="ZR211" s="158"/>
      <c r="ZS211" s="158"/>
      <c r="ZT211" s="158"/>
      <c r="ZU211" s="158"/>
      <c r="ZV211" s="158"/>
      <c r="ZW211" s="158"/>
      <c r="ZX211" s="158"/>
      <c r="ZY211" s="158"/>
      <c r="ZZ211" s="158"/>
      <c r="AAA211" s="158"/>
      <c r="AAB211" s="158"/>
      <c r="AAC211" s="158"/>
      <c r="AAD211" s="158"/>
      <c r="AAE211" s="158"/>
      <c r="AAF211" s="158"/>
      <c r="AAG211" s="158"/>
      <c r="AAH211" s="158"/>
      <c r="AAI211" s="158"/>
      <c r="AAJ211" s="158"/>
      <c r="AAK211" s="158"/>
      <c r="AAL211" s="158"/>
      <c r="AAM211" s="158"/>
      <c r="AAN211" s="158"/>
      <c r="AAO211" s="158"/>
      <c r="AAP211" s="158"/>
      <c r="AAQ211" s="158"/>
      <c r="AAR211" s="158"/>
      <c r="AAS211" s="158"/>
      <c r="AAT211" s="158"/>
      <c r="AAU211" s="158"/>
      <c r="AAV211" s="158"/>
      <c r="AAW211" s="158"/>
      <c r="AAX211" s="158"/>
      <c r="AAY211" s="158"/>
      <c r="AAZ211" s="158"/>
      <c r="ABA211" s="158"/>
      <c r="ABB211" s="158"/>
      <c r="ABC211" s="158"/>
      <c r="ABD211" s="158"/>
      <c r="ABE211" s="158"/>
      <c r="ABF211" s="158"/>
      <c r="ABG211" s="158"/>
      <c r="ABH211" s="158"/>
      <c r="ABI211" s="158"/>
      <c r="ABJ211" s="158"/>
      <c r="ABK211" s="158"/>
      <c r="ABL211" s="158"/>
      <c r="ABM211" s="158"/>
      <c r="ABN211" s="158"/>
      <c r="ABO211" s="158"/>
      <c r="ABP211" s="158"/>
      <c r="ABQ211" s="158"/>
      <c r="ABR211" s="158"/>
      <c r="ABS211" s="158"/>
      <c r="ABT211" s="158"/>
      <c r="ABU211" s="158"/>
      <c r="ABV211" s="158"/>
      <c r="ABW211" s="158"/>
      <c r="ABX211" s="158"/>
      <c r="ABY211" s="158"/>
      <c r="ABZ211" s="158"/>
      <c r="ACA211" s="158"/>
      <c r="ACB211" s="158"/>
      <c r="ACC211" s="158"/>
      <c r="ACD211" s="158"/>
      <c r="ACE211" s="158"/>
      <c r="ACF211" s="158"/>
      <c r="ACG211" s="158"/>
      <c r="ACH211" s="158"/>
      <c r="ACI211" s="158"/>
      <c r="ACJ211" s="158"/>
      <c r="ACK211" s="158"/>
      <c r="ACL211" s="158"/>
      <c r="ACM211" s="158"/>
      <c r="ACN211" s="158"/>
      <c r="ACO211" s="158"/>
      <c r="ACP211" s="158"/>
      <c r="ACQ211" s="158"/>
      <c r="ACR211" s="158"/>
      <c r="ACS211" s="158"/>
      <c r="ACT211" s="158"/>
      <c r="ACU211" s="158"/>
      <c r="ACV211" s="158"/>
      <c r="ACW211" s="158"/>
      <c r="ACX211" s="158"/>
      <c r="ACY211" s="158"/>
      <c r="ACZ211" s="158"/>
      <c r="ADA211" s="158"/>
      <c r="ADB211" s="158"/>
      <c r="ADC211" s="158"/>
      <c r="ADD211" s="158"/>
      <c r="ADE211" s="158"/>
      <c r="ADF211" s="158"/>
      <c r="ADG211" s="158"/>
      <c r="ADH211" s="158"/>
      <c r="ADI211" s="158"/>
      <c r="ADJ211" s="158"/>
      <c r="ADK211" s="158"/>
      <c r="ADL211" s="158"/>
      <c r="ADM211" s="158"/>
      <c r="ADN211" s="158"/>
      <c r="ADO211" s="158"/>
      <c r="ADP211" s="158"/>
      <c r="ADQ211" s="158"/>
      <c r="ADR211" s="158"/>
      <c r="ADS211" s="158"/>
      <c r="ADT211" s="158"/>
      <c r="ADU211" s="158"/>
      <c r="ADV211" s="158"/>
      <c r="ADW211" s="158"/>
      <c r="ADX211" s="158"/>
      <c r="ADY211" s="158"/>
      <c r="ADZ211" s="158"/>
      <c r="AEA211" s="158"/>
      <c r="AEB211" s="158"/>
      <c r="AEC211" s="158"/>
      <c r="AED211" s="158"/>
      <c r="AEE211" s="158"/>
      <c r="AEF211" s="158"/>
      <c r="AEG211" s="158"/>
      <c r="AEH211" s="158"/>
      <c r="AEI211" s="158"/>
      <c r="AEJ211" s="158"/>
      <c r="AEK211" s="158"/>
      <c r="AEL211" s="158"/>
      <c r="AEM211" s="158"/>
      <c r="AEN211" s="158"/>
      <c r="AEO211" s="158"/>
      <c r="AEP211" s="158"/>
      <c r="AEQ211" s="158"/>
      <c r="AER211" s="158"/>
      <c r="AES211" s="158"/>
      <c r="AET211" s="158"/>
      <c r="AEU211" s="158"/>
      <c r="AEV211" s="158"/>
      <c r="AEW211" s="158"/>
      <c r="AEX211" s="158"/>
      <c r="AEY211" s="158"/>
      <c r="AEZ211" s="158"/>
      <c r="AFA211" s="158"/>
      <c r="AFB211" s="158"/>
      <c r="AFC211" s="158"/>
      <c r="AFD211" s="158"/>
      <c r="AFE211" s="158"/>
      <c r="AFF211" s="158"/>
      <c r="AFG211" s="158"/>
      <c r="AFH211" s="158"/>
      <c r="AFI211" s="158"/>
      <c r="AFJ211" s="158"/>
      <c r="AFK211" s="158"/>
      <c r="AFL211" s="158"/>
      <c r="AFM211" s="158"/>
      <c r="AFN211" s="158"/>
      <c r="AFO211" s="158"/>
      <c r="AFP211" s="158"/>
      <c r="AFQ211" s="158"/>
      <c r="AFR211" s="158"/>
      <c r="AFS211" s="158"/>
      <c r="AFT211" s="158"/>
      <c r="AFU211" s="158"/>
      <c r="AFV211" s="158"/>
      <c r="AFW211" s="158"/>
      <c r="AFX211" s="158"/>
      <c r="AFY211" s="158"/>
      <c r="AFZ211" s="158"/>
      <c r="AGA211" s="158"/>
      <c r="AGB211" s="158"/>
      <c r="AGC211" s="158"/>
      <c r="AGD211" s="158"/>
      <c r="AGE211" s="158"/>
      <c r="AGF211" s="158"/>
      <c r="AGG211" s="158"/>
      <c r="AGH211" s="158"/>
      <c r="AGI211" s="158"/>
      <c r="AGJ211" s="158"/>
      <c r="AGK211" s="158"/>
      <c r="AGL211" s="158"/>
      <c r="AGM211" s="158"/>
      <c r="AGN211" s="158"/>
      <c r="AGO211" s="158"/>
      <c r="AGP211" s="158"/>
      <c r="AGQ211" s="158"/>
      <c r="AGR211" s="158"/>
      <c r="AGS211" s="158"/>
      <c r="AGT211" s="158"/>
      <c r="AGU211" s="158"/>
      <c r="AGV211" s="158"/>
      <c r="AGW211" s="158"/>
      <c r="AGX211" s="158"/>
      <c r="AGY211" s="158"/>
      <c r="AGZ211" s="158"/>
      <c r="AHA211" s="158"/>
      <c r="AHB211" s="158"/>
      <c r="AHC211" s="158"/>
      <c r="AHD211" s="158"/>
      <c r="AHE211" s="158"/>
      <c r="AHF211" s="158"/>
      <c r="AHG211" s="158"/>
      <c r="AHH211" s="158"/>
      <c r="AHI211" s="158"/>
      <c r="AHJ211" s="158"/>
      <c r="AHK211" s="158"/>
      <c r="AHL211" s="158"/>
      <c r="AHM211" s="158"/>
      <c r="AHN211" s="158"/>
      <c r="AHO211" s="158"/>
      <c r="AHP211" s="158"/>
      <c r="AHQ211" s="158"/>
      <c r="AHR211" s="158"/>
      <c r="AHS211" s="158"/>
      <c r="AHT211" s="158"/>
      <c r="AHU211" s="158"/>
      <c r="AHV211" s="158"/>
      <c r="AHW211" s="158"/>
      <c r="AHX211" s="158"/>
      <c r="AHY211" s="158"/>
      <c r="AHZ211" s="158"/>
      <c r="AIA211" s="158"/>
      <c r="AIB211" s="158"/>
      <c r="AIC211" s="158"/>
      <c r="AID211" s="158"/>
      <c r="AIE211" s="158"/>
      <c r="AIF211" s="158"/>
      <c r="AIG211" s="158"/>
      <c r="AIH211" s="158"/>
      <c r="AII211" s="158"/>
      <c r="AIJ211" s="158"/>
      <c r="AIK211" s="158"/>
      <c r="AIL211" s="158"/>
      <c r="AIM211" s="158"/>
      <c r="AIN211" s="158"/>
      <c r="AIO211" s="158"/>
      <c r="AIP211" s="158"/>
      <c r="AIQ211" s="158"/>
      <c r="AIR211" s="158"/>
      <c r="AIS211" s="158"/>
      <c r="AIT211" s="158"/>
      <c r="AIU211" s="158"/>
      <c r="AIV211" s="158"/>
      <c r="AIW211" s="158"/>
      <c r="AIX211" s="158"/>
      <c r="AIY211" s="158"/>
      <c r="AIZ211" s="158"/>
      <c r="AJA211" s="158"/>
      <c r="AJB211" s="158"/>
      <c r="AJC211" s="158"/>
      <c r="AJD211" s="158"/>
      <c r="AJE211" s="158"/>
      <c r="AJF211" s="158"/>
      <c r="AJG211" s="158"/>
      <c r="AJH211" s="158"/>
      <c r="AJI211" s="158"/>
      <c r="AJJ211" s="158"/>
      <c r="AJK211" s="158"/>
      <c r="AJL211" s="158"/>
      <c r="AJM211" s="158"/>
      <c r="AJN211" s="158"/>
      <c r="AJO211" s="158"/>
      <c r="AJP211" s="158"/>
      <c r="AJQ211" s="158"/>
      <c r="AJR211" s="158"/>
      <c r="AJS211" s="158"/>
      <c r="AJT211" s="158"/>
      <c r="AJU211" s="158"/>
      <c r="AJV211" s="158"/>
      <c r="AJW211" s="158"/>
      <c r="AJX211" s="158"/>
      <c r="AJY211" s="158"/>
      <c r="AJZ211" s="158"/>
      <c r="AKA211" s="158"/>
      <c r="AKB211" s="158"/>
      <c r="AKC211" s="158"/>
      <c r="AKD211" s="158"/>
      <c r="AKE211" s="158"/>
      <c r="AKF211" s="158"/>
      <c r="AKG211" s="158"/>
      <c r="AKH211" s="158"/>
      <c r="AKI211" s="158"/>
      <c r="AKJ211" s="158"/>
      <c r="AKK211" s="158"/>
      <c r="AKL211" s="158"/>
      <c r="AKM211" s="158"/>
      <c r="AKN211" s="158"/>
      <c r="AKO211" s="158"/>
      <c r="AKP211" s="158"/>
      <c r="AKQ211" s="158"/>
      <c r="AKR211" s="158"/>
      <c r="AKS211" s="158"/>
      <c r="AKT211" s="158"/>
      <c r="AKU211" s="158"/>
      <c r="AKV211" s="158"/>
      <c r="AKW211" s="158"/>
      <c r="AKX211" s="158"/>
      <c r="AKY211" s="158"/>
      <c r="AKZ211" s="158"/>
      <c r="ALA211" s="158"/>
      <c r="ALB211" s="158"/>
      <c r="ALC211" s="158"/>
      <c r="ALD211" s="158"/>
      <c r="ALE211" s="158"/>
      <c r="ALF211" s="158"/>
      <c r="ALG211" s="158"/>
      <c r="ALH211" s="158"/>
      <c r="ALI211" s="158"/>
      <c r="ALJ211" s="158"/>
      <c r="ALK211" s="158"/>
      <c r="ALL211" s="158"/>
      <c r="ALM211" s="158"/>
      <c r="ALN211" s="158"/>
      <c r="ALO211" s="158"/>
      <c r="ALP211" s="158"/>
      <c r="ALQ211" s="158"/>
      <c r="ALR211" s="158"/>
      <c r="ALS211" s="158"/>
      <c r="ALT211" s="158"/>
      <c r="ALU211" s="158"/>
      <c r="ALV211" s="158"/>
      <c r="ALW211" s="158"/>
      <c r="ALX211" s="158"/>
      <c r="ALY211" s="158"/>
      <c r="ALZ211" s="158"/>
      <c r="AMA211" s="158"/>
      <c r="AMB211" s="158"/>
      <c r="AMC211" s="158"/>
      <c r="AMD211" s="158"/>
      <c r="AME211" s="158"/>
      <c r="AMF211" s="158"/>
      <c r="AMG211" s="158"/>
      <c r="AMH211" s="158"/>
      <c r="AMI211" s="158"/>
      <c r="AMJ211" s="158"/>
      <c r="AMK211" s="158"/>
    </row>
    <row r="212" spans="1:1025" customFormat="1" ht="15" customHeight="1">
      <c r="A212" s="398" t="s">
        <v>6</v>
      </c>
      <c r="B212" s="398"/>
      <c r="C212" s="398"/>
      <c r="D212" s="225">
        <f>SUM(D211:D211)</f>
        <v>0</v>
      </c>
      <c r="E212" s="158"/>
      <c r="F212" s="159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58"/>
      <c r="BL212" s="158"/>
      <c r="BM212" s="158"/>
      <c r="BN212" s="158"/>
      <c r="BO212" s="158"/>
      <c r="BP212" s="158"/>
      <c r="BQ212" s="158"/>
      <c r="BR212" s="158"/>
      <c r="BS212" s="158"/>
      <c r="BT212" s="158"/>
      <c r="BU212" s="158"/>
      <c r="BV212" s="158"/>
      <c r="BW212" s="158"/>
      <c r="BX212" s="158"/>
      <c r="BY212" s="158"/>
      <c r="BZ212" s="158"/>
      <c r="CA212" s="158"/>
      <c r="CB212" s="158"/>
      <c r="CC212" s="158"/>
      <c r="CD212" s="158"/>
      <c r="CE212" s="158"/>
      <c r="CF212" s="158"/>
      <c r="CG212" s="158"/>
      <c r="CH212" s="158"/>
      <c r="CI212" s="158"/>
      <c r="CJ212" s="158"/>
      <c r="CK212" s="158"/>
      <c r="CL212" s="158"/>
      <c r="CM212" s="158"/>
      <c r="CN212" s="158"/>
      <c r="CO212" s="158"/>
      <c r="CP212" s="158"/>
      <c r="CQ212" s="158"/>
      <c r="CR212" s="158"/>
      <c r="CS212" s="158"/>
      <c r="CT212" s="158"/>
      <c r="CU212" s="158"/>
      <c r="CV212" s="158"/>
      <c r="CW212" s="158"/>
      <c r="CX212" s="158"/>
      <c r="CY212" s="158"/>
      <c r="CZ212" s="158"/>
      <c r="DA212" s="158"/>
      <c r="DB212" s="158"/>
      <c r="DC212" s="158"/>
      <c r="DD212" s="158"/>
      <c r="DE212" s="158"/>
      <c r="DF212" s="158"/>
      <c r="DG212" s="158"/>
      <c r="DH212" s="158"/>
      <c r="DI212" s="158"/>
      <c r="DJ212" s="158"/>
      <c r="DK212" s="158"/>
      <c r="DL212" s="158"/>
      <c r="DM212" s="158"/>
      <c r="DN212" s="158"/>
      <c r="DO212" s="158"/>
      <c r="DP212" s="158"/>
      <c r="DQ212" s="158"/>
      <c r="DR212" s="158"/>
      <c r="DS212" s="158"/>
      <c r="DT212" s="158"/>
      <c r="DU212" s="158"/>
      <c r="DV212" s="158"/>
      <c r="DW212" s="158"/>
      <c r="DX212" s="158"/>
      <c r="DY212" s="158"/>
      <c r="DZ212" s="158"/>
      <c r="EA212" s="158"/>
      <c r="EB212" s="158"/>
      <c r="EC212" s="158"/>
      <c r="ED212" s="158"/>
      <c r="EE212" s="158"/>
      <c r="EF212" s="158"/>
      <c r="EG212" s="158"/>
      <c r="EH212" s="158"/>
      <c r="EI212" s="158"/>
      <c r="EJ212" s="158"/>
      <c r="EK212" s="158"/>
      <c r="EL212" s="158"/>
      <c r="EM212" s="158"/>
      <c r="EN212" s="158"/>
      <c r="EO212" s="158"/>
      <c r="EP212" s="158"/>
      <c r="EQ212" s="158"/>
      <c r="ER212" s="158"/>
      <c r="ES212" s="158"/>
      <c r="ET212" s="158"/>
      <c r="EU212" s="158"/>
      <c r="EV212" s="158"/>
      <c r="EW212" s="158"/>
      <c r="EX212" s="158"/>
      <c r="EY212" s="158"/>
      <c r="EZ212" s="158"/>
      <c r="FA212" s="158"/>
      <c r="FB212" s="158"/>
      <c r="FC212" s="158"/>
      <c r="FD212" s="158"/>
      <c r="FE212" s="158"/>
      <c r="FF212" s="158"/>
      <c r="FG212" s="158"/>
      <c r="FH212" s="158"/>
      <c r="FI212" s="158"/>
      <c r="FJ212" s="158"/>
      <c r="FK212" s="158"/>
      <c r="FL212" s="158"/>
      <c r="FM212" s="158"/>
      <c r="FN212" s="158"/>
      <c r="FO212" s="158"/>
      <c r="FP212" s="158"/>
      <c r="FQ212" s="158"/>
      <c r="FR212" s="158"/>
      <c r="FS212" s="158"/>
      <c r="FT212" s="158"/>
      <c r="FU212" s="158"/>
      <c r="FV212" s="158"/>
      <c r="FW212" s="158"/>
      <c r="FX212" s="158"/>
      <c r="FY212" s="158"/>
      <c r="FZ212" s="158"/>
      <c r="GA212" s="158"/>
      <c r="GB212" s="158"/>
      <c r="GC212" s="158"/>
      <c r="GD212" s="158"/>
      <c r="GE212" s="158"/>
      <c r="GF212" s="158"/>
      <c r="GG212" s="158"/>
      <c r="GH212" s="158"/>
      <c r="GI212" s="158"/>
      <c r="GJ212" s="158"/>
      <c r="GK212" s="158"/>
      <c r="GL212" s="158"/>
      <c r="GM212" s="158"/>
      <c r="GN212" s="158"/>
      <c r="GO212" s="158"/>
      <c r="GP212" s="158"/>
      <c r="GQ212" s="158"/>
      <c r="GR212" s="158"/>
      <c r="GS212" s="158"/>
      <c r="GT212" s="158"/>
      <c r="GU212" s="158"/>
      <c r="GV212" s="158"/>
      <c r="GW212" s="158"/>
      <c r="GX212" s="158"/>
      <c r="GY212" s="158"/>
      <c r="GZ212" s="158"/>
      <c r="HA212" s="158"/>
      <c r="HB212" s="158"/>
      <c r="HC212" s="158"/>
      <c r="HD212" s="158"/>
      <c r="HE212" s="158"/>
      <c r="HF212" s="158"/>
      <c r="HG212" s="158"/>
      <c r="HH212" s="158"/>
      <c r="HI212" s="158"/>
      <c r="HJ212" s="158"/>
      <c r="HK212" s="158"/>
      <c r="HL212" s="158"/>
      <c r="HM212" s="158"/>
      <c r="HN212" s="158"/>
      <c r="HO212" s="158"/>
      <c r="HP212" s="158"/>
      <c r="HQ212" s="158"/>
      <c r="HR212" s="158"/>
      <c r="HS212" s="158"/>
      <c r="HT212" s="158"/>
      <c r="HU212" s="158"/>
      <c r="HV212" s="158"/>
      <c r="HW212" s="158"/>
      <c r="HX212" s="158"/>
      <c r="HY212" s="158"/>
      <c r="HZ212" s="158"/>
      <c r="IA212" s="158"/>
      <c r="IB212" s="158"/>
      <c r="IC212" s="158"/>
      <c r="ID212" s="158"/>
      <c r="IE212" s="158"/>
      <c r="IF212" s="158"/>
      <c r="IG212" s="158"/>
      <c r="IH212" s="158"/>
      <c r="II212" s="158"/>
      <c r="IJ212" s="158"/>
      <c r="IK212" s="158"/>
      <c r="IL212" s="158"/>
      <c r="IM212" s="158"/>
      <c r="IN212" s="158"/>
      <c r="IO212" s="158"/>
      <c r="IP212" s="158"/>
      <c r="IQ212" s="158"/>
      <c r="IR212" s="158"/>
      <c r="IS212" s="158"/>
      <c r="IT212" s="158"/>
      <c r="IU212" s="158"/>
      <c r="IV212" s="158"/>
      <c r="IW212" s="158"/>
      <c r="IX212" s="158"/>
      <c r="IY212" s="158"/>
      <c r="IZ212" s="158"/>
      <c r="JA212" s="158"/>
      <c r="JB212" s="158"/>
      <c r="JC212" s="158"/>
      <c r="JD212" s="158"/>
      <c r="JE212" s="158"/>
      <c r="JF212" s="158"/>
      <c r="JG212" s="158"/>
      <c r="JH212" s="158"/>
      <c r="JI212" s="158"/>
      <c r="JJ212" s="158"/>
      <c r="JK212" s="158"/>
      <c r="JL212" s="158"/>
      <c r="JM212" s="158"/>
      <c r="JN212" s="158"/>
      <c r="JO212" s="158"/>
      <c r="JP212" s="158"/>
      <c r="JQ212" s="158"/>
      <c r="JR212" s="158"/>
      <c r="JS212" s="158"/>
      <c r="JT212" s="158"/>
      <c r="JU212" s="158"/>
      <c r="JV212" s="158"/>
      <c r="JW212" s="158"/>
      <c r="JX212" s="158"/>
      <c r="JY212" s="158"/>
      <c r="JZ212" s="158"/>
      <c r="KA212" s="158"/>
      <c r="KB212" s="158"/>
      <c r="KC212" s="158"/>
      <c r="KD212" s="158"/>
      <c r="KE212" s="158"/>
      <c r="KF212" s="158"/>
      <c r="KG212" s="158"/>
      <c r="KH212" s="158"/>
      <c r="KI212" s="158"/>
      <c r="KJ212" s="158"/>
      <c r="KK212" s="158"/>
      <c r="KL212" s="158"/>
      <c r="KM212" s="158"/>
      <c r="KN212" s="158"/>
      <c r="KO212" s="158"/>
      <c r="KP212" s="158"/>
      <c r="KQ212" s="158"/>
      <c r="KR212" s="158"/>
      <c r="KS212" s="158"/>
      <c r="KT212" s="158"/>
      <c r="KU212" s="158"/>
      <c r="KV212" s="158"/>
      <c r="KW212" s="158"/>
      <c r="KX212" s="158"/>
      <c r="KY212" s="158"/>
      <c r="KZ212" s="158"/>
      <c r="LA212" s="158"/>
      <c r="LB212" s="158"/>
      <c r="LC212" s="158"/>
      <c r="LD212" s="158"/>
      <c r="LE212" s="158"/>
      <c r="LF212" s="158"/>
      <c r="LG212" s="158"/>
      <c r="LH212" s="158"/>
      <c r="LI212" s="158"/>
      <c r="LJ212" s="158"/>
      <c r="LK212" s="158"/>
      <c r="LL212" s="158"/>
      <c r="LM212" s="158"/>
      <c r="LN212" s="158"/>
      <c r="LO212" s="158"/>
      <c r="LP212" s="158"/>
      <c r="LQ212" s="158"/>
      <c r="LR212" s="158"/>
      <c r="LS212" s="158"/>
      <c r="LT212" s="158"/>
      <c r="LU212" s="158"/>
      <c r="LV212" s="158"/>
      <c r="LW212" s="158"/>
      <c r="LX212" s="158"/>
      <c r="LY212" s="158"/>
      <c r="LZ212" s="158"/>
      <c r="MA212" s="158"/>
      <c r="MB212" s="158"/>
      <c r="MC212" s="158"/>
      <c r="MD212" s="158"/>
      <c r="ME212" s="158"/>
      <c r="MF212" s="158"/>
      <c r="MG212" s="158"/>
      <c r="MH212" s="158"/>
      <c r="MI212" s="158"/>
      <c r="MJ212" s="158"/>
      <c r="MK212" s="158"/>
      <c r="ML212" s="158"/>
      <c r="MM212" s="158"/>
      <c r="MN212" s="158"/>
      <c r="MO212" s="158"/>
      <c r="MP212" s="158"/>
      <c r="MQ212" s="158"/>
      <c r="MR212" s="158"/>
      <c r="MS212" s="158"/>
      <c r="MT212" s="158"/>
      <c r="MU212" s="158"/>
      <c r="MV212" s="158"/>
      <c r="MW212" s="158"/>
      <c r="MX212" s="158"/>
      <c r="MY212" s="158"/>
      <c r="MZ212" s="158"/>
      <c r="NA212" s="158"/>
      <c r="NB212" s="158"/>
      <c r="NC212" s="158"/>
      <c r="ND212" s="158"/>
      <c r="NE212" s="158"/>
      <c r="NF212" s="158"/>
      <c r="NG212" s="158"/>
      <c r="NH212" s="158"/>
      <c r="NI212" s="158"/>
      <c r="NJ212" s="158"/>
      <c r="NK212" s="158"/>
      <c r="NL212" s="158"/>
      <c r="NM212" s="158"/>
      <c r="NN212" s="158"/>
      <c r="NO212" s="158"/>
      <c r="NP212" s="158"/>
      <c r="NQ212" s="158"/>
      <c r="NR212" s="158"/>
      <c r="NS212" s="158"/>
      <c r="NT212" s="158"/>
      <c r="NU212" s="158"/>
      <c r="NV212" s="158"/>
      <c r="NW212" s="158"/>
      <c r="NX212" s="158"/>
      <c r="NY212" s="158"/>
      <c r="NZ212" s="158"/>
      <c r="OA212" s="158"/>
      <c r="OB212" s="158"/>
      <c r="OC212" s="158"/>
      <c r="OD212" s="158"/>
      <c r="OE212" s="158"/>
      <c r="OF212" s="158"/>
      <c r="OG212" s="158"/>
      <c r="OH212" s="158"/>
      <c r="OI212" s="158"/>
      <c r="OJ212" s="158"/>
      <c r="OK212" s="158"/>
      <c r="OL212" s="158"/>
      <c r="OM212" s="158"/>
      <c r="ON212" s="158"/>
      <c r="OO212" s="158"/>
      <c r="OP212" s="158"/>
      <c r="OQ212" s="158"/>
      <c r="OR212" s="158"/>
      <c r="OS212" s="158"/>
      <c r="OT212" s="158"/>
      <c r="OU212" s="158"/>
      <c r="OV212" s="158"/>
      <c r="OW212" s="158"/>
      <c r="OX212" s="158"/>
      <c r="OY212" s="158"/>
      <c r="OZ212" s="158"/>
      <c r="PA212" s="158"/>
      <c r="PB212" s="158"/>
      <c r="PC212" s="158"/>
      <c r="PD212" s="158"/>
      <c r="PE212" s="158"/>
      <c r="PF212" s="158"/>
      <c r="PG212" s="158"/>
      <c r="PH212" s="158"/>
      <c r="PI212" s="158"/>
      <c r="PJ212" s="158"/>
      <c r="PK212" s="158"/>
      <c r="PL212" s="158"/>
      <c r="PM212" s="158"/>
      <c r="PN212" s="158"/>
      <c r="PO212" s="158"/>
      <c r="PP212" s="158"/>
      <c r="PQ212" s="158"/>
      <c r="PR212" s="158"/>
      <c r="PS212" s="158"/>
      <c r="PT212" s="158"/>
      <c r="PU212" s="158"/>
      <c r="PV212" s="158"/>
      <c r="PW212" s="158"/>
      <c r="PX212" s="158"/>
      <c r="PY212" s="158"/>
      <c r="PZ212" s="158"/>
      <c r="QA212" s="158"/>
      <c r="QB212" s="158"/>
      <c r="QC212" s="158"/>
      <c r="QD212" s="158"/>
      <c r="QE212" s="158"/>
      <c r="QF212" s="158"/>
      <c r="QG212" s="158"/>
      <c r="QH212" s="158"/>
      <c r="QI212" s="158"/>
      <c r="QJ212" s="158"/>
      <c r="QK212" s="158"/>
      <c r="QL212" s="158"/>
      <c r="QM212" s="158"/>
      <c r="QN212" s="158"/>
      <c r="QO212" s="158"/>
      <c r="QP212" s="158"/>
      <c r="QQ212" s="158"/>
      <c r="QR212" s="158"/>
      <c r="QS212" s="158"/>
      <c r="QT212" s="158"/>
      <c r="QU212" s="158"/>
      <c r="QV212" s="158"/>
      <c r="QW212" s="158"/>
      <c r="QX212" s="158"/>
      <c r="QY212" s="158"/>
      <c r="QZ212" s="158"/>
      <c r="RA212" s="158"/>
      <c r="RB212" s="158"/>
      <c r="RC212" s="158"/>
      <c r="RD212" s="158"/>
      <c r="RE212" s="158"/>
      <c r="RF212" s="158"/>
      <c r="RG212" s="158"/>
      <c r="RH212" s="158"/>
      <c r="RI212" s="158"/>
      <c r="RJ212" s="158"/>
      <c r="RK212" s="158"/>
      <c r="RL212" s="158"/>
      <c r="RM212" s="158"/>
      <c r="RN212" s="158"/>
      <c r="RO212" s="158"/>
      <c r="RP212" s="158"/>
      <c r="RQ212" s="158"/>
      <c r="RR212" s="158"/>
      <c r="RS212" s="158"/>
      <c r="RT212" s="158"/>
      <c r="RU212" s="158"/>
      <c r="RV212" s="158"/>
      <c r="RW212" s="158"/>
      <c r="RX212" s="158"/>
      <c r="RY212" s="158"/>
      <c r="RZ212" s="158"/>
      <c r="SA212" s="158"/>
      <c r="SB212" s="158"/>
      <c r="SC212" s="158"/>
      <c r="SD212" s="158"/>
      <c r="SE212" s="158"/>
      <c r="SF212" s="158"/>
      <c r="SG212" s="158"/>
      <c r="SH212" s="158"/>
      <c r="SI212" s="158"/>
      <c r="SJ212" s="158"/>
      <c r="SK212" s="158"/>
      <c r="SL212" s="158"/>
      <c r="SM212" s="158"/>
      <c r="SN212" s="158"/>
      <c r="SO212" s="158"/>
      <c r="SP212" s="158"/>
      <c r="SQ212" s="158"/>
      <c r="SR212" s="158"/>
      <c r="SS212" s="158"/>
      <c r="ST212" s="158"/>
      <c r="SU212" s="158"/>
      <c r="SV212" s="158"/>
      <c r="SW212" s="158"/>
      <c r="SX212" s="158"/>
      <c r="SY212" s="158"/>
      <c r="SZ212" s="158"/>
      <c r="TA212" s="158"/>
      <c r="TB212" s="158"/>
      <c r="TC212" s="158"/>
      <c r="TD212" s="158"/>
      <c r="TE212" s="158"/>
      <c r="TF212" s="158"/>
      <c r="TG212" s="158"/>
      <c r="TH212" s="158"/>
      <c r="TI212" s="158"/>
      <c r="TJ212" s="158"/>
      <c r="TK212" s="158"/>
      <c r="TL212" s="158"/>
      <c r="TM212" s="158"/>
      <c r="TN212" s="158"/>
      <c r="TO212" s="158"/>
      <c r="TP212" s="158"/>
      <c r="TQ212" s="158"/>
      <c r="TR212" s="158"/>
      <c r="TS212" s="158"/>
      <c r="TT212" s="158"/>
      <c r="TU212" s="158"/>
      <c r="TV212" s="158"/>
      <c r="TW212" s="158"/>
      <c r="TX212" s="158"/>
      <c r="TY212" s="158"/>
      <c r="TZ212" s="158"/>
      <c r="UA212" s="158"/>
      <c r="UB212" s="158"/>
      <c r="UC212" s="158"/>
      <c r="UD212" s="158"/>
      <c r="UE212" s="158"/>
      <c r="UF212" s="158"/>
      <c r="UG212" s="158"/>
      <c r="UH212" s="158"/>
      <c r="UI212" s="158"/>
      <c r="UJ212" s="158"/>
      <c r="UK212" s="158"/>
      <c r="UL212" s="158"/>
      <c r="UM212" s="158"/>
      <c r="UN212" s="158"/>
      <c r="UO212" s="158"/>
      <c r="UP212" s="158"/>
      <c r="UQ212" s="158"/>
      <c r="UR212" s="158"/>
      <c r="US212" s="158"/>
      <c r="UT212" s="158"/>
      <c r="UU212" s="158"/>
      <c r="UV212" s="158"/>
      <c r="UW212" s="158"/>
      <c r="UX212" s="158"/>
      <c r="UY212" s="158"/>
      <c r="UZ212" s="158"/>
      <c r="VA212" s="158"/>
      <c r="VB212" s="158"/>
      <c r="VC212" s="158"/>
      <c r="VD212" s="158"/>
      <c r="VE212" s="158"/>
      <c r="VF212" s="158"/>
      <c r="VG212" s="158"/>
      <c r="VH212" s="158"/>
      <c r="VI212" s="158"/>
      <c r="VJ212" s="158"/>
      <c r="VK212" s="158"/>
      <c r="VL212" s="158"/>
      <c r="VM212" s="158"/>
      <c r="VN212" s="158"/>
      <c r="VO212" s="158"/>
      <c r="VP212" s="158"/>
      <c r="VQ212" s="158"/>
      <c r="VR212" s="158"/>
      <c r="VS212" s="158"/>
      <c r="VT212" s="158"/>
      <c r="VU212" s="158"/>
      <c r="VV212" s="158"/>
      <c r="VW212" s="158"/>
      <c r="VX212" s="158"/>
      <c r="VY212" s="158"/>
      <c r="VZ212" s="158"/>
      <c r="WA212" s="158"/>
      <c r="WB212" s="158"/>
      <c r="WC212" s="158"/>
      <c r="WD212" s="158"/>
      <c r="WE212" s="158"/>
      <c r="WF212" s="158"/>
      <c r="WG212" s="158"/>
      <c r="WH212" s="158"/>
      <c r="WI212" s="158"/>
      <c r="WJ212" s="158"/>
      <c r="WK212" s="158"/>
      <c r="WL212" s="158"/>
      <c r="WM212" s="158"/>
      <c r="WN212" s="158"/>
      <c r="WO212" s="158"/>
      <c r="WP212" s="158"/>
      <c r="WQ212" s="158"/>
      <c r="WR212" s="158"/>
      <c r="WS212" s="158"/>
      <c r="WT212" s="158"/>
      <c r="WU212" s="158"/>
      <c r="WV212" s="158"/>
      <c r="WW212" s="158"/>
      <c r="WX212" s="158"/>
      <c r="WY212" s="158"/>
      <c r="WZ212" s="158"/>
      <c r="XA212" s="158"/>
      <c r="XB212" s="158"/>
      <c r="XC212" s="158"/>
      <c r="XD212" s="158"/>
      <c r="XE212" s="158"/>
      <c r="XF212" s="158"/>
      <c r="XG212" s="158"/>
      <c r="XH212" s="158"/>
      <c r="XI212" s="158"/>
      <c r="XJ212" s="158"/>
      <c r="XK212" s="158"/>
      <c r="XL212" s="158"/>
      <c r="XM212" s="158"/>
      <c r="XN212" s="158"/>
      <c r="XO212" s="158"/>
      <c r="XP212" s="158"/>
      <c r="XQ212" s="158"/>
      <c r="XR212" s="158"/>
      <c r="XS212" s="158"/>
      <c r="XT212" s="158"/>
      <c r="XU212" s="158"/>
      <c r="XV212" s="158"/>
      <c r="XW212" s="158"/>
      <c r="XX212" s="158"/>
      <c r="XY212" s="158"/>
      <c r="XZ212" s="158"/>
      <c r="YA212" s="158"/>
      <c r="YB212" s="158"/>
      <c r="YC212" s="158"/>
      <c r="YD212" s="158"/>
      <c r="YE212" s="158"/>
      <c r="YF212" s="158"/>
      <c r="YG212" s="158"/>
      <c r="YH212" s="158"/>
      <c r="YI212" s="158"/>
      <c r="YJ212" s="158"/>
      <c r="YK212" s="158"/>
      <c r="YL212" s="158"/>
      <c r="YM212" s="158"/>
      <c r="YN212" s="158"/>
      <c r="YO212" s="158"/>
      <c r="YP212" s="158"/>
      <c r="YQ212" s="158"/>
      <c r="YR212" s="158"/>
      <c r="YS212" s="158"/>
      <c r="YT212" s="158"/>
      <c r="YU212" s="158"/>
      <c r="YV212" s="158"/>
      <c r="YW212" s="158"/>
      <c r="YX212" s="158"/>
      <c r="YY212" s="158"/>
      <c r="YZ212" s="158"/>
      <c r="ZA212" s="158"/>
      <c r="ZB212" s="158"/>
      <c r="ZC212" s="158"/>
      <c r="ZD212" s="158"/>
      <c r="ZE212" s="158"/>
      <c r="ZF212" s="158"/>
      <c r="ZG212" s="158"/>
      <c r="ZH212" s="158"/>
      <c r="ZI212" s="158"/>
      <c r="ZJ212" s="158"/>
      <c r="ZK212" s="158"/>
      <c r="ZL212" s="158"/>
      <c r="ZM212" s="158"/>
      <c r="ZN212" s="158"/>
      <c r="ZO212" s="158"/>
      <c r="ZP212" s="158"/>
      <c r="ZQ212" s="158"/>
      <c r="ZR212" s="158"/>
      <c r="ZS212" s="158"/>
      <c r="ZT212" s="158"/>
      <c r="ZU212" s="158"/>
      <c r="ZV212" s="158"/>
      <c r="ZW212" s="158"/>
      <c r="ZX212" s="158"/>
      <c r="ZY212" s="158"/>
      <c r="ZZ212" s="158"/>
      <c r="AAA212" s="158"/>
      <c r="AAB212" s="158"/>
      <c r="AAC212" s="158"/>
      <c r="AAD212" s="158"/>
      <c r="AAE212" s="158"/>
      <c r="AAF212" s="158"/>
      <c r="AAG212" s="158"/>
      <c r="AAH212" s="158"/>
      <c r="AAI212" s="158"/>
      <c r="AAJ212" s="158"/>
      <c r="AAK212" s="158"/>
      <c r="AAL212" s="158"/>
      <c r="AAM212" s="158"/>
      <c r="AAN212" s="158"/>
      <c r="AAO212" s="158"/>
      <c r="AAP212" s="158"/>
      <c r="AAQ212" s="158"/>
      <c r="AAR212" s="158"/>
      <c r="AAS212" s="158"/>
      <c r="AAT212" s="158"/>
      <c r="AAU212" s="158"/>
      <c r="AAV212" s="158"/>
      <c r="AAW212" s="158"/>
      <c r="AAX212" s="158"/>
      <c r="AAY212" s="158"/>
      <c r="AAZ212" s="158"/>
      <c r="ABA212" s="158"/>
      <c r="ABB212" s="158"/>
      <c r="ABC212" s="158"/>
      <c r="ABD212" s="158"/>
      <c r="ABE212" s="158"/>
      <c r="ABF212" s="158"/>
      <c r="ABG212" s="158"/>
      <c r="ABH212" s="158"/>
      <c r="ABI212" s="158"/>
      <c r="ABJ212" s="158"/>
      <c r="ABK212" s="158"/>
      <c r="ABL212" s="158"/>
      <c r="ABM212" s="158"/>
      <c r="ABN212" s="158"/>
      <c r="ABO212" s="158"/>
      <c r="ABP212" s="158"/>
      <c r="ABQ212" s="158"/>
      <c r="ABR212" s="158"/>
      <c r="ABS212" s="158"/>
      <c r="ABT212" s="158"/>
      <c r="ABU212" s="158"/>
      <c r="ABV212" s="158"/>
      <c r="ABW212" s="158"/>
      <c r="ABX212" s="158"/>
      <c r="ABY212" s="158"/>
      <c r="ABZ212" s="158"/>
      <c r="ACA212" s="158"/>
      <c r="ACB212" s="158"/>
      <c r="ACC212" s="158"/>
      <c r="ACD212" s="158"/>
      <c r="ACE212" s="158"/>
      <c r="ACF212" s="158"/>
      <c r="ACG212" s="158"/>
      <c r="ACH212" s="158"/>
      <c r="ACI212" s="158"/>
      <c r="ACJ212" s="158"/>
      <c r="ACK212" s="158"/>
      <c r="ACL212" s="158"/>
      <c r="ACM212" s="158"/>
      <c r="ACN212" s="158"/>
      <c r="ACO212" s="158"/>
      <c r="ACP212" s="158"/>
      <c r="ACQ212" s="158"/>
      <c r="ACR212" s="158"/>
      <c r="ACS212" s="158"/>
      <c r="ACT212" s="158"/>
      <c r="ACU212" s="158"/>
      <c r="ACV212" s="158"/>
      <c r="ACW212" s="158"/>
      <c r="ACX212" s="158"/>
      <c r="ACY212" s="158"/>
      <c r="ACZ212" s="158"/>
      <c r="ADA212" s="158"/>
      <c r="ADB212" s="158"/>
      <c r="ADC212" s="158"/>
      <c r="ADD212" s="158"/>
      <c r="ADE212" s="158"/>
      <c r="ADF212" s="158"/>
      <c r="ADG212" s="158"/>
      <c r="ADH212" s="158"/>
      <c r="ADI212" s="158"/>
      <c r="ADJ212" s="158"/>
      <c r="ADK212" s="158"/>
      <c r="ADL212" s="158"/>
      <c r="ADM212" s="158"/>
      <c r="ADN212" s="158"/>
      <c r="ADO212" s="158"/>
      <c r="ADP212" s="158"/>
      <c r="ADQ212" s="158"/>
      <c r="ADR212" s="158"/>
      <c r="ADS212" s="158"/>
      <c r="ADT212" s="158"/>
      <c r="ADU212" s="158"/>
      <c r="ADV212" s="158"/>
      <c r="ADW212" s="158"/>
      <c r="ADX212" s="158"/>
      <c r="ADY212" s="158"/>
      <c r="ADZ212" s="158"/>
      <c r="AEA212" s="158"/>
      <c r="AEB212" s="158"/>
      <c r="AEC212" s="158"/>
      <c r="AED212" s="158"/>
      <c r="AEE212" s="158"/>
      <c r="AEF212" s="158"/>
      <c r="AEG212" s="158"/>
      <c r="AEH212" s="158"/>
      <c r="AEI212" s="158"/>
      <c r="AEJ212" s="158"/>
      <c r="AEK212" s="158"/>
      <c r="AEL212" s="158"/>
      <c r="AEM212" s="158"/>
      <c r="AEN212" s="158"/>
      <c r="AEO212" s="158"/>
      <c r="AEP212" s="158"/>
      <c r="AEQ212" s="158"/>
      <c r="AER212" s="158"/>
      <c r="AES212" s="158"/>
      <c r="AET212" s="158"/>
      <c r="AEU212" s="158"/>
      <c r="AEV212" s="158"/>
      <c r="AEW212" s="158"/>
      <c r="AEX212" s="158"/>
      <c r="AEY212" s="158"/>
      <c r="AEZ212" s="158"/>
      <c r="AFA212" s="158"/>
      <c r="AFB212" s="158"/>
      <c r="AFC212" s="158"/>
      <c r="AFD212" s="158"/>
      <c r="AFE212" s="158"/>
      <c r="AFF212" s="158"/>
      <c r="AFG212" s="158"/>
      <c r="AFH212" s="158"/>
      <c r="AFI212" s="158"/>
      <c r="AFJ212" s="158"/>
      <c r="AFK212" s="158"/>
      <c r="AFL212" s="158"/>
      <c r="AFM212" s="158"/>
      <c r="AFN212" s="158"/>
      <c r="AFO212" s="158"/>
      <c r="AFP212" s="158"/>
      <c r="AFQ212" s="158"/>
      <c r="AFR212" s="158"/>
      <c r="AFS212" s="158"/>
      <c r="AFT212" s="158"/>
      <c r="AFU212" s="158"/>
      <c r="AFV212" s="158"/>
      <c r="AFW212" s="158"/>
      <c r="AFX212" s="158"/>
      <c r="AFY212" s="158"/>
      <c r="AFZ212" s="158"/>
      <c r="AGA212" s="158"/>
      <c r="AGB212" s="158"/>
      <c r="AGC212" s="158"/>
      <c r="AGD212" s="158"/>
      <c r="AGE212" s="158"/>
      <c r="AGF212" s="158"/>
      <c r="AGG212" s="158"/>
      <c r="AGH212" s="158"/>
      <c r="AGI212" s="158"/>
      <c r="AGJ212" s="158"/>
      <c r="AGK212" s="158"/>
      <c r="AGL212" s="158"/>
      <c r="AGM212" s="158"/>
      <c r="AGN212" s="158"/>
      <c r="AGO212" s="158"/>
      <c r="AGP212" s="158"/>
      <c r="AGQ212" s="158"/>
      <c r="AGR212" s="158"/>
      <c r="AGS212" s="158"/>
      <c r="AGT212" s="158"/>
      <c r="AGU212" s="158"/>
      <c r="AGV212" s="158"/>
      <c r="AGW212" s="158"/>
      <c r="AGX212" s="158"/>
      <c r="AGY212" s="158"/>
      <c r="AGZ212" s="158"/>
      <c r="AHA212" s="158"/>
      <c r="AHB212" s="158"/>
      <c r="AHC212" s="158"/>
      <c r="AHD212" s="158"/>
      <c r="AHE212" s="158"/>
      <c r="AHF212" s="158"/>
      <c r="AHG212" s="158"/>
      <c r="AHH212" s="158"/>
      <c r="AHI212" s="158"/>
      <c r="AHJ212" s="158"/>
      <c r="AHK212" s="158"/>
      <c r="AHL212" s="158"/>
      <c r="AHM212" s="158"/>
      <c r="AHN212" s="158"/>
      <c r="AHO212" s="158"/>
      <c r="AHP212" s="158"/>
      <c r="AHQ212" s="158"/>
      <c r="AHR212" s="158"/>
      <c r="AHS212" s="158"/>
      <c r="AHT212" s="158"/>
      <c r="AHU212" s="158"/>
      <c r="AHV212" s="158"/>
      <c r="AHW212" s="158"/>
      <c r="AHX212" s="158"/>
      <c r="AHY212" s="158"/>
      <c r="AHZ212" s="158"/>
      <c r="AIA212" s="158"/>
      <c r="AIB212" s="158"/>
      <c r="AIC212" s="158"/>
      <c r="AID212" s="158"/>
      <c r="AIE212" s="158"/>
      <c r="AIF212" s="158"/>
      <c r="AIG212" s="158"/>
      <c r="AIH212" s="158"/>
      <c r="AII212" s="158"/>
      <c r="AIJ212" s="158"/>
      <c r="AIK212" s="158"/>
      <c r="AIL212" s="158"/>
      <c r="AIM212" s="158"/>
      <c r="AIN212" s="158"/>
      <c r="AIO212" s="158"/>
      <c r="AIP212" s="158"/>
      <c r="AIQ212" s="158"/>
      <c r="AIR212" s="158"/>
      <c r="AIS212" s="158"/>
      <c r="AIT212" s="158"/>
      <c r="AIU212" s="158"/>
      <c r="AIV212" s="158"/>
      <c r="AIW212" s="158"/>
      <c r="AIX212" s="158"/>
      <c r="AIY212" s="158"/>
      <c r="AIZ212" s="158"/>
      <c r="AJA212" s="158"/>
      <c r="AJB212" s="158"/>
      <c r="AJC212" s="158"/>
      <c r="AJD212" s="158"/>
      <c r="AJE212" s="158"/>
      <c r="AJF212" s="158"/>
      <c r="AJG212" s="158"/>
      <c r="AJH212" s="158"/>
      <c r="AJI212" s="158"/>
      <c r="AJJ212" s="158"/>
      <c r="AJK212" s="158"/>
      <c r="AJL212" s="158"/>
      <c r="AJM212" s="158"/>
      <c r="AJN212" s="158"/>
      <c r="AJO212" s="158"/>
      <c r="AJP212" s="158"/>
      <c r="AJQ212" s="158"/>
      <c r="AJR212" s="158"/>
      <c r="AJS212" s="158"/>
      <c r="AJT212" s="158"/>
      <c r="AJU212" s="158"/>
      <c r="AJV212" s="158"/>
      <c r="AJW212" s="158"/>
      <c r="AJX212" s="158"/>
      <c r="AJY212" s="158"/>
      <c r="AJZ212" s="158"/>
      <c r="AKA212" s="158"/>
      <c r="AKB212" s="158"/>
      <c r="AKC212" s="158"/>
      <c r="AKD212" s="158"/>
      <c r="AKE212" s="158"/>
      <c r="AKF212" s="158"/>
      <c r="AKG212" s="158"/>
      <c r="AKH212" s="158"/>
      <c r="AKI212" s="158"/>
      <c r="AKJ212" s="158"/>
      <c r="AKK212" s="158"/>
      <c r="AKL212" s="158"/>
      <c r="AKM212" s="158"/>
      <c r="AKN212" s="158"/>
      <c r="AKO212" s="158"/>
      <c r="AKP212" s="158"/>
      <c r="AKQ212" s="158"/>
      <c r="AKR212" s="158"/>
      <c r="AKS212" s="158"/>
      <c r="AKT212" s="158"/>
      <c r="AKU212" s="158"/>
      <c r="AKV212" s="158"/>
      <c r="AKW212" s="158"/>
      <c r="AKX212" s="158"/>
      <c r="AKY212" s="158"/>
      <c r="AKZ212" s="158"/>
      <c r="ALA212" s="158"/>
      <c r="ALB212" s="158"/>
      <c r="ALC212" s="158"/>
      <c r="ALD212" s="158"/>
      <c r="ALE212" s="158"/>
      <c r="ALF212" s="158"/>
      <c r="ALG212" s="158"/>
      <c r="ALH212" s="158"/>
      <c r="ALI212" s="158"/>
      <c r="ALJ212" s="158"/>
      <c r="ALK212" s="158"/>
      <c r="ALL212" s="158"/>
      <c r="ALM212" s="158"/>
      <c r="ALN212" s="158"/>
      <c r="ALO212" s="158"/>
      <c r="ALP212" s="158"/>
      <c r="ALQ212" s="158"/>
      <c r="ALR212" s="158"/>
      <c r="ALS212" s="158"/>
      <c r="ALT212" s="158"/>
      <c r="ALU212" s="158"/>
      <c r="ALV212" s="158"/>
      <c r="ALW212" s="158"/>
      <c r="ALX212" s="158"/>
      <c r="ALY212" s="158"/>
      <c r="ALZ212" s="158"/>
      <c r="AMA212" s="158"/>
      <c r="AMB212" s="158"/>
      <c r="AMC212" s="158"/>
      <c r="AMD212" s="158"/>
      <c r="AME212" s="158"/>
      <c r="AMF212" s="158"/>
      <c r="AMG212" s="158"/>
      <c r="AMH212" s="158"/>
      <c r="AMI212" s="158"/>
      <c r="AMJ212" s="158"/>
      <c r="AMK212" s="158"/>
    </row>
    <row r="213" spans="1:1025" customFormat="1" ht="12.75">
      <c r="A213" s="273"/>
      <c r="B213" s="273"/>
      <c r="C213" s="302"/>
    </row>
    <row r="214" spans="1:1025" customFormat="1" ht="15.75">
      <c r="A214" s="393" t="s">
        <v>287</v>
      </c>
      <c r="B214" s="394"/>
      <c r="C214" s="395"/>
      <c r="D214" s="304">
        <f>D209+D212+D206+D203+D196+D192+D189+D185+D182+D177+D171+D159+D156+D150+D147</f>
        <v>334002.59999999998</v>
      </c>
    </row>
    <row r="215" spans="1:1025" customFormat="1" ht="12.75">
      <c r="A215" s="273"/>
      <c r="B215" s="273"/>
      <c r="C215" s="302"/>
    </row>
    <row r="216" spans="1:1025" customFormat="1" ht="12.75">
      <c r="A216" s="273"/>
      <c r="B216" s="273"/>
      <c r="C216" s="302"/>
    </row>
    <row r="217" spans="1:1025" customFormat="1" ht="12.75">
      <c r="A217" s="396" t="s">
        <v>288</v>
      </c>
      <c r="B217" s="396"/>
      <c r="C217" s="396"/>
      <c r="D217" s="397">
        <f>D214+D96</f>
        <v>617191.62999999989</v>
      </c>
    </row>
    <row r="218" spans="1:1025" customFormat="1" ht="12.75">
      <c r="A218" s="396"/>
      <c r="B218" s="396"/>
      <c r="C218" s="396"/>
      <c r="D218" s="397"/>
    </row>
    <row r="219" spans="1:1025" customFormat="1" ht="12.75">
      <c r="A219" s="273"/>
      <c r="B219" s="273"/>
      <c r="C219" s="302"/>
    </row>
    <row r="220" spans="1:1025" customFormat="1" ht="12.75">
      <c r="A220" s="273"/>
      <c r="B220" s="273"/>
      <c r="C220" s="302"/>
    </row>
    <row r="221" spans="1:1025" customFormat="1" ht="12.75">
      <c r="A221" s="273"/>
      <c r="B221" s="273"/>
      <c r="C221" s="302"/>
    </row>
    <row r="222" spans="1:1025" customFormat="1" ht="12.75">
      <c r="A222" s="273"/>
      <c r="B222" s="273"/>
      <c r="C222" s="302"/>
    </row>
    <row r="223" spans="1:1025" customFormat="1" ht="12.75">
      <c r="A223" s="273"/>
      <c r="B223" s="273"/>
      <c r="C223" s="302"/>
    </row>
    <row r="224" spans="1:1025" customFormat="1" ht="12.75">
      <c r="A224" s="273"/>
      <c r="B224" s="273"/>
      <c r="C224" s="302"/>
    </row>
    <row r="225" spans="1:3" customFormat="1" ht="12.75">
      <c r="A225" s="273"/>
      <c r="B225" s="273"/>
      <c r="C225" s="302"/>
    </row>
    <row r="226" spans="1:3" customFormat="1" ht="12.75">
      <c r="A226" s="273"/>
      <c r="B226" s="273"/>
      <c r="C226" s="302"/>
    </row>
    <row r="227" spans="1:3" customFormat="1" ht="12.75">
      <c r="A227" s="273"/>
      <c r="B227" s="273"/>
      <c r="C227" s="302"/>
    </row>
    <row r="228" spans="1:3" customFormat="1" ht="12.75">
      <c r="A228" s="273"/>
      <c r="B228" s="273"/>
      <c r="C228" s="302"/>
    </row>
    <row r="229" spans="1:3" customFormat="1" ht="12.75">
      <c r="A229" s="273"/>
      <c r="B229" s="273"/>
      <c r="C229" s="302"/>
    </row>
  </sheetData>
  <mergeCells count="73">
    <mergeCell ref="A214:C214"/>
    <mergeCell ref="A217:C218"/>
    <mergeCell ref="D217:D218"/>
    <mergeCell ref="A182:C182"/>
    <mergeCell ref="A183:D183"/>
    <mergeCell ref="A185:C185"/>
    <mergeCell ref="A186:D186"/>
    <mergeCell ref="A189:C189"/>
    <mergeCell ref="A210:D210"/>
    <mergeCell ref="A212:C212"/>
    <mergeCell ref="A206:C206"/>
    <mergeCell ref="A207:D207"/>
    <mergeCell ref="A209:C209"/>
    <mergeCell ref="A203:C203"/>
    <mergeCell ref="A204:D204"/>
    <mergeCell ref="A190:D190"/>
    <mergeCell ref="A159:C159"/>
    <mergeCell ref="A160:D160"/>
    <mergeCell ref="A171:C171"/>
    <mergeCell ref="A172:D172"/>
    <mergeCell ref="A177:C177"/>
    <mergeCell ref="A192:C192"/>
    <mergeCell ref="A193:D193"/>
    <mergeCell ref="A196:C196"/>
    <mergeCell ref="A197:D197"/>
    <mergeCell ref="A90:D90"/>
    <mergeCell ref="A94:C94"/>
    <mergeCell ref="A119:D119"/>
    <mergeCell ref="A102:D102"/>
    <mergeCell ref="A96:C96"/>
    <mergeCell ref="A147:C147"/>
    <mergeCell ref="A178:D178"/>
    <mergeCell ref="A151:D151"/>
    <mergeCell ref="A156:C156"/>
    <mergeCell ref="A157:D157"/>
    <mergeCell ref="A148:D148"/>
    <mergeCell ref="A150:C150"/>
    <mergeCell ref="F122:F123"/>
    <mergeCell ref="F120:F121"/>
    <mergeCell ref="F145:F146"/>
    <mergeCell ref="F138:F144"/>
    <mergeCell ref="F136:F137"/>
    <mergeCell ref="F130:F135"/>
    <mergeCell ref="F126:F129"/>
    <mergeCell ref="F124:F125"/>
    <mergeCell ref="A83:C83"/>
    <mergeCell ref="A84:D84"/>
    <mergeCell ref="A86:C86"/>
    <mergeCell ref="A87:D87"/>
    <mergeCell ref="A89:C89"/>
    <mergeCell ref="A70:D70"/>
    <mergeCell ref="A73:C73"/>
    <mergeCell ref="A74:D74"/>
    <mergeCell ref="A78:C78"/>
    <mergeCell ref="A79:D79"/>
    <mergeCell ref="A51:C51"/>
    <mergeCell ref="A52:D52"/>
    <mergeCell ref="A5:D5"/>
    <mergeCell ref="A12:C12"/>
    <mergeCell ref="A13:D13"/>
    <mergeCell ref="A18:C18"/>
    <mergeCell ref="A31:D31"/>
    <mergeCell ref="A39:C39"/>
    <mergeCell ref="A30:C30"/>
    <mergeCell ref="A19:D19"/>
    <mergeCell ref="A40:D40"/>
    <mergeCell ref="A65:D65"/>
    <mergeCell ref="A69:C69"/>
    <mergeCell ref="A54:C54"/>
    <mergeCell ref="A55:D55"/>
    <mergeCell ref="A59:C59"/>
    <mergeCell ref="A60:D60"/>
    <mergeCell ref="A64:C64"/>
  </mergeCells>
  <phoneticPr fontId="0" type="noConversion"/>
  <printOptions horizontalCentered="1"/>
  <pageMargins left="0.79" right="0.4" top="0.31496062992125984" bottom="0.23622047244094491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G27" sqref="G27"/>
    </sheetView>
  </sheetViews>
  <sheetFormatPr defaultRowHeight="12.75"/>
  <cols>
    <col min="1" max="1" width="3.5703125" bestFit="1" customWidth="1"/>
    <col min="2" max="2" width="13.28515625" customWidth="1"/>
    <col min="3" max="3" width="12.28515625" customWidth="1"/>
    <col min="4" max="4" width="19.5703125" customWidth="1"/>
    <col min="6" max="6" width="10.7109375" customWidth="1"/>
    <col min="13" max="13" width="11.7109375" customWidth="1"/>
    <col min="16" max="18" width="10.140625" bestFit="1" customWidth="1"/>
    <col min="19" max="19" width="10.140625" customWidth="1"/>
  </cols>
  <sheetData>
    <row r="1" spans="1:19" ht="14.25">
      <c r="A1" s="314"/>
      <c r="B1" s="315"/>
      <c r="C1" s="316"/>
      <c r="D1" s="317"/>
      <c r="E1" s="315"/>
      <c r="F1" s="317"/>
      <c r="G1" s="317"/>
      <c r="H1" s="317"/>
      <c r="I1" s="317"/>
      <c r="J1" s="317"/>
      <c r="K1" s="317"/>
      <c r="L1" s="317"/>
      <c r="M1" s="318"/>
      <c r="N1" s="317"/>
      <c r="O1" s="317"/>
      <c r="P1" s="317"/>
      <c r="Q1" s="317"/>
      <c r="R1" s="317"/>
      <c r="S1" s="319" t="s">
        <v>427</v>
      </c>
    </row>
    <row r="2" spans="1:19" ht="14.25">
      <c r="A2" s="314"/>
      <c r="B2" s="315"/>
      <c r="C2" s="316"/>
      <c r="D2" s="317"/>
      <c r="E2" s="315"/>
      <c r="F2" s="317"/>
      <c r="G2" s="317"/>
      <c r="H2" s="317"/>
      <c r="I2" s="317"/>
      <c r="J2" s="317"/>
      <c r="K2" s="317"/>
      <c r="L2" s="317"/>
      <c r="M2" s="318"/>
      <c r="N2" s="317"/>
      <c r="O2" s="317"/>
      <c r="P2" s="317"/>
      <c r="Q2" s="317"/>
      <c r="R2" s="317"/>
      <c r="S2" s="319" t="s">
        <v>292</v>
      </c>
    </row>
    <row r="3" spans="1:19">
      <c r="A3" s="314"/>
      <c r="B3" s="315"/>
      <c r="C3" s="316"/>
      <c r="D3" s="317"/>
      <c r="E3" s="315"/>
      <c r="F3" s="317"/>
      <c r="G3" s="317"/>
      <c r="H3" s="317"/>
      <c r="I3" s="317"/>
      <c r="J3" s="317"/>
      <c r="K3" s="317"/>
      <c r="L3" s="317"/>
      <c r="M3" s="318"/>
      <c r="N3" s="317"/>
      <c r="O3" s="317"/>
      <c r="P3" s="317"/>
      <c r="Q3" s="317"/>
      <c r="R3" s="317"/>
      <c r="S3" s="317"/>
    </row>
    <row r="4" spans="1:19" ht="15">
      <c r="A4" s="404" t="s">
        <v>4</v>
      </c>
      <c r="B4" s="406" t="s">
        <v>293</v>
      </c>
      <c r="C4" s="404" t="s">
        <v>294</v>
      </c>
      <c r="D4" s="404" t="s">
        <v>295</v>
      </c>
      <c r="E4" s="404" t="s">
        <v>296</v>
      </c>
      <c r="F4" s="404" t="s">
        <v>297</v>
      </c>
      <c r="G4" s="404" t="s">
        <v>298</v>
      </c>
      <c r="H4" s="404" t="s">
        <v>299</v>
      </c>
      <c r="I4" s="404" t="s">
        <v>300</v>
      </c>
      <c r="J4" s="404" t="s">
        <v>301</v>
      </c>
      <c r="K4" s="404" t="s">
        <v>302</v>
      </c>
      <c r="L4" s="404" t="s">
        <v>450</v>
      </c>
      <c r="M4" s="405" t="s">
        <v>303</v>
      </c>
      <c r="N4" s="404" t="s">
        <v>304</v>
      </c>
      <c r="O4" s="404" t="s">
        <v>305</v>
      </c>
      <c r="P4" s="404" t="s">
        <v>306</v>
      </c>
      <c r="Q4" s="404"/>
      <c r="R4" s="404" t="s">
        <v>307</v>
      </c>
      <c r="S4" s="404"/>
    </row>
    <row r="5" spans="1:19" ht="15">
      <c r="A5" s="404"/>
      <c r="B5" s="407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5"/>
      <c r="N5" s="404"/>
      <c r="O5" s="404"/>
      <c r="P5" s="320" t="s">
        <v>308</v>
      </c>
      <c r="Q5" s="320" t="s">
        <v>309</v>
      </c>
      <c r="R5" s="320" t="s">
        <v>308</v>
      </c>
      <c r="S5" s="320" t="s">
        <v>309</v>
      </c>
    </row>
    <row r="6" spans="1:19" ht="15">
      <c r="A6" s="402" t="s">
        <v>22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ht="45">
      <c r="A7" s="321">
        <v>1</v>
      </c>
      <c r="B7" s="321" t="s">
        <v>310</v>
      </c>
      <c r="C7" s="322" t="s">
        <v>311</v>
      </c>
      <c r="D7" s="322" t="s">
        <v>312</v>
      </c>
      <c r="E7" s="323" t="s">
        <v>313</v>
      </c>
      <c r="F7" s="321" t="s">
        <v>314</v>
      </c>
      <c r="G7" s="321">
        <v>2461</v>
      </c>
      <c r="H7" s="321">
        <v>8</v>
      </c>
      <c r="I7" s="321">
        <v>800</v>
      </c>
      <c r="J7" s="321">
        <v>2610</v>
      </c>
      <c r="K7" s="321">
        <v>1999</v>
      </c>
      <c r="L7" s="321">
        <v>111</v>
      </c>
      <c r="M7" s="352">
        <v>11000</v>
      </c>
      <c r="N7" s="321"/>
      <c r="O7" s="324"/>
      <c r="P7" s="323" t="s">
        <v>315</v>
      </c>
      <c r="Q7" s="323" t="s">
        <v>316</v>
      </c>
      <c r="R7" s="323" t="s">
        <v>315</v>
      </c>
      <c r="S7" s="323" t="s">
        <v>316</v>
      </c>
    </row>
    <row r="8" spans="1:19" ht="45">
      <c r="A8" s="321">
        <v>2</v>
      </c>
      <c r="B8" s="72" t="s">
        <v>317</v>
      </c>
      <c r="C8" s="325"/>
      <c r="D8" s="325" t="s">
        <v>318</v>
      </c>
      <c r="E8" s="326" t="s">
        <v>319</v>
      </c>
      <c r="F8" s="72" t="s">
        <v>320</v>
      </c>
      <c r="G8" s="72"/>
      <c r="H8" s="72"/>
      <c r="I8" s="72">
        <v>450</v>
      </c>
      <c r="J8" s="72"/>
      <c r="K8" s="72">
        <v>2008</v>
      </c>
      <c r="L8" s="72"/>
      <c r="M8" s="352"/>
      <c r="N8" s="72"/>
      <c r="O8" s="328"/>
      <c r="P8" s="326" t="s">
        <v>321</v>
      </c>
      <c r="Q8" s="326" t="s">
        <v>322</v>
      </c>
      <c r="R8" s="326"/>
      <c r="S8" s="326"/>
    </row>
    <row r="9" spans="1:19" ht="45">
      <c r="A9" s="321">
        <v>3</v>
      </c>
      <c r="B9" s="72" t="s">
        <v>310</v>
      </c>
      <c r="C9" s="325" t="s">
        <v>323</v>
      </c>
      <c r="D9" s="325" t="s">
        <v>324</v>
      </c>
      <c r="E9" s="326" t="s">
        <v>325</v>
      </c>
      <c r="F9" s="72" t="s">
        <v>314</v>
      </c>
      <c r="G9" s="72">
        <v>2460</v>
      </c>
      <c r="H9" s="72"/>
      <c r="I9" s="72"/>
      <c r="J9" s="321">
        <v>3500</v>
      </c>
      <c r="K9" s="72">
        <v>2005</v>
      </c>
      <c r="L9" s="72"/>
      <c r="M9" s="352"/>
      <c r="N9" s="72"/>
      <c r="O9" s="328"/>
      <c r="P9" s="326" t="s">
        <v>326</v>
      </c>
      <c r="Q9" s="326" t="s">
        <v>327</v>
      </c>
      <c r="R9" s="326"/>
      <c r="S9" s="326"/>
    </row>
    <row r="10" spans="1:19" ht="45">
      <c r="A10" s="321">
        <v>4</v>
      </c>
      <c r="B10" s="72" t="s">
        <v>328</v>
      </c>
      <c r="C10" s="325" t="s">
        <v>329</v>
      </c>
      <c r="D10" s="325" t="s">
        <v>330</v>
      </c>
      <c r="E10" s="326" t="s">
        <v>331</v>
      </c>
      <c r="F10" s="72" t="s">
        <v>332</v>
      </c>
      <c r="G10" s="72">
        <v>2287</v>
      </c>
      <c r="H10" s="72">
        <v>3</v>
      </c>
      <c r="I10" s="72">
        <v>1325</v>
      </c>
      <c r="J10" s="72">
        <v>3300</v>
      </c>
      <c r="K10" s="72">
        <v>2019</v>
      </c>
      <c r="L10" s="72">
        <v>96</v>
      </c>
      <c r="M10" s="352">
        <v>91000</v>
      </c>
      <c r="N10" s="72"/>
      <c r="O10" s="328"/>
      <c r="P10" s="326" t="s">
        <v>333</v>
      </c>
      <c r="Q10" s="326" t="s">
        <v>334</v>
      </c>
      <c r="R10" s="326" t="s">
        <v>333</v>
      </c>
      <c r="S10" s="326" t="s">
        <v>334</v>
      </c>
    </row>
    <row r="11" spans="1:19" ht="45">
      <c r="A11" s="321">
        <v>5</v>
      </c>
      <c r="B11" s="72" t="s">
        <v>335</v>
      </c>
      <c r="C11" s="325" t="s">
        <v>336</v>
      </c>
      <c r="D11" s="325" t="s">
        <v>337</v>
      </c>
      <c r="E11" s="326" t="s">
        <v>338</v>
      </c>
      <c r="F11" s="72" t="s">
        <v>364</v>
      </c>
      <c r="G11" s="72">
        <v>5443</v>
      </c>
      <c r="H11" s="72">
        <v>7</v>
      </c>
      <c r="I11" s="72">
        <v>3500</v>
      </c>
      <c r="J11" s="72">
        <v>7750</v>
      </c>
      <c r="K11" s="72">
        <v>1994</v>
      </c>
      <c r="L11" s="72"/>
      <c r="M11" s="327"/>
      <c r="N11" s="72"/>
      <c r="O11" s="328"/>
      <c r="P11" s="326" t="s">
        <v>315</v>
      </c>
      <c r="Q11" s="326" t="s">
        <v>316</v>
      </c>
      <c r="R11" s="326"/>
      <c r="S11" s="326"/>
    </row>
    <row r="12" spans="1:19" ht="60">
      <c r="A12" s="321">
        <v>6</v>
      </c>
      <c r="B12" s="72" t="s">
        <v>339</v>
      </c>
      <c r="C12" s="325" t="s">
        <v>340</v>
      </c>
      <c r="D12" s="325" t="s">
        <v>341</v>
      </c>
      <c r="E12" s="326" t="s">
        <v>342</v>
      </c>
      <c r="F12" s="72" t="s">
        <v>343</v>
      </c>
      <c r="G12" s="72"/>
      <c r="H12" s="72"/>
      <c r="I12" s="72">
        <v>4000</v>
      </c>
      <c r="J12" s="72">
        <v>5140</v>
      </c>
      <c r="K12" s="72">
        <v>2020</v>
      </c>
      <c r="L12" s="72"/>
      <c r="M12" s="327"/>
      <c r="N12" s="72"/>
      <c r="O12" s="328"/>
      <c r="P12" s="329" t="s">
        <v>344</v>
      </c>
      <c r="Q12" s="329" t="s">
        <v>345</v>
      </c>
      <c r="R12" s="326"/>
      <c r="S12" s="326"/>
    </row>
    <row r="13" spans="1:19" ht="15">
      <c r="A13" s="403" t="s">
        <v>465</v>
      </c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</row>
    <row r="14" spans="1:19" ht="45">
      <c r="A14" s="72">
        <v>7</v>
      </c>
      <c r="B14" s="72" t="s">
        <v>335</v>
      </c>
      <c r="C14" s="325" t="s">
        <v>346</v>
      </c>
      <c r="D14" s="325" t="s">
        <v>347</v>
      </c>
      <c r="E14" s="326" t="s">
        <v>348</v>
      </c>
      <c r="F14" s="72" t="s">
        <v>364</v>
      </c>
      <c r="G14" s="72">
        <v>6174</v>
      </c>
      <c r="H14" s="72">
        <v>6</v>
      </c>
      <c r="I14" s="72">
        <v>4000</v>
      </c>
      <c r="J14" s="72">
        <v>10980</v>
      </c>
      <c r="K14" s="72">
        <v>1987</v>
      </c>
      <c r="L14" s="72">
        <v>132</v>
      </c>
      <c r="M14" s="327"/>
      <c r="N14" s="72"/>
      <c r="O14" s="328"/>
      <c r="P14" s="326" t="s">
        <v>349</v>
      </c>
      <c r="Q14" s="326" t="s">
        <v>350</v>
      </c>
      <c r="R14" s="326"/>
      <c r="S14" s="326"/>
    </row>
    <row r="15" spans="1:19" ht="15">
      <c r="A15" s="403" t="s">
        <v>466</v>
      </c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</row>
    <row r="16" spans="1:19" ht="45">
      <c r="A16" s="72">
        <v>8</v>
      </c>
      <c r="B16" s="72" t="s">
        <v>351</v>
      </c>
      <c r="C16" s="325" t="s">
        <v>352</v>
      </c>
      <c r="D16" s="325" t="s">
        <v>353</v>
      </c>
      <c r="E16" s="326" t="s">
        <v>354</v>
      </c>
      <c r="F16" s="72" t="s">
        <v>364</v>
      </c>
      <c r="G16" s="72">
        <v>2120</v>
      </c>
      <c r="H16" s="72">
        <v>6</v>
      </c>
      <c r="I16" s="72">
        <v>700</v>
      </c>
      <c r="J16" s="72">
        <v>2500</v>
      </c>
      <c r="K16" s="72">
        <v>1980</v>
      </c>
      <c r="L16" s="72">
        <v>51</v>
      </c>
      <c r="M16" s="327"/>
      <c r="N16" s="72"/>
      <c r="O16" s="328"/>
      <c r="P16" s="326" t="s">
        <v>355</v>
      </c>
      <c r="Q16" s="326" t="s">
        <v>356</v>
      </c>
      <c r="R16" s="326"/>
      <c r="S16" s="326"/>
    </row>
    <row r="17" spans="1:19" ht="45">
      <c r="A17" s="72">
        <v>9</v>
      </c>
      <c r="B17" s="72" t="s">
        <v>357</v>
      </c>
      <c r="C17" s="325" t="s">
        <v>358</v>
      </c>
      <c r="D17" s="325" t="s">
        <v>359</v>
      </c>
      <c r="E17" s="326" t="s">
        <v>360</v>
      </c>
      <c r="F17" s="72" t="s">
        <v>364</v>
      </c>
      <c r="G17" s="72">
        <v>6842</v>
      </c>
      <c r="H17" s="72">
        <v>8</v>
      </c>
      <c r="I17" s="72">
        <v>3200</v>
      </c>
      <c r="J17" s="72">
        <v>10700</v>
      </c>
      <c r="K17" s="72">
        <v>1976</v>
      </c>
      <c r="L17" s="72">
        <v>110</v>
      </c>
      <c r="M17" s="327"/>
      <c r="N17" s="72"/>
      <c r="O17" s="328"/>
      <c r="P17" s="326" t="s">
        <v>355</v>
      </c>
      <c r="Q17" s="326" t="s">
        <v>356</v>
      </c>
      <c r="R17" s="326"/>
      <c r="S17" s="326"/>
    </row>
    <row r="18" spans="1:19" ht="45">
      <c r="A18" s="72">
        <v>10</v>
      </c>
      <c r="B18" s="72" t="s">
        <v>335</v>
      </c>
      <c r="C18" s="325" t="s">
        <v>361</v>
      </c>
      <c r="D18" s="325" t="s">
        <v>362</v>
      </c>
      <c r="E18" s="326" t="s">
        <v>363</v>
      </c>
      <c r="F18" s="72" t="s">
        <v>364</v>
      </c>
      <c r="G18" s="72">
        <v>6184</v>
      </c>
      <c r="H18" s="72">
        <v>8</v>
      </c>
      <c r="I18" s="72">
        <v>6900</v>
      </c>
      <c r="J18" s="72">
        <v>15000</v>
      </c>
      <c r="K18" s="72">
        <v>1997</v>
      </c>
      <c r="L18" s="72">
        <v>198</v>
      </c>
      <c r="M18" s="327"/>
      <c r="N18" s="72"/>
      <c r="O18" s="328"/>
      <c r="P18" s="329" t="s">
        <v>365</v>
      </c>
      <c r="Q18" s="329" t="s">
        <v>366</v>
      </c>
      <c r="R18" s="326"/>
      <c r="S18" s="326"/>
    </row>
    <row r="19" spans="1:19" ht="15">
      <c r="A19" s="403" t="s">
        <v>467</v>
      </c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</row>
    <row r="20" spans="1:19" ht="45">
      <c r="A20" s="72">
        <v>11</v>
      </c>
      <c r="B20" s="72" t="s">
        <v>367</v>
      </c>
      <c r="C20" s="325" t="s">
        <v>368</v>
      </c>
      <c r="D20" s="325" t="s">
        <v>369</v>
      </c>
      <c r="E20" s="326" t="s">
        <v>370</v>
      </c>
      <c r="F20" s="72" t="s">
        <v>364</v>
      </c>
      <c r="G20" s="72">
        <v>9506</v>
      </c>
      <c r="H20" s="72">
        <v>6</v>
      </c>
      <c r="I20" s="72">
        <v>4500</v>
      </c>
      <c r="J20" s="72">
        <v>12000</v>
      </c>
      <c r="K20" s="72">
        <v>1980</v>
      </c>
      <c r="L20" s="72">
        <v>141</v>
      </c>
      <c r="M20" s="327"/>
      <c r="N20" s="72"/>
      <c r="O20" s="328"/>
      <c r="P20" s="329" t="s">
        <v>365</v>
      </c>
      <c r="Q20" s="329" t="s">
        <v>366</v>
      </c>
      <c r="R20" s="326"/>
      <c r="S20" s="326"/>
    </row>
    <row r="21" spans="1:19" ht="45">
      <c r="A21" s="72">
        <v>12</v>
      </c>
      <c r="B21" s="72" t="s">
        <v>371</v>
      </c>
      <c r="C21" s="325" t="s">
        <v>372</v>
      </c>
      <c r="D21" s="325" t="s">
        <v>373</v>
      </c>
      <c r="E21" s="326" t="s">
        <v>374</v>
      </c>
      <c r="F21" s="72" t="s">
        <v>364</v>
      </c>
      <c r="G21" s="72">
        <v>2488</v>
      </c>
      <c r="H21" s="72">
        <v>5</v>
      </c>
      <c r="I21" s="72">
        <v>850</v>
      </c>
      <c r="J21" s="72">
        <v>2805</v>
      </c>
      <c r="K21" s="72">
        <v>2010</v>
      </c>
      <c r="L21" s="72">
        <v>140</v>
      </c>
      <c r="M21" s="327"/>
      <c r="N21" s="72"/>
      <c r="O21" s="328"/>
      <c r="P21" s="326" t="s">
        <v>375</v>
      </c>
      <c r="Q21" s="326" t="s">
        <v>376</v>
      </c>
      <c r="R21" s="330"/>
      <c r="S21" s="330"/>
    </row>
    <row r="22" spans="1:19" ht="15">
      <c r="A22" s="403" t="s">
        <v>377</v>
      </c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</row>
    <row r="23" spans="1:19" ht="45">
      <c r="A23" s="72">
        <v>13</v>
      </c>
      <c r="B23" s="72" t="s">
        <v>351</v>
      </c>
      <c r="C23" s="325" t="s">
        <v>378</v>
      </c>
      <c r="D23" s="325" t="s">
        <v>379</v>
      </c>
      <c r="E23" s="326" t="s">
        <v>380</v>
      </c>
      <c r="F23" s="72" t="s">
        <v>364</v>
      </c>
      <c r="G23" s="72">
        <v>2417</v>
      </c>
      <c r="H23" s="72">
        <v>6</v>
      </c>
      <c r="I23" s="72">
        <v>450</v>
      </c>
      <c r="J23" s="72">
        <v>2500</v>
      </c>
      <c r="K23" s="72">
        <v>1993</v>
      </c>
      <c r="L23" s="72">
        <v>51</v>
      </c>
      <c r="M23" s="327"/>
      <c r="N23" s="72"/>
      <c r="O23" s="328"/>
      <c r="P23" s="326" t="s">
        <v>355</v>
      </c>
      <c r="Q23" s="326" t="s">
        <v>356</v>
      </c>
      <c r="R23" s="326"/>
      <c r="S23" s="326"/>
    </row>
    <row r="24" spans="1:19" ht="15">
      <c r="A24" s="403" t="s">
        <v>468</v>
      </c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</row>
    <row r="25" spans="1:19" ht="45">
      <c r="A25" s="72">
        <v>14</v>
      </c>
      <c r="B25" s="72" t="s">
        <v>381</v>
      </c>
      <c r="C25" s="325" t="s">
        <v>382</v>
      </c>
      <c r="D25" s="325" t="s">
        <v>383</v>
      </c>
      <c r="E25" s="326" t="s">
        <v>384</v>
      </c>
      <c r="F25" s="72" t="s">
        <v>364</v>
      </c>
      <c r="G25" s="72">
        <v>10850</v>
      </c>
      <c r="H25" s="72">
        <v>7</v>
      </c>
      <c r="I25" s="72">
        <v>8000</v>
      </c>
      <c r="J25" s="72">
        <v>18000</v>
      </c>
      <c r="K25" s="72">
        <v>1981</v>
      </c>
      <c r="L25" s="72">
        <v>162</v>
      </c>
      <c r="M25" s="327"/>
      <c r="N25" s="72"/>
      <c r="O25" s="328"/>
      <c r="P25" s="326" t="s">
        <v>355</v>
      </c>
      <c r="Q25" s="326" t="s">
        <v>356</v>
      </c>
      <c r="R25" s="326" t="s">
        <v>26</v>
      </c>
      <c r="S25" s="326" t="s">
        <v>26</v>
      </c>
    </row>
    <row r="26" spans="1:19" ht="15">
      <c r="A26" s="403" t="s">
        <v>469</v>
      </c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</row>
    <row r="27" spans="1:19" ht="45">
      <c r="A27" s="72">
        <v>15</v>
      </c>
      <c r="B27" s="72" t="s">
        <v>385</v>
      </c>
      <c r="C27" s="325" t="s">
        <v>386</v>
      </c>
      <c r="D27" s="325" t="s">
        <v>387</v>
      </c>
      <c r="E27" s="326" t="s">
        <v>388</v>
      </c>
      <c r="F27" s="72" t="s">
        <v>364</v>
      </c>
      <c r="G27" s="72">
        <v>6871</v>
      </c>
      <c r="H27" s="72">
        <v>6</v>
      </c>
      <c r="I27" s="72">
        <v>6500</v>
      </c>
      <c r="J27" s="72">
        <v>15000</v>
      </c>
      <c r="K27" s="72">
        <v>2010</v>
      </c>
      <c r="L27" s="72">
        <v>213</v>
      </c>
      <c r="M27" s="327"/>
      <c r="N27" s="72"/>
      <c r="O27" s="328"/>
      <c r="P27" s="326" t="s">
        <v>389</v>
      </c>
      <c r="Q27" s="326" t="s">
        <v>390</v>
      </c>
      <c r="R27" s="326" t="s">
        <v>26</v>
      </c>
      <c r="S27" s="326" t="s">
        <v>26</v>
      </c>
    </row>
    <row r="28" spans="1:19" ht="45">
      <c r="A28" s="72"/>
      <c r="B28" s="72" t="s">
        <v>428</v>
      </c>
      <c r="C28" s="325" t="s">
        <v>429</v>
      </c>
      <c r="D28" s="325" t="s">
        <v>430</v>
      </c>
      <c r="E28" s="326" t="s">
        <v>431</v>
      </c>
      <c r="F28" s="72" t="s">
        <v>432</v>
      </c>
      <c r="G28" s="72"/>
      <c r="H28" s="72"/>
      <c r="I28" s="72"/>
      <c r="J28" s="72">
        <v>1350</v>
      </c>
      <c r="K28" s="72">
        <v>2020</v>
      </c>
      <c r="L28" s="72"/>
      <c r="M28" s="327"/>
      <c r="N28" s="72"/>
      <c r="O28" s="328"/>
      <c r="P28" s="326" t="s">
        <v>433</v>
      </c>
      <c r="Q28" s="326" t="s">
        <v>434</v>
      </c>
      <c r="R28" s="326"/>
      <c r="S28" s="326"/>
    </row>
    <row r="29" spans="1:19" ht="15">
      <c r="A29" s="403" t="s">
        <v>470</v>
      </c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</row>
    <row r="30" spans="1:19" ht="45">
      <c r="A30" s="72">
        <v>16</v>
      </c>
      <c r="B30" s="72" t="s">
        <v>391</v>
      </c>
      <c r="C30" s="325" t="s">
        <v>392</v>
      </c>
      <c r="D30" s="325" t="s">
        <v>393</v>
      </c>
      <c r="E30" s="326" t="s">
        <v>394</v>
      </c>
      <c r="F30" s="72" t="s">
        <v>364</v>
      </c>
      <c r="G30" s="72">
        <v>2637</v>
      </c>
      <c r="H30" s="72"/>
      <c r="I30" s="72"/>
      <c r="J30" s="72">
        <v>3490</v>
      </c>
      <c r="K30" s="72">
        <v>2007</v>
      </c>
      <c r="L30" s="72"/>
      <c r="M30" s="327"/>
      <c r="N30" s="72"/>
      <c r="O30" s="328"/>
      <c r="P30" s="326" t="s">
        <v>395</v>
      </c>
      <c r="Q30" s="326" t="s">
        <v>396</v>
      </c>
      <c r="R30" s="326" t="s">
        <v>26</v>
      </c>
      <c r="S30" s="326" t="s">
        <v>26</v>
      </c>
    </row>
    <row r="31" spans="1:19" ht="15">
      <c r="A31" s="403" t="s">
        <v>472</v>
      </c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</row>
    <row r="32" spans="1:19" ht="45">
      <c r="A32" s="72">
        <v>17</v>
      </c>
      <c r="B32" s="72" t="s">
        <v>385</v>
      </c>
      <c r="C32" s="325" t="s">
        <v>397</v>
      </c>
      <c r="D32" s="325" t="s">
        <v>398</v>
      </c>
      <c r="E32" s="326" t="s">
        <v>399</v>
      </c>
      <c r="F32" s="72" t="s">
        <v>364</v>
      </c>
      <c r="G32" s="72">
        <v>6871</v>
      </c>
      <c r="H32" s="72">
        <v>6</v>
      </c>
      <c r="I32" s="72">
        <v>6500</v>
      </c>
      <c r="J32" s="72">
        <v>15000</v>
      </c>
      <c r="K32" s="72">
        <v>2010</v>
      </c>
      <c r="L32" s="72">
        <v>213</v>
      </c>
      <c r="M32" s="327"/>
      <c r="N32" s="72"/>
      <c r="O32" s="328"/>
      <c r="P32" s="326" t="s">
        <v>400</v>
      </c>
      <c r="Q32" s="326" t="s">
        <v>401</v>
      </c>
      <c r="R32" s="326" t="s">
        <v>26</v>
      </c>
      <c r="S32" s="326" t="s">
        <v>26</v>
      </c>
    </row>
    <row r="33" spans="1:19" ht="15">
      <c r="A33" s="403" t="s">
        <v>471</v>
      </c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</row>
    <row r="34" spans="1:19" ht="45">
      <c r="A34" s="72">
        <v>18</v>
      </c>
      <c r="B34" s="72" t="s">
        <v>402</v>
      </c>
      <c r="C34" s="325" t="s">
        <v>403</v>
      </c>
      <c r="D34" s="325" t="s">
        <v>404</v>
      </c>
      <c r="E34" s="326" t="s">
        <v>405</v>
      </c>
      <c r="F34" s="72" t="s">
        <v>364</v>
      </c>
      <c r="G34" s="72">
        <v>2198</v>
      </c>
      <c r="H34" s="72"/>
      <c r="I34" s="72"/>
      <c r="J34" s="72">
        <v>3490</v>
      </c>
      <c r="K34" s="72">
        <v>2013</v>
      </c>
      <c r="L34" s="72"/>
      <c r="M34" s="327"/>
      <c r="N34" s="72"/>
      <c r="O34" s="328"/>
      <c r="P34" s="326" t="s">
        <v>406</v>
      </c>
      <c r="Q34" s="326" t="s">
        <v>407</v>
      </c>
      <c r="R34" s="326" t="s">
        <v>26</v>
      </c>
      <c r="S34" s="326" t="s">
        <v>26</v>
      </c>
    </row>
    <row r="35" spans="1:19" ht="15">
      <c r="A35" s="401" t="s">
        <v>408</v>
      </c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</row>
    <row r="36" spans="1:19" ht="45">
      <c r="A36" s="331">
        <v>19</v>
      </c>
      <c r="B36" s="331" t="s">
        <v>409</v>
      </c>
      <c r="C36" s="331" t="s">
        <v>410</v>
      </c>
      <c r="D36" s="332" t="s">
        <v>411</v>
      </c>
      <c r="E36" s="333" t="s">
        <v>412</v>
      </c>
      <c r="F36" s="331" t="s">
        <v>413</v>
      </c>
      <c r="G36" s="331">
        <v>4461</v>
      </c>
      <c r="H36" s="331">
        <v>42</v>
      </c>
      <c r="I36" s="331">
        <v>5000</v>
      </c>
      <c r="J36" s="331">
        <v>13000</v>
      </c>
      <c r="K36" s="331">
        <v>2008</v>
      </c>
      <c r="L36" s="65">
        <v>130</v>
      </c>
      <c r="M36" s="353">
        <v>89000</v>
      </c>
      <c r="N36" s="331"/>
      <c r="O36" s="331"/>
      <c r="P36" s="326" t="s">
        <v>414</v>
      </c>
      <c r="Q36" s="326" t="s">
        <v>415</v>
      </c>
      <c r="R36" s="326" t="s">
        <v>414</v>
      </c>
      <c r="S36" s="326" t="s">
        <v>415</v>
      </c>
    </row>
    <row r="37" spans="1:19" ht="15">
      <c r="A37" s="401" t="s">
        <v>416</v>
      </c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</row>
    <row r="38" spans="1:19" ht="45">
      <c r="A38" s="331">
        <v>20</v>
      </c>
      <c r="B38" s="331" t="s">
        <v>371</v>
      </c>
      <c r="C38" s="331" t="s">
        <v>417</v>
      </c>
      <c r="D38" s="332" t="s">
        <v>418</v>
      </c>
      <c r="E38" s="333" t="s">
        <v>419</v>
      </c>
      <c r="F38" s="331" t="s">
        <v>420</v>
      </c>
      <c r="G38" s="331">
        <v>2494</v>
      </c>
      <c r="H38" s="72">
        <v>5</v>
      </c>
      <c r="I38" s="72">
        <v>850</v>
      </c>
      <c r="J38" s="72">
        <v>2805</v>
      </c>
      <c r="K38" s="72">
        <v>2010</v>
      </c>
      <c r="L38" s="72">
        <v>140</v>
      </c>
      <c r="M38" s="335"/>
      <c r="N38" s="331"/>
      <c r="O38" s="331"/>
      <c r="P38" s="326" t="s">
        <v>375</v>
      </c>
      <c r="Q38" s="326" t="s">
        <v>376</v>
      </c>
      <c r="R38" s="326"/>
      <c r="S38" s="326"/>
    </row>
    <row r="39" spans="1:19" ht="45">
      <c r="A39" s="331">
        <v>21</v>
      </c>
      <c r="B39" s="331" t="s">
        <v>421</v>
      </c>
      <c r="C39" s="331"/>
      <c r="D39" s="332" t="s">
        <v>422</v>
      </c>
      <c r="E39" s="333" t="s">
        <v>423</v>
      </c>
      <c r="F39" s="331" t="s">
        <v>424</v>
      </c>
      <c r="G39" s="331"/>
      <c r="H39" s="331"/>
      <c r="I39" s="331"/>
      <c r="J39" s="331">
        <v>750</v>
      </c>
      <c r="K39" s="331">
        <v>1998</v>
      </c>
      <c r="L39" s="334"/>
      <c r="M39" s="335"/>
      <c r="N39" s="331"/>
      <c r="O39" s="331"/>
      <c r="P39" s="326" t="s">
        <v>425</v>
      </c>
      <c r="Q39" s="326" t="s">
        <v>426</v>
      </c>
      <c r="R39" s="326"/>
      <c r="S39" s="326"/>
    </row>
  </sheetData>
  <mergeCells count="29">
    <mergeCell ref="F4:F5"/>
    <mergeCell ref="A4:A5"/>
    <mergeCell ref="B4:B5"/>
    <mergeCell ref="C4:C5"/>
    <mergeCell ref="D4:D5"/>
    <mergeCell ref="E4:E5"/>
    <mergeCell ref="R4:S4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A37:S37"/>
    <mergeCell ref="A6:S6"/>
    <mergeCell ref="A13:S13"/>
    <mergeCell ref="A15:S15"/>
    <mergeCell ref="A19:S19"/>
    <mergeCell ref="A22:S22"/>
    <mergeCell ref="A24:S24"/>
    <mergeCell ref="A26:S26"/>
    <mergeCell ref="A29:S29"/>
    <mergeCell ref="A31:S31"/>
    <mergeCell ref="A33:S33"/>
    <mergeCell ref="A35:S3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5" sqref="C25"/>
    </sheetView>
  </sheetViews>
  <sheetFormatPr defaultRowHeight="12.75"/>
  <cols>
    <col min="1" max="1" width="5" bestFit="1" customWidth="1"/>
    <col min="2" max="2" width="16.85546875" bestFit="1" customWidth="1"/>
    <col min="3" max="3" width="29.7109375" bestFit="1" customWidth="1"/>
  </cols>
  <sheetData>
    <row r="1" spans="1:3">
      <c r="A1" s="408" t="s">
        <v>451</v>
      </c>
      <c r="B1" s="408"/>
      <c r="C1" s="408"/>
    </row>
    <row r="3" spans="1:3">
      <c r="A3" s="409" t="s">
        <v>452</v>
      </c>
      <c r="B3" s="409"/>
      <c r="C3" s="409"/>
    </row>
    <row r="4" spans="1:3" ht="39" thickBot="1">
      <c r="A4" s="337" t="s">
        <v>453</v>
      </c>
      <c r="B4" s="339" t="s">
        <v>454</v>
      </c>
      <c r="C4" s="337" t="s">
        <v>455</v>
      </c>
    </row>
    <row r="5" spans="1:3">
      <c r="A5" s="410">
        <v>2020</v>
      </c>
      <c r="B5" s="349">
        <v>475</v>
      </c>
      <c r="C5" s="345" t="s">
        <v>458</v>
      </c>
    </row>
    <row r="6" spans="1:3">
      <c r="A6" s="412"/>
      <c r="B6" s="341">
        <v>7831.4</v>
      </c>
      <c r="C6" s="348" t="s">
        <v>464</v>
      </c>
    </row>
    <row r="7" spans="1:3">
      <c r="A7" s="412"/>
      <c r="B7" s="341">
        <v>6715</v>
      </c>
      <c r="C7" s="338" t="s">
        <v>463</v>
      </c>
    </row>
    <row r="8" spans="1:3" ht="13.5" thickBot="1">
      <c r="A8" s="411"/>
      <c r="B8" s="344">
        <v>1300</v>
      </c>
      <c r="C8" s="350" t="s">
        <v>457</v>
      </c>
    </row>
    <row r="9" spans="1:3">
      <c r="A9" s="410">
        <v>2019</v>
      </c>
      <c r="B9" s="342">
        <v>384.37</v>
      </c>
      <c r="C9" s="340" t="s">
        <v>461</v>
      </c>
    </row>
    <row r="10" spans="1:3">
      <c r="A10" s="412"/>
      <c r="B10" s="343">
        <v>400</v>
      </c>
      <c r="C10" s="338" t="s">
        <v>456</v>
      </c>
    </row>
    <row r="11" spans="1:3">
      <c r="A11" s="412"/>
      <c r="B11" s="341">
        <v>7831.4</v>
      </c>
      <c r="C11" s="348" t="s">
        <v>460</v>
      </c>
    </row>
    <row r="12" spans="1:3" s="336" customFormat="1" ht="13.5" thickBot="1">
      <c r="A12" s="411"/>
      <c r="B12" s="344">
        <v>18344.25</v>
      </c>
      <c r="C12" s="347" t="s">
        <v>462</v>
      </c>
    </row>
    <row r="13" spans="1:3">
      <c r="A13" s="410">
        <v>2018</v>
      </c>
      <c r="B13" s="342">
        <v>1854.66</v>
      </c>
      <c r="C13" s="345" t="s">
        <v>457</v>
      </c>
    </row>
    <row r="14" spans="1:3" ht="13.5" thickBot="1">
      <c r="A14" s="411"/>
      <c r="B14" s="346">
        <v>1749.6</v>
      </c>
      <c r="C14" s="347" t="s">
        <v>459</v>
      </c>
    </row>
    <row r="15" spans="1:3">
      <c r="B15" s="351"/>
    </row>
  </sheetData>
  <mergeCells count="5">
    <mergeCell ref="A1:C1"/>
    <mergeCell ref="A3:C3"/>
    <mergeCell ref="A13:A14"/>
    <mergeCell ref="A9:A12"/>
    <mergeCell ref="A5:A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XFD135"/>
    </sheetView>
  </sheetViews>
  <sheetFormatPr defaultRowHeight="12.75"/>
  <cols>
    <col min="1" max="1" width="8.85546875" customWidth="1"/>
    <col min="2" max="2" width="30.140625" customWidth="1"/>
    <col min="3" max="3" width="21.7109375" customWidth="1"/>
    <col min="4" max="4" width="27.28515625" customWidth="1"/>
    <col min="5" max="5" width="12.28515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3</vt:i4>
      </vt:variant>
    </vt:vector>
  </HeadingPairs>
  <TitlesOfParts>
    <vt:vector size="9" baseType="lpstr">
      <vt:lpstr>budynki</vt:lpstr>
      <vt:lpstr>środki trwałe</vt:lpstr>
      <vt:lpstr>elektronika</vt:lpstr>
      <vt:lpstr>pojazdy</vt:lpstr>
      <vt:lpstr>szkodowość</vt:lpstr>
      <vt:lpstr>Arkusz1</vt:lpstr>
      <vt:lpstr>budynki!Obszar_wydruku</vt:lpstr>
      <vt:lpstr>elektronika!Obszar_wydruku</vt:lpstr>
      <vt:lpstr>'środki trwałe'!Obszar_wydruku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Kinga_W</cp:lastModifiedBy>
  <cp:lastPrinted>2021-05-27T08:38:41Z</cp:lastPrinted>
  <dcterms:created xsi:type="dcterms:W3CDTF">2003-03-13T10:23:20Z</dcterms:created>
  <dcterms:modified xsi:type="dcterms:W3CDTF">2021-05-27T08:47:42Z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