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 filterPrivacy="1" defaultThemeVersion="124226"/>
  <xr:revisionPtr revIDLastSave="0" documentId="13_ncr:1_{85B55F7E-E0CF-4F51-A53C-6E68AA5056AB}" xr6:coauthVersionLast="47" xr6:coauthVersionMax="47" xr10:uidLastSave="{00000000-0000-0000-0000-000000000000}"/>
  <bookViews>
    <workbookView xWindow="-120" yWindow="-120" windowWidth="29040" windowHeight="17640" tabRatio="830" activeTab="7" xr2:uid="{00000000-000D-0000-FFFF-FFFF00000000}"/>
  </bookViews>
  <sheets>
    <sheet name="zestawienie" sheetId="25" r:id="rId1"/>
    <sheet name="I.WO Kontraktu" sheetId="22" r:id="rId2"/>
    <sheet name="II.WO Robót" sheetId="70" r:id="rId3"/>
    <sheet name="III. Prace przyg. i Zieleń " sheetId="79" r:id="rId4"/>
    <sheet name="IV. Układ drogowy" sheetId="77" r:id="rId5"/>
    <sheet name="V. Kanalizacja deszczowa" sheetId="78" r:id="rId6"/>
    <sheet name="VI. Sieci elekt. i oświetlenie " sheetId="80" r:id="rId7"/>
    <sheet name="VII. Telekomunikacja" sheetId="81" r:id="rId8"/>
  </sheets>
  <definedNames>
    <definedName name="_Toc443992364" localSheetId="3">'III. Prace przyg. i Zieleń '!#REF!</definedName>
    <definedName name="_Toc443992364" localSheetId="4">'IV. Układ drogowy'!#REF!</definedName>
    <definedName name="_Toc443992364" localSheetId="5">'V. Kanalizacja deszczowa'!#REF!</definedName>
    <definedName name="_Toc443992364" localSheetId="6">'VI. Sieci elekt. i oświetlenie '!#REF!</definedName>
    <definedName name="_Toc443992364" localSheetId="7">'VII. Telekomunikacja'!#REF!</definedName>
    <definedName name="Ark" localSheetId="3">#REF!</definedName>
    <definedName name="Ark" localSheetId="4">#REF!</definedName>
    <definedName name="Ark" localSheetId="5">#REF!</definedName>
    <definedName name="Ark" localSheetId="6">#REF!</definedName>
    <definedName name="Ark" localSheetId="7">#REF!</definedName>
    <definedName name="Ark">#REF!</definedName>
    <definedName name="Arkusz2" localSheetId="3">#REF!</definedName>
    <definedName name="Arkusz2" localSheetId="4">#REF!</definedName>
    <definedName name="Arkusz2" localSheetId="5">#REF!</definedName>
    <definedName name="Arkusz2" localSheetId="6">#REF!</definedName>
    <definedName name="Arkusz2" localSheetId="7">#REF!</definedName>
    <definedName name="Arkusz2">#REF!</definedName>
    <definedName name="_xlnm.Database" localSheetId="3">#REF!</definedName>
    <definedName name="_xlnm.Database" localSheetId="4">#REF!</definedName>
    <definedName name="_xlnm.Database" localSheetId="5">#REF!</definedName>
    <definedName name="_xlnm.Database" localSheetId="6">#REF!</definedName>
    <definedName name="_xlnm.Database" localSheetId="7">#REF!</definedName>
    <definedName name="_xlnm.Database">#REF!</definedName>
    <definedName name="IX.WyspaSommera">#REF!</definedName>
    <definedName name="_xlnm.Print_Area" localSheetId="1">'I.WO Kontraktu'!$A$1:$G$8</definedName>
    <definedName name="_xlnm.Print_Area" localSheetId="2">'II.WO Robót'!$A$1:$G$12</definedName>
    <definedName name="_xlnm.Print_Area" localSheetId="3">'III. Prace przyg. i Zieleń '!$A$1:$G$16</definedName>
    <definedName name="_xlnm.Print_Area" localSheetId="4">'IV. Układ drogowy'!$A$1:$G$107</definedName>
    <definedName name="_xlnm.Print_Area" localSheetId="5">'V. Kanalizacja deszczowa'!#REF!</definedName>
    <definedName name="_xlnm.Print_Area" localSheetId="6">'VI. Sieci elekt. i oświetlenie '!$A$1:$G$55</definedName>
    <definedName name="_xlnm.Print_Area" localSheetId="7">'VII. Telekomunikacja'!$A$1:$G$5</definedName>
    <definedName name="_xlnm.Print_Area" localSheetId="0">zestawienie!$A$1:$D$20</definedName>
    <definedName name="rrrr" localSheetId="3">#REF!</definedName>
    <definedName name="rrrr" localSheetId="6">#REF!</definedName>
    <definedName name="rrrr" localSheetId="7">#REF!</definedName>
    <definedName name="rrrr">#REF!</definedName>
    <definedName name="_xlnm.Print_Titles" localSheetId="1">'I.WO Kontraktu'!$1:$4</definedName>
    <definedName name="V.OstrogiCzescIIIodc.5" localSheetId="3">#REF!</definedName>
    <definedName name="V.OstrogiCzescIIIodc.5" localSheetId="4">#REF!</definedName>
    <definedName name="V.OstrogiCzescIIIodc.5" localSheetId="5">#REF!</definedName>
    <definedName name="V.OstrogiCzescIIIodc.5" localSheetId="6">#REF!</definedName>
    <definedName name="V.OstrogiCzescIIIodc.5" localSheetId="7">#REF!</definedName>
    <definedName name="V.OstrogiCzescIIIodc.5">#REF!</definedName>
    <definedName name="V.OstrogiCzęśćIIIodc.5" localSheetId="3">#REF!</definedName>
    <definedName name="V.OstrogiCzęśćIIIodc.5" localSheetId="4">#REF!</definedName>
    <definedName name="V.OstrogiCzęśćIIIodc.5" localSheetId="5">#REF!</definedName>
    <definedName name="V.OstrogiCzęśćIIIodc.5" localSheetId="6">#REF!</definedName>
    <definedName name="V.OstrogiCzęśćIIIodc.5" localSheetId="7">#REF!</definedName>
    <definedName name="V.OstrogiCzęśćIIIodc.5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8" i="70" l="1"/>
  <c r="G7" i="70"/>
  <c r="G6" i="70"/>
  <c r="G10" i="70"/>
  <c r="G9" i="70"/>
  <c r="G45" i="80"/>
  <c r="G46" i="80"/>
  <c r="G47" i="80"/>
  <c r="G48" i="80"/>
  <c r="G49" i="80"/>
  <c r="G50" i="80"/>
  <c r="G43" i="80"/>
  <c r="G42" i="80"/>
  <c r="G41" i="80"/>
  <c r="G40" i="80"/>
  <c r="G39" i="80"/>
  <c r="G35" i="80"/>
  <c r="G33" i="80"/>
  <c r="G34" i="80"/>
  <c r="G36" i="80"/>
  <c r="G37" i="80"/>
  <c r="G31" i="80"/>
  <c r="G27" i="80"/>
  <c r="G28" i="80"/>
  <c r="G29" i="80"/>
  <c r="G30" i="80"/>
  <c r="G51" i="80"/>
  <c r="G52" i="80"/>
  <c r="G53" i="80"/>
  <c r="G7" i="78" l="1"/>
  <c r="G15" i="80"/>
  <c r="G26" i="77" l="1"/>
  <c r="G22" i="77"/>
  <c r="G16" i="77"/>
  <c r="G14" i="77"/>
  <c r="A1" i="77" l="1"/>
  <c r="A1" i="79" l="1"/>
  <c r="G6" i="80" l="1"/>
  <c r="G14" i="80" l="1"/>
  <c r="G13" i="80"/>
  <c r="G12" i="80"/>
  <c r="G19" i="80" l="1"/>
  <c r="G20" i="80"/>
  <c r="G18" i="80"/>
  <c r="G23" i="80"/>
  <c r="G22" i="80"/>
  <c r="G21" i="80"/>
  <c r="G17" i="80"/>
  <c r="G16" i="80"/>
  <c r="G11" i="80"/>
  <c r="G10" i="80"/>
  <c r="G9" i="80"/>
  <c r="G8" i="80"/>
  <c r="G7" i="80"/>
  <c r="G24" i="80" l="1"/>
  <c r="G37" i="78"/>
  <c r="G78" i="77"/>
  <c r="G45" i="78" l="1"/>
  <c r="G43" i="78"/>
  <c r="G41" i="78"/>
  <c r="G40" i="78"/>
  <c r="G39" i="78"/>
  <c r="G36" i="78"/>
  <c r="G35" i="78"/>
  <c r="G20" i="78"/>
  <c r="G21" i="78"/>
  <c r="G22" i="78"/>
  <c r="G23" i="78"/>
  <c r="G24" i="78"/>
  <c r="G25" i="78"/>
  <c r="G26" i="78"/>
  <c r="G27" i="78"/>
  <c r="G28" i="78"/>
  <c r="G29" i="78"/>
  <c r="G30" i="78"/>
  <c r="G31" i="78"/>
  <c r="G32" i="78"/>
  <c r="G33" i="78"/>
  <c r="G19" i="78"/>
  <c r="G18" i="78"/>
  <c r="G17" i="78"/>
  <c r="G16" i="78"/>
  <c r="G15" i="78"/>
  <c r="G14" i="78"/>
  <c r="G13" i="78"/>
  <c r="G12" i="78"/>
  <c r="G9" i="78"/>
  <c r="G105" i="77" l="1"/>
  <c r="G104" i="77"/>
  <c r="G99" i="77"/>
  <c r="G98" i="77"/>
  <c r="G94" i="77"/>
  <c r="G93" i="77"/>
  <c r="G90" i="77"/>
  <c r="G73" i="77"/>
  <c r="G27" i="77"/>
  <c r="G65" i="77"/>
  <c r="G56" i="77"/>
  <c r="G41" i="77"/>
  <c r="G40" i="77"/>
  <c r="G37" i="77"/>
  <c r="G38" i="77" s="1"/>
  <c r="G12" i="77"/>
  <c r="G25" i="77"/>
  <c r="G24" i="77"/>
  <c r="G23" i="77"/>
  <c r="G21" i="77"/>
  <c r="G19" i="77"/>
  <c r="G20" i="77"/>
  <c r="G15" i="77"/>
  <c r="G17" i="77"/>
  <c r="G18" i="77"/>
  <c r="G11" i="79"/>
  <c r="G8" i="79"/>
  <c r="G9" i="79"/>
  <c r="G10" i="79"/>
  <c r="A1" i="81"/>
  <c r="A1" i="78"/>
  <c r="A1" i="80"/>
  <c r="A1" i="70"/>
  <c r="A1" i="22"/>
  <c r="G106" i="77" l="1"/>
  <c r="G6" i="81"/>
  <c r="G7" i="81"/>
  <c r="G8" i="81"/>
  <c r="G9" i="81" l="1"/>
  <c r="G10" i="81" s="1"/>
  <c r="D12" i="25" l="1"/>
  <c r="G6" i="78"/>
  <c r="G10" i="78"/>
  <c r="G101" i="77" l="1"/>
  <c r="G96" i="77"/>
  <c r="G71" i="77"/>
  <c r="G70" i="77"/>
  <c r="G69" i="77"/>
  <c r="G67" i="77"/>
  <c r="G12" i="79" l="1"/>
  <c r="G7" i="79"/>
  <c r="G88" i="77" l="1"/>
  <c r="G62" i="77"/>
  <c r="G48" i="77"/>
  <c r="G34" i="77"/>
  <c r="G89" i="77"/>
  <c r="G77" i="77"/>
  <c r="G54" i="80" l="1"/>
  <c r="G55" i="80" s="1"/>
  <c r="G79" i="77"/>
  <c r="G9" i="77"/>
  <c r="G7" i="77"/>
  <c r="G6" i="77"/>
  <c r="G13" i="79"/>
  <c r="G6" i="22"/>
  <c r="G14" i="79" l="1"/>
  <c r="D11" i="25"/>
  <c r="G5" i="70"/>
  <c r="G11" i="70" l="1"/>
  <c r="G91" i="77"/>
  <c r="G102" i="77" s="1"/>
  <c r="G8" i="78" l="1"/>
  <c r="G46" i="78" s="1"/>
  <c r="D10" i="25" l="1"/>
  <c r="G84" i="77"/>
  <c r="G82" i="77"/>
  <c r="G60" i="77"/>
  <c r="G59" i="77"/>
  <c r="G58" i="77"/>
  <c r="G55" i="77"/>
  <c r="G51" i="77"/>
  <c r="G50" i="77"/>
  <c r="G49" i="77"/>
  <c r="G44" i="77"/>
  <c r="G45" i="77"/>
  <c r="G46" i="77"/>
  <c r="G42" i="77"/>
  <c r="G33" i="77"/>
  <c r="G35" i="77" s="1"/>
  <c r="G29" i="77"/>
  <c r="G11" i="77"/>
  <c r="D7" i="25"/>
  <c r="D6" i="25"/>
  <c r="G74" i="77" l="1"/>
  <c r="G85" i="77"/>
  <c r="D8" i="25"/>
  <c r="G52" i="77"/>
  <c r="G13" i="77" l="1"/>
  <c r="G30" i="77" l="1"/>
  <c r="G28" i="77"/>
  <c r="G31" i="77" l="1"/>
  <c r="G107" i="77" l="1"/>
  <c r="A49" i="22"/>
  <c r="A49" i="25"/>
  <c r="D9" i="25" l="1"/>
  <c r="D13" i="25" s="1"/>
  <c r="D15" i="25" s="1"/>
</calcChain>
</file>

<file path=xl/sharedStrings.xml><?xml version="1.0" encoding="utf-8"?>
<sst xmlns="http://schemas.openxmlformats.org/spreadsheetml/2006/main" count="834" uniqueCount="490">
  <si>
    <t>Zestawienie Ogóne</t>
  </si>
  <si>
    <t>Lp</t>
  </si>
  <si>
    <t>Wyszczególnienie</t>
  </si>
  <si>
    <t>Arkusz</t>
  </si>
  <si>
    <t>I. Wymagania Ogólne Kontraktu</t>
  </si>
  <si>
    <t>I</t>
  </si>
  <si>
    <t>II. Wymagania ogólne dla Robót</t>
  </si>
  <si>
    <t>II</t>
  </si>
  <si>
    <t>III</t>
  </si>
  <si>
    <t>V</t>
  </si>
  <si>
    <t>VI</t>
  </si>
  <si>
    <t>VII</t>
  </si>
  <si>
    <t>VIII</t>
  </si>
  <si>
    <t>Uwaga:</t>
  </si>
  <si>
    <t>*) Wartość  podawać w PLN z dokładnością do dwóch miejsc po przecinku</t>
  </si>
  <si>
    <t>Poz.</t>
  </si>
  <si>
    <t xml:space="preserve">Nr Specyfikacji Technicznej </t>
  </si>
  <si>
    <t xml:space="preserve">Wyszczególnienie elementów rozliczeniowych                                 </t>
  </si>
  <si>
    <t>Jednostka</t>
  </si>
  <si>
    <t>(PLN)</t>
  </si>
  <si>
    <t>I.1</t>
  </si>
  <si>
    <t>ST-00</t>
  </si>
  <si>
    <t>Pozyskanie wymaganych Kontraktem ubezpieczeń, gwarancji i zabezpieczeń</t>
  </si>
  <si>
    <t>ryczałt</t>
  </si>
  <si>
    <t>Razem Wymagania Ogólne Kontraktu</t>
  </si>
  <si>
    <t>Wartość należy podać z dokładnością do dwóch miejsc po przecinku</t>
  </si>
  <si>
    <t>Nr Specyfikacji Technicznej</t>
  </si>
  <si>
    <t xml:space="preserve">Nazwa i opis pozycji przedmiaru                              </t>
  </si>
  <si>
    <t xml:space="preserve">Jednostki miary                                </t>
  </si>
  <si>
    <t xml:space="preserve">nazwa         </t>
  </si>
  <si>
    <t>II.1</t>
  </si>
  <si>
    <t>II.2</t>
  </si>
  <si>
    <t>II.3</t>
  </si>
  <si>
    <t>Razem Wymagania Ogólne dla Robót</t>
  </si>
  <si>
    <t>III Prace Przygotowawcze</t>
  </si>
  <si>
    <r>
      <t xml:space="preserve">ilość              </t>
    </r>
    <r>
      <rPr>
        <i/>
        <sz val="8"/>
        <rFont val="Arial Narrow"/>
        <family val="2"/>
      </rPr>
      <t xml:space="preserve"> </t>
    </r>
  </si>
  <si>
    <t/>
  </si>
  <si>
    <t>III.1.1</t>
  </si>
  <si>
    <t>szt</t>
  </si>
  <si>
    <t>III.1.2</t>
  </si>
  <si>
    <t>III.1.3</t>
  </si>
  <si>
    <t>III.1.4</t>
  </si>
  <si>
    <t>III.1.5</t>
  </si>
  <si>
    <t>ha</t>
  </si>
  <si>
    <t>m</t>
  </si>
  <si>
    <t>kpl.</t>
  </si>
  <si>
    <t>ROBOTY PRZYGOTOWACZE</t>
  </si>
  <si>
    <t>D-01.01.01a</t>
  </si>
  <si>
    <t>km</t>
  </si>
  <si>
    <t>kpl</t>
  </si>
  <si>
    <t>szt.</t>
  </si>
  <si>
    <t>Razem  Roboty przygotowawcze:</t>
  </si>
  <si>
    <t>Razem  Roboty ziemne:</t>
  </si>
  <si>
    <t>Razem Pobudowy:</t>
  </si>
  <si>
    <t>Razem Nawierzchnie:</t>
  </si>
  <si>
    <t>ROBOTY WYKOŃCZENIOWE</t>
  </si>
  <si>
    <t>Razem Roboty wykończeniowe:</t>
  </si>
  <si>
    <t>Oznakowanie poziome</t>
  </si>
  <si>
    <t>D-07.02.01</t>
  </si>
  <si>
    <t>Oznakowanie pionowe</t>
  </si>
  <si>
    <t>Razem Oznakownie dróg i urządzenia bezpieczeństwa ruchu:</t>
  </si>
  <si>
    <t>D-08.00.00</t>
  </si>
  <si>
    <t>ELEMENTY ULIC</t>
  </si>
  <si>
    <t>Razem Elementy ulic:</t>
  </si>
  <si>
    <t>IV.1.1</t>
  </si>
  <si>
    <t>IV.1.2</t>
  </si>
  <si>
    <t>IV.1.3</t>
  </si>
  <si>
    <t>IV.1.4</t>
  </si>
  <si>
    <t>IV.1.5</t>
  </si>
  <si>
    <t>IV.1.6</t>
  </si>
  <si>
    <t>IV.1.7</t>
  </si>
  <si>
    <t>IV.1.8</t>
  </si>
  <si>
    <t>IV.1.10</t>
  </si>
  <si>
    <t>IV.2</t>
  </si>
  <si>
    <t>IV.2.1</t>
  </si>
  <si>
    <t>IV.2.2</t>
  </si>
  <si>
    <t>IV.9</t>
  </si>
  <si>
    <t>IV.4</t>
  </si>
  <si>
    <t>IV.4.1</t>
  </si>
  <si>
    <r>
      <t xml:space="preserve">ilość              </t>
    </r>
    <r>
      <rPr>
        <i/>
        <sz val="8"/>
        <rFont val="Arial CE"/>
        <charset val="238"/>
      </rPr>
      <t xml:space="preserve"> </t>
    </r>
  </si>
  <si>
    <t>VI.1</t>
  </si>
  <si>
    <t>m3</t>
  </si>
  <si>
    <t>Badania i pomiary</t>
  </si>
  <si>
    <t>Tymczasowe zabezpieczenie drzew i krzewów na czas trwania Robót</t>
  </si>
  <si>
    <t>D.01.01.01a</t>
  </si>
  <si>
    <t>Wyniesienie i stabilizacja granic pasa drogowego</t>
  </si>
  <si>
    <t>D.01.02.02a</t>
  </si>
  <si>
    <t>D.01.02.04</t>
  </si>
  <si>
    <t>m2</t>
  </si>
  <si>
    <t>D.02.01.01</t>
  </si>
  <si>
    <t>D.02.03.01</t>
  </si>
  <si>
    <t>Wykonanie nasypów  z pozyskaniem i transportem gruntu, formowaniem i zagęszczeniem</t>
  </si>
  <si>
    <t>D.04.00.00</t>
  </si>
  <si>
    <t>Frezowanie nawierzchni asfaltowych na zimno    
CPV: Roboty w zakresie burzenia, roboty ziemne</t>
  </si>
  <si>
    <t>D.06.01.01</t>
  </si>
  <si>
    <t>D.07.01.01</t>
  </si>
  <si>
    <t>D.07.02.01</t>
  </si>
  <si>
    <r>
      <t xml:space="preserve">ilość              </t>
    </r>
    <r>
      <rPr>
        <i/>
        <sz val="10"/>
        <rFont val="Arial Narrow"/>
        <family val="2"/>
        <charset val="238"/>
      </rPr>
      <t xml:space="preserve"> </t>
    </r>
  </si>
  <si>
    <t>D.08.01.01</t>
  </si>
  <si>
    <t>Krawężniki betonowe i kamienne                 
CPV: Roboty w zakresie konstruowania, fundamentowania oraz wykonywania nawierzchni autostrad, dróg.</t>
  </si>
  <si>
    <t>Humusowanie skarp i wykonanie trawników    
CPV: Roboty w zakresie usuwania gleby.</t>
  </si>
  <si>
    <t>Zdjęcie warstwy ziemi urodzajnej
CPV: Roboty w zakresie usuwania gleby</t>
  </si>
  <si>
    <t>Rozbiórka elementów dróg       
CPV: Roboty w zakresie burzenia, roboty ziemne</t>
  </si>
  <si>
    <t>ROBOTY ZIEMNE
CPV: Roboty w zakresie usuwania gleby</t>
  </si>
  <si>
    <t xml:space="preserve">PODBUDOWY
CPV: Roboty w zakresie konstruowania, fundamentowania oraz wykonywania nawierzchni autostrad, dróg    </t>
  </si>
  <si>
    <t xml:space="preserve">NAWIERZCHNIE
CPV: Roboty w zakresie konstruowania, fundamentowania oraz wykonywania nawierzchni autostrad, dróg    </t>
  </si>
  <si>
    <t>OZNAKOWANIE DRÓG I URZĄDZENIA BEZPIECZEŃSTWA RUCHU
CPV: Roboty w zakresie konstruowania, fundamentowania oraz wykonywania nawierzchni autostrad, dróg.</t>
  </si>
  <si>
    <t>Betonowe obrzeża chodnikowe
CPV: Roboty w zakresie konstruowania, fundamentowania oraz wykonywania nawierzchni autostrad, dróg.</t>
  </si>
  <si>
    <t>D.10.00.00</t>
  </si>
  <si>
    <t>INNE ROBOTY</t>
  </si>
  <si>
    <t xml:space="preserve">Razem Inne Roboty: </t>
  </si>
  <si>
    <t>Badania, sprawdzenia i pomiary</t>
  </si>
  <si>
    <t>IV.1</t>
  </si>
  <si>
    <t>IV.1.12</t>
  </si>
  <si>
    <t>IV.4.2</t>
  </si>
  <si>
    <t>IV.4.3</t>
  </si>
  <si>
    <t>IV.4.4</t>
  </si>
  <si>
    <t>IV.4.6</t>
  </si>
  <si>
    <t>IV.4.7</t>
  </si>
  <si>
    <t>IV.4.9</t>
  </si>
  <si>
    <t>IV.5</t>
  </si>
  <si>
    <t>IV.5.1</t>
  </si>
  <si>
    <t>IV.5.2</t>
  </si>
  <si>
    <t>IV.5.3</t>
  </si>
  <si>
    <t>IV.5.4</t>
  </si>
  <si>
    <t>IV.5.7</t>
  </si>
  <si>
    <t>IV.5.10</t>
  </si>
  <si>
    <t>IV.5.11</t>
  </si>
  <si>
    <t>IV.5.12</t>
  </si>
  <si>
    <t>IV.6</t>
  </si>
  <si>
    <t>IV.6.1</t>
  </si>
  <si>
    <t>IV.6.2</t>
  </si>
  <si>
    <t>IV.7</t>
  </si>
  <si>
    <t>IV.7.1</t>
  </si>
  <si>
    <t>IV.7.2</t>
  </si>
  <si>
    <t>IV.8</t>
  </si>
  <si>
    <t>IV.8.1</t>
  </si>
  <si>
    <t>IV.8.2</t>
  </si>
  <si>
    <t>IV.8.3</t>
  </si>
  <si>
    <t>IV.8.4</t>
  </si>
  <si>
    <t>IV.8.5</t>
  </si>
  <si>
    <t>Razem BUDOWA I PRZEBUDOWA OŚWIETLENIE ULICZNEGO :</t>
  </si>
  <si>
    <t>D 01.03.04</t>
  </si>
  <si>
    <t>Sprawdzenia, badania i pomiary</t>
  </si>
  <si>
    <t xml:space="preserve">D 01.03.04 
</t>
  </si>
  <si>
    <t>VII.2.2</t>
  </si>
  <si>
    <t>VII.2.4</t>
  </si>
  <si>
    <t>VII.2.6</t>
  </si>
  <si>
    <t>VII.2.8</t>
  </si>
  <si>
    <t>Dokumentacja powykonawcza wraz z inwentaryzacją geodezyjna powykonawcza wraz z uzyskaniem mapy inwentaryzacyjnej potwierdzajacej przyjęcie do zasobu</t>
  </si>
  <si>
    <t>III. Prace przygotowawcze i Zieleń Drogowa</t>
  </si>
  <si>
    <t>IV. Układ drogowy</t>
  </si>
  <si>
    <t>V. Kanalizacja deszczowa</t>
  </si>
  <si>
    <t>VII. Teletekomunikacja</t>
  </si>
  <si>
    <t>Wykonanie cięć pielęgnacyjnych drzew</t>
  </si>
  <si>
    <t>Regulacja  istniejących urządzeń infrastruktury</t>
  </si>
  <si>
    <t>Razem  Regulacja   istniejących urządzeń infrastruktury:</t>
  </si>
  <si>
    <t>Oczyszczenie i skropienie warstw konstrukcyjnych niebitumicznych</t>
  </si>
  <si>
    <t>Oczyszczenie i skropienie warstw konstrukcyjnych bitumicznych</t>
  </si>
  <si>
    <t xml:space="preserve">Podbudowa z kruszywa łamanego
</t>
  </si>
  <si>
    <t>Podbudowa i ulepszone podłoże z kruszywa stabilizowanego cementem</t>
  </si>
  <si>
    <t>Warstwa ulepszonego podłoża z warstwy kruszywa związanego cementem C1,5/2,0 gr. 10cm z zagęszczeniem</t>
  </si>
  <si>
    <t>Warstwa ulepszonego podłoża z warstwy kruszywa związanego cementem C1,5/2,0 gr. 15cm z zagęszczeniem</t>
  </si>
  <si>
    <t>Podbudowa z betonu asfaltowego</t>
  </si>
  <si>
    <t xml:space="preserve">Nowa zatoka autobusowa -nawierzchnia z kostki kamiennej 16/18 na podsypce cementowo piaskowej gr. 5cm z wypełnieniem spoin zaprawą epoksydową </t>
  </si>
  <si>
    <t>Wykonanie warstwy wiążącej z  AC16W gr. 4cm z zagęszczeniem</t>
  </si>
  <si>
    <t>Wykonanie warstwy wiążącej z  AC16W gr. 6cm z zagęszczeniem</t>
  </si>
  <si>
    <t>Wykonanie warstwy ścieralnej SMA 11 gr. 4cm z zagęszczeniem</t>
  </si>
  <si>
    <t>Wykonanie nawierzchni z betonowej kostki brukowej gr. 8cm na podsypce cementowo piaskowej gr. 3cm - nowe zjazdy</t>
  </si>
  <si>
    <t>Wykonanie nawierzchni z trylinki na podsypce cementowo piaskowej gr. 5cm - materiał z rozbiórki</t>
  </si>
  <si>
    <t>Zabezpieczenie siatką nawierzchni asfaltowej</t>
  </si>
  <si>
    <t>Ułożenie siatki z włókien szklano węglanowych o wytrzymałości na rozciąganie min. 120 kN/m</t>
  </si>
  <si>
    <t>Humusowanie z obsianiem trawą przy gr. humusu 5cm</t>
  </si>
  <si>
    <t>Uzupełnianie poboczy wykonywane ręcznie - plantowanie</t>
  </si>
  <si>
    <t>Krawężniki betonowe o wymiarach 20x30cm z wykonaniem ław betonowych z oporem z betonu C12/15 - wyniesiony</t>
  </si>
  <si>
    <t>Chodniki z kostki betonowej</t>
  </si>
  <si>
    <t>Nawierzchnia z kostki betonowej gr. 8cm na podsypce cem. piask. 1:4 gr. 3cm - nowy materiał</t>
  </si>
  <si>
    <t>Wykonanie nawierzchni zjazdów z betonu cementowego C20/25 gr. 25 cm po zagęszczeniu z dylatacjami</t>
  </si>
  <si>
    <t>Wyrównanie podbudowy zatok autobusowych warstwą betonu C16/20 gr. min 12cm zbrojonego siatką stalową oczko 10x10 fi 8mm</t>
  </si>
  <si>
    <t>Wjazdy i wyjazdy z bram, zatoki autobusowe</t>
  </si>
  <si>
    <t>Ścieki z kostki kamiennej
CPV: Roboty w zakresie konstruowania, fundamentowania oraz wykonywania nawierzchni autostrad, dróg.</t>
  </si>
  <si>
    <t>Wykonanie ścieków z kostki kamiennej wys. 8 cm z wykonaniem ławy betonowej</t>
  </si>
  <si>
    <t>Ustawienie wiaty przystankowej</t>
  </si>
  <si>
    <t>Wykonanie nawierzchni przejazdu kolejowego z prefabrykowanych płyt gumowych na kruszywie mineralnym 0-31,5mm wraz z sytemowym krawężnikiem oporowym na fundamecie betonowym z betonu C20/25 oraz warstwą wyrównującą i fugą montażową</t>
  </si>
  <si>
    <t>Kanalizacja deszczowa wraz z robotami ziemnymi,wywozem, utylizacją podsypką,obsypką, zagęszczeniem,oznakowaniem, odwodnieniem wykopu, umocnienie wykopu</t>
  </si>
  <si>
    <t>Zbiornik D3-D3.1  Wykonany ze skrzynek rozsączających (1200x600x600), pojemność wodna netto pojedynczej skrzynki 413 dm3 wraz ze studzienkami inspekcyjnymi i odpowietrzeniem. Objętość urządzenia: 2,59m3</t>
  </si>
  <si>
    <t>Zbiornik D1-D1a. Wykonany ze skrzynek rozsączających (1200x600x600), pojemność wodna netto pojedynczej skrzynki 413 dm3 wraz ze studzienkami inspekcyjnymi i odpowietrzeniem. Objętość urządzenia: 12,10m3</t>
  </si>
  <si>
    <t>Zbiornik D5-D5.1  Wykonany ze skrzynek rozsączających (1200x600x600), pojemność wodna netto pojedynczej skrzynki 413 dm3 wraz ze studzienkami inspekcyjnymi i odpowietrzeniem. Objętość urządzenia: 2,59m3</t>
  </si>
  <si>
    <t>Zbiornik D7-D7.1  Wykonany ze skrzynek rozsączających (1200x600x600), pojemność wodna netto pojedynczej skrzynki 413 dm3 wraz ze studzienkami inspekcyjnymi i odpowietrzeniem. Objętość urządzenia: 4,32m3</t>
  </si>
  <si>
    <t>Zbiornik D9-D9.1  Wykonany ze skrzynek rozsączających (1200x600x600), pojemność wodna netto pojedynczej skrzynki 413 dm3 wraz ze studzienkami inspekcyjnymi i odpowietrzeniem. Objętość urządzenia: 9,50m3</t>
  </si>
  <si>
    <t>Zbiornik D13-D14  Wykonany ze skrzynek rozsączających (1200x600x600), pojemność wodna netto pojedynczej skrzynki 413 dm3 wraz ze studzienkami inspekcyjnymi i odpowietrzeniem. Objętość urządzenia: 6,05m3</t>
  </si>
  <si>
    <t>Zbiornik D16-D17  Wykonany ze skrzynek rozsączających (1200x600x600), pojemność wodna netto pojedynczej skrzynki 413 dm3 wraz ze studzienkami inspekcyjnymi i odpowietrzeniem. Objętość urządzenia: 3,46m3</t>
  </si>
  <si>
    <t>Zbiornik D19-D20  Wykonany ze skrzynek rozsączających (1200x600x600), pojemność wodna netto pojedynczej skrzynki 413 dm3 wraz ze studzienkami inspekcyjnymi i odpowietrzeniem. Objętość urządzenia: 8,64m3</t>
  </si>
  <si>
    <t>Zbiornik D22-D23  Wykonany ze skrzynek rozsączających (1200x600x600), pojemność wodna netto pojedynczej skrzynki 413 dm3 wraz ze studzienkami inspekcyjnymi i odpowietrzeniem. Objętość urządzenia: 6,91m3</t>
  </si>
  <si>
    <t>Zbiornik D25-D26  Wykonany ze skrzynek rozsączających (1200x600x600), pojemność wodna netto pojedynczej skrzynki 413 dm3 wraz ze studzienkami inspekcyjnymi i odpowietrzeniem. Objętość urządzenia: 5,18m3</t>
  </si>
  <si>
    <t>Zbiornik D28-D29  Wykonany ze skrzynek rozsączających (1200x600x600), pojemność wodna netto pojedynczej skrzynki 413 dm3 wraz ze studzienkami inspekcyjnymi i odpowietrzeniem. Objętość urządzenia: 11,23m3</t>
  </si>
  <si>
    <t>Zbiornik D32-D34a.2 Wykonany ze skrzynek rozsączających (1200x600x600), pojemność wodna netto pojedynczej skrzynki 413 dm3 wraz ze studzienkami inspekcyjnymi i odpowietrzeniem. Objętość urządzenia: 8,64m3</t>
  </si>
  <si>
    <t>Zbiornik D35-D36  Wykonany ze skrzynek rozsączających (1200x600x600), pojemność wodna netto pojedynczej skrzynki 413 dm3 wraz ze studzienkami inspekcyjnymi i odpowietrzeniem. Objętość urządzenia: 3,46m3</t>
  </si>
  <si>
    <t>Zbiornik D39-D40  Wykonany ze skrzynek rozsączających (1200x600x600), pojemność wodna netto pojedynczej skrzynki 413 dm3 wraz ze studzienkami inspekcyjnymi i odpowietrzeniem. Objętość urządzenia: 20,74m3</t>
  </si>
  <si>
    <t>Zbiornik D42-D42a  Wykonany ze skrzynek rozsączających (1200x600x600), pojemność wodna netto pojedynczej skrzynki 413 dm3 wraz ze studzienkami inspekcyjnymi i odpowietrzeniem. Objętość urządzenia: 10,37m3</t>
  </si>
  <si>
    <t>Zbiornik D45-D46  Wykonany ze skrzynek rozsączających (1200x600x600), pojemność wodna netto pojedynczej skrzynki 413 dm3 wraz ze studzienkami inspekcyjnymi i odpowietrzeniem. Objętość urządzenia: 11,23m3</t>
  </si>
  <si>
    <t>Zbiornik D48-D49  Wykonany ze skrzynek rozsączających (1200x600x600), pojemność wodna netto pojedynczej skrzynki 413 dm3 wraz ze studzienkami inspekcyjnymi i odpowietrzeniem. Objętość urządzenia: 18,14m3</t>
  </si>
  <si>
    <t>Zbiornik D52-D53  Wykonany ze skrzynek rozsączających (1200x600x600), pojemność wodna netto pojedynczej skrzynki 413 dm3 wraz ze studzienkami inspekcyjnymi i odpowietrzeniem. Objętość urządzenia: 25,92m3</t>
  </si>
  <si>
    <t>Zbiornik D55-D56  Wykonany ze skrzynek rozsączających (1200x600x600), pojemność wodna netto pojedynczej skrzynki 413 dm3 wraz ze studzienkami inspekcyjnymi i odpowietrzeniem. Objętość urządzenia: 18,14m3</t>
  </si>
  <si>
    <t>Zbiornik D62-D62a  Wykonany ze skrzynek rozsączających (1200x600x600), pojemność wodna netto pojedynczej skrzynki 413 dm3 wraz ze studzienkami inspekcyjnymi i odpowietrzeniem. Objętość urządzenia: 22,03m3</t>
  </si>
  <si>
    <t>Zbiornik D63-D63a  Wykonany ze skrzynek rozsączających (1200x600x600), pojemność wodna netto pojedynczej skrzynki 413 dm3 wraz ze studzienkami inspekcyjnymi i odpowietrzeniem. Objętość urządzenia: 33,70m3</t>
  </si>
  <si>
    <t>Zbiornik D66-D66a  Wykonany ze skrzynek rozsączających (1200x600x600), pojemność wodna netto pojedynczej skrzynki 413 dm3 wraz ze studzienkami inspekcyjnymi i odpowietrzeniem. Objętość urządzenia: 7,78m3</t>
  </si>
  <si>
    <t xml:space="preserve">Kanały z rur PVC łączonych na wcisk o śr. zewn. 250 mm wraz z trójnikami przelotowymi </t>
  </si>
  <si>
    <t>Kamerowanie kanaizacji</t>
  </si>
  <si>
    <t>Studzienki kanalizacyjne systemowe o śr 630 - zamknięcie rurą teleskopową z osadnikiem - studzienki poboru próbek</t>
  </si>
  <si>
    <t>Studzienki kanalizacyjne systemowe o śr 630 - zamknięcie rurą teleskopową</t>
  </si>
  <si>
    <t>Zbiorniki wraz z robotami ziemnymi,wywozem, utylizacją podsypką,obsypką, zagęszczeniem,uszczelnieniem, odwodnieniem wykopu, umocnienie wykopu, formowaniem i zagęszczeniem nasypów przy zbiornikach posadowionych ponad istniejacym terenem</t>
  </si>
  <si>
    <t xml:space="preserve">Wylot skarpowy dla rur DN200 element prefabrykowany  z bet. Kl. Min. C35/45na podsypce cementowo-piaskowej gr. 15 cm </t>
  </si>
  <si>
    <t>Wyloty skarpowe wraz z robotami ziemnymi,wywozem, utylizacją, podsypką,obsypką, zagęszczeniem,  odwodnieniem i umocnieniem wykopu (D67,D68,D69,D70)</t>
  </si>
  <si>
    <t>Studnie sytemowa o śr. 630mm wraz z robotami ziemnymi,wywozem, utylizacją, podsypką,obsypką, zagęszczeniem, uszczelnieniem,  przejsciami rur, odwodnieniem i umocnieniem wykopu</t>
  </si>
  <si>
    <t>Pokrywa żeliwna C250 z wypełnieniem betonowycm</t>
  </si>
  <si>
    <t>Studnie ściekowe uliczne o śr. 500mm wraz z robotami ziemnymi,wywozem, utylizacją,  podsypką,obsypką, zagęszczeniem, uszczelnieniem,  przejściami rur, odwodnieniem i umocnieniem wykopu</t>
  </si>
  <si>
    <t>Próby szczelności, badania zagęszczenia</t>
  </si>
  <si>
    <t>Montaż Słup oświetleniowy aluminiowy w kolorze szampańskim, h=8m przezanczone do zabudowy w strefie wiartowje II z robotami ziemnymi, posadowieniem i fundamentem</t>
  </si>
  <si>
    <t>Montaż Słup oświetleniowy aluminiowy w kolorze szampańskim dkładenr przy podstawie, h=8m przezanczone do zabudowy w strefie wiartowje IIz robotami ziemnymi, posadowieniem i fundamentem</t>
  </si>
  <si>
    <t>Bednarki 25x4mm wraz z podłączeniem</t>
  </si>
  <si>
    <t>Montaż wolnostojący Szafka oświetleniowa wraz z robotami ziemnymi, fundamentem, wyposażeniem i podłączeniem kabli</t>
  </si>
  <si>
    <t>Kabel - YLYżo 1x16mm2 wraz z wykopem, podsypką, zasypaniem i zagęszczeniem lub wciagnieciem w rurę ochronną, złączami, mufami, podłączeniem oraz oznacznikami, folią niebieską</t>
  </si>
  <si>
    <t xml:space="preserve">Kabel - YAKY 4x35mm2 wraz z wykopem, podsypką, zasypaniem i zagęszczeniem lub wciagnieciem w rurę ochronną, złączami, mufami oraz  podłączeniem oznacznikami, folią niebieską (w rowach kablowych) </t>
  </si>
  <si>
    <t>Przewód DYżo 5x1,5mm2 - 450/750V (490m) wraz z wciąganiem w słupy wraz z montażem złączy, uszczelnieniem, podłączeniem</t>
  </si>
  <si>
    <t>V.1</t>
  </si>
  <si>
    <t>V.2</t>
  </si>
  <si>
    <t>V.3</t>
  </si>
  <si>
    <t>V.4</t>
  </si>
  <si>
    <t>V.5</t>
  </si>
  <si>
    <t>V.6</t>
  </si>
  <si>
    <t>V.7</t>
  </si>
  <si>
    <t>V.8</t>
  </si>
  <si>
    <t>V.9</t>
  </si>
  <si>
    <t>V.10</t>
  </si>
  <si>
    <t>V.11</t>
  </si>
  <si>
    <t>V.12</t>
  </si>
  <si>
    <t>V.13</t>
  </si>
  <si>
    <t>V.14</t>
  </si>
  <si>
    <t>V.15</t>
  </si>
  <si>
    <t>V.16</t>
  </si>
  <si>
    <t>V.17</t>
  </si>
  <si>
    <t>V.18</t>
  </si>
  <si>
    <t>V.19</t>
  </si>
  <si>
    <t>V.20</t>
  </si>
  <si>
    <t>V.21</t>
  </si>
  <si>
    <t>V.22</t>
  </si>
  <si>
    <t>V.23</t>
  </si>
  <si>
    <t>V.24</t>
  </si>
  <si>
    <t>V.25</t>
  </si>
  <si>
    <t>V.26</t>
  </si>
  <si>
    <t>V.27</t>
  </si>
  <si>
    <t>V.28</t>
  </si>
  <si>
    <t>V.29</t>
  </si>
  <si>
    <t>V.30</t>
  </si>
  <si>
    <t>V.31</t>
  </si>
  <si>
    <t>V.32</t>
  </si>
  <si>
    <t>KD-00.01</t>
  </si>
  <si>
    <t>VI.4</t>
  </si>
  <si>
    <t>V.33</t>
  </si>
  <si>
    <t>V.35</t>
  </si>
  <si>
    <t>VI.5</t>
  </si>
  <si>
    <t>VI.6</t>
  </si>
  <si>
    <t>VI.7</t>
  </si>
  <si>
    <t>VI.8</t>
  </si>
  <si>
    <t>VI.9</t>
  </si>
  <si>
    <t>VI.10</t>
  </si>
  <si>
    <t>VI.11</t>
  </si>
  <si>
    <t>VI.12</t>
  </si>
  <si>
    <t>VI.13</t>
  </si>
  <si>
    <t>VI.14</t>
  </si>
  <si>
    <t>VI.15</t>
  </si>
  <si>
    <t>VI.16</t>
  </si>
  <si>
    <t>VI.17</t>
  </si>
  <si>
    <t>VI.18</t>
  </si>
  <si>
    <t>VI.19</t>
  </si>
  <si>
    <t>VI.20</t>
  </si>
  <si>
    <t>VI.21</t>
  </si>
  <si>
    <t>VI.22</t>
  </si>
  <si>
    <t>VI.23</t>
  </si>
  <si>
    <t>VI.24</t>
  </si>
  <si>
    <t>VI.25</t>
  </si>
  <si>
    <t>VI.26</t>
  </si>
  <si>
    <t xml:space="preserve">Rura oslonowych A110PS z wykopem, podsypka, ułożenie rury i  istiejącego kabla w rurze, oznacznikami kablowe, zasypaniem i zagęszczeniem, </t>
  </si>
  <si>
    <t>Rura oslonowych A60PS z wykopem, podsypka, ułożenie rury i  istiejącego kabla w rurze, oznacznikami kablowe, zasypaniem i zagęszczeniem</t>
  </si>
  <si>
    <t>Razem USUNIĘCIE KOLIZJI W SIECI ELEKTROENERGETYCZNEJ:</t>
  </si>
  <si>
    <t>Budowa kanału technologicznego KTu1</t>
  </si>
  <si>
    <t>Budowa kanału technologicznego KTp1</t>
  </si>
  <si>
    <t>Budowa studni teletechnicznych SKR-2</t>
  </si>
  <si>
    <t xml:space="preserve">Sadzenie i pielęgnacja drzew liściastych wraz z zakupem materiałów, transportem, robotami przygotowawczymi, porządkowymi, ziemnymi i zabiegami agrotechnicznymi </t>
  </si>
  <si>
    <t>Usunięcie warstwy ziemi urodzajnej (humus) z zagospodarowaniem przez Wykonawcę</t>
  </si>
  <si>
    <r>
      <t xml:space="preserve">ilość              </t>
    </r>
    <r>
      <rPr>
        <i/>
        <sz val="11"/>
        <rFont val="Arial Narrow"/>
        <family val="2"/>
        <charset val="238"/>
      </rPr>
      <t xml:space="preserve"> </t>
    </r>
  </si>
  <si>
    <r>
      <t>m</t>
    </r>
    <r>
      <rPr>
        <vertAlign val="superscript"/>
        <sz val="11"/>
        <rFont val="Arial Narrow"/>
        <family val="2"/>
        <charset val="238"/>
      </rPr>
      <t>3</t>
    </r>
  </si>
  <si>
    <r>
      <t>m</t>
    </r>
    <r>
      <rPr>
        <vertAlign val="superscript"/>
        <sz val="11"/>
        <rFont val="Arial Narrow"/>
        <family val="2"/>
        <charset val="238"/>
      </rPr>
      <t>2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</si>
  <si>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3</t>
    </r>
  </si>
  <si>
    <r>
      <t>m</t>
    </r>
    <r>
      <rPr>
        <vertAlign val="superscript"/>
        <sz val="11"/>
        <color rgb="FF000000"/>
        <rFont val="Arial Narrow"/>
        <family val="2"/>
        <charset val="238"/>
      </rPr>
      <t>2</t>
    </r>
  </si>
  <si>
    <t>Wartość                  [PLN]*)</t>
  </si>
  <si>
    <t xml:space="preserve">RAZEM                                                                                                                                          Cena Oferty bez VAT </t>
  </si>
  <si>
    <t>Należny podatek VAT</t>
  </si>
  <si>
    <t xml:space="preserve">      Cena Oferty z VAT </t>
  </si>
  <si>
    <t>D-00.00.00</t>
  </si>
  <si>
    <t>Usunięcie drzew, których obwód pnia na wysokości 5 cm przekracza 50 cm, 65 cm lub 80 cm wraz z karczowaniem</t>
  </si>
  <si>
    <t xml:space="preserve">Usunięcie drzew, których obwód pnia na wysokości 5 cm nie przekracza 50 cm, 65 cm lub 80 cm wraz z karczowaniem  </t>
  </si>
  <si>
    <t>D-01.02.01a</t>
  </si>
  <si>
    <t>Usunęcie drzew i krzaków</t>
  </si>
  <si>
    <t>D-01.02.01      D-00.00.00      pkt 1.1.15</t>
  </si>
  <si>
    <t xml:space="preserve"> D-09.01.01 
</t>
  </si>
  <si>
    <t xml:space="preserve">Usuniecie podrostu wraz z karczowaniem  </t>
  </si>
  <si>
    <t xml:space="preserve">Usunięcie krzewów wraz z karczowaniem </t>
  </si>
  <si>
    <r>
      <t>m</t>
    </r>
    <r>
      <rPr>
        <vertAlign val="superscript"/>
        <sz val="10"/>
        <rFont val="Arial"/>
        <family val="2"/>
        <charset val="238"/>
      </rPr>
      <t>2</t>
    </r>
  </si>
  <si>
    <t>III. ROBOTY PRZYGOTOWACZE i ZIELEŃ DROGOWA</t>
  </si>
  <si>
    <t>Razem ROBOTY PRZYGOTOWACZE i ZIELEŃ DROGOWA:</t>
  </si>
  <si>
    <t xml:space="preserve">Wartość bez VAT                </t>
  </si>
  <si>
    <t xml:space="preserve">Wartość bez VAT                 </t>
  </si>
  <si>
    <t>Odtworzenie (wyznaczenie) trasy i punktów wysokościowych</t>
  </si>
  <si>
    <t>Rozebranie podbudowy z kruszywa naturalnego z wywozem  i utylizacją</t>
  </si>
  <si>
    <t>Rozebranie podbudowy z kruszywa naturalnego wraz z wywozem na odl. do 15km (materiał zakwalifikowany jako użyteczny)</t>
  </si>
  <si>
    <t>Rozebranie nawierzchni z miesz. min.-bitumicznych wraz z wywozem na odl. do 15km (materiał zakwalifikowany jako użyteczny)</t>
  </si>
  <si>
    <t>Rozbiórka nawierzchni zatok autobusowych z kostki kamiennej z przesortowaniem materiału i przygotowaniem do ponownego wbudowania (przebruk)</t>
  </si>
  <si>
    <t>Rozebranie chodników, wysepek przystankowych i przejść dla pieszych z płyt betonowych o wymiarach 50x50x7cm na podsypce cementowo-piaskowej   z wywozem na odl. do 15km (materiał zakwalifikowany jako użyteczny)</t>
  </si>
  <si>
    <t>Rozebranie nawierzchni z betonowej kostki brukowej materiał do przesortowania i ponownego wbudowania, odpad do wywozu i utylizacji - CHODNIKI I CPR (przyjęto do ponownego wbudowania 2092m2)</t>
  </si>
  <si>
    <t xml:space="preserve">Rozebranie nawierzchni z betonowej kostki brukowej, materiał do przesortowania i ponownego wbudowania, odpad do wywozu i utylizacji - ZJAZDY </t>
  </si>
  <si>
    <t>Rozebranie nawierzchni z betonowej kostki brukowej  z wywozem na odl. do 15km (materiał zakwalifikowany jako użyteczny)</t>
  </si>
  <si>
    <t>Rozebranie krawężników betonowych na ławie z opoorem z wywozem i zagospodarowaniem materiału przez Wykonawcę /utylizacją</t>
  </si>
  <si>
    <t>Rozebranie obrzeży betonowych z wywozem i zagospodarowaniem materiału przez Wykonawcę /utylizacją</t>
  </si>
  <si>
    <t>Rozebranie nawierzchni z betonowej kostki brukowej z wywozem i zagospodarowaniem materiału przez Wykonawcę /utylizacją - CHODNIK, PARKING, ZATOKA</t>
  </si>
  <si>
    <t>Rozebranie nawierzchni z betonowej kostki brukowej z wywozem i zagospodarowaniem materiału przez Wykonawcę /utylizacją</t>
  </si>
  <si>
    <t>Rozebranie chodników, wysepek przystankowych i przejść dla pieszych z płyt betonowych o wymiarach 50x50x7cm na podsypce cementowo-piaskowej  wywozem i zagospodarowaniem materiału przez Wykonawcę /utylizacją</t>
  </si>
  <si>
    <t>Rozebranie nawierzchni przejazdów kolejowych  z wywozem i zagospodarowaniem materiału przez Wykonawcę / utylizacja</t>
  </si>
  <si>
    <t>Rozebranie nawierzchni zjazdów z betonu wylewanego na mokro z wywozem i zagospodarowaniem materiału przez Wykonawcę / utylizacją</t>
  </si>
  <si>
    <t>Rozebranie nawierzchni z miesz. min.-bitumicznych pod projektowany ściek przykrawężnikowy wraz z cięciem podłużnym nawierzchni z wywozem  i zagospodarowaniem materiału przez Wykonawcę /utylizacją</t>
  </si>
  <si>
    <t>Rozebranie nawierzchni z miesz. min.-bitumicznych z wywozem  i zagospodarowaniem materiału przez Wykonawcę /utylizacją</t>
  </si>
  <si>
    <t>Rozebranie oporników betonowych  na ławie betonowej z oporem z wywozem i zagospodarowaniem materiału przez Wykonawcę</t>
  </si>
  <si>
    <t>Rozebranie słupków do znaków drogowych  wraz ze zdjęciem tarcz znaków wraz z wywozem do skupu złomu</t>
  </si>
  <si>
    <t>Rozebranie wiaty przystankowej z wywozem i zagospodarowaniem materiału przez Wykonawcę /utylizacją</t>
  </si>
  <si>
    <t>IV.1.9</t>
  </si>
  <si>
    <t>IV.1.13</t>
  </si>
  <si>
    <t>IV.1.14</t>
  </si>
  <si>
    <t>IV.1.15</t>
  </si>
  <si>
    <t>IV.1.16</t>
  </si>
  <si>
    <t>IV.1.17</t>
  </si>
  <si>
    <t>IV.1.18</t>
  </si>
  <si>
    <t>IV.1.19</t>
  </si>
  <si>
    <t>IV.1.20</t>
  </si>
  <si>
    <t>IV.1.21</t>
  </si>
  <si>
    <t>IV.1.22</t>
  </si>
  <si>
    <t>IV.1.24</t>
  </si>
  <si>
    <t>IV.1.26</t>
  </si>
  <si>
    <t>Wykopy z wywozem gruntu i zagospodarowaniem przez Wykonawcę / utylizacja</t>
  </si>
  <si>
    <t>Regulacja  istniejących urządzeń infrastruktury (studnie tletechniczne, telefoniczne, zawory gazowe, wodociagowe, studnie kanalizacyjne</t>
  </si>
  <si>
    <t>IV.3</t>
  </si>
  <si>
    <t>IV.3.1</t>
  </si>
  <si>
    <t>D.03.02.01</t>
  </si>
  <si>
    <t>Profilowanie i zagęszczenie koryta</t>
  </si>
  <si>
    <t>D.04.01.01</t>
  </si>
  <si>
    <t>D.04.03.01</t>
  </si>
  <si>
    <t>Warstwa podbudowy z kruszywa 0/32mm łamanego stabilizowanego mechanicznie gr. 12cm z zagęszczeniem</t>
  </si>
  <si>
    <t>D.04.04.02</t>
  </si>
  <si>
    <t>Warstwa podbudowy z kruszywa 0/32mm łamanego stabilizowanego mechanicznie gr. 20cm  z zagęszczeniem</t>
  </si>
  <si>
    <t>Warstwa podbudowy z kruszywa 0/32mm łamanego stabilizowanego mechanicznie gr. 25cm  z zagęszczeniem</t>
  </si>
  <si>
    <t>D.04.05.01</t>
  </si>
  <si>
    <t>Warstwa podbudowy zasadniczej z AC22P gr.10cm z zagęszczeniem</t>
  </si>
  <si>
    <t>D.04.07.01</t>
  </si>
  <si>
    <t>Nawierzchnia z kostki kamiennej</t>
  </si>
  <si>
    <t>Przebrukowanie istniejącej nawierzchni - nawierzchnia z kostki kamiennej 16/18 na podsypce cementowo piaskowej gr. 5cm z wypełnieniem spoin zaprawą epoksydową (kostka z odzysku)</t>
  </si>
  <si>
    <t>D.05.03.01</t>
  </si>
  <si>
    <t xml:space="preserve">Nawierzchnia z betonu asfaltowego - warstwa wiążąca i wyrównawcza       
</t>
  </si>
  <si>
    <t xml:space="preserve">Wykonanie warstwy wyrównawczej AC11W gr. min 4cm z zagęszczeniem </t>
  </si>
  <si>
    <t>D.05.03.05b</t>
  </si>
  <si>
    <t>Frezowanie nawierzchni bitumicznej śr. gr. 6cm z wywozem i zagospodarowaniem urobku przez Wykonawcę /utylizacją</t>
  </si>
  <si>
    <t>Frezowanie podbudowy z betonu cementowego śr. gr. 8 cm z wywozem i zagospodarowaniem urobku przez Wykonawcę /utylizacją</t>
  </si>
  <si>
    <t>Frezowanie nawierzchni bitumicznej śr. gr. 6cm z wywozem  na odl. do 15km (materiał zakwalifikowany jako użyteczny)</t>
  </si>
  <si>
    <t>Frezowanie podbudowy z betonu cementowego śr. gr. 8 cm z wywozem  na odl. do 15km (materiał zakwalifikowany jako użyteczny)</t>
  </si>
  <si>
    <t>D.05.03.11</t>
  </si>
  <si>
    <t xml:space="preserve">Nawierzchnia z mieszanki grysowo - mastyksowej SMA - warstwa ścieralna  </t>
  </si>
  <si>
    <t>D.05.03.13</t>
  </si>
  <si>
    <t>Nawierzchnia z kostki brukowej betonowej</t>
  </si>
  <si>
    <t>D.05.03.23</t>
  </si>
  <si>
    <t>D.05.03.26a</t>
  </si>
  <si>
    <t>Malowanie linii (ciągłe -175m2, przerywane -40m2), przejscia piesze / scieżki rowerowe (53m2),  na jezdni - farbą grubowarstwową (masy chemoutwardzalne), przejścia dla pieszych masą epoksydową czerwona, symbole  - cienkowarstwowe</t>
  </si>
  <si>
    <t>Znaki drogowe (słupki do znaków dorogwych (łacznie 52szt.), zamocowanie tarcz znaków drogowych (łacznie 19 znaków)</t>
  </si>
  <si>
    <t>Krawężniki najazdowe  20x22na ławie betonowej  C12/15</t>
  </si>
  <si>
    <t>Krawężniki betonowe 20x30  na ławie betonowej z oporem C12/15 - wtopione</t>
  </si>
  <si>
    <t xml:space="preserve"> Oporniki betonowe o wymiarach 12x25 na ławie betonowej C12/15 - boki zjazdów</t>
  </si>
  <si>
    <t>Nawierzchnia z kostki betonowej gr. 8cm na podsypce cem. piask. 1:4 gr. 3cm - przebrukowanie istniejących nawierzchni (materiał z odzysku poz. IV.1.18)</t>
  </si>
  <si>
    <t>D.08.02.02</t>
  </si>
  <si>
    <t xml:space="preserve">Ustawienie obrzeży betonowych o wymiarach 8x30cm 
z wykonaniem ław betonowych z oporem </t>
  </si>
  <si>
    <t>D.08.03.01</t>
  </si>
  <si>
    <t>D.08.04.01</t>
  </si>
  <si>
    <t>D.08.05.03</t>
  </si>
  <si>
    <t>D.10.05.01</t>
  </si>
  <si>
    <t>IV.4.5</t>
  </si>
  <si>
    <t>IV.4.8</t>
  </si>
  <si>
    <t>IV.5.5</t>
  </si>
  <si>
    <t>IV.5.6</t>
  </si>
  <si>
    <t>IV.5.8</t>
  </si>
  <si>
    <t>IV.5.9</t>
  </si>
  <si>
    <t>IV.5.13</t>
  </si>
  <si>
    <t>IV.5.14</t>
  </si>
  <si>
    <t>IV.8.6</t>
  </si>
  <si>
    <t>IV.8.7</t>
  </si>
  <si>
    <t>IV.8.8</t>
  </si>
  <si>
    <t>IV.8.9</t>
  </si>
  <si>
    <t>IV.8.10</t>
  </si>
  <si>
    <t>IV.9.1</t>
  </si>
  <si>
    <t>IV.9.2</t>
  </si>
  <si>
    <t xml:space="preserve">Razem IV. Układ drogowy: </t>
  </si>
  <si>
    <t>Razem Kanalizacja deszczowa:</t>
  </si>
  <si>
    <t>VI. Sieci elektryczne i oświetlenie</t>
  </si>
  <si>
    <t>PRZEBUDOWA OŚWIETLENIA ULICZNEGO</t>
  </si>
  <si>
    <r>
      <t>Wysięgnik o dł. 1,5m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</si>
  <si>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r>
      <t>Wysięgnik o dł. 1,0m śr. 60m, kąt nachylenia 5</t>
    </r>
    <r>
      <rPr>
        <vertAlign val="superscript"/>
        <sz val="10"/>
        <color rgb="FF000000"/>
        <rFont val="Arial Narrow"/>
        <family val="2"/>
        <charset val="238"/>
      </rPr>
      <t>O</t>
    </r>
    <r>
      <rPr>
        <sz val="10"/>
        <color rgb="FF000000"/>
        <rFont val="Arial Narrow"/>
        <family val="2"/>
        <charset val="238"/>
      </rPr>
      <t xml:space="preserve"> kolor szampański</t>
    </r>
  </si>
  <si>
    <t xml:space="preserve">Rozebranie słupów i opraw oświetleniowych z wywozem i utylizacją </t>
  </si>
  <si>
    <t>Rura osłonowa giętka karbowana dwuścienna 50</t>
  </si>
  <si>
    <t>SST TOM III.3</t>
  </si>
  <si>
    <t>SST TOM IV.3</t>
  </si>
  <si>
    <t>VI. Sieci elektr. i oświetlenie</t>
  </si>
  <si>
    <t>Razem Sieci elektryczne i oświetlenie:</t>
  </si>
  <si>
    <t xml:space="preserve">Rura osłonowa karbowana dwuścienna 110 </t>
  </si>
  <si>
    <t xml:space="preserve">Rura osłonowa głdka 110  </t>
  </si>
  <si>
    <t xml:space="preserve">Kabel - YAKY 4x50mm2 az z wykopem, podsypką, zasypaniem i zagęszczeniem lub wciagnieciem w rurę ochronną, złączami, mufami oraz oznacznikami, folią niebieską (w rowach kablowych) </t>
  </si>
  <si>
    <t>Montaż opraw oświetlenia zewnętrznego na wysięgniku - oprawa oświetlenia drogowego wraz z podłączeniem</t>
  </si>
  <si>
    <t>USUNIĘCIE KOLIZJI W SIECI ELEKTROENERGETYCZNEJ</t>
  </si>
  <si>
    <t>VII. Telekomunikacja</t>
  </si>
  <si>
    <t>KANAŁ TECHNOLOGICZNY</t>
  </si>
  <si>
    <t>Razem   Telekomunikacja:</t>
  </si>
  <si>
    <t>III.1.6</t>
  </si>
  <si>
    <t>III.1.7</t>
  </si>
  <si>
    <t xml:space="preserve">Przedmiar Robót
Zadanie 3b "Przebudowa drogi powiatowej (ul. Ludzi Morza) między skrzyżowaniem  z ul. Barlickiego i nowoprojektowaną drogą (tzw. obwodnicą Bazy Las)"
</t>
  </si>
  <si>
    <t>V.1a</t>
  </si>
  <si>
    <t>Kanały z rur PVC łączonych na wcisk o śr. zewn. 200mm SN12 (Rury lite)</t>
  </si>
  <si>
    <t>Kanały z rur PVC łączonych na wcisk o śr. zewn. 200mm SN8 (Rury lite)</t>
  </si>
  <si>
    <r>
      <t xml:space="preserve">Studnie rewizyjne z kręgów betonowych o śr. </t>
    </r>
    <r>
      <rPr>
        <sz val="10"/>
        <color rgb="FFFF0000"/>
        <rFont val="Arial Narrow"/>
        <family val="2"/>
        <charset val="238"/>
      </rPr>
      <t>1200 mm</t>
    </r>
    <r>
      <rPr>
        <sz val="10"/>
        <rFont val="Arial Narrow"/>
        <family val="2"/>
        <charset val="238"/>
      </rPr>
      <t xml:space="preserve">  z osadnikiem</t>
    </r>
  </si>
  <si>
    <r>
      <t xml:space="preserve">Studnie betonowe o śr. </t>
    </r>
    <r>
      <rPr>
        <b/>
        <sz val="10"/>
        <color rgb="FFFF0000"/>
        <rFont val="Arial Narrow"/>
        <family val="2"/>
        <charset val="238"/>
      </rPr>
      <t>1200mm</t>
    </r>
    <r>
      <rPr>
        <b/>
        <sz val="10"/>
        <rFont val="Arial Narrow"/>
        <family val="2"/>
        <charset val="238"/>
      </rPr>
      <t xml:space="preserve">  z bet. kl. min. </t>
    </r>
    <r>
      <rPr>
        <b/>
        <sz val="10"/>
        <color rgb="FFFF0000"/>
        <rFont val="Arial Narrow"/>
        <family val="2"/>
        <charset val="238"/>
      </rPr>
      <t>C40/50</t>
    </r>
    <r>
      <rPr>
        <b/>
        <sz val="10"/>
        <rFont val="Arial Narrow"/>
        <family val="2"/>
        <charset val="238"/>
      </rPr>
      <t xml:space="preserve"> wraz z robotami ziemnymi,wywozem, utylizacją podsypką,obsypką, zagęszczeniem, uszczelnieniem,  przejsciami rur, odwodnieniem i umocnieniem wykopu, </t>
    </r>
  </si>
  <si>
    <t>Studzienki ściekowe uliczne z wpustami deszczowymi żeliwnymi klasy D400</t>
  </si>
  <si>
    <r>
      <t xml:space="preserve">Właz kanałowy </t>
    </r>
    <r>
      <rPr>
        <sz val="10"/>
        <color rgb="FFFF0000"/>
        <rFont val="Arial Narrow"/>
        <family val="2"/>
        <charset val="238"/>
      </rPr>
      <t>żeliwny</t>
    </r>
    <r>
      <rPr>
        <sz val="10"/>
        <rFont val="Arial Narrow"/>
        <family val="2"/>
        <charset val="238"/>
      </rPr>
      <t xml:space="preserve"> 600mm kl.D400</t>
    </r>
  </si>
  <si>
    <t>Drabinka włazowa</t>
  </si>
  <si>
    <t>Wykonanie nawierzchni z betonowej kostki brukowej gr. 8cm na podsypce cementowo piaskowej gr. 3cm - materiał z rozbiórki poz. IV.1.17 uszkodzone elementy uzupełnić z rozbiórki chodników i CPR poz. IV.1.18- przebrukowanie nawierzchni zjazdów</t>
  </si>
  <si>
    <t>Demontaż kabla w rowach kablowych YAKY 4x240mm2 - 0,6/1kV</t>
  </si>
  <si>
    <t>Układanie bednarki w rowach kablowych - bednarka do 120 mm2</t>
  </si>
  <si>
    <t>Mufy kablowe przelotowe na napięcie do 1 kV. Przekrój żył kabla do 625 mm2 (Al). Do 4 żył w kablu</t>
  </si>
  <si>
    <t>Demontaż kabla w rowach kablowych YAKY 4x25mm2 - 0,6/1kV</t>
  </si>
  <si>
    <t>Rury ochronne z PCW o średnicy do 140 mm w wykopie - DVK110mm</t>
  </si>
  <si>
    <t>Rury ochronne z PCW o średnicy do 140 mm w wykopie - SRS110mm</t>
  </si>
  <si>
    <t>Mufy kablowe przelotowe na napięcie do 1 kV. Przekrój żył kabla do 120 mm2 (Al). 1 żyła w kablu</t>
  </si>
  <si>
    <t>Demontaż kabla w rowach kablowych - kabel YAKY 4x240mm2 - 0,6/1kV</t>
  </si>
  <si>
    <t>Rury ochronne z PCW o średnicy do 140 mm w wykopie -  DVK110mm</t>
  </si>
  <si>
    <r>
      <rPr>
        <strike/>
        <sz val="11"/>
        <color rgb="FFFF0000"/>
        <rFont val="Arial Narrow"/>
        <family val="2"/>
        <charset val="238"/>
      </rPr>
      <t>m</t>
    </r>
    <r>
      <rPr>
        <strike/>
        <vertAlign val="superscript"/>
        <sz val="11"/>
        <color rgb="FFFF0000"/>
        <rFont val="Arial Narrow"/>
        <family val="2"/>
        <charset val="238"/>
      </rPr>
      <t xml:space="preserve">2 </t>
    </r>
    <r>
      <rPr>
        <sz val="11"/>
        <color rgb="FFFF0000"/>
        <rFont val="Arial Narrow"/>
        <family val="2"/>
        <charset val="238"/>
      </rPr>
      <t>Mg</t>
    </r>
  </si>
  <si>
    <t>Usunięcie kolizji KnN-001 wraz z robotami ziemnymi, wywozem, utylizacją, podsypką, oznacznikami, folią,  obsypką, zagęszczeniem</t>
  </si>
  <si>
    <t>Usunięcie kolizji KnN-002 wraz z robotami ziemnymi, wywozem, utylizacją, podsypką, oznacznikami, folią,  obsypką, zagęszczeniem</t>
  </si>
  <si>
    <t>Usunięcie kolizji KnN-003 wraz z robotami ziemnymi, wywozem, utylizacją, podsypką, oznacznikami, folią,  obsypką, zagęszczeniem</t>
  </si>
  <si>
    <t>Kabel elektroenergetyczny typu NAY2Y-J 4x240mm - 0,6/1kV</t>
  </si>
  <si>
    <t>Kabel elektroenergetyczny typu YAKY 4x25mm2 - 0,6/1kV</t>
  </si>
  <si>
    <t>Usunięcie kolizji KSN-001, KSN-002 wraz z robotami ziemnymi, wywozem, utylizacją, podsypką, oznacznikami, folią,  obsypką, zagęszczeniem</t>
  </si>
  <si>
    <t>Demontaż kabli jednożyłowych o masie do 1.0 kg/m na napięcie znamionowe poniżej 110 kV w rowach kablowych</t>
  </si>
  <si>
    <t>Rury ochronne z PCW o średnicy do 140 mm w wykopie - SRS160mm</t>
  </si>
  <si>
    <t>Rury ochronne z PCW o średnicy do 140 mm w wykopie -  DVK160mm</t>
  </si>
  <si>
    <t>Kabel elektroenergetyczny typu Y3XNA2XS(F)2Y 1x150/25</t>
  </si>
  <si>
    <t>mufy przelotowe z taśm izolacyjnych na kablach jednożyłowych z żyłami Al o przekroju do 240 mm2 na napięcie do 20 kV o izolacji i powłoce z tworzyw sztucznych</t>
  </si>
  <si>
    <t>Zabezpieczenie istniejących linii kablowych</t>
  </si>
  <si>
    <t>VI.27</t>
  </si>
  <si>
    <t>VI.28</t>
  </si>
  <si>
    <t>VI.29</t>
  </si>
  <si>
    <t>VI.30</t>
  </si>
  <si>
    <t>VI.31</t>
  </si>
  <si>
    <t>VI.32</t>
  </si>
  <si>
    <t>VI.33</t>
  </si>
  <si>
    <t>VI.34</t>
  </si>
  <si>
    <t>VI.35</t>
  </si>
  <si>
    <t>VI.36</t>
  </si>
  <si>
    <t>VI.37</t>
  </si>
  <si>
    <t>VI.38</t>
  </si>
  <si>
    <t>VI.39</t>
  </si>
  <si>
    <t>VI.40</t>
  </si>
  <si>
    <t>VI.41</t>
  </si>
  <si>
    <t>VI.42</t>
  </si>
  <si>
    <t xml:space="preserve">                                          </t>
  </si>
  <si>
    <t xml:space="preserve">  </t>
  </si>
  <si>
    <r>
      <t xml:space="preserve">Kabel - </t>
    </r>
    <r>
      <rPr>
        <sz val="10"/>
        <color rgb="FFFF0000"/>
        <rFont val="Arial Narrow"/>
        <family val="2"/>
        <charset val="238"/>
      </rPr>
      <t>YAKY 4x25mm2 - 0,6/1kV</t>
    </r>
    <r>
      <rPr>
        <sz val="10"/>
        <color rgb="FF000000"/>
        <rFont val="Arial Narrow"/>
        <family val="2"/>
        <charset val="238"/>
      </rPr>
      <t xml:space="preserve"> wraz z wykopem, podsypką, zasypaniem i zagęszczeniem lub wciagnieciem w rurę ochronną, złączami, mufami  podłączeniem oraz oznacznikami</t>
    </r>
  </si>
  <si>
    <t>Kabel - BIT 1000 power lub równowazny wraz z wykopem, podsypką, zasypaniem i zagęszczeniem lub wciagnieciem w rurę ochronną, złączami, mufami, podłączeniem oraz oznacznikami, folią niebieską</t>
  </si>
  <si>
    <t xml:space="preserve">Cena jednostkowa bez VAT                  </t>
  </si>
  <si>
    <t xml:space="preserve">Cena jednostkowa bez VAT                   </t>
  </si>
  <si>
    <t>II.5</t>
  </si>
  <si>
    <t>Tablice informacyjne o dofinansowaniu projektu przez UE</t>
  </si>
  <si>
    <t>II.6</t>
  </si>
  <si>
    <t xml:space="preserve">Tablice pamiątkowe </t>
  </si>
  <si>
    <t xml:space="preserve">Projekt tymczasowej organizacji ruchu wraz z uzyskaniem wszystkich niezbędnych uzgodnień oraz wszelkie dalsze aktualizacje i zatwierdzenia </t>
  </si>
  <si>
    <t>II.4</t>
  </si>
  <si>
    <t>Sporządzenie szacunków brakarskich</t>
  </si>
  <si>
    <t>Aktualizacja projektu stałej organizacji ruchu po zmianach wprowadzonych na etapie budowy wraz z uzyskaniem wszystkich niezbędnych uzgodnień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</si>
</sst>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0.0"/>
  </numFmts>
  <fonts count="62" x14ac:knownFonts="1">
    <font>
      <sz val="10"/>
      <name val="Arial CE"/>
      <charset val="238"/>
    </font>
    <font>
      <b/>
      <sz val="10"/>
      <name val="Arial CE"/>
      <charset val="238"/>
    </font>
    <font>
      <b/>
      <sz val="10"/>
      <name val="Arial CE"/>
      <family val="2"/>
      <charset val="238"/>
    </font>
    <font>
      <b/>
      <i/>
      <sz val="12"/>
      <name val="Arial CE"/>
      <charset val="238"/>
    </font>
    <font>
      <sz val="10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sz val="9"/>
      <name val="Arial CE"/>
      <charset val="238"/>
    </font>
    <font>
      <b/>
      <sz val="9"/>
      <name val="Arial CE"/>
      <charset val="238"/>
    </font>
    <font>
      <i/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9"/>
      <name val="Arial CE"/>
      <family val="2"/>
      <charset val="238"/>
    </font>
    <font>
      <sz val="10"/>
      <name val="Arial Narrow"/>
      <family val="2"/>
      <charset val="238"/>
    </font>
    <font>
      <b/>
      <i/>
      <sz val="12"/>
      <name val="Arial Narrow"/>
      <family val="2"/>
      <charset val="238"/>
    </font>
    <font>
      <b/>
      <sz val="12"/>
      <name val="Arial Narrow"/>
      <family val="2"/>
      <charset val="238"/>
    </font>
    <font>
      <sz val="12"/>
      <name val="Arial Narrow"/>
      <family val="2"/>
      <charset val="238"/>
    </font>
    <font>
      <sz val="8"/>
      <color rgb="FFFF0000"/>
      <name val="Arial CE"/>
      <family val="2"/>
      <charset val="238"/>
    </font>
    <font>
      <sz val="9"/>
      <color rgb="FFFF0000"/>
      <name val="Arial Narrow"/>
      <family val="2"/>
      <charset val="238"/>
    </font>
    <font>
      <b/>
      <sz val="12"/>
      <color rgb="FFFF0000"/>
      <name val="Arial Narrow"/>
      <family val="2"/>
      <charset val="238"/>
    </font>
    <font>
      <sz val="10"/>
      <color rgb="FFFF0000"/>
      <name val="Arial CE"/>
      <charset val="238"/>
    </font>
    <font>
      <sz val="6"/>
      <name val="Arial CE"/>
      <charset val="238"/>
    </font>
    <font>
      <b/>
      <sz val="8"/>
      <name val="Arial CE"/>
      <charset val="238"/>
    </font>
    <font>
      <sz val="10"/>
      <name val="Arial Narrow"/>
      <family val="2"/>
    </font>
    <font>
      <sz val="10"/>
      <name val="Arial"/>
      <family val="2"/>
      <charset val="238"/>
    </font>
    <font>
      <b/>
      <sz val="11"/>
      <name val="Arial"/>
      <family val="2"/>
    </font>
    <font>
      <b/>
      <sz val="12"/>
      <name val="Arial CE"/>
      <family val="2"/>
      <charset val="238"/>
    </font>
    <font>
      <sz val="10"/>
      <color rgb="FFFF0000"/>
      <name val="Arial Narrow"/>
      <family val="2"/>
      <charset val="238"/>
    </font>
    <font>
      <sz val="11"/>
      <color theme="1"/>
      <name val="Calibri"/>
      <family val="2"/>
    </font>
    <font>
      <b/>
      <sz val="10"/>
      <name val="Arial Narrow"/>
      <family val="2"/>
      <charset val="238"/>
    </font>
    <font>
      <sz val="10"/>
      <name val="Arial"/>
      <family val="2"/>
    </font>
    <font>
      <b/>
      <sz val="10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i/>
      <sz val="8"/>
      <name val="Arial Narrow"/>
      <family val="2"/>
    </font>
    <font>
      <b/>
      <sz val="12"/>
      <name val="Arial Narrow"/>
      <family val="2"/>
    </font>
    <font>
      <sz val="12"/>
      <name val="Arial CE"/>
      <charset val="238"/>
    </font>
    <font>
      <i/>
      <sz val="10"/>
      <name val="Arial Narrow"/>
      <family val="2"/>
      <charset val="238"/>
    </font>
    <font>
      <sz val="10"/>
      <color rgb="FF000000"/>
      <name val="Arial Narrow"/>
      <family val="2"/>
      <charset val="238"/>
    </font>
    <font>
      <sz val="10"/>
      <color rgb="FFFF0000"/>
      <name val="Arial Narrow"/>
      <family val="2"/>
    </font>
    <font>
      <b/>
      <sz val="10"/>
      <color rgb="FFFF0000"/>
      <name val="Arial CE"/>
      <charset val="238"/>
    </font>
    <font>
      <b/>
      <sz val="9"/>
      <color rgb="FFFF0000"/>
      <name val="Arial CE"/>
      <charset val="238"/>
    </font>
    <font>
      <sz val="11"/>
      <name val="Arial Narrow"/>
      <family val="2"/>
      <charset val="238"/>
    </font>
    <font>
      <b/>
      <sz val="11"/>
      <name val="Arial Narrow"/>
      <family val="2"/>
      <charset val="238"/>
    </font>
    <font>
      <i/>
      <sz val="11"/>
      <name val="Arial Narrow"/>
      <family val="2"/>
      <charset val="238"/>
    </font>
    <font>
      <vertAlign val="superscript"/>
      <sz val="11"/>
      <name val="Arial Narrow"/>
      <family val="2"/>
      <charset val="238"/>
    </font>
    <font>
      <sz val="11"/>
      <color rgb="FF000000"/>
      <name val="Arial Narrow"/>
      <family val="2"/>
      <charset val="238"/>
    </font>
    <font>
      <vertAlign val="superscript"/>
      <sz val="11"/>
      <color rgb="FF000000"/>
      <name val="Arial Narrow"/>
      <family val="2"/>
      <charset val="238"/>
    </font>
    <font>
      <b/>
      <sz val="10"/>
      <color theme="3"/>
      <name val="Arial CE"/>
      <charset val="238"/>
    </font>
    <font>
      <b/>
      <sz val="10"/>
      <color theme="1"/>
      <name val="Arial CE"/>
      <charset val="238"/>
    </font>
    <font>
      <b/>
      <sz val="11"/>
      <name val="Arial CE"/>
      <charset val="238"/>
    </font>
    <font>
      <vertAlign val="superscript"/>
      <sz val="10"/>
      <name val="Arial"/>
      <family val="2"/>
      <charset val="238"/>
    </font>
    <font>
      <vertAlign val="superscript"/>
      <sz val="10"/>
      <color rgb="FF000000"/>
      <name val="Arial Narrow"/>
      <family val="2"/>
      <charset val="238"/>
    </font>
    <font>
      <i/>
      <sz val="12"/>
      <name val="Arial CE"/>
      <charset val="238"/>
    </font>
    <font>
      <i/>
      <sz val="12"/>
      <name val="Arial Narrow"/>
      <family val="2"/>
      <charset val="238"/>
    </font>
    <font>
      <b/>
      <sz val="10"/>
      <color rgb="FFFF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strike/>
      <sz val="11"/>
      <color rgb="FFFF0000"/>
      <name val="Arial Narrow"/>
      <family val="2"/>
      <charset val="238"/>
    </font>
    <font>
      <strike/>
      <vertAlign val="superscript"/>
      <sz val="11"/>
      <color rgb="FFFF0000"/>
      <name val="Arial Narrow"/>
      <family val="2"/>
      <charset val="238"/>
    </font>
    <font>
      <b/>
      <sz val="11"/>
      <color rgb="FFFF0000"/>
      <name val="Arial Narrow"/>
      <family val="2"/>
      <charset val="238"/>
    </font>
    <font>
      <sz val="11"/>
      <color theme="1"/>
      <name val="Arial Narrow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7">
    <xf numFmtId="0" fontId="0" fillId="0" borderId="0"/>
    <xf numFmtId="0" fontId="24" fillId="0" borderId="0"/>
    <xf numFmtId="0" fontId="28" fillId="0" borderId="0"/>
    <xf numFmtId="0" fontId="28" fillId="0" borderId="0"/>
    <xf numFmtId="164" fontId="28" fillId="0" borderId="0" applyFont="0" applyFill="0" applyBorder="0" applyAlignment="0" applyProtection="0"/>
    <xf numFmtId="0" fontId="30" fillId="0" borderId="0"/>
    <xf numFmtId="0" fontId="24" fillId="0" borderId="0"/>
  </cellStyleXfs>
  <cellXfs count="471">
    <xf numFmtId="0" fontId="0" fillId="0" borderId="0" xfId="0"/>
    <xf numFmtId="0" fontId="0" fillId="0" borderId="0" xfId="0" applyAlignment="1">
      <alignment vertical="center"/>
    </xf>
    <xf numFmtId="0" fontId="5" fillId="0" borderId="0" xfId="0" applyFont="1"/>
    <xf numFmtId="0" fontId="0" fillId="0" borderId="0" xfId="0" applyAlignment="1"/>
    <xf numFmtId="0" fontId="8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4" fontId="4" fillId="0" borderId="0" xfId="0" applyNumberFormat="1" applyFont="1" applyAlignment="1">
      <alignment horizontal="right" vertical="center"/>
    </xf>
    <xf numFmtId="4" fontId="4" fillId="0" borderId="0" xfId="0" applyNumberFormat="1" applyFont="1" applyAlignment="1">
      <alignment horizontal="right"/>
    </xf>
    <xf numFmtId="1" fontId="3" fillId="0" borderId="0" xfId="0" applyNumberFormat="1" applyFont="1" applyBorder="1" applyAlignment="1">
      <alignment vertical="top" wrapText="1"/>
    </xf>
    <xf numFmtId="0" fontId="9" fillId="0" borderId="0" xfId="0" applyFont="1"/>
    <xf numFmtId="4" fontId="10" fillId="2" borderId="3" xfId="0" applyNumberFormat="1" applyFont="1" applyFill="1" applyBorder="1" applyAlignment="1">
      <alignment horizontal="center" vertical="center" wrapText="1"/>
    </xf>
    <xf numFmtId="4" fontId="10" fillId="2" borderId="4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0" fillId="0" borderId="0" xfId="0" applyBorder="1"/>
    <xf numFmtId="0" fontId="8" fillId="0" borderId="0" xfId="0" applyFont="1" applyBorder="1"/>
    <xf numFmtId="4" fontId="10" fillId="2" borderId="8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1" fontId="7" fillId="0" borderId="10" xfId="0" applyNumberFormat="1" applyFont="1" applyFill="1" applyBorder="1" applyAlignment="1">
      <alignment horizontal="center" vertical="center" wrapText="1"/>
    </xf>
    <xf numFmtId="4" fontId="11" fillId="0" borderId="12" xfId="0" applyNumberFormat="1" applyFont="1" applyFill="1" applyBorder="1" applyAlignment="1">
      <alignment horizontal="right" vertical="center" wrapText="1"/>
    </xf>
    <xf numFmtId="1" fontId="2" fillId="0" borderId="1" xfId="0" applyNumberFormat="1" applyFont="1" applyFill="1" applyBorder="1" applyAlignment="1">
      <alignment vertical="center" wrapText="1"/>
    </xf>
    <xf numFmtId="0" fontId="2" fillId="0" borderId="15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2" fontId="13" fillId="0" borderId="0" xfId="0" applyNumberFormat="1" applyFont="1" applyFill="1" applyAlignment="1">
      <alignment vertical="center"/>
    </xf>
    <xf numFmtId="0" fontId="16" fillId="0" borderId="0" xfId="0" applyFont="1" applyFill="1" applyAlignment="1">
      <alignment vertical="center"/>
    </xf>
    <xf numFmtId="10" fontId="13" fillId="0" borderId="0" xfId="0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10" fontId="16" fillId="0" borderId="0" xfId="0" applyNumberFormat="1" applyFont="1" applyFill="1" applyBorder="1" applyAlignment="1">
      <alignment vertical="center"/>
    </xf>
    <xf numFmtId="0" fontId="16" fillId="0" borderId="0" xfId="0" applyFont="1" applyFill="1" applyBorder="1" applyAlignment="1">
      <alignment vertical="center"/>
    </xf>
    <xf numFmtId="10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" fontId="10" fillId="2" borderId="1" xfId="0" applyNumberFormat="1" applyFont="1" applyFill="1" applyBorder="1" applyAlignment="1">
      <alignment horizontal="center" vertical="center" wrapText="1"/>
    </xf>
    <xf numFmtId="4" fontId="10" fillId="2" borderId="9" xfId="0" applyNumberFormat="1" applyFont="1" applyFill="1" applyBorder="1" applyAlignment="1">
      <alignment horizontal="center" vertical="center" wrapText="1"/>
    </xf>
    <xf numFmtId="1" fontId="13" fillId="0" borderId="5" xfId="0" applyNumberFormat="1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vertical="center" wrapText="1"/>
    </xf>
    <xf numFmtId="4" fontId="13" fillId="0" borderId="1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 wrapText="1"/>
    </xf>
    <xf numFmtId="4" fontId="17" fillId="0" borderId="0" xfId="0" applyNumberFormat="1" applyFont="1" applyFill="1" applyBorder="1" applyAlignment="1">
      <alignment horizontal="right" vertical="center" wrapText="1"/>
    </xf>
    <xf numFmtId="2" fontId="18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right" vertical="center"/>
    </xf>
    <xf numFmtId="1" fontId="7" fillId="0" borderId="2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0" fillId="0" borderId="0" xfId="0" applyFill="1" applyBorder="1"/>
    <xf numFmtId="0" fontId="0" fillId="0" borderId="0" xfId="0" applyFill="1"/>
    <xf numFmtId="4" fontId="12" fillId="0" borderId="14" xfId="0" applyNumberFormat="1" applyFont="1" applyFill="1" applyBorder="1" applyAlignment="1">
      <alignment horizontal="right" vertical="center" wrapText="1"/>
    </xf>
    <xf numFmtId="0" fontId="0" fillId="0" borderId="31" xfId="0" applyBorder="1" applyAlignment="1"/>
    <xf numFmtId="0" fontId="0" fillId="0" borderId="31" xfId="0" applyBorder="1"/>
    <xf numFmtId="0" fontId="9" fillId="0" borderId="31" xfId="0" applyFont="1" applyBorder="1"/>
    <xf numFmtId="0" fontId="2" fillId="0" borderId="31" xfId="0" applyFont="1" applyBorder="1"/>
    <xf numFmtId="0" fontId="0" fillId="0" borderId="0" xfId="0" applyBorder="1" applyAlignment="1"/>
    <xf numFmtId="0" fontId="2" fillId="0" borderId="0" xfId="0" applyFont="1" applyBorder="1"/>
    <xf numFmtId="0" fontId="15" fillId="5" borderId="1" xfId="0" applyFont="1" applyFill="1" applyBorder="1" applyAlignment="1">
      <alignment horizontal="left" vertical="center" wrapText="1"/>
    </xf>
    <xf numFmtId="0" fontId="0" fillId="0" borderId="0" xfId="0" applyFont="1"/>
    <xf numFmtId="1" fontId="7" fillId="5" borderId="1" xfId="0" applyNumberFormat="1" applyFont="1" applyFill="1" applyBorder="1" applyAlignment="1">
      <alignment vertical="center" wrapText="1"/>
    </xf>
    <xf numFmtId="0" fontId="13" fillId="5" borderId="1" xfId="0" applyFont="1" applyFill="1" applyBorder="1" applyAlignment="1">
      <alignment vertical="center" wrapText="1"/>
    </xf>
    <xf numFmtId="49" fontId="2" fillId="0" borderId="1" xfId="0" applyNumberFormat="1" applyFont="1" applyFill="1" applyBorder="1" applyAlignment="1">
      <alignment vertical="center" wrapText="1"/>
    </xf>
    <xf numFmtId="2" fontId="15" fillId="0" borderId="9" xfId="0" applyNumberFormat="1" applyFont="1" applyFill="1" applyBorder="1" applyAlignment="1">
      <alignment horizontal="right" vertical="center" wrapText="1"/>
    </xf>
    <xf numFmtId="4" fontId="2" fillId="0" borderId="33" xfId="0" applyNumberFormat="1" applyFont="1" applyFill="1" applyBorder="1" applyAlignment="1">
      <alignment horizontal="right" vertical="center"/>
    </xf>
    <xf numFmtId="4" fontId="2" fillId="0" borderId="34" xfId="0" applyNumberFormat="1" applyFont="1" applyFill="1" applyBorder="1" applyAlignment="1">
      <alignment horizontal="right" vertical="center"/>
    </xf>
    <xf numFmtId="0" fontId="25" fillId="2" borderId="1" xfId="0" applyFont="1" applyFill="1" applyBorder="1" applyAlignment="1">
      <alignment horizontal="center" vertical="top" wrapText="1"/>
    </xf>
    <xf numFmtId="1" fontId="2" fillId="0" borderId="10" xfId="0" applyNumberFormat="1" applyFont="1" applyFill="1" applyBorder="1" applyAlignment="1">
      <alignment vertical="center" wrapText="1"/>
    </xf>
    <xf numFmtId="2" fontId="0" fillId="0" borderId="0" xfId="0" applyNumberFormat="1"/>
    <xf numFmtId="4" fontId="13" fillId="5" borderId="1" xfId="0" applyNumberFormat="1" applyFont="1" applyFill="1" applyBorder="1" applyAlignment="1">
      <alignment horizontal="right" vertical="center"/>
    </xf>
    <xf numFmtId="4" fontId="13" fillId="5" borderId="1" xfId="0" applyNumberFormat="1" applyFont="1" applyFill="1" applyBorder="1" applyAlignment="1">
      <alignment horizontal="left" vertical="top"/>
    </xf>
    <xf numFmtId="0" fontId="27" fillId="0" borderId="0" xfId="0" applyFont="1" applyFill="1" applyAlignment="1">
      <alignment vertical="center"/>
    </xf>
    <xf numFmtId="0" fontId="13" fillId="0" borderId="1" xfId="5" applyFont="1" applyFill="1" applyBorder="1" applyAlignment="1" applyProtection="1">
      <alignment horizontal="center" vertical="center" wrapText="1"/>
    </xf>
    <xf numFmtId="165" fontId="13" fillId="0" borderId="1" xfId="5" applyNumberFormat="1" applyFont="1" applyFill="1" applyBorder="1" applyAlignment="1" applyProtection="1">
      <alignment vertical="center"/>
      <protection locked="0"/>
    </xf>
    <xf numFmtId="0" fontId="30" fillId="0" borderId="0" xfId="0" applyFont="1" applyBorder="1" applyAlignment="1"/>
    <xf numFmtId="0" fontId="23" fillId="0" borderId="0" xfId="0" applyFont="1"/>
    <xf numFmtId="2" fontId="23" fillId="0" borderId="0" xfId="0" applyNumberFormat="1" applyFont="1"/>
    <xf numFmtId="4" fontId="33" fillId="2" borderId="1" xfId="0" applyNumberFormat="1" applyFont="1" applyFill="1" applyBorder="1" applyAlignment="1">
      <alignment horizontal="center" vertical="center" wrapText="1"/>
    </xf>
    <xf numFmtId="0" fontId="23" fillId="5" borderId="0" xfId="0" applyFont="1" applyFill="1"/>
    <xf numFmtId="2" fontId="23" fillId="5" borderId="0" xfId="0" applyNumberFormat="1" applyFont="1" applyFill="1"/>
    <xf numFmtId="2" fontId="36" fillId="5" borderId="1" xfId="0" applyNumberFormat="1" applyFont="1" applyFill="1" applyBorder="1" applyAlignment="1">
      <alignment vertical="center"/>
    </xf>
    <xf numFmtId="4" fontId="33" fillId="2" borderId="10" xfId="0" applyNumberFormat="1" applyFont="1" applyFill="1" applyBorder="1" applyAlignment="1">
      <alignment horizontal="center" vertical="center" wrapText="1"/>
    </xf>
    <xf numFmtId="0" fontId="31" fillId="0" borderId="1" xfId="2" applyFont="1" applyBorder="1" applyAlignment="1">
      <alignment horizontal="left" vertical="top" wrapText="1"/>
    </xf>
    <xf numFmtId="4" fontId="31" fillId="0" borderId="25" xfId="2" applyNumberFormat="1" applyFont="1" applyBorder="1" applyAlignment="1">
      <alignment horizontal="left" vertical="top"/>
    </xf>
    <xf numFmtId="0" fontId="31" fillId="0" borderId="1" xfId="2" applyFont="1" applyBorder="1" applyAlignment="1">
      <alignment horizontal="left" vertical="top"/>
    </xf>
    <xf numFmtId="0" fontId="0" fillId="0" borderId="0" xfId="0" applyFont="1" applyBorder="1"/>
    <xf numFmtId="0" fontId="13" fillId="0" borderId="1" xfId="1" applyFont="1" applyBorder="1" applyAlignment="1">
      <alignment vertical="top" wrapText="1"/>
    </xf>
    <xf numFmtId="2" fontId="13" fillId="0" borderId="9" xfId="0" applyNumberFormat="1" applyFont="1" applyFill="1" applyBorder="1" applyAlignment="1">
      <alignment horizontal="right" vertical="top"/>
    </xf>
    <xf numFmtId="2" fontId="13" fillId="5" borderId="9" xfId="0" applyNumberFormat="1" applyFont="1" applyFill="1" applyBorder="1" applyAlignment="1">
      <alignment horizontal="right" vertical="top"/>
    </xf>
    <xf numFmtId="49" fontId="29" fillId="0" borderId="5" xfId="5" applyNumberFormat="1" applyFont="1" applyFill="1" applyBorder="1" applyAlignment="1" applyProtection="1">
      <alignment horizontal="center" vertical="center" wrapText="1"/>
      <protection locked="0"/>
    </xf>
    <xf numFmtId="49" fontId="31" fillId="0" borderId="1" xfId="2" applyNumberFormat="1" applyFont="1" applyBorder="1" applyAlignment="1">
      <alignment horizontal="left" vertical="top" wrapText="1"/>
    </xf>
    <xf numFmtId="49" fontId="23" fillId="0" borderId="1" xfId="2" applyNumberFormat="1" applyFont="1" applyBorder="1" applyAlignment="1">
      <alignment horizontal="left" vertical="top" wrapText="1"/>
    </xf>
    <xf numFmtId="0" fontId="13" fillId="0" borderId="0" xfId="0" applyFont="1"/>
    <xf numFmtId="2" fontId="29" fillId="0" borderId="9" xfId="0" applyNumberFormat="1" applyFont="1" applyFill="1" applyBorder="1" applyAlignment="1">
      <alignment vertical="top"/>
    </xf>
    <xf numFmtId="0" fontId="13" fillId="0" borderId="0" xfId="0" applyFont="1" applyAlignment="1">
      <alignment vertical="top"/>
    </xf>
    <xf numFmtId="0" fontId="0" fillId="0" borderId="36" xfId="0" applyFont="1" applyBorder="1"/>
    <xf numFmtId="0" fontId="13" fillId="0" borderId="5" xfId="5" applyFont="1" applyFill="1" applyBorder="1" applyAlignment="1" applyProtection="1">
      <alignment horizontal="center" vertical="center" wrapText="1"/>
      <protection locked="0"/>
    </xf>
    <xf numFmtId="2" fontId="15" fillId="0" borderId="9" xfId="0" applyNumberFormat="1" applyFont="1" applyFill="1" applyBorder="1" applyAlignment="1">
      <alignment vertical="center"/>
    </xf>
    <xf numFmtId="0" fontId="29" fillId="0" borderId="1" xfId="1" applyFont="1" applyBorder="1" applyAlignment="1">
      <alignment vertical="top" wrapText="1"/>
    </xf>
    <xf numFmtId="0" fontId="13" fillId="0" borderId="1" xfId="1" applyFont="1" applyBorder="1" applyAlignment="1">
      <alignment horizontal="center" vertical="top" wrapText="1"/>
    </xf>
    <xf numFmtId="2" fontId="29" fillId="0" borderId="9" xfId="0" applyNumberFormat="1" applyFont="1" applyFill="1" applyBorder="1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31" fillId="5" borderId="1" xfId="0" applyFont="1" applyFill="1" applyBorder="1" applyAlignment="1">
      <alignment horizontal="left" vertical="top" wrapText="1"/>
    </xf>
    <xf numFmtId="0" fontId="33" fillId="2" borderId="1" xfId="0" applyFont="1" applyFill="1" applyBorder="1" applyAlignment="1">
      <alignment horizontal="center" vertical="center" wrapText="1"/>
    </xf>
    <xf numFmtId="2" fontId="13" fillId="0" borderId="9" xfId="0" applyNumberFormat="1" applyFont="1" applyFill="1" applyBorder="1" applyAlignment="1">
      <alignment vertical="center"/>
    </xf>
    <xf numFmtId="2" fontId="13" fillId="0" borderId="9" xfId="0" applyNumberFormat="1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left" vertical="top" wrapText="1"/>
    </xf>
    <xf numFmtId="0" fontId="24" fillId="0" borderId="1" xfId="0" applyFont="1" applyBorder="1" applyAlignment="1">
      <alignment horizontal="center" vertical="center"/>
    </xf>
    <xf numFmtId="0" fontId="29" fillId="5" borderId="1" xfId="0" applyFont="1" applyFill="1" applyBorder="1" applyAlignment="1">
      <alignment horizontal="left" vertical="top" wrapText="1"/>
    </xf>
    <xf numFmtId="4" fontId="13" fillId="0" borderId="1" xfId="0" applyNumberFormat="1" applyFont="1" applyBorder="1" applyAlignment="1">
      <alignment horizontal="right" vertical="center"/>
    </xf>
    <xf numFmtId="0" fontId="13" fillId="0" borderId="1" xfId="0" applyFont="1" applyBorder="1" applyAlignment="1">
      <alignment horizontal="left" vertical="center" wrapText="1"/>
    </xf>
    <xf numFmtId="4" fontId="13" fillId="2" borderId="3" xfId="0" applyNumberFormat="1" applyFont="1" applyFill="1" applyBorder="1" applyAlignment="1">
      <alignment horizontal="center" vertical="center" wrapText="1"/>
    </xf>
    <xf numFmtId="4" fontId="13" fillId="2" borderId="4" xfId="0" applyNumberFormat="1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4" fontId="13" fillId="2" borderId="32" xfId="0" applyNumberFormat="1" applyFont="1" applyFill="1" applyBorder="1" applyAlignment="1">
      <alignment horizontal="center" vertical="center" wrapText="1"/>
    </xf>
    <xf numFmtId="4" fontId="13" fillId="2" borderId="42" xfId="0" applyNumberFormat="1" applyFont="1" applyFill="1" applyBorder="1" applyAlignment="1">
      <alignment horizontal="center" vertical="center" wrapText="1"/>
    </xf>
    <xf numFmtId="0" fontId="20" fillId="0" borderId="0" xfId="0" applyFont="1"/>
    <xf numFmtId="0" fontId="13" fillId="0" borderId="10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horizontal="center" wrapText="1"/>
    </xf>
    <xf numFmtId="4" fontId="0" fillId="0" borderId="0" xfId="0" applyNumberFormat="1"/>
    <xf numFmtId="0" fontId="24" fillId="5" borderId="1" xfId="0" applyFont="1" applyFill="1" applyBorder="1" applyAlignment="1">
      <alignment horizontal="left" vertical="center" wrapText="1"/>
    </xf>
    <xf numFmtId="0" fontId="27" fillId="0" borderId="0" xfId="0" applyFont="1"/>
    <xf numFmtId="2" fontId="13" fillId="0" borderId="0" xfId="0" applyNumberFormat="1" applyFont="1" applyFill="1" applyBorder="1" applyAlignment="1">
      <alignment horizontal="right" vertical="center"/>
    </xf>
    <xf numFmtId="0" fontId="29" fillId="0" borderId="0" xfId="0" applyFont="1" applyFill="1" applyBorder="1" applyAlignment="1">
      <alignment horizontal="right" vertical="center" wrapText="1"/>
    </xf>
    <xf numFmtId="4" fontId="27" fillId="0" borderId="0" xfId="0" applyNumberFormat="1" applyFont="1" applyFill="1" applyAlignment="1">
      <alignment vertical="center"/>
    </xf>
    <xf numFmtId="2" fontId="40" fillId="5" borderId="0" xfId="0" applyNumberFormat="1" applyFont="1" applyFill="1"/>
    <xf numFmtId="0" fontId="40" fillId="0" borderId="0" xfId="0" applyFont="1"/>
    <xf numFmtId="0" fontId="8" fillId="5" borderId="0" xfId="0" applyFont="1" applyFill="1"/>
    <xf numFmtId="0" fontId="42" fillId="0" borderId="0" xfId="0" applyFont="1"/>
    <xf numFmtId="0" fontId="27" fillId="0" borderId="0" xfId="0" applyFont="1" applyFill="1" applyAlignment="1">
      <alignment horizontal="left" vertical="center"/>
    </xf>
    <xf numFmtId="0" fontId="13" fillId="0" borderId="10" xfId="0" applyFont="1" applyBorder="1" applyAlignment="1">
      <alignment horizontal="left" vertical="center" wrapText="1"/>
    </xf>
    <xf numFmtId="0" fontId="13" fillId="5" borderId="0" xfId="0" applyFont="1" applyFill="1" applyBorder="1" applyAlignment="1">
      <alignment vertical="center" wrapText="1"/>
    </xf>
    <xf numFmtId="2" fontId="13" fillId="0" borderId="1" xfId="5" applyNumberFormat="1" applyFont="1" applyFill="1" applyBorder="1" applyAlignment="1" applyProtection="1">
      <alignment vertical="center"/>
      <protection locked="0"/>
    </xf>
    <xf numFmtId="0" fontId="20" fillId="5" borderId="0" xfId="0" applyFont="1" applyFill="1"/>
    <xf numFmtId="0" fontId="13" fillId="5" borderId="1" xfId="5" applyFont="1" applyFill="1" applyBorder="1" applyAlignment="1" applyProtection="1">
      <alignment horizontal="center" vertical="center" wrapText="1"/>
    </xf>
    <xf numFmtId="2" fontId="13" fillId="5" borderId="1" xfId="5" applyNumberFormat="1" applyFont="1" applyFill="1" applyBorder="1" applyAlignment="1" applyProtection="1">
      <alignment vertical="center"/>
      <protection locked="0"/>
    </xf>
    <xf numFmtId="49" fontId="13" fillId="5" borderId="5" xfId="6" applyNumberFormat="1" applyFont="1" applyFill="1" applyBorder="1" applyAlignment="1">
      <alignment horizontal="left" vertical="top" wrapText="1"/>
    </xf>
    <xf numFmtId="0" fontId="0" fillId="5" borderId="0" xfId="0" applyFont="1" applyFill="1"/>
    <xf numFmtId="0" fontId="41" fillId="0" borderId="0" xfId="0" applyFont="1"/>
    <xf numFmtId="49" fontId="13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43" fillId="0" borderId="1" xfId="0" applyFont="1" applyBorder="1" applyAlignment="1">
      <alignment horizontal="center" vertical="center"/>
    </xf>
    <xf numFmtId="4" fontId="43" fillId="2" borderId="1" xfId="0" applyNumberFormat="1" applyFont="1" applyFill="1" applyBorder="1" applyAlignment="1">
      <alignment horizontal="center" vertical="center" wrapText="1"/>
    </xf>
    <xf numFmtId="4" fontId="43" fillId="2" borderId="9" xfId="0" applyNumberFormat="1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0" borderId="1" xfId="2" applyFont="1" applyFill="1" applyBorder="1" applyAlignment="1">
      <alignment horizontal="left" vertical="top" wrapText="1"/>
    </xf>
    <xf numFmtId="0" fontId="44" fillId="0" borderId="1" xfId="2" applyFont="1" applyFill="1" applyBorder="1" applyAlignment="1">
      <alignment horizontal="left" vertical="top"/>
    </xf>
    <xf numFmtId="4" fontId="44" fillId="0" borderId="1" xfId="2" applyNumberFormat="1" applyFont="1" applyFill="1" applyBorder="1" applyAlignment="1">
      <alignment vertical="center"/>
    </xf>
    <xf numFmtId="4" fontId="43" fillId="0" borderId="1" xfId="0" applyNumberFormat="1" applyFont="1" applyFill="1" applyBorder="1" applyAlignment="1">
      <alignment horizontal="left" vertical="top"/>
    </xf>
    <xf numFmtId="0" fontId="43" fillId="0" borderId="9" xfId="0" applyFont="1" applyBorder="1" applyAlignment="1">
      <alignment vertical="top"/>
    </xf>
    <xf numFmtId="0" fontId="43" fillId="0" borderId="1" xfId="2" applyFont="1" applyFill="1" applyBorder="1" applyAlignment="1">
      <alignment horizontal="left" vertical="top" wrapText="1"/>
    </xf>
    <xf numFmtId="0" fontId="43" fillId="0" borderId="1" xfId="2" applyFont="1" applyFill="1" applyBorder="1" applyAlignment="1">
      <alignment horizontal="center" vertical="center" wrapText="1"/>
    </xf>
    <xf numFmtId="4" fontId="43" fillId="0" borderId="1" xfId="2" applyNumberFormat="1" applyFont="1" applyFill="1" applyBorder="1" applyAlignment="1">
      <alignment vertical="center"/>
    </xf>
    <xf numFmtId="2" fontId="43" fillId="0" borderId="9" xfId="0" applyNumberFormat="1" applyFont="1" applyFill="1" applyBorder="1" applyAlignment="1">
      <alignment vertical="top"/>
    </xf>
    <xf numFmtId="0" fontId="44" fillId="0" borderId="1" xfId="2" applyFont="1" applyFill="1" applyBorder="1" applyAlignment="1">
      <alignment horizontal="center" vertical="center"/>
    </xf>
    <xf numFmtId="0" fontId="44" fillId="5" borderId="1" xfId="0" applyFont="1" applyFill="1" applyBorder="1" applyAlignment="1">
      <alignment horizontal="left" vertical="top" wrapText="1"/>
    </xf>
    <xf numFmtId="0" fontId="44" fillId="5" borderId="9" xfId="0" applyFont="1" applyFill="1" applyBorder="1" applyAlignment="1">
      <alignment horizontal="left" vertical="top" wrapText="1"/>
    </xf>
    <xf numFmtId="4" fontId="43" fillId="5" borderId="1" xfId="0" applyNumberFormat="1" applyFont="1" applyFill="1" applyBorder="1" applyAlignment="1">
      <alignment horizontal="left" vertical="top"/>
    </xf>
    <xf numFmtId="2" fontId="43" fillId="5" borderId="9" xfId="0" applyNumberFormat="1" applyFont="1" applyFill="1" applyBorder="1" applyAlignment="1">
      <alignment horizontal="left" vertical="top"/>
    </xf>
    <xf numFmtId="0" fontId="43" fillId="0" borderId="1" xfId="0" applyFont="1" applyBorder="1" applyAlignment="1">
      <alignment vertical="center" wrapText="1"/>
    </xf>
    <xf numFmtId="4" fontId="43" fillId="0" borderId="1" xfId="0" applyNumberFormat="1" applyFont="1" applyBorder="1" applyAlignment="1">
      <alignment vertical="center"/>
    </xf>
    <xf numFmtId="4" fontId="43" fillId="0" borderId="1" xfId="0" applyNumberFormat="1" applyFont="1" applyBorder="1" applyAlignment="1">
      <alignment vertical="center" wrapText="1"/>
    </xf>
    <xf numFmtId="0" fontId="47" fillId="6" borderId="46" xfId="0" applyFont="1" applyFill="1" applyBorder="1" applyAlignment="1">
      <alignment horizontal="center" vertical="center" wrapText="1"/>
    </xf>
    <xf numFmtId="0" fontId="47" fillId="6" borderId="1" xfId="0" applyFont="1" applyFill="1" applyBorder="1" applyAlignment="1">
      <alignment horizontal="center" vertical="center" wrapText="1"/>
    </xf>
    <xf numFmtId="2" fontId="44" fillId="0" borderId="9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vertical="center" wrapText="1"/>
    </xf>
    <xf numFmtId="0" fontId="43" fillId="0" borderId="10" xfId="2" applyFont="1" applyFill="1" applyBorder="1" applyAlignment="1">
      <alignment horizontal="left" vertical="top" wrapText="1"/>
    </xf>
    <xf numFmtId="0" fontId="44" fillId="0" borderId="1" xfId="0" applyFont="1" applyBorder="1" applyAlignment="1">
      <alignment vertical="center" wrapText="1"/>
    </xf>
    <xf numFmtId="0" fontId="47" fillId="6" borderId="46" xfId="0" applyFont="1" applyFill="1" applyBorder="1" applyAlignment="1">
      <alignment horizontal="left" vertical="center" wrapText="1"/>
    </xf>
    <xf numFmtId="0" fontId="47" fillId="6" borderId="1" xfId="0" applyFont="1" applyFill="1" applyBorder="1" applyAlignment="1">
      <alignment horizontal="left" vertical="center" wrapText="1"/>
    </xf>
    <xf numFmtId="0" fontId="44" fillId="0" borderId="10" xfId="0" applyFont="1" applyBorder="1" applyAlignment="1">
      <alignment vertical="center" wrapText="1"/>
    </xf>
    <xf numFmtId="0" fontId="43" fillId="0" borderId="10" xfId="0" applyFont="1" applyBorder="1" applyAlignment="1">
      <alignment horizontal="center" vertical="center"/>
    </xf>
    <xf numFmtId="4" fontId="43" fillId="0" borderId="10" xfId="0" applyNumberFormat="1" applyFont="1" applyBorder="1" applyAlignment="1">
      <alignment vertical="center" wrapText="1"/>
    </xf>
    <xf numFmtId="0" fontId="44" fillId="5" borderId="10" xfId="0" applyFont="1" applyFill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5" borderId="1" xfId="0" applyFont="1" applyFill="1" applyBorder="1" applyAlignment="1">
      <alignment horizontal="center" vertical="center"/>
    </xf>
    <xf numFmtId="0" fontId="43" fillId="5" borderId="10" xfId="0" applyFont="1" applyFill="1" applyBorder="1" applyAlignment="1">
      <alignment horizontal="center" vertical="center"/>
    </xf>
    <xf numFmtId="4" fontId="43" fillId="5" borderId="41" xfId="0" applyNumberFormat="1" applyFont="1" applyFill="1" applyBorder="1" applyAlignment="1">
      <alignment vertical="center"/>
    </xf>
    <xf numFmtId="4" fontId="43" fillId="5" borderId="1" xfId="0" applyNumberFormat="1" applyFont="1" applyFill="1" applyBorder="1" applyAlignment="1">
      <alignment vertical="center"/>
    </xf>
    <xf numFmtId="0" fontId="47" fillId="6" borderId="10" xfId="0" applyFont="1" applyFill="1" applyBorder="1" applyAlignment="1">
      <alignment horizontal="center" vertical="center" wrapText="1"/>
    </xf>
    <xf numFmtId="0" fontId="47" fillId="6" borderId="10" xfId="0" applyFont="1" applyFill="1" applyBorder="1" applyAlignment="1">
      <alignment horizontal="left" vertical="center" wrapText="1"/>
    </xf>
    <xf numFmtId="0" fontId="47" fillId="6" borderId="45" xfId="0" applyFont="1" applyFill="1" applyBorder="1" applyAlignment="1">
      <alignment horizontal="center" vertical="center" wrapText="1"/>
    </xf>
    <xf numFmtId="4" fontId="43" fillId="0" borderId="26" xfId="0" applyNumberFormat="1" applyFont="1" applyBorder="1" applyAlignment="1">
      <alignment vertical="center"/>
    </xf>
    <xf numFmtId="4" fontId="43" fillId="0" borderId="10" xfId="0" applyNumberFormat="1" applyFont="1" applyBorder="1" applyAlignment="1">
      <alignment vertical="center"/>
    </xf>
    <xf numFmtId="0" fontId="44" fillId="5" borderId="32" xfId="0" applyFont="1" applyFill="1" applyBorder="1" applyAlignment="1">
      <alignment horizontal="left" vertical="top" wrapText="1"/>
    </xf>
    <xf numFmtId="2" fontId="44" fillId="0" borderId="42" xfId="0" applyNumberFormat="1" applyFont="1" applyFill="1" applyBorder="1" applyAlignment="1">
      <alignment vertical="top"/>
    </xf>
    <xf numFmtId="0" fontId="44" fillId="5" borderId="1" xfId="0" applyFont="1" applyFill="1" applyBorder="1" applyAlignment="1">
      <alignment horizontal="center" vertical="center"/>
    </xf>
    <xf numFmtId="4" fontId="44" fillId="5" borderId="1" xfId="0" applyNumberFormat="1" applyFont="1" applyFill="1" applyBorder="1" applyAlignment="1">
      <alignment vertical="center"/>
    </xf>
    <xf numFmtId="4" fontId="43" fillId="5" borderId="32" xfId="0" applyNumberFormat="1" applyFont="1" applyFill="1" applyBorder="1" applyAlignment="1">
      <alignment horizontal="left" vertical="top"/>
    </xf>
    <xf numFmtId="2" fontId="43" fillId="0" borderId="42" xfId="0" applyNumberFormat="1" applyFont="1" applyFill="1" applyBorder="1" applyAlignment="1">
      <alignment vertical="top"/>
    </xf>
    <xf numFmtId="0" fontId="47" fillId="6" borderId="45" xfId="0" applyFont="1" applyFill="1" applyBorder="1" applyAlignment="1">
      <alignment horizontal="left" vertical="center" wrapText="1"/>
    </xf>
    <xf numFmtId="0" fontId="43" fillId="0" borderId="0" xfId="0" applyFont="1"/>
    <xf numFmtId="0" fontId="43" fillId="0" borderId="0" xfId="0" applyFont="1" applyAlignment="1">
      <alignment vertical="top"/>
    </xf>
    <xf numFmtId="4" fontId="13" fillId="0" borderId="32" xfId="0" applyNumberFormat="1" applyFont="1" applyFill="1" applyBorder="1" applyAlignment="1">
      <alignment horizontal="right" vertical="center"/>
    </xf>
    <xf numFmtId="2" fontId="13" fillId="0" borderId="42" xfId="0" applyNumberFormat="1" applyFont="1" applyFill="1" applyBorder="1" applyAlignment="1">
      <alignment vertical="center"/>
    </xf>
    <xf numFmtId="2" fontId="13" fillId="0" borderId="1" xfId="0" applyNumberFormat="1" applyFont="1" applyFill="1" applyBorder="1" applyAlignment="1">
      <alignment vertical="center"/>
    </xf>
    <xf numFmtId="0" fontId="49" fillId="0" borderId="0" xfId="0" applyFont="1"/>
    <xf numFmtId="4" fontId="2" fillId="0" borderId="49" xfId="0" applyNumberFormat="1" applyFont="1" applyBorder="1" applyAlignment="1">
      <alignment horizontal="right" vertical="center"/>
    </xf>
    <xf numFmtId="4" fontId="26" fillId="0" borderId="17" xfId="0" applyNumberFormat="1" applyFont="1" applyBorder="1" applyAlignment="1">
      <alignment vertical="center"/>
    </xf>
    <xf numFmtId="0" fontId="13" fillId="0" borderId="1" xfId="0" applyFont="1" applyBorder="1" applyAlignment="1">
      <alignment horizontal="center" vertical="center" wrapText="1"/>
    </xf>
    <xf numFmtId="0" fontId="13" fillId="0" borderId="32" xfId="2" applyFont="1" applyFill="1" applyBorder="1" applyAlignment="1">
      <alignment horizontal="left" vertical="top" wrapText="1"/>
    </xf>
    <xf numFmtId="0" fontId="24" fillId="0" borderId="1" xfId="0" applyFont="1" applyFill="1" applyBorder="1" applyAlignment="1">
      <alignment horizontal="center" vertical="center" wrapText="1"/>
    </xf>
    <xf numFmtId="0" fontId="23" fillId="0" borderId="0" xfId="0" applyFont="1" applyFill="1"/>
    <xf numFmtId="0" fontId="24" fillId="0" borderId="1" xfId="2" applyFont="1" applyBorder="1" applyAlignment="1">
      <alignment horizontal="center" vertical="top" wrapText="1"/>
    </xf>
    <xf numFmtId="4" fontId="24" fillId="0" borderId="1" xfId="2" applyNumberFormat="1" applyFont="1" applyBorder="1" applyAlignment="1">
      <alignment horizontal="center" vertical="top"/>
    </xf>
    <xf numFmtId="0" fontId="31" fillId="5" borderId="1" xfId="0" applyFont="1" applyFill="1" applyBorder="1" applyAlignment="1">
      <alignment horizontal="center" vertical="top" wrapText="1"/>
    </xf>
    <xf numFmtId="4" fontId="23" fillId="0" borderId="1" xfId="2" applyNumberFormat="1" applyFont="1" applyBorder="1" applyAlignment="1">
      <alignment horizontal="center" vertical="top"/>
    </xf>
    <xf numFmtId="49" fontId="44" fillId="0" borderId="5" xfId="2" applyNumberFormat="1" applyFont="1" applyFill="1" applyBorder="1" applyAlignment="1">
      <alignment horizontal="left" vertical="top" wrapText="1"/>
    </xf>
    <xf numFmtId="49" fontId="43" fillId="0" borderId="5" xfId="2" applyNumberFormat="1" applyFont="1" applyFill="1" applyBorder="1" applyAlignment="1">
      <alignment horizontal="left" vertical="top" wrapText="1"/>
    </xf>
    <xf numFmtId="0" fontId="44" fillId="0" borderId="1" xfId="0" applyFont="1" applyFill="1" applyBorder="1" applyAlignment="1">
      <alignment horizontal="right" vertical="top" wrapText="1"/>
    </xf>
    <xf numFmtId="49" fontId="43" fillId="0" borderId="10" xfId="0" applyNumberFormat="1" applyFont="1" applyFill="1" applyBorder="1" applyAlignment="1">
      <alignment horizontal="center" vertical="center"/>
    </xf>
    <xf numFmtId="49" fontId="43" fillId="0" borderId="1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49" fontId="44" fillId="0" borderId="1" xfId="0" applyNumberFormat="1" applyFont="1" applyFill="1" applyBorder="1" applyAlignment="1">
      <alignment horizontal="center" vertical="center"/>
    </xf>
    <xf numFmtId="49" fontId="43" fillId="0" borderId="37" xfId="2" applyNumberFormat="1" applyFont="1" applyFill="1" applyBorder="1" applyAlignment="1">
      <alignment horizontal="left" vertical="top" wrapText="1"/>
    </xf>
    <xf numFmtId="49" fontId="43" fillId="0" borderId="32" xfId="0" applyNumberFormat="1" applyFont="1" applyFill="1" applyBorder="1" applyAlignment="1">
      <alignment horizontal="center" vertical="center"/>
    </xf>
    <xf numFmtId="49" fontId="43" fillId="0" borderId="47" xfId="2" applyNumberFormat="1" applyFont="1" applyFill="1" applyBorder="1" applyAlignment="1">
      <alignment horizontal="left" vertical="top" wrapText="1"/>
    </xf>
    <xf numFmtId="49" fontId="44" fillId="0" borderId="37" xfId="2" applyNumberFormat="1" applyFont="1" applyFill="1" applyBorder="1" applyAlignment="1">
      <alignment horizontal="left" vertical="top" wrapText="1"/>
    </xf>
    <xf numFmtId="0" fontId="43" fillId="0" borderId="0" xfId="0" applyFont="1" applyFill="1"/>
    <xf numFmtId="0" fontId="13" fillId="0" borderId="0" xfId="0" applyFont="1" applyFill="1"/>
    <xf numFmtId="0" fontId="43" fillId="0" borderId="1" xfId="0" applyFont="1" applyFill="1" applyBorder="1" applyAlignment="1">
      <alignment vertical="center" wrapText="1"/>
    </xf>
    <xf numFmtId="0" fontId="43" fillId="5" borderId="1" xfId="0" applyFont="1" applyFill="1" applyBorder="1" applyAlignment="1">
      <alignment vertical="center" wrapText="1"/>
    </xf>
    <xf numFmtId="0" fontId="43" fillId="0" borderId="1" xfId="2" applyFont="1" applyFill="1" applyBorder="1" applyAlignment="1">
      <alignment horizontal="center" vertical="top" wrapText="1"/>
    </xf>
    <xf numFmtId="0" fontId="43" fillId="0" borderId="1" xfId="0" applyFont="1" applyFill="1" applyBorder="1" applyAlignment="1">
      <alignment horizontal="right" vertical="top" wrapText="1"/>
    </xf>
    <xf numFmtId="4" fontId="47" fillId="6" borderId="46" xfId="0" applyNumberFormat="1" applyFont="1" applyFill="1" applyBorder="1" applyAlignment="1">
      <alignment vertical="center" wrapText="1"/>
    </xf>
    <xf numFmtId="4" fontId="47" fillId="6" borderId="1" xfId="0" applyNumberFormat="1" applyFont="1" applyFill="1" applyBorder="1" applyAlignment="1">
      <alignment vertical="center" wrapText="1"/>
    </xf>
    <xf numFmtId="4" fontId="47" fillId="6" borderId="10" xfId="0" applyNumberFormat="1" applyFont="1" applyFill="1" applyBorder="1" applyAlignment="1">
      <alignment vertical="center" wrapText="1"/>
    </xf>
    <xf numFmtId="4" fontId="47" fillId="6" borderId="45" xfId="0" applyNumberFormat="1" applyFont="1" applyFill="1" applyBorder="1" applyAlignment="1">
      <alignment vertical="center" wrapText="1"/>
    </xf>
    <xf numFmtId="4" fontId="43" fillId="0" borderId="0" xfId="0" applyNumberFormat="1" applyFont="1" applyAlignment="1">
      <alignment vertical="center"/>
    </xf>
    <xf numFmtId="4" fontId="13" fillId="0" borderId="0" xfId="0" applyNumberFormat="1" applyFont="1" applyAlignment="1">
      <alignment vertical="center"/>
    </xf>
    <xf numFmtId="4" fontId="43" fillId="6" borderId="1" xfId="0" applyNumberFormat="1" applyFont="1" applyFill="1" applyBorder="1" applyAlignment="1">
      <alignment vertical="center" wrapText="1"/>
    </xf>
    <xf numFmtId="2" fontId="15" fillId="5" borderId="8" xfId="0" applyNumberFormat="1" applyFont="1" applyFill="1" applyBorder="1" applyAlignment="1">
      <alignment vertical="top"/>
    </xf>
    <xf numFmtId="0" fontId="0" fillId="0" borderId="0" xfId="0" applyFont="1" applyFill="1"/>
    <xf numFmtId="0" fontId="13" fillId="5" borderId="31" xfId="0" applyFont="1" applyFill="1" applyBorder="1"/>
    <xf numFmtId="0" fontId="13" fillId="5" borderId="0" xfId="0" applyFont="1" applyFill="1"/>
    <xf numFmtId="49" fontId="39" fillId="0" borderId="1" xfId="0" applyNumberFormat="1" applyFont="1" applyFill="1" applyBorder="1" applyAlignment="1">
      <alignment horizontal="center" vertical="top" wrapText="1" shrinkToFit="1" readingOrder="1"/>
    </xf>
    <xf numFmtId="49" fontId="39" fillId="0" borderId="1" xfId="0" applyNumberFormat="1" applyFont="1" applyBorder="1" applyAlignment="1">
      <alignment horizontal="left" vertical="top" wrapText="1" shrinkToFit="1" readingOrder="1"/>
    </xf>
    <xf numFmtId="49" fontId="39" fillId="0" borderId="1" xfId="0" applyNumberFormat="1" applyFont="1" applyBorder="1" applyAlignment="1">
      <alignment horizontal="center" vertical="top" wrapText="1" shrinkToFit="1" readingOrder="1"/>
    </xf>
    <xf numFmtId="49" fontId="39" fillId="5" borderId="44" xfId="0" applyNumberFormat="1" applyFont="1" applyFill="1" applyBorder="1" applyAlignment="1">
      <alignment horizontal="left" vertical="top" wrapText="1" shrinkToFit="1" readingOrder="1"/>
    </xf>
    <xf numFmtId="49" fontId="39" fillId="5" borderId="44" xfId="0" applyNumberFormat="1" applyFont="1" applyFill="1" applyBorder="1" applyAlignment="1">
      <alignment horizontal="center" vertical="top" wrapText="1" shrinkToFit="1" readingOrder="1"/>
    </xf>
    <xf numFmtId="49" fontId="13" fillId="5" borderId="44" xfId="0" applyNumberFormat="1" applyFont="1" applyFill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left" vertical="top" wrapText="1" shrinkToFit="1" readingOrder="1"/>
    </xf>
    <xf numFmtId="49" fontId="39" fillId="0" borderId="44" xfId="0" applyNumberFormat="1" applyFont="1" applyBorder="1" applyAlignment="1">
      <alignment horizontal="center" vertical="top" wrapText="1" shrinkToFit="1" readingOrder="1"/>
    </xf>
    <xf numFmtId="2" fontId="29" fillId="5" borderId="8" xfId="0" applyNumberFormat="1" applyFont="1" applyFill="1" applyBorder="1" applyAlignment="1">
      <alignment horizontal="right" vertical="top"/>
    </xf>
    <xf numFmtId="4" fontId="13" fillId="2" borderId="32" xfId="0" applyNumberFormat="1" applyFont="1" applyFill="1" applyBorder="1" applyAlignment="1">
      <alignment horizontal="right" vertical="center" wrapText="1"/>
    </xf>
    <xf numFmtId="4" fontId="39" fillId="0" borderId="1" xfId="0" applyNumberFormat="1" applyFont="1" applyBorder="1" applyAlignment="1">
      <alignment horizontal="right" vertical="top" wrapText="1" shrinkToFit="1" readingOrder="1"/>
    </xf>
    <xf numFmtId="4" fontId="39" fillId="5" borderId="44" xfId="0" applyNumberFormat="1" applyFont="1" applyFill="1" applyBorder="1" applyAlignment="1">
      <alignment horizontal="right" vertical="top" wrapText="1" shrinkToFit="1" readingOrder="1"/>
    </xf>
    <xf numFmtId="4" fontId="39" fillId="0" borderId="44" xfId="0" applyNumberFormat="1" applyFont="1" applyBorder="1" applyAlignment="1">
      <alignment horizontal="right" vertical="top" wrapText="1" shrinkToFit="1" readingOrder="1"/>
    </xf>
    <xf numFmtId="4" fontId="13" fillId="0" borderId="0" xfId="0" applyNumberFormat="1" applyFont="1" applyAlignment="1">
      <alignment horizontal="right"/>
    </xf>
    <xf numFmtId="4" fontId="0" fillId="0" borderId="0" xfId="0" applyNumberFormat="1" applyFont="1" applyAlignment="1">
      <alignment horizontal="right"/>
    </xf>
    <xf numFmtId="49" fontId="29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 wrapText="1"/>
    </xf>
    <xf numFmtId="49" fontId="13" fillId="0" borderId="5" xfId="1" applyNumberFormat="1" applyFont="1" applyFill="1" applyBorder="1" applyAlignment="1">
      <alignment horizontal="center" vertical="center"/>
    </xf>
    <xf numFmtId="0" fontId="13" fillId="0" borderId="1" xfId="1" applyFont="1" applyFill="1" applyBorder="1" applyAlignment="1">
      <alignment horizontal="center" vertical="top"/>
    </xf>
    <xf numFmtId="49" fontId="13" fillId="0" borderId="37" xfId="1" applyNumberFormat="1" applyFont="1" applyFill="1" applyBorder="1" applyAlignment="1">
      <alignment horizontal="center" vertical="center"/>
    </xf>
    <xf numFmtId="0" fontId="13" fillId="0" borderId="32" xfId="1" applyFont="1" applyFill="1" applyBorder="1" applyAlignment="1">
      <alignment horizontal="center" vertical="top"/>
    </xf>
    <xf numFmtId="49" fontId="13" fillId="0" borderId="1" xfId="1" applyNumberFormat="1" applyFont="1" applyFill="1" applyBorder="1" applyAlignment="1">
      <alignment horizontal="center" vertical="center"/>
    </xf>
    <xf numFmtId="0" fontId="0" fillId="0" borderId="31" xfId="0" applyFont="1" applyFill="1" applyBorder="1"/>
    <xf numFmtId="0" fontId="0" fillId="0" borderId="0" xfId="0" applyFill="1" applyAlignment="1">
      <alignment vertical="top"/>
    </xf>
    <xf numFmtId="2" fontId="13" fillId="0" borderId="1" xfId="0" applyNumberFormat="1" applyFont="1" applyBorder="1" applyAlignment="1">
      <alignment horizontal="center"/>
    </xf>
    <xf numFmtId="0" fontId="29" fillId="5" borderId="1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left" vertical="center" wrapText="1"/>
    </xf>
    <xf numFmtId="0" fontId="39" fillId="6" borderId="45" xfId="0" applyFont="1" applyFill="1" applyBorder="1" applyAlignment="1">
      <alignment horizontal="center" vertical="center" wrapText="1"/>
    </xf>
    <xf numFmtId="0" fontId="39" fillId="6" borderId="46" xfId="0" applyFont="1" applyFill="1" applyBorder="1" applyAlignment="1">
      <alignment horizontal="left" vertical="center" wrapText="1"/>
    </xf>
    <xf numFmtId="0" fontId="39" fillId="6" borderId="46" xfId="0" applyFont="1" applyFill="1" applyBorder="1" applyAlignment="1">
      <alignment horizontal="center" vertical="center" wrapText="1"/>
    </xf>
    <xf numFmtId="0" fontId="39" fillId="6" borderId="1" xfId="0" applyFont="1" applyFill="1" applyBorder="1" applyAlignment="1">
      <alignment horizontal="left" vertical="center" wrapText="1"/>
    </xf>
    <xf numFmtId="0" fontId="39" fillId="6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 wrapText="1"/>
    </xf>
    <xf numFmtId="4" fontId="13" fillId="0" borderId="1" xfId="1" applyNumberFormat="1" applyFont="1" applyBorder="1" applyAlignment="1">
      <alignment horizontal="center" vertical="top"/>
    </xf>
    <xf numFmtId="4" fontId="39" fillId="6" borderId="45" xfId="0" applyNumberFormat="1" applyFont="1" applyFill="1" applyBorder="1" applyAlignment="1">
      <alignment horizontal="right" vertical="center" wrapText="1"/>
    </xf>
    <xf numFmtId="4" fontId="39" fillId="6" borderId="46" xfId="0" applyNumberFormat="1" applyFont="1" applyFill="1" applyBorder="1" applyAlignment="1">
      <alignment horizontal="right" vertical="center" wrapText="1"/>
    </xf>
    <xf numFmtId="4" fontId="39" fillId="6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 applyAlignment="1">
      <alignment horizontal="left" vertical="center" wrapText="1"/>
    </xf>
    <xf numFmtId="0" fontId="27" fillId="0" borderId="1" xfId="5" applyFont="1" applyFill="1" applyBorder="1" applyAlignment="1" applyProtection="1">
      <alignment horizontal="center" vertical="center" wrapText="1"/>
    </xf>
    <xf numFmtId="0" fontId="27" fillId="0" borderId="1" xfId="0" applyFont="1" applyFill="1" applyBorder="1" applyAlignment="1">
      <alignment horizontal="center" wrapText="1"/>
    </xf>
    <xf numFmtId="0" fontId="27" fillId="0" borderId="5" xfId="5" applyFont="1" applyFill="1" applyBorder="1" applyAlignment="1" applyProtection="1">
      <alignment horizontal="center" vertical="center" wrapText="1"/>
      <protection locked="0"/>
    </xf>
    <xf numFmtId="0" fontId="27" fillId="5" borderId="0" xfId="0" applyFont="1" applyFill="1" applyBorder="1" applyAlignment="1">
      <alignment vertical="center" wrapText="1"/>
    </xf>
    <xf numFmtId="0" fontId="27" fillId="5" borderId="1" xfId="0" applyFont="1" applyFill="1" applyBorder="1" applyAlignment="1">
      <alignment vertical="center" wrapText="1"/>
    </xf>
    <xf numFmtId="0" fontId="29" fillId="0" borderId="1" xfId="6" applyFont="1" applyFill="1" applyBorder="1" applyAlignment="1">
      <alignment horizontal="left" vertical="top" wrapText="1"/>
    </xf>
    <xf numFmtId="49" fontId="39" fillId="5" borderId="1" xfId="0" applyNumberFormat="1" applyFont="1" applyFill="1" applyBorder="1" applyAlignment="1">
      <alignment horizontal="center" vertical="top" wrapText="1" shrinkToFit="1" readingOrder="1"/>
    </xf>
    <xf numFmtId="0" fontId="57" fillId="0" borderId="1" xfId="2" applyFont="1" applyFill="1" applyBorder="1" applyAlignment="1">
      <alignment horizontal="center" vertical="center" wrapText="1"/>
    </xf>
    <xf numFmtId="49" fontId="27" fillId="5" borderId="1" xfId="6" applyNumberFormat="1" applyFont="1" applyFill="1" applyBorder="1" applyAlignment="1">
      <alignment horizontal="left" vertical="top" wrapText="1"/>
    </xf>
    <xf numFmtId="49" fontId="27" fillId="0" borderId="1" xfId="0" applyNumberFormat="1" applyFont="1" applyFill="1" applyBorder="1" applyAlignment="1">
      <alignment horizontal="center" vertical="top" wrapText="1" shrinkToFit="1" readingOrder="1"/>
    </xf>
    <xf numFmtId="0" fontId="27" fillId="0" borderId="1" xfId="6" applyFont="1" applyFill="1" applyBorder="1" applyAlignment="1">
      <alignment horizontal="left" vertical="top" wrapText="1"/>
    </xf>
    <xf numFmtId="49" fontId="27" fillId="5" borderId="44" xfId="0" applyNumberFormat="1" applyFont="1" applyFill="1" applyBorder="1" applyAlignment="1">
      <alignment horizontal="center" vertical="top" wrapText="1" shrinkToFit="1" readingOrder="1"/>
    </xf>
    <xf numFmtId="4" fontId="27" fillId="0" borderId="1" xfId="0" applyNumberFormat="1" applyFont="1" applyBorder="1" applyAlignment="1">
      <alignment horizontal="right" vertical="top" wrapText="1" shrinkToFit="1" readingOrder="1"/>
    </xf>
    <xf numFmtId="0" fontId="56" fillId="5" borderId="10" xfId="0" applyFont="1" applyFill="1" applyBorder="1" applyAlignment="1">
      <alignment horizontal="left" vertical="top" wrapText="1"/>
    </xf>
    <xf numFmtId="49" fontId="27" fillId="5" borderId="56" xfId="0" applyNumberFormat="1" applyFont="1" applyFill="1" applyBorder="1" applyAlignment="1">
      <alignment horizontal="center" vertical="top" wrapText="1" shrinkToFit="1" readingOrder="1"/>
    </xf>
    <xf numFmtId="49" fontId="27" fillId="5" borderId="24" xfId="6" applyNumberFormat="1" applyFont="1" applyFill="1" applyBorder="1" applyAlignment="1">
      <alignment horizontal="left" vertical="top" wrapText="1"/>
    </xf>
    <xf numFmtId="49" fontId="27" fillId="5" borderId="10" xfId="0" applyNumberFormat="1" applyFont="1" applyFill="1" applyBorder="1" applyAlignment="1">
      <alignment horizontal="center" vertical="top" wrapText="1" shrinkToFit="1" readingOrder="1"/>
    </xf>
    <xf numFmtId="4" fontId="27" fillId="0" borderId="10" xfId="0" applyNumberFormat="1" applyFont="1" applyFill="1" applyBorder="1" applyAlignment="1">
      <alignment horizontal="left" vertical="top"/>
    </xf>
    <xf numFmtId="49" fontId="27" fillId="5" borderId="1" xfId="0" applyNumberFormat="1" applyFont="1" applyFill="1" applyBorder="1" applyAlignment="1">
      <alignment horizontal="center" vertical="top" wrapText="1" shrinkToFit="1" readingOrder="1"/>
    </xf>
    <xf numFmtId="49" fontId="27" fillId="5" borderId="5" xfId="6" applyNumberFormat="1" applyFont="1" applyFill="1" applyBorder="1" applyAlignment="1">
      <alignment horizontal="left" vertical="top" wrapText="1"/>
    </xf>
    <xf numFmtId="4" fontId="27" fillId="5" borderId="1" xfId="0" applyNumberFormat="1" applyFont="1" applyFill="1" applyBorder="1" applyAlignment="1">
      <alignment horizontal="left" vertical="top"/>
    </xf>
    <xf numFmtId="4" fontId="39" fillId="0" borderId="44" xfId="0" applyNumberFormat="1" applyFont="1" applyFill="1" applyBorder="1" applyAlignment="1">
      <alignment horizontal="right" vertical="top" wrapText="1" shrinkToFit="1" readingOrder="1"/>
    </xf>
    <xf numFmtId="1" fontId="13" fillId="0" borderId="5" xfId="0" applyNumberFormat="1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2" fontId="13" fillId="0" borderId="9" xfId="0" applyNumberFormat="1" applyFont="1" applyBorder="1" applyAlignment="1">
      <alignment vertical="center"/>
    </xf>
    <xf numFmtId="2" fontId="18" fillId="0" borderId="0" xfId="0" applyNumberFormat="1" applyFont="1" applyAlignment="1">
      <alignment horizontal="right" vertical="center"/>
    </xf>
    <xf numFmtId="10" fontId="13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49" fontId="2" fillId="0" borderId="2" xfId="0" applyNumberFormat="1" applyFont="1" applyBorder="1" applyAlignment="1">
      <alignment horizontal="right" vertical="center" wrapText="1"/>
    </xf>
    <xf numFmtId="49" fontId="2" fillId="0" borderId="7" xfId="0" applyNumberFormat="1" applyFont="1" applyBorder="1" applyAlignment="1">
      <alignment horizontal="right" vertical="center" wrapText="1"/>
    </xf>
    <xf numFmtId="49" fontId="2" fillId="0" borderId="13" xfId="0" applyNumberFormat="1" applyFont="1" applyBorder="1" applyAlignment="1">
      <alignment horizontal="right" vertical="center" wrapText="1"/>
    </xf>
    <xf numFmtId="1" fontId="51" fillId="0" borderId="50" xfId="0" applyNumberFormat="1" applyFont="1" applyBorder="1" applyAlignment="1">
      <alignment horizontal="right" vertical="center" wrapText="1"/>
    </xf>
    <xf numFmtId="1" fontId="51" fillId="0" borderId="51" xfId="0" applyNumberFormat="1" applyFont="1" applyBorder="1" applyAlignment="1">
      <alignment horizontal="right" vertical="center" wrapText="1"/>
    </xf>
    <xf numFmtId="1" fontId="51" fillId="0" borderId="52" xfId="0" applyNumberFormat="1" applyFont="1" applyBorder="1" applyAlignment="1">
      <alignment horizontal="right" vertical="center" wrapText="1"/>
    </xf>
    <xf numFmtId="0" fontId="30" fillId="0" borderId="0" xfId="0" applyFont="1" applyFill="1" applyBorder="1" applyAlignment="1">
      <alignment horizontal="left" wrapText="1"/>
    </xf>
    <xf numFmtId="1" fontId="22" fillId="5" borderId="23" xfId="0" applyNumberFormat="1" applyFont="1" applyFill="1" applyBorder="1" applyAlignment="1">
      <alignment horizontal="left" vertical="center" wrapText="1"/>
    </xf>
    <xf numFmtId="1" fontId="22" fillId="5" borderId="22" xfId="0" applyNumberFormat="1" applyFont="1" applyFill="1" applyBorder="1" applyAlignment="1">
      <alignment horizontal="left" vertical="center" wrapText="1"/>
    </xf>
    <xf numFmtId="1" fontId="22" fillId="5" borderId="14" xfId="0" applyNumberFormat="1" applyFont="1" applyFill="1" applyBorder="1" applyAlignment="1">
      <alignment horizontal="left" vertical="center" wrapText="1"/>
    </xf>
    <xf numFmtId="1" fontId="3" fillId="0" borderId="2" xfId="0" applyNumberFormat="1" applyFont="1" applyBorder="1" applyAlignment="1">
      <alignment horizontal="center" vertical="center" wrapText="1"/>
    </xf>
    <xf numFmtId="1" fontId="3" fillId="0" borderId="7" xfId="0" applyNumberFormat="1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1" fillId="3" borderId="16" xfId="0" applyFont="1" applyFill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50" fillId="3" borderId="16" xfId="0" applyFont="1" applyFill="1" applyBorder="1" applyAlignment="1">
      <alignment horizontal="center" vertical="center" wrapText="1"/>
    </xf>
    <xf numFmtId="0" fontId="50" fillId="3" borderId="35" xfId="0" applyFont="1" applyFill="1" applyBorder="1" applyAlignment="1">
      <alignment horizontal="center" vertical="center" wrapText="1"/>
    </xf>
    <xf numFmtId="0" fontId="0" fillId="0" borderId="35" xfId="0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" fontId="8" fillId="0" borderId="2" xfId="0" applyNumberFormat="1" applyFont="1" applyFill="1" applyBorder="1" applyAlignment="1">
      <alignment horizontal="right" vertical="center" wrapText="1"/>
    </xf>
    <xf numFmtId="1" fontId="8" fillId="0" borderId="7" xfId="0" applyNumberFormat="1" applyFont="1" applyFill="1" applyBorder="1" applyAlignment="1">
      <alignment horizontal="right" vertical="center" wrapText="1"/>
    </xf>
    <xf numFmtId="1" fontId="8" fillId="0" borderId="30" xfId="0" applyNumberFormat="1" applyFont="1" applyFill="1" applyBorder="1" applyAlignment="1">
      <alignment horizontal="right" vertical="center" wrapText="1"/>
    </xf>
    <xf numFmtId="0" fontId="10" fillId="0" borderId="26" xfId="0" applyFont="1" applyBorder="1" applyAlignment="1">
      <alignment horizontal="center" vertical="center" wrapText="1"/>
    </xf>
    <xf numFmtId="0" fontId="0" fillId="0" borderId="25" xfId="0" applyBorder="1" applyAlignment="1">
      <alignment vertical="center" wrapText="1"/>
    </xf>
    <xf numFmtId="0" fontId="0" fillId="0" borderId="27" xfId="0" applyBorder="1" applyAlignment="1">
      <alignment vertical="center" wrapText="1"/>
    </xf>
    <xf numFmtId="1" fontId="22" fillId="5" borderId="2" xfId="0" applyNumberFormat="1" applyFont="1" applyFill="1" applyBorder="1" applyAlignment="1">
      <alignment horizontal="left" vertical="center" wrapText="1"/>
    </xf>
    <xf numFmtId="1" fontId="22" fillId="5" borderId="7" xfId="0" applyNumberFormat="1" applyFont="1" applyFill="1" applyBorder="1" applyAlignment="1">
      <alignment horizontal="left" vertical="center" wrapText="1"/>
    </xf>
    <xf numFmtId="1" fontId="22" fillId="5" borderId="13" xfId="0" applyNumberFormat="1" applyFont="1" applyFill="1" applyBorder="1" applyAlignment="1">
      <alignment horizontal="left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15" fillId="4" borderId="2" xfId="0" applyFont="1" applyFill="1" applyBorder="1" applyAlignment="1">
      <alignment horizontal="left" vertical="center" wrapText="1"/>
    </xf>
    <xf numFmtId="0" fontId="15" fillId="4" borderId="7" xfId="0" applyFont="1" applyFill="1" applyBorder="1" applyAlignment="1">
      <alignment horizontal="left" vertical="center" wrapText="1"/>
    </xf>
    <xf numFmtId="0" fontId="15" fillId="4" borderId="30" xfId="0" applyFont="1" applyFill="1" applyBorder="1" applyAlignment="1">
      <alignment horizontal="left" vertical="center" wrapText="1"/>
    </xf>
    <xf numFmtId="1" fontId="10" fillId="0" borderId="6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vertical="center" wrapText="1"/>
    </xf>
    <xf numFmtId="0" fontId="15" fillId="0" borderId="29" xfId="0" applyFont="1" applyFill="1" applyBorder="1" applyAlignment="1">
      <alignment horizontal="right" vertical="center" wrapText="1"/>
    </xf>
    <xf numFmtId="0" fontId="15" fillId="0" borderId="25" xfId="0" applyFont="1" applyFill="1" applyBorder="1" applyAlignment="1">
      <alignment horizontal="right" vertical="center" wrapText="1"/>
    </xf>
    <xf numFmtId="0" fontId="15" fillId="0" borderId="27" xfId="0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1" fillId="2" borderId="3" xfId="0" applyFont="1" applyFill="1" applyBorder="1" applyAlignment="1">
      <alignment horizontal="center" vertical="center" wrapText="1"/>
    </xf>
    <xf numFmtId="0" fontId="21" fillId="2" borderId="1" xfId="0" applyFont="1" applyFill="1" applyBorder="1" applyAlignment="1">
      <alignment horizontal="center" vertical="center" wrapText="1"/>
    </xf>
    <xf numFmtId="0" fontId="14" fillId="4" borderId="29" xfId="0" applyFont="1" applyFill="1" applyBorder="1" applyAlignment="1">
      <alignment horizontal="left" vertical="center" wrapText="1"/>
    </xf>
    <xf numFmtId="0" fontId="14" fillId="4" borderId="25" xfId="0" applyFont="1" applyFill="1" applyBorder="1" applyAlignment="1">
      <alignment horizontal="left" vertical="center" wrapText="1"/>
    </xf>
    <xf numFmtId="0" fontId="14" fillId="4" borderId="28" xfId="0" applyFont="1" applyFill="1" applyBorder="1" applyAlignment="1">
      <alignment horizontal="left" vertical="center" wrapText="1"/>
    </xf>
    <xf numFmtId="0" fontId="5" fillId="2" borderId="15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/>
    </xf>
    <xf numFmtId="0" fontId="13" fillId="0" borderId="27" xfId="0" applyFont="1" applyBorder="1" applyAlignment="1">
      <alignment horizontal="center" vertical="center"/>
    </xf>
    <xf numFmtId="1" fontId="36" fillId="5" borderId="26" xfId="0" applyNumberFormat="1" applyFont="1" applyFill="1" applyBorder="1" applyAlignment="1">
      <alignment horizontal="right" vertical="center" wrapText="1"/>
    </xf>
    <xf numFmtId="1" fontId="36" fillId="5" borderId="25" xfId="0" applyNumberFormat="1" applyFont="1" applyFill="1" applyBorder="1" applyAlignment="1">
      <alignment horizontal="right" vertical="center" wrapText="1"/>
    </xf>
    <xf numFmtId="1" fontId="36" fillId="5" borderId="27" xfId="0" applyNumberFormat="1" applyFont="1" applyFill="1" applyBorder="1" applyAlignment="1">
      <alignment horizontal="right" vertical="center" wrapText="1"/>
    </xf>
    <xf numFmtId="1" fontId="32" fillId="5" borderId="32" xfId="0" applyNumberFormat="1" applyFont="1" applyFill="1" applyBorder="1" applyAlignment="1">
      <alignment horizontal="left" vertical="center" wrapText="1"/>
    </xf>
    <xf numFmtId="0" fontId="33" fillId="2" borderId="10" xfId="0" applyFont="1" applyFill="1" applyBorder="1" applyAlignment="1">
      <alignment horizontal="center" vertical="center" wrapText="1"/>
    </xf>
    <xf numFmtId="0" fontId="33" fillId="2" borderId="1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 wrapText="1"/>
    </xf>
    <xf numFmtId="0" fontId="34" fillId="0" borderId="1" xfId="0" applyFont="1" applyFill="1" applyBorder="1" applyAlignment="1">
      <alignment horizontal="center" vertical="center" wrapText="1"/>
    </xf>
    <xf numFmtId="1" fontId="32" fillId="5" borderId="1" xfId="0" applyNumberFormat="1" applyFont="1" applyFill="1" applyBorder="1" applyAlignment="1">
      <alignment horizontal="left" vertical="center" wrapText="1"/>
    </xf>
    <xf numFmtId="0" fontId="23" fillId="0" borderId="25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 wrapText="1"/>
    </xf>
    <xf numFmtId="0" fontId="24" fillId="0" borderId="1" xfId="2" applyFont="1" applyBorder="1" applyAlignment="1">
      <alignment horizontal="center" vertical="top" wrapText="1"/>
    </xf>
    <xf numFmtId="0" fontId="24" fillId="0" borderId="1" xfId="0" applyFont="1" applyBorder="1" applyAlignment="1">
      <alignment horizontal="center" vertical="top"/>
    </xf>
    <xf numFmtId="0" fontId="14" fillId="4" borderId="26" xfId="2" applyFont="1" applyFill="1" applyBorder="1" applyAlignment="1">
      <alignment horizontal="left" vertical="top" wrapText="1"/>
    </xf>
    <xf numFmtId="0" fontId="14" fillId="4" borderId="25" xfId="2" applyFont="1" applyFill="1" applyBorder="1" applyAlignment="1">
      <alignment horizontal="left" vertical="top" wrapText="1"/>
    </xf>
    <xf numFmtId="0" fontId="14" fillId="4" borderId="27" xfId="2" applyFont="1" applyFill="1" applyBorder="1" applyAlignment="1">
      <alignment horizontal="left" vertical="top" wrapText="1"/>
    </xf>
    <xf numFmtId="0" fontId="15" fillId="0" borderId="19" xfId="0" applyFont="1" applyFill="1" applyBorder="1" applyAlignment="1">
      <alignment horizontal="right" vertical="center" wrapText="1"/>
    </xf>
    <xf numFmtId="0" fontId="15" fillId="0" borderId="21" xfId="0" applyFont="1" applyFill="1" applyBorder="1" applyAlignment="1">
      <alignment horizontal="right" vertical="center" wrapText="1"/>
    </xf>
    <xf numFmtId="0" fontId="15" fillId="0" borderId="43" xfId="0" applyFont="1" applyFill="1" applyBorder="1" applyAlignment="1">
      <alignment horizontal="right" vertical="center" wrapText="1"/>
    </xf>
    <xf numFmtId="49" fontId="44" fillId="0" borderId="5" xfId="2" applyNumberFormat="1" applyFont="1" applyFill="1" applyBorder="1" applyAlignment="1">
      <alignment horizontal="right" vertical="top" wrapText="1"/>
    </xf>
    <xf numFmtId="0" fontId="44" fillId="0" borderId="1" xfId="0" applyFont="1" applyBorder="1" applyAlignment="1">
      <alignment horizontal="right" vertical="top" wrapText="1"/>
    </xf>
    <xf numFmtId="49" fontId="44" fillId="0" borderId="24" xfId="2" applyNumberFormat="1" applyFont="1" applyFill="1" applyBorder="1" applyAlignment="1">
      <alignment horizontal="right" vertical="top" wrapText="1"/>
    </xf>
    <xf numFmtId="0" fontId="44" fillId="0" borderId="10" xfId="0" applyFont="1" applyBorder="1" applyAlignment="1">
      <alignment horizontal="right" vertical="top" wrapText="1"/>
    </xf>
    <xf numFmtId="0" fontId="44" fillId="0" borderId="1" xfId="0" applyFont="1" applyFill="1" applyBorder="1" applyAlignment="1">
      <alignment horizontal="right" vertical="center" wrapText="1"/>
    </xf>
    <xf numFmtId="1" fontId="44" fillId="5" borderId="15" xfId="0" applyNumberFormat="1" applyFont="1" applyFill="1" applyBorder="1" applyAlignment="1">
      <alignment horizontal="left" vertical="center" wrapText="1"/>
    </xf>
    <xf numFmtId="1" fontId="44" fillId="5" borderId="3" xfId="0" applyNumberFormat="1" applyFont="1" applyFill="1" applyBorder="1" applyAlignment="1">
      <alignment horizontal="left" vertical="center" wrapText="1"/>
    </xf>
    <xf numFmtId="1" fontId="44" fillId="5" borderId="4" xfId="0" applyNumberFormat="1" applyFont="1" applyFill="1" applyBorder="1" applyAlignment="1">
      <alignment horizontal="left" vertical="center" wrapText="1"/>
    </xf>
    <xf numFmtId="0" fontId="43" fillId="0" borderId="5" xfId="0" applyFont="1" applyFill="1" applyBorder="1" applyAlignment="1">
      <alignment horizontal="center" vertical="center" wrapText="1"/>
    </xf>
    <xf numFmtId="0" fontId="43" fillId="0" borderId="1" xfId="0" applyFont="1" applyFill="1" applyBorder="1" applyAlignment="1">
      <alignment horizontal="center" vertical="center" wrapText="1"/>
    </xf>
    <xf numFmtId="0" fontId="43" fillId="2" borderId="1" xfId="0" applyFont="1" applyFill="1" applyBorder="1" applyAlignment="1">
      <alignment horizontal="center" vertical="center" wrapText="1"/>
    </xf>
    <xf numFmtId="0" fontId="44" fillId="0" borderId="26" xfId="2" applyFont="1" applyFill="1" applyBorder="1" applyAlignment="1">
      <alignment horizontal="left" vertical="top" wrapText="1"/>
    </xf>
    <xf numFmtId="0" fontId="44" fillId="0" borderId="25" xfId="2" applyFont="1" applyFill="1" applyBorder="1" applyAlignment="1">
      <alignment horizontal="left" vertical="top" wrapText="1"/>
    </xf>
    <xf numFmtId="0" fontId="44" fillId="0" borderId="28" xfId="2" applyFont="1" applyFill="1" applyBorder="1" applyAlignment="1">
      <alignment horizontal="left" vertical="top" wrapText="1"/>
    </xf>
    <xf numFmtId="0" fontId="44" fillId="5" borderId="26" xfId="0" applyFont="1" applyFill="1" applyBorder="1" applyAlignment="1">
      <alignment horizontal="left" vertical="center" wrapText="1"/>
    </xf>
    <xf numFmtId="0" fontId="44" fillId="5" borderId="25" xfId="0" applyFont="1" applyFill="1" applyBorder="1" applyAlignment="1">
      <alignment horizontal="left" vertical="center" wrapText="1"/>
    </xf>
    <xf numFmtId="0" fontId="44" fillId="5" borderId="28" xfId="0" applyFont="1" applyFill="1" applyBorder="1" applyAlignment="1">
      <alignment horizontal="left" vertical="center" wrapText="1"/>
    </xf>
    <xf numFmtId="0" fontId="44" fillId="0" borderId="53" xfId="2" applyFont="1" applyFill="1" applyBorder="1" applyAlignment="1">
      <alignment horizontal="left" vertical="top" wrapText="1"/>
    </xf>
    <xf numFmtId="0" fontId="44" fillId="0" borderId="54" xfId="2" applyFont="1" applyFill="1" applyBorder="1" applyAlignment="1">
      <alignment horizontal="left" vertical="top" wrapText="1"/>
    </xf>
    <xf numFmtId="0" fontId="44" fillId="0" borderId="55" xfId="2" applyFont="1" applyFill="1" applyBorder="1" applyAlignment="1">
      <alignment horizontal="left" vertical="top" wrapText="1"/>
    </xf>
    <xf numFmtId="0" fontId="15" fillId="5" borderId="29" xfId="0" applyFont="1" applyFill="1" applyBorder="1" applyAlignment="1">
      <alignment horizontal="right" vertical="center" wrapText="1"/>
    </xf>
    <xf numFmtId="0" fontId="37" fillId="0" borderId="25" xfId="0" applyFont="1" applyBorder="1" applyAlignment="1">
      <alignment horizontal="right" vertical="center"/>
    </xf>
    <xf numFmtId="0" fontId="37" fillId="0" borderId="27" xfId="0" applyFont="1" applyBorder="1" applyAlignment="1">
      <alignment horizontal="right" vertical="center"/>
    </xf>
    <xf numFmtId="0" fontId="21" fillId="2" borderId="20" xfId="0" applyFont="1" applyFill="1" applyBorder="1" applyAlignment="1">
      <alignment horizontal="center" vertical="center" wrapText="1"/>
    </xf>
    <xf numFmtId="0" fontId="21" fillId="2" borderId="10" xfId="0" applyFont="1" applyFill="1" applyBorder="1" applyAlignment="1">
      <alignment horizontal="center" vertical="center" wrapText="1"/>
    </xf>
    <xf numFmtId="49" fontId="14" fillId="4" borderId="26" xfId="2" applyNumberFormat="1" applyFont="1" applyFill="1" applyBorder="1" applyAlignment="1">
      <alignment horizontal="left" vertical="top" wrapText="1"/>
    </xf>
    <xf numFmtId="0" fontId="54" fillId="4" borderId="25" xfId="0" applyFont="1" applyFill="1" applyBorder="1" applyAlignment="1">
      <alignment horizontal="left" vertical="top"/>
    </xf>
    <xf numFmtId="0" fontId="54" fillId="4" borderId="27" xfId="0" applyFont="1" applyFill="1" applyBorder="1" applyAlignment="1">
      <alignment horizontal="left" vertical="top"/>
    </xf>
    <xf numFmtId="0" fontId="29" fillId="0" borderId="26" xfId="0" applyFont="1" applyFill="1" applyBorder="1" applyAlignment="1">
      <alignment horizontal="left" vertical="center" wrapText="1"/>
    </xf>
    <xf numFmtId="0" fontId="29" fillId="0" borderId="25" xfId="0" applyFont="1" applyFill="1" applyBorder="1" applyAlignment="1">
      <alignment horizontal="left" vertical="center" wrapText="1"/>
    </xf>
    <xf numFmtId="0" fontId="29" fillId="0" borderId="28" xfId="0" applyFont="1" applyFill="1" applyBorder="1" applyAlignment="1">
      <alignment horizontal="left" vertical="center" wrapText="1"/>
    </xf>
    <xf numFmtId="0" fontId="56" fillId="0" borderId="41" xfId="6" applyFont="1" applyFill="1" applyBorder="1" applyAlignment="1">
      <alignment horizontal="left" vertical="top" wrapText="1"/>
    </xf>
    <xf numFmtId="0" fontId="56" fillId="0" borderId="57" xfId="6" applyFont="1" applyFill="1" applyBorder="1" applyAlignment="1">
      <alignment horizontal="left" vertical="top" wrapText="1"/>
    </xf>
    <xf numFmtId="0" fontId="56" fillId="0" borderId="47" xfId="6" applyFont="1" applyFill="1" applyBorder="1" applyAlignment="1">
      <alignment horizontal="left" vertical="top" wrapText="1"/>
    </xf>
    <xf numFmtId="0" fontId="56" fillId="0" borderId="26" xfId="6" applyFont="1" applyFill="1" applyBorder="1" applyAlignment="1">
      <alignment horizontal="left" vertical="top" wrapText="1"/>
    </xf>
    <xf numFmtId="0" fontId="56" fillId="0" borderId="25" xfId="6" applyFont="1" applyFill="1" applyBorder="1" applyAlignment="1">
      <alignment horizontal="left" vertical="top" wrapText="1"/>
    </xf>
    <xf numFmtId="0" fontId="56" fillId="0" borderId="27" xfId="6" applyFont="1" applyFill="1" applyBorder="1" applyAlignment="1">
      <alignment horizontal="left" vertical="top" wrapText="1"/>
    </xf>
    <xf numFmtId="49" fontId="29" fillId="0" borderId="38" xfId="1" applyNumberFormat="1" applyFont="1" applyFill="1" applyBorder="1" applyAlignment="1">
      <alignment horizontal="right" vertical="top"/>
    </xf>
    <xf numFmtId="0" fontId="13" fillId="0" borderId="39" xfId="0" applyFont="1" applyBorder="1" applyAlignment="1">
      <alignment horizontal="right" vertical="top"/>
    </xf>
    <xf numFmtId="0" fontId="13" fillId="0" borderId="40" xfId="0" applyFont="1" applyBorder="1" applyAlignment="1">
      <alignment horizontal="right" vertical="top"/>
    </xf>
    <xf numFmtId="1" fontId="29" fillId="5" borderId="23" xfId="0" applyNumberFormat="1" applyFont="1" applyFill="1" applyBorder="1" applyAlignment="1">
      <alignment horizontal="left" vertical="center" wrapText="1"/>
    </xf>
    <xf numFmtId="1" fontId="29" fillId="5" borderId="22" xfId="0" applyNumberFormat="1" applyFont="1" applyFill="1" applyBorder="1" applyAlignment="1">
      <alignment horizontal="left" vertical="center" wrapText="1"/>
    </xf>
    <xf numFmtId="1" fontId="29" fillId="5" borderId="14" xfId="0" applyNumberFormat="1" applyFont="1" applyFill="1" applyBorder="1" applyAlignment="1">
      <alignment horizontal="left" vertical="center" wrapText="1"/>
    </xf>
    <xf numFmtId="0" fontId="13" fillId="5" borderId="15" xfId="0" applyFont="1" applyFill="1" applyBorder="1" applyAlignment="1">
      <alignment horizontal="center" vertical="center" wrapText="1"/>
    </xf>
    <xf numFmtId="0" fontId="13" fillId="5" borderId="37" xfId="0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29" fillId="0" borderId="18" xfId="0" applyFont="1" applyBorder="1" applyAlignment="1">
      <alignment horizontal="left" vertical="center"/>
    </xf>
    <xf numFmtId="0" fontId="29" fillId="0" borderId="20" xfId="0" applyFont="1" applyBorder="1" applyAlignment="1">
      <alignment horizontal="left" vertical="center"/>
    </xf>
    <xf numFmtId="0" fontId="29" fillId="0" borderId="48" xfId="0" applyFont="1" applyBorder="1" applyAlignment="1">
      <alignment horizontal="left" vertical="center"/>
    </xf>
    <xf numFmtId="49" fontId="29" fillId="0" borderId="5" xfId="2" applyNumberFormat="1" applyFont="1" applyFill="1" applyBorder="1" applyAlignment="1">
      <alignment horizontal="right" vertical="top" wrapText="1"/>
    </xf>
    <xf numFmtId="0" fontId="29" fillId="0" borderId="1" xfId="0" applyFont="1" applyBorder="1" applyAlignment="1">
      <alignment horizontal="right" vertical="top" wrapText="1"/>
    </xf>
    <xf numFmtId="0" fontId="29" fillId="0" borderId="32" xfId="0" applyFont="1" applyBorder="1" applyAlignment="1">
      <alignment horizontal="right" vertical="top" wrapText="1"/>
    </xf>
    <xf numFmtId="49" fontId="39" fillId="0" borderId="26" xfId="0" applyNumberFormat="1" applyFont="1" applyBorder="1" applyAlignment="1">
      <alignment horizontal="center" vertical="top" wrapText="1" shrinkToFit="1" readingOrder="1"/>
    </xf>
    <xf numFmtId="0" fontId="13" fillId="0" borderId="27" xfId="0" applyFont="1" applyBorder="1" applyAlignment="1">
      <alignment vertical="top" wrapText="1" shrinkToFit="1" readingOrder="1"/>
    </xf>
    <xf numFmtId="0" fontId="55" fillId="4" borderId="25" xfId="0" applyFont="1" applyFill="1" applyBorder="1" applyAlignment="1">
      <alignment horizontal="left" vertical="top"/>
    </xf>
    <xf numFmtId="0" fontId="55" fillId="4" borderId="27" xfId="0" applyFont="1" applyFill="1" applyBorder="1" applyAlignment="1">
      <alignment horizontal="left" vertical="top"/>
    </xf>
    <xf numFmtId="0" fontId="13" fillId="0" borderId="26" xfId="1" applyFont="1" applyBorder="1" applyAlignment="1">
      <alignment horizontal="center" vertical="top" wrapText="1"/>
    </xf>
    <xf numFmtId="0" fontId="13" fillId="0" borderId="27" xfId="1" applyFont="1" applyBorder="1" applyAlignment="1">
      <alignment horizontal="center" vertical="top" wrapText="1"/>
    </xf>
    <xf numFmtId="49" fontId="29" fillId="0" borderId="29" xfId="1" applyNumberFormat="1" applyFont="1" applyBorder="1" applyAlignment="1">
      <alignment horizontal="right" vertical="center"/>
    </xf>
    <xf numFmtId="0" fontId="29" fillId="0" borderId="25" xfId="0" applyFont="1" applyBorder="1" applyAlignment="1">
      <alignment horizontal="right"/>
    </xf>
    <xf numFmtId="0" fontId="29" fillId="0" borderId="27" xfId="0" applyFont="1" applyBorder="1" applyAlignment="1">
      <alignment horizontal="right"/>
    </xf>
    <xf numFmtId="0" fontId="5" fillId="0" borderId="15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21" fillId="0" borderId="20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4" fontId="57" fillId="0" borderId="32" xfId="0" applyNumberFormat="1" applyFont="1" applyFill="1" applyBorder="1" applyAlignment="1">
      <alignment vertical="center" wrapText="1"/>
    </xf>
    <xf numFmtId="4" fontId="57" fillId="0" borderId="1" xfId="0" applyNumberFormat="1" applyFont="1" applyFill="1" applyBorder="1" applyAlignment="1">
      <alignment vertical="center" wrapText="1"/>
    </xf>
    <xf numFmtId="0" fontId="43" fillId="0" borderId="46" xfId="0" applyFont="1" applyFill="1" applyBorder="1" applyAlignment="1">
      <alignment horizontal="center" vertical="center" wrapText="1"/>
    </xf>
    <xf numFmtId="4" fontId="57" fillId="0" borderId="46" xfId="0" applyNumberFormat="1" applyFont="1" applyFill="1" applyBorder="1" applyAlignment="1">
      <alignment vertical="center" wrapText="1"/>
    </xf>
    <xf numFmtId="0" fontId="47" fillId="0" borderId="46" xfId="0" applyFont="1" applyFill="1" applyBorder="1" applyAlignment="1">
      <alignment horizontal="center" vertical="center" wrapText="1"/>
    </xf>
    <xf numFmtId="4" fontId="47" fillId="0" borderId="46" xfId="0" applyNumberFormat="1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49" fontId="61" fillId="0" borderId="5" xfId="2" applyNumberFormat="1" applyFont="1" applyFill="1" applyBorder="1" applyAlignment="1">
      <alignment horizontal="left" vertical="top" wrapText="1"/>
    </xf>
    <xf numFmtId="0" fontId="61" fillId="0" borderId="1" xfId="2" applyFont="1" applyFill="1" applyBorder="1" applyAlignment="1">
      <alignment horizontal="left" vertical="top" wrapText="1"/>
    </xf>
    <xf numFmtId="0" fontId="61" fillId="0" borderId="1" xfId="0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left" vertical="top" wrapText="1"/>
    </xf>
    <xf numFmtId="4" fontId="47" fillId="0" borderId="1" xfId="0" applyNumberFormat="1" applyFont="1" applyFill="1" applyBorder="1" applyAlignment="1">
      <alignment vertical="center" wrapText="1"/>
    </xf>
    <xf numFmtId="4" fontId="47" fillId="0" borderId="0" xfId="0" applyNumberFormat="1" applyFont="1" applyFill="1" applyBorder="1" applyAlignment="1">
      <alignment vertical="center" wrapText="1"/>
    </xf>
    <xf numFmtId="0" fontId="47" fillId="0" borderId="1" xfId="0" applyFont="1" applyFill="1" applyBorder="1" applyAlignment="1">
      <alignment horizontal="center" vertical="center" wrapText="1"/>
    </xf>
    <xf numFmtId="0" fontId="60" fillId="0" borderId="1" xfId="0" applyFont="1" applyFill="1" applyBorder="1" applyAlignment="1">
      <alignment horizontal="left" vertical="top" wrapText="1"/>
    </xf>
    <xf numFmtId="2" fontId="61" fillId="0" borderId="9" xfId="0" applyNumberFormat="1" applyFont="1" applyFill="1" applyBorder="1" applyAlignment="1">
      <alignment vertical="top"/>
    </xf>
    <xf numFmtId="4" fontId="43" fillId="0" borderId="1" xfId="0" applyNumberFormat="1" applyFont="1" applyFill="1" applyBorder="1" applyAlignment="1">
      <alignment vertical="center" wrapText="1"/>
    </xf>
    <xf numFmtId="0" fontId="44" fillId="0" borderId="1" xfId="0" applyFont="1" applyFill="1" applyBorder="1" applyAlignment="1">
      <alignment horizontal="right" vertical="top" wrapText="1"/>
    </xf>
    <xf numFmtId="0" fontId="44" fillId="0" borderId="32" xfId="0" applyFont="1" applyFill="1" applyBorder="1" applyAlignment="1">
      <alignment horizontal="right" vertical="top" wrapText="1"/>
    </xf>
    <xf numFmtId="0" fontId="44" fillId="0" borderId="1" xfId="0" applyFont="1" applyFill="1" applyBorder="1" applyAlignment="1">
      <alignment vertical="center" wrapText="1"/>
    </xf>
    <xf numFmtId="2" fontId="43" fillId="0" borderId="9" xfId="0" applyNumberFormat="1" applyFont="1" applyFill="1" applyBorder="1" applyAlignment="1">
      <alignment horizontal="left" vertical="top"/>
    </xf>
    <xf numFmtId="4" fontId="44" fillId="0" borderId="1" xfId="0" applyNumberFormat="1" applyFont="1" applyFill="1" applyBorder="1" applyAlignment="1">
      <alignment vertical="center" wrapText="1"/>
    </xf>
    <xf numFmtId="0" fontId="43" fillId="0" borderId="1" xfId="0" applyFont="1" applyFill="1" applyBorder="1" applyAlignment="1">
      <alignment horizontal="left" vertical="top" wrapText="1"/>
    </xf>
    <xf numFmtId="0" fontId="47" fillId="0" borderId="46" xfId="0" applyFont="1" applyFill="1" applyBorder="1" applyAlignment="1">
      <alignment horizontal="left" vertical="center" wrapText="1"/>
    </xf>
    <xf numFmtId="0" fontId="47" fillId="0" borderId="1" xfId="0" applyFont="1" applyFill="1" applyBorder="1" applyAlignment="1">
      <alignment horizontal="left" vertical="center" wrapText="1"/>
    </xf>
    <xf numFmtId="4" fontId="27" fillId="0" borderId="1" xfId="0" applyNumberFormat="1" applyFont="1" applyBorder="1" applyAlignment="1">
      <alignment horizontal="center" vertical="center"/>
    </xf>
  </cellXfs>
  <cellStyles count="7">
    <cellStyle name="Dziesiętny 2" xfId="4" xr:uid="{00000000-0005-0000-0000-000000000000}"/>
    <cellStyle name="Normal" xfId="2" xr:uid="{00000000-0005-0000-0000-000001000000}"/>
    <cellStyle name="Normalny" xfId="0" builtinId="0"/>
    <cellStyle name="Normalny 2" xfId="1" xr:uid="{00000000-0005-0000-0000-000003000000}"/>
    <cellStyle name="Normalny 3" xfId="3" xr:uid="{00000000-0005-0000-0000-000004000000}"/>
    <cellStyle name="Normalny_Tabela zbiorcza cz.1 (0030-0035)" xfId="6" xr:uid="{00000000-0005-0000-0000-000006000000}"/>
    <cellStyle name="Normalny_Wzór tabeli" xfId="5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49"/>
  <sheetViews>
    <sheetView zoomScaleNormal="100" zoomScaleSheetLayoutView="94" workbookViewId="0">
      <selection activeCell="G17" sqref="G17"/>
    </sheetView>
  </sheetViews>
  <sheetFormatPr defaultRowHeight="12.75" x14ac:dyDescent="0.2"/>
  <cols>
    <col min="1" max="1" width="5" style="3" customWidth="1"/>
    <col min="2" max="2" width="50.140625" customWidth="1"/>
    <col min="3" max="3" width="22.28515625" style="10" customWidth="1"/>
    <col min="4" max="4" width="22.42578125" style="13" customWidth="1"/>
    <col min="5" max="5" width="9.140625" style="14"/>
  </cols>
  <sheetData>
    <row r="1" spans="1:8" ht="26.25" customHeight="1" thickBot="1" x14ac:dyDescent="0.25"/>
    <row r="2" spans="1:8" ht="63" customHeight="1" thickBot="1" x14ac:dyDescent="0.25">
      <c r="A2" s="304" t="s">
        <v>428</v>
      </c>
      <c r="B2" s="305"/>
      <c r="C2" s="305"/>
      <c r="D2" s="306"/>
      <c r="E2"/>
    </row>
    <row r="3" spans="1:8" ht="31.5" customHeight="1" thickBot="1" x14ac:dyDescent="0.25">
      <c r="A3" s="307" t="s">
        <v>0</v>
      </c>
      <c r="B3" s="308"/>
      <c r="C3" s="308"/>
      <c r="D3" s="309"/>
      <c r="E3" s="9"/>
      <c r="F3" s="3"/>
      <c r="G3" s="3"/>
      <c r="H3" s="3"/>
    </row>
    <row r="4" spans="1:8" s="4" customFormat="1" ht="25.9" customHeight="1" x14ac:dyDescent="0.2">
      <c r="A4" s="310" t="s">
        <v>1</v>
      </c>
      <c r="B4" s="312" t="s">
        <v>2</v>
      </c>
      <c r="C4" s="312" t="s">
        <v>3</v>
      </c>
      <c r="D4" s="314" t="s">
        <v>296</v>
      </c>
      <c r="E4" s="15"/>
      <c r="G4" s="123"/>
    </row>
    <row r="5" spans="1:8" s="4" customFormat="1" ht="22.5" customHeight="1" thickBot="1" x14ac:dyDescent="0.25">
      <c r="A5" s="311"/>
      <c r="B5" s="313"/>
      <c r="C5" s="316"/>
      <c r="D5" s="315"/>
      <c r="E5" s="15"/>
      <c r="F5" s="124"/>
    </row>
    <row r="6" spans="1:8" ht="24.75" customHeight="1" x14ac:dyDescent="0.2">
      <c r="A6" s="21">
        <v>1</v>
      </c>
      <c r="B6" s="62" t="s">
        <v>4</v>
      </c>
      <c r="C6" s="61" t="s">
        <v>5</v>
      </c>
      <c r="D6" s="59">
        <f>'I.WO Kontraktu'!G6</f>
        <v>0</v>
      </c>
    </row>
    <row r="7" spans="1:8" ht="21.75" customHeight="1" x14ac:dyDescent="0.2">
      <c r="A7" s="22">
        <v>2</v>
      </c>
      <c r="B7" s="20" t="s">
        <v>6</v>
      </c>
      <c r="C7" s="61" t="s">
        <v>7</v>
      </c>
      <c r="D7" s="60">
        <f>'II.WO Robót'!G11</f>
        <v>0</v>
      </c>
    </row>
    <row r="8" spans="1:8" ht="21.75" customHeight="1" thickBot="1" x14ac:dyDescent="0.25">
      <c r="A8" s="22">
        <v>3</v>
      </c>
      <c r="B8" s="57" t="s">
        <v>150</v>
      </c>
      <c r="C8" s="61" t="s">
        <v>8</v>
      </c>
      <c r="D8" s="60">
        <f>'III. Prace przyg. i Zieleń '!G14</f>
        <v>0</v>
      </c>
    </row>
    <row r="9" spans="1:8" ht="21.75" customHeight="1" x14ac:dyDescent="0.2">
      <c r="A9" s="21">
        <v>4</v>
      </c>
      <c r="B9" s="57" t="s">
        <v>151</v>
      </c>
      <c r="C9" s="61" t="s">
        <v>9</v>
      </c>
      <c r="D9" s="60">
        <f>'IV. Układ drogowy'!G107</f>
        <v>0</v>
      </c>
    </row>
    <row r="10" spans="1:8" ht="21.75" customHeight="1" x14ac:dyDescent="0.2">
      <c r="A10" s="22">
        <v>5</v>
      </c>
      <c r="B10" s="57" t="s">
        <v>152</v>
      </c>
      <c r="C10" s="61" t="s">
        <v>10</v>
      </c>
      <c r="D10" s="60">
        <f>'V. Kanalizacja deszczowa'!G46</f>
        <v>0</v>
      </c>
    </row>
    <row r="11" spans="1:8" ht="21.75" customHeight="1" thickBot="1" x14ac:dyDescent="0.25">
      <c r="A11" s="22">
        <v>6</v>
      </c>
      <c r="B11" s="57" t="s">
        <v>416</v>
      </c>
      <c r="C11" s="61" t="s">
        <v>11</v>
      </c>
      <c r="D11" s="60">
        <f>'VI. Sieci elekt. i oświetlenie '!G55</f>
        <v>0</v>
      </c>
    </row>
    <row r="12" spans="1:8" ht="21.75" customHeight="1" thickBot="1" x14ac:dyDescent="0.25">
      <c r="A12" s="21">
        <v>7</v>
      </c>
      <c r="B12" s="57" t="s">
        <v>153</v>
      </c>
      <c r="C12" s="61" t="s">
        <v>12</v>
      </c>
      <c r="D12" s="60">
        <f>'VII. Telekomunikacja'!G10</f>
        <v>0</v>
      </c>
    </row>
    <row r="13" spans="1:8" s="45" customFormat="1" ht="40.5" customHeight="1" thickBot="1" x14ac:dyDescent="0.25">
      <c r="A13" s="297" t="s">
        <v>297</v>
      </c>
      <c r="B13" s="298"/>
      <c r="C13" s="299"/>
      <c r="D13" s="192">
        <f>SUM(D6:D12)</f>
        <v>0</v>
      </c>
      <c r="E13" s="44"/>
    </row>
    <row r="14" spans="1:8" s="45" customFormat="1" ht="27.75" customHeight="1" thickBot="1" x14ac:dyDescent="0.25">
      <c r="A14" s="297" t="s">
        <v>298</v>
      </c>
      <c r="B14" s="298"/>
      <c r="C14" s="299"/>
      <c r="D14" s="192">
        <v>0</v>
      </c>
      <c r="E14" s="44"/>
    </row>
    <row r="15" spans="1:8" s="45" customFormat="1" ht="32.25" customHeight="1" thickBot="1" x14ac:dyDescent="0.25">
      <c r="A15" s="300" t="s">
        <v>299</v>
      </c>
      <c r="B15" s="301"/>
      <c r="C15" s="302"/>
      <c r="D15" s="193">
        <f>SUM(D13:D14)</f>
        <v>0</v>
      </c>
      <c r="E15" s="44"/>
    </row>
    <row r="16" spans="1:8" ht="24.6" customHeight="1" x14ac:dyDescent="0.2">
      <c r="A16" s="47"/>
      <c r="B16" s="48"/>
      <c r="C16" s="49"/>
      <c r="D16" s="50"/>
    </row>
    <row r="17" spans="1:4" ht="17.45" customHeight="1" x14ac:dyDescent="0.2">
      <c r="A17" s="51"/>
      <c r="B17" s="69" t="s">
        <v>13</v>
      </c>
      <c r="C17" s="69"/>
      <c r="D17" s="52"/>
    </row>
    <row r="18" spans="1:4" ht="15.75" customHeight="1" x14ac:dyDescent="0.2">
      <c r="A18" s="51"/>
      <c r="B18" s="303" t="s">
        <v>14</v>
      </c>
      <c r="C18" s="303"/>
      <c r="D18" s="303"/>
    </row>
    <row r="49" spans="1:1" x14ac:dyDescent="0.2">
      <c r="A49" s="3">
        <f>A48+1</f>
        <v>1</v>
      </c>
    </row>
  </sheetData>
  <mergeCells count="10">
    <mergeCell ref="A13:C13"/>
    <mergeCell ref="A14:C14"/>
    <mergeCell ref="A15:C15"/>
    <mergeCell ref="B18:D18"/>
    <mergeCell ref="A2:D2"/>
    <mergeCell ref="A3:D3"/>
    <mergeCell ref="A4:A5"/>
    <mergeCell ref="B4:B5"/>
    <mergeCell ref="D4:D5"/>
    <mergeCell ref="C4:C5"/>
  </mergeCells>
  <phoneticPr fontId="0" type="noConversion"/>
  <pageMargins left="0.98425196850393704" right="0.39370078740157483" top="0.78740157480314965" bottom="0.98425196850393704" header="0.31496062992125984" footer="0.51181102362204722"/>
  <pageSetup paperSize="9" scale="8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9"/>
  <sheetViews>
    <sheetView zoomScaleNormal="100" zoomScaleSheetLayoutView="94" workbookViewId="0">
      <selection activeCell="A2" sqref="A2:G2"/>
    </sheetView>
  </sheetViews>
  <sheetFormatPr defaultRowHeight="12.75" x14ac:dyDescent="0.2"/>
  <cols>
    <col min="1" max="1" width="5.85546875" customWidth="1"/>
    <col min="2" max="2" width="12.140625" style="6" customWidth="1"/>
    <col min="3" max="3" width="46.28515625" customWidth="1"/>
    <col min="4" max="4" width="10.7109375" customWidth="1"/>
    <col min="5" max="5" width="2.7109375" customWidth="1"/>
    <col min="6" max="6" width="2.42578125" style="8" customWidth="1"/>
    <col min="7" max="7" width="14.5703125" style="8" customWidth="1"/>
  </cols>
  <sheetData>
    <row r="1" spans="1:7" ht="68.45" customHeight="1" thickBot="1" x14ac:dyDescent="0.25">
      <c r="A1" s="326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27"/>
      <c r="C1" s="327"/>
      <c r="D1" s="327"/>
      <c r="E1" s="327"/>
      <c r="F1" s="327"/>
      <c r="G1" s="328"/>
    </row>
    <row r="2" spans="1:7" ht="21.75" customHeight="1" thickBot="1" x14ac:dyDescent="0.25">
      <c r="A2" s="333" t="s">
        <v>4</v>
      </c>
      <c r="B2" s="334"/>
      <c r="C2" s="334"/>
      <c r="D2" s="334"/>
      <c r="E2" s="334"/>
      <c r="F2" s="334"/>
      <c r="G2" s="335"/>
    </row>
    <row r="3" spans="1:7" s="2" customFormat="1" ht="33.75" customHeight="1" x14ac:dyDescent="0.2">
      <c r="A3" s="331" t="s">
        <v>15</v>
      </c>
      <c r="B3" s="329" t="s">
        <v>16</v>
      </c>
      <c r="C3" s="329" t="s">
        <v>17</v>
      </c>
      <c r="D3" s="317" t="s">
        <v>18</v>
      </c>
      <c r="E3" s="318"/>
      <c r="F3" s="319"/>
      <c r="G3" s="12" t="s">
        <v>312</v>
      </c>
    </row>
    <row r="4" spans="1:7" s="2" customFormat="1" ht="30.75" customHeight="1" thickBot="1" x14ac:dyDescent="0.25">
      <c r="A4" s="332"/>
      <c r="B4" s="330"/>
      <c r="C4" s="330"/>
      <c r="D4" s="336"/>
      <c r="E4" s="337"/>
      <c r="F4" s="338"/>
      <c r="G4" s="16" t="s">
        <v>19</v>
      </c>
    </row>
    <row r="5" spans="1:7" s="17" customFormat="1" ht="27" customHeight="1" thickBot="1" x14ac:dyDescent="0.25">
      <c r="A5" s="42" t="s">
        <v>20</v>
      </c>
      <c r="B5" s="18" t="s">
        <v>21</v>
      </c>
      <c r="C5" s="55" t="s">
        <v>22</v>
      </c>
      <c r="D5" s="323" t="s">
        <v>23</v>
      </c>
      <c r="E5" s="324"/>
      <c r="F5" s="325"/>
      <c r="G5" s="19"/>
    </row>
    <row r="6" spans="1:7" s="43" customFormat="1" ht="24" customHeight="1" thickBot="1" x14ac:dyDescent="0.25">
      <c r="A6" s="320" t="s">
        <v>24</v>
      </c>
      <c r="B6" s="321"/>
      <c r="C6" s="321"/>
      <c r="D6" s="321"/>
      <c r="E6" s="321"/>
      <c r="F6" s="322"/>
      <c r="G6" s="46">
        <f>G5</f>
        <v>0</v>
      </c>
    </row>
    <row r="7" spans="1:7" s="1" customFormat="1" x14ac:dyDescent="0.2">
      <c r="A7" s="1" t="s">
        <v>25</v>
      </c>
      <c r="B7" s="5"/>
      <c r="F7" s="7"/>
      <c r="G7" s="7"/>
    </row>
    <row r="8" spans="1:7" s="1" customFormat="1" x14ac:dyDescent="0.2">
      <c r="B8" s="5"/>
      <c r="F8" s="7"/>
      <c r="G8" s="7"/>
    </row>
    <row r="9" spans="1:7" s="1" customFormat="1" ht="15.75" customHeight="1" x14ac:dyDescent="0.2">
      <c r="B9" s="5"/>
      <c r="F9" s="7"/>
      <c r="G9" s="7"/>
    </row>
    <row r="10" spans="1:7" s="1" customFormat="1" x14ac:dyDescent="0.2">
      <c r="B10" s="5"/>
      <c r="F10" s="7"/>
      <c r="G10" s="7"/>
    </row>
    <row r="11" spans="1:7" s="1" customFormat="1" ht="51" customHeight="1" x14ac:dyDescent="0.2">
      <c r="B11" s="5"/>
      <c r="F11" s="7"/>
      <c r="G11" s="7"/>
    </row>
    <row r="12" spans="1:7" s="1" customFormat="1" x14ac:dyDescent="0.2">
      <c r="B12" s="5"/>
      <c r="F12" s="7"/>
      <c r="G12" s="7"/>
    </row>
    <row r="13" spans="1:7" s="1" customFormat="1" x14ac:dyDescent="0.2">
      <c r="B13" s="5"/>
      <c r="F13" s="7"/>
      <c r="G13" s="7"/>
    </row>
    <row r="14" spans="1:7" s="1" customFormat="1" x14ac:dyDescent="0.2">
      <c r="B14" s="5"/>
      <c r="F14" s="7"/>
      <c r="G14" s="7"/>
    </row>
    <row r="15" spans="1:7" s="1" customFormat="1" x14ac:dyDescent="0.2">
      <c r="B15" s="5"/>
      <c r="F15" s="7"/>
      <c r="G15" s="7"/>
    </row>
    <row r="16" spans="1:7" s="1" customFormat="1" x14ac:dyDescent="0.2">
      <c r="B16" s="5"/>
      <c r="F16" s="7"/>
      <c r="G16" s="7"/>
    </row>
    <row r="17" spans="2:7" s="1" customFormat="1" x14ac:dyDescent="0.2">
      <c r="B17" s="5"/>
      <c r="F17" s="7"/>
      <c r="G17" s="7"/>
    </row>
    <row r="18" spans="2:7" s="1" customFormat="1" x14ac:dyDescent="0.2">
      <c r="B18" s="5"/>
      <c r="F18" s="7"/>
      <c r="G18" s="7"/>
    </row>
    <row r="19" spans="2:7" s="1" customFormat="1" x14ac:dyDescent="0.2">
      <c r="B19" s="5"/>
      <c r="F19" s="7"/>
      <c r="G19" s="7"/>
    </row>
    <row r="20" spans="2:7" s="1" customFormat="1" x14ac:dyDescent="0.2">
      <c r="B20" s="5"/>
      <c r="F20" s="7"/>
      <c r="G20" s="7"/>
    </row>
    <row r="21" spans="2:7" s="1" customFormat="1" x14ac:dyDescent="0.2">
      <c r="B21" s="5"/>
      <c r="F21" s="7"/>
      <c r="G21" s="7"/>
    </row>
    <row r="22" spans="2:7" s="1" customFormat="1" x14ac:dyDescent="0.2">
      <c r="B22" s="5"/>
      <c r="F22" s="7"/>
      <c r="G22" s="7"/>
    </row>
    <row r="23" spans="2:7" s="1" customFormat="1" x14ac:dyDescent="0.2">
      <c r="B23" s="5"/>
      <c r="F23" s="7"/>
      <c r="G23" s="7"/>
    </row>
    <row r="24" spans="2:7" s="1" customFormat="1" x14ac:dyDescent="0.2">
      <c r="B24" s="5"/>
      <c r="F24" s="7"/>
      <c r="G24" s="7"/>
    </row>
    <row r="25" spans="2:7" s="1" customFormat="1" x14ac:dyDescent="0.2">
      <c r="B25" s="5"/>
      <c r="F25" s="7"/>
      <c r="G25" s="7"/>
    </row>
    <row r="26" spans="2:7" s="1" customFormat="1" x14ac:dyDescent="0.2">
      <c r="B26" s="5"/>
      <c r="F26" s="7"/>
      <c r="G26" s="7"/>
    </row>
    <row r="27" spans="2:7" s="1" customFormat="1" x14ac:dyDescent="0.2">
      <c r="B27" s="5"/>
      <c r="F27" s="7"/>
      <c r="G27" s="7"/>
    </row>
    <row r="28" spans="2:7" s="1" customFormat="1" x14ac:dyDescent="0.2">
      <c r="B28" s="5"/>
      <c r="F28" s="7"/>
      <c r="G28" s="7"/>
    </row>
    <row r="29" spans="2:7" s="1" customFormat="1" x14ac:dyDescent="0.2">
      <c r="B29" s="5"/>
      <c r="F29" s="7"/>
      <c r="G29" s="7"/>
    </row>
    <row r="30" spans="2:7" s="1" customFormat="1" x14ac:dyDescent="0.2">
      <c r="B30" s="5"/>
      <c r="F30" s="7"/>
      <c r="G30" s="7"/>
    </row>
    <row r="31" spans="2:7" s="1" customFormat="1" x14ac:dyDescent="0.2">
      <c r="B31" s="5"/>
      <c r="F31" s="7"/>
      <c r="G31" s="7"/>
    </row>
    <row r="32" spans="2:7" s="1" customFormat="1" x14ac:dyDescent="0.2">
      <c r="B32" s="5"/>
      <c r="F32" s="7"/>
      <c r="G32" s="7"/>
    </row>
    <row r="33" spans="2:7" s="1" customFormat="1" x14ac:dyDescent="0.2">
      <c r="B33" s="5"/>
      <c r="F33" s="7"/>
      <c r="G33" s="7"/>
    </row>
    <row r="34" spans="2:7" s="1" customFormat="1" x14ac:dyDescent="0.2">
      <c r="B34" s="5"/>
      <c r="F34" s="7"/>
      <c r="G34" s="7"/>
    </row>
    <row r="35" spans="2:7" s="1" customFormat="1" x14ac:dyDescent="0.2">
      <c r="B35" s="5"/>
      <c r="F35" s="7"/>
      <c r="G35" s="7"/>
    </row>
    <row r="36" spans="2:7" s="1" customFormat="1" x14ac:dyDescent="0.2">
      <c r="B36" s="5"/>
      <c r="F36" s="7"/>
      <c r="G36" s="7"/>
    </row>
    <row r="37" spans="2:7" s="1" customFormat="1" x14ac:dyDescent="0.2">
      <c r="B37" s="5"/>
      <c r="F37" s="7"/>
      <c r="G37" s="7"/>
    </row>
    <row r="38" spans="2:7" s="1" customFormat="1" x14ac:dyDescent="0.2">
      <c r="B38" s="5"/>
      <c r="F38" s="7"/>
      <c r="G38" s="7"/>
    </row>
    <row r="39" spans="2:7" s="1" customFormat="1" x14ac:dyDescent="0.2">
      <c r="B39" s="5"/>
      <c r="F39" s="7"/>
      <c r="G39" s="7"/>
    </row>
    <row r="49" spans="1:1" x14ac:dyDescent="0.2">
      <c r="A49">
        <f>A48+1</f>
        <v>1</v>
      </c>
    </row>
  </sheetData>
  <mergeCells count="9">
    <mergeCell ref="D3:F3"/>
    <mergeCell ref="A6:F6"/>
    <mergeCell ref="D5:F5"/>
    <mergeCell ref="A1:G1"/>
    <mergeCell ref="C3:C4"/>
    <mergeCell ref="A3:A4"/>
    <mergeCell ref="B3:B4"/>
    <mergeCell ref="A2:G2"/>
    <mergeCell ref="D4:F4"/>
  </mergeCells>
  <phoneticPr fontId="0" type="noConversion"/>
  <pageMargins left="0.78740157480314965" right="0.39370078740157483" top="0.78740157480314965" bottom="0.98425196850393704" header="0.31496062992125984" footer="0.39370078740157483"/>
  <pageSetup paperSize="9" scale="86" firstPageNumber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12"/>
  <sheetViews>
    <sheetView view="pageBreakPreview" zoomScale="150" zoomScaleNormal="100" zoomScaleSheetLayoutView="150" workbookViewId="0">
      <selection activeCell="C10" sqref="C10"/>
    </sheetView>
  </sheetViews>
  <sheetFormatPr defaultColWidth="9.140625" defaultRowHeight="12.75" x14ac:dyDescent="0.2"/>
  <cols>
    <col min="1" max="1" width="7.42578125" style="23" customWidth="1"/>
    <col min="2" max="2" width="13.5703125" style="23" customWidth="1"/>
    <col min="3" max="3" width="46.85546875" style="23" customWidth="1"/>
    <col min="4" max="4" width="8.140625" style="23" customWidth="1"/>
    <col min="5" max="5" width="6.140625" style="23" customWidth="1"/>
    <col min="6" max="6" width="11.42578125" style="24" customWidth="1"/>
    <col min="7" max="7" width="13.28515625" style="32" customWidth="1"/>
    <col min="8" max="8" width="62.85546875" style="41" customWidth="1"/>
    <col min="9" max="9" width="10.28515625" style="30" bestFit="1" customWidth="1"/>
    <col min="10" max="10" width="20.42578125" style="31" customWidth="1"/>
    <col min="11" max="16384" width="9.140625" style="32"/>
  </cols>
  <sheetData>
    <row r="1" spans="1:10" customFormat="1" ht="72.75" customHeight="1" thickBot="1" x14ac:dyDescent="0.25">
      <c r="A1" s="304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05"/>
      <c r="C1" s="305"/>
      <c r="D1" s="305"/>
      <c r="E1" s="305"/>
      <c r="F1" s="305"/>
      <c r="G1" s="306"/>
    </row>
    <row r="2" spans="1:10" ht="33.75" customHeight="1" x14ac:dyDescent="0.2">
      <c r="A2" s="351" t="s">
        <v>15</v>
      </c>
      <c r="B2" s="346" t="s">
        <v>26</v>
      </c>
      <c r="C2" s="344" t="s">
        <v>27</v>
      </c>
      <c r="D2" s="344" t="s">
        <v>28</v>
      </c>
      <c r="E2" s="344"/>
      <c r="F2" s="11" t="s">
        <v>480</v>
      </c>
      <c r="G2" s="12" t="s">
        <v>313</v>
      </c>
      <c r="H2" s="39"/>
    </row>
    <row r="3" spans="1:10" ht="17.25" customHeight="1" x14ac:dyDescent="0.2">
      <c r="A3" s="352"/>
      <c r="B3" s="347"/>
      <c r="C3" s="345"/>
      <c r="D3" s="353" t="s">
        <v>29</v>
      </c>
      <c r="E3" s="354"/>
      <c r="F3" s="33" t="s">
        <v>19</v>
      </c>
      <c r="G3" s="34" t="s">
        <v>19</v>
      </c>
      <c r="H3" s="39"/>
    </row>
    <row r="4" spans="1:10" customFormat="1" ht="21.75" customHeight="1" x14ac:dyDescent="0.2">
      <c r="A4" s="348" t="s">
        <v>6</v>
      </c>
      <c r="B4" s="349"/>
      <c r="C4" s="349"/>
      <c r="D4" s="349"/>
      <c r="E4" s="349"/>
      <c r="F4" s="349"/>
      <c r="G4" s="350"/>
    </row>
    <row r="5" spans="1:10" s="23" customFormat="1" ht="39" customHeight="1" x14ac:dyDescent="0.2">
      <c r="A5" s="35" t="s">
        <v>30</v>
      </c>
      <c r="B5" s="194" t="s">
        <v>300</v>
      </c>
      <c r="C5" s="56" t="s">
        <v>149</v>
      </c>
      <c r="D5" s="342" t="s">
        <v>23</v>
      </c>
      <c r="E5" s="343"/>
      <c r="F5" s="37"/>
      <c r="G5" s="99">
        <f t="shared" ref="G5:G8" si="0">F5</f>
        <v>0</v>
      </c>
      <c r="H5" s="40"/>
      <c r="I5" s="26"/>
      <c r="J5" s="27"/>
    </row>
    <row r="6" spans="1:10" s="296" customFormat="1" ht="39" customHeight="1" x14ac:dyDescent="0.2">
      <c r="A6" s="290" t="s">
        <v>31</v>
      </c>
      <c r="B6" s="194" t="s">
        <v>300</v>
      </c>
      <c r="C6" s="272" t="s">
        <v>486</v>
      </c>
      <c r="D6" s="355" t="s">
        <v>23</v>
      </c>
      <c r="E6" s="356"/>
      <c r="F6" s="105"/>
      <c r="G6" s="293">
        <f t="shared" si="0"/>
        <v>0</v>
      </c>
      <c r="H6" s="294"/>
      <c r="I6" s="295"/>
    </row>
    <row r="7" spans="1:10" s="296" customFormat="1" ht="39" customHeight="1" x14ac:dyDescent="0.2">
      <c r="A7" s="290" t="s">
        <v>32</v>
      </c>
      <c r="B7" s="194" t="s">
        <v>300</v>
      </c>
      <c r="C7" s="272" t="s">
        <v>489</v>
      </c>
      <c r="D7" s="355" t="s">
        <v>23</v>
      </c>
      <c r="E7" s="356"/>
      <c r="F7" s="105"/>
      <c r="G7" s="293">
        <f t="shared" si="0"/>
        <v>0</v>
      </c>
      <c r="H7" s="294"/>
      <c r="I7" s="295"/>
    </row>
    <row r="8" spans="1:10" s="296" customFormat="1" ht="39" customHeight="1" x14ac:dyDescent="0.2">
      <c r="A8" s="290" t="s">
        <v>487</v>
      </c>
      <c r="B8" s="194" t="s">
        <v>300</v>
      </c>
      <c r="C8" s="272" t="s">
        <v>488</v>
      </c>
      <c r="D8" s="355" t="s">
        <v>23</v>
      </c>
      <c r="E8" s="356"/>
      <c r="F8" s="105"/>
      <c r="G8" s="293">
        <f t="shared" si="0"/>
        <v>0</v>
      </c>
      <c r="H8" s="294"/>
      <c r="I8" s="295"/>
    </row>
    <row r="9" spans="1:10" s="296" customFormat="1" ht="39" customHeight="1" x14ac:dyDescent="0.2">
      <c r="A9" s="290" t="s">
        <v>482</v>
      </c>
      <c r="B9" s="194" t="s">
        <v>300</v>
      </c>
      <c r="C9" s="56" t="s">
        <v>483</v>
      </c>
      <c r="D9" s="291" t="s">
        <v>50</v>
      </c>
      <c r="E9" s="292">
        <v>2</v>
      </c>
      <c r="F9" s="105"/>
      <c r="G9" s="293">
        <f t="shared" ref="G9:G10" si="1">F9</f>
        <v>0</v>
      </c>
      <c r="H9" s="294"/>
      <c r="I9" s="295"/>
    </row>
    <row r="10" spans="1:10" s="296" customFormat="1" ht="28.5" customHeight="1" x14ac:dyDescent="0.2">
      <c r="A10" s="290" t="s">
        <v>484</v>
      </c>
      <c r="B10" s="194" t="s">
        <v>300</v>
      </c>
      <c r="C10" s="56" t="s">
        <v>485</v>
      </c>
      <c r="D10" s="291" t="s">
        <v>50</v>
      </c>
      <c r="E10" s="292">
        <v>2</v>
      </c>
      <c r="F10" s="105"/>
      <c r="G10" s="293">
        <f t="shared" si="1"/>
        <v>0</v>
      </c>
      <c r="H10" s="294"/>
      <c r="I10" s="295"/>
    </row>
    <row r="11" spans="1:10" s="25" customFormat="1" ht="22.5" customHeight="1" x14ac:dyDescent="0.2">
      <c r="A11" s="339" t="s">
        <v>33</v>
      </c>
      <c r="B11" s="340"/>
      <c r="C11" s="340"/>
      <c r="D11" s="340"/>
      <c r="E11" s="340"/>
      <c r="F11" s="341"/>
      <c r="G11" s="58">
        <f>SUM(G5:G10)</f>
        <v>0</v>
      </c>
      <c r="H11" s="38"/>
      <c r="I11" s="28"/>
      <c r="J11" s="29"/>
    </row>
    <row r="12" spans="1:10" ht="18" customHeight="1" x14ac:dyDescent="0.2">
      <c r="A12" s="23" t="s">
        <v>25</v>
      </c>
    </row>
  </sheetData>
  <mergeCells count="12">
    <mergeCell ref="A11:F11"/>
    <mergeCell ref="D5:E5"/>
    <mergeCell ref="A1:G1"/>
    <mergeCell ref="C2:C3"/>
    <mergeCell ref="D2:E2"/>
    <mergeCell ref="B2:B3"/>
    <mergeCell ref="A4:G4"/>
    <mergeCell ref="A2:A3"/>
    <mergeCell ref="D3:E3"/>
    <mergeCell ref="D6:E6"/>
    <mergeCell ref="D7:E7"/>
    <mergeCell ref="D8:E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0" firstPageNumber="3" orientation="portrait" useFirstPageNumber="1" r:id="rId1"/>
  <colBreaks count="1" manualBreakCount="1">
    <brk id="7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I15"/>
  <sheetViews>
    <sheetView topLeftCell="A4" zoomScale="110" zoomScaleNormal="110" zoomScaleSheetLayoutView="100" workbookViewId="0">
      <selection activeCell="C13" sqref="C13"/>
    </sheetView>
  </sheetViews>
  <sheetFormatPr defaultColWidth="9.140625" defaultRowHeight="43.5" customHeight="1" x14ac:dyDescent="0.2"/>
  <cols>
    <col min="1" max="1" width="8.140625" style="70" customWidth="1"/>
    <col min="2" max="2" width="11.85546875" style="197" customWidth="1"/>
    <col min="3" max="3" width="44.7109375" style="70" customWidth="1"/>
    <col min="4" max="4" width="7.7109375" style="70" customWidth="1"/>
    <col min="5" max="5" width="9.140625" style="70" customWidth="1"/>
    <col min="6" max="6" width="11.42578125" style="70" customWidth="1"/>
    <col min="7" max="7" width="12.85546875" style="70" customWidth="1"/>
    <col min="8" max="8" width="9.140625" style="70"/>
    <col min="9" max="9" width="9.85546875" style="71" bestFit="1" customWidth="1"/>
    <col min="10" max="16384" width="9.140625" style="70"/>
  </cols>
  <sheetData>
    <row r="1" spans="1:9" ht="50.25" customHeight="1" x14ac:dyDescent="0.2">
      <c r="A1" s="360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60"/>
      <c r="C1" s="360"/>
      <c r="D1" s="360"/>
      <c r="E1" s="360"/>
      <c r="F1" s="360"/>
      <c r="G1" s="360"/>
    </row>
    <row r="2" spans="1:9" ht="23.25" customHeight="1" x14ac:dyDescent="0.2">
      <c r="A2" s="365" t="s">
        <v>34</v>
      </c>
      <c r="B2" s="366"/>
      <c r="C2" s="366"/>
      <c r="D2" s="366"/>
      <c r="E2" s="366"/>
      <c r="F2" s="366"/>
      <c r="G2" s="367"/>
    </row>
    <row r="3" spans="1:9" ht="43.5" customHeight="1" x14ac:dyDescent="0.2">
      <c r="A3" s="361" t="s">
        <v>15</v>
      </c>
      <c r="B3" s="363" t="s">
        <v>26</v>
      </c>
      <c r="C3" s="361" t="s">
        <v>27</v>
      </c>
      <c r="D3" s="361" t="s">
        <v>28</v>
      </c>
      <c r="E3" s="361"/>
      <c r="F3" s="76" t="s">
        <v>481</v>
      </c>
      <c r="G3" s="76" t="s">
        <v>312</v>
      </c>
    </row>
    <row r="4" spans="1:9" ht="18.600000000000001" customHeight="1" x14ac:dyDescent="0.2">
      <c r="A4" s="362"/>
      <c r="B4" s="364"/>
      <c r="C4" s="362"/>
      <c r="D4" s="98" t="s">
        <v>29</v>
      </c>
      <c r="E4" s="98" t="s">
        <v>35</v>
      </c>
      <c r="F4" s="72" t="s">
        <v>19</v>
      </c>
      <c r="G4" s="72" t="s">
        <v>19</v>
      </c>
    </row>
    <row r="5" spans="1:9" s="73" customFormat="1" ht="28.5" customHeight="1" x14ac:dyDescent="0.2">
      <c r="A5" s="370" t="s">
        <v>310</v>
      </c>
      <c r="B5" s="371"/>
      <c r="C5" s="371"/>
      <c r="D5" s="371"/>
      <c r="E5" s="371"/>
      <c r="F5" s="371"/>
      <c r="G5" s="372"/>
      <c r="I5" s="74"/>
    </row>
    <row r="6" spans="1:9" s="73" customFormat="1" ht="18" customHeight="1" x14ac:dyDescent="0.2">
      <c r="A6" s="85"/>
      <c r="B6" s="195"/>
      <c r="C6" s="77" t="s">
        <v>304</v>
      </c>
      <c r="D6" s="79" t="s">
        <v>36</v>
      </c>
      <c r="E6" s="78" t="s">
        <v>36</v>
      </c>
      <c r="F6" s="97"/>
      <c r="G6" s="97"/>
      <c r="I6" s="74"/>
    </row>
    <row r="7" spans="1:9" s="73" customFormat="1" ht="54" customHeight="1" x14ac:dyDescent="0.2">
      <c r="A7" s="86" t="s">
        <v>37</v>
      </c>
      <c r="B7" s="196" t="s">
        <v>305</v>
      </c>
      <c r="C7" s="101" t="s">
        <v>301</v>
      </c>
      <c r="D7" s="198" t="s">
        <v>38</v>
      </c>
      <c r="E7" s="199">
        <v>35</v>
      </c>
      <c r="F7" s="200"/>
      <c r="G7" s="201">
        <f>ROUND(E7*F7,2)</f>
        <v>0</v>
      </c>
      <c r="I7" s="121"/>
    </row>
    <row r="8" spans="1:9" s="73" customFormat="1" ht="42.75" customHeight="1" x14ac:dyDescent="0.2">
      <c r="A8" s="86" t="s">
        <v>39</v>
      </c>
      <c r="B8" s="196" t="s">
        <v>305</v>
      </c>
      <c r="C8" s="101" t="s">
        <v>302</v>
      </c>
      <c r="D8" s="198" t="s">
        <v>38</v>
      </c>
      <c r="E8" s="199">
        <v>17</v>
      </c>
      <c r="F8" s="200"/>
      <c r="G8" s="201">
        <f>ROUND(E8*F8,2)</f>
        <v>0</v>
      </c>
      <c r="I8" s="121"/>
    </row>
    <row r="9" spans="1:9" s="73" customFormat="1" ht="45" customHeight="1" x14ac:dyDescent="0.2">
      <c r="A9" s="86" t="s">
        <v>40</v>
      </c>
      <c r="B9" s="196" t="s">
        <v>305</v>
      </c>
      <c r="C9" s="116" t="s">
        <v>308</v>
      </c>
      <c r="D9" s="198" t="s">
        <v>43</v>
      </c>
      <c r="E9" s="199">
        <v>0.04</v>
      </c>
      <c r="F9" s="200"/>
      <c r="G9" s="201">
        <f>ROUND(E9*F9,2)</f>
        <v>0</v>
      </c>
      <c r="I9" s="121"/>
    </row>
    <row r="10" spans="1:9" s="73" customFormat="1" ht="40.5" customHeight="1" x14ac:dyDescent="0.2">
      <c r="A10" s="86" t="s">
        <v>41</v>
      </c>
      <c r="B10" s="196" t="s">
        <v>305</v>
      </c>
      <c r="C10" s="116" t="s">
        <v>307</v>
      </c>
      <c r="D10" s="198" t="s">
        <v>309</v>
      </c>
      <c r="E10" s="199">
        <v>322</v>
      </c>
      <c r="F10" s="200"/>
      <c r="G10" s="201">
        <f>ROUND(E10*F10,2)</f>
        <v>0</v>
      </c>
      <c r="I10" s="121"/>
    </row>
    <row r="11" spans="1:9" s="73" customFormat="1" ht="39" customHeight="1" x14ac:dyDescent="0.2">
      <c r="A11" s="86" t="s">
        <v>42</v>
      </c>
      <c r="B11" s="196" t="s">
        <v>303</v>
      </c>
      <c r="C11" s="116" t="s">
        <v>154</v>
      </c>
      <c r="D11" s="198" t="s">
        <v>45</v>
      </c>
      <c r="E11" s="199">
        <v>1</v>
      </c>
      <c r="F11" s="200"/>
      <c r="G11" s="201">
        <f>ROUND(E11*F11,2)</f>
        <v>0</v>
      </c>
      <c r="I11" s="74"/>
    </row>
    <row r="12" spans="1:9" s="73" customFormat="1" ht="36.75" customHeight="1" x14ac:dyDescent="0.2">
      <c r="A12" s="86" t="s">
        <v>426</v>
      </c>
      <c r="B12" s="196" t="s">
        <v>303</v>
      </c>
      <c r="C12" s="102" t="s">
        <v>83</v>
      </c>
      <c r="D12" s="368" t="s">
        <v>23</v>
      </c>
      <c r="E12" s="369"/>
      <c r="F12" s="200"/>
      <c r="G12" s="201">
        <f>ROUND(F12,2)</f>
        <v>0</v>
      </c>
      <c r="I12" s="74"/>
    </row>
    <row r="13" spans="1:9" s="73" customFormat="1" ht="63" customHeight="1" x14ac:dyDescent="0.2">
      <c r="A13" s="86" t="s">
        <v>427</v>
      </c>
      <c r="B13" s="196" t="s">
        <v>306</v>
      </c>
      <c r="C13" s="101" t="s">
        <v>289</v>
      </c>
      <c r="D13" s="103" t="s">
        <v>50</v>
      </c>
      <c r="E13" s="103">
        <v>48</v>
      </c>
      <c r="F13" s="200"/>
      <c r="G13" s="201">
        <f>ROUND(E13*F13,2)</f>
        <v>0</v>
      </c>
      <c r="I13" s="122"/>
    </row>
    <row r="14" spans="1:9" s="73" customFormat="1" ht="38.25" customHeight="1" x14ac:dyDescent="0.2">
      <c r="A14" s="357" t="s">
        <v>311</v>
      </c>
      <c r="B14" s="358"/>
      <c r="C14" s="358"/>
      <c r="D14" s="358"/>
      <c r="E14" s="358"/>
      <c r="F14" s="359"/>
      <c r="G14" s="75">
        <f>SUM(G7:G13)</f>
        <v>0</v>
      </c>
      <c r="I14" s="122"/>
    </row>
    <row r="15" spans="1:9" ht="27" customHeight="1" x14ac:dyDescent="0.2">
      <c r="A15" s="70" t="s">
        <v>25</v>
      </c>
    </row>
  </sheetData>
  <mergeCells count="9">
    <mergeCell ref="A14:F14"/>
    <mergeCell ref="A1:G1"/>
    <mergeCell ref="A3:A4"/>
    <mergeCell ref="B3:B4"/>
    <mergeCell ref="C3:C4"/>
    <mergeCell ref="D3:E3"/>
    <mergeCell ref="A2:G2"/>
    <mergeCell ref="D12:E12"/>
    <mergeCell ref="A5:G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4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108"/>
  <sheetViews>
    <sheetView topLeftCell="A77" zoomScale="120" zoomScaleNormal="120" zoomScaleSheetLayoutView="100" workbookViewId="0">
      <selection activeCell="C29" sqref="C29"/>
    </sheetView>
  </sheetViews>
  <sheetFormatPr defaultColWidth="9.140625" defaultRowHeight="43.5" customHeight="1" x14ac:dyDescent="0.2"/>
  <cols>
    <col min="1" max="1" width="7.7109375" style="214" customWidth="1"/>
    <col min="2" max="2" width="11" style="214" customWidth="1"/>
    <col min="3" max="3" width="63.7109375" style="87" customWidth="1"/>
    <col min="4" max="4" width="8.7109375" style="87" customWidth="1"/>
    <col min="5" max="5" width="11.85546875" style="224" customWidth="1"/>
    <col min="6" max="6" width="12.140625" style="87" customWidth="1"/>
    <col min="7" max="7" width="15" style="89" customWidth="1"/>
    <col min="8" max="8" width="9.140625" style="87"/>
    <col min="9" max="9" width="83.5703125" style="87" customWidth="1"/>
    <col min="10" max="16384" width="9.140625" style="87"/>
  </cols>
  <sheetData>
    <row r="1" spans="1:9" ht="65.099999999999994" customHeight="1" x14ac:dyDescent="0.2">
      <c r="A1" s="381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82"/>
      <c r="C1" s="382"/>
      <c r="D1" s="382"/>
      <c r="E1" s="382"/>
      <c r="F1" s="382"/>
      <c r="G1" s="383"/>
    </row>
    <row r="2" spans="1:9" ht="43.5" customHeight="1" x14ac:dyDescent="0.2">
      <c r="A2" s="384" t="s">
        <v>15</v>
      </c>
      <c r="B2" s="385" t="s">
        <v>26</v>
      </c>
      <c r="C2" s="386" t="s">
        <v>27</v>
      </c>
      <c r="D2" s="386" t="s">
        <v>28</v>
      </c>
      <c r="E2" s="386"/>
      <c r="F2" s="137" t="s">
        <v>481</v>
      </c>
      <c r="G2" s="138" t="s">
        <v>312</v>
      </c>
    </row>
    <row r="3" spans="1:9" ht="43.5" customHeight="1" x14ac:dyDescent="0.2">
      <c r="A3" s="384"/>
      <c r="B3" s="385"/>
      <c r="C3" s="386"/>
      <c r="D3" s="139" t="s">
        <v>29</v>
      </c>
      <c r="E3" s="137" t="s">
        <v>291</v>
      </c>
      <c r="F3" s="137" t="s">
        <v>19</v>
      </c>
      <c r="G3" s="138" t="s">
        <v>19</v>
      </c>
    </row>
    <row r="4" spans="1:9" ht="32.25" customHeight="1" x14ac:dyDescent="0.2">
      <c r="A4" s="348" t="s">
        <v>151</v>
      </c>
      <c r="B4" s="349"/>
      <c r="C4" s="349"/>
      <c r="D4" s="349"/>
      <c r="E4" s="349"/>
      <c r="F4" s="349"/>
      <c r="G4" s="350"/>
    </row>
    <row r="5" spans="1:9" ht="26.25" customHeight="1" x14ac:dyDescent="0.2">
      <c r="A5" s="202" t="s">
        <v>112</v>
      </c>
      <c r="B5" s="140"/>
      <c r="C5" s="140" t="s">
        <v>46</v>
      </c>
      <c r="D5" s="141" t="s">
        <v>36</v>
      </c>
      <c r="E5" s="142" t="s">
        <v>36</v>
      </c>
      <c r="F5" s="143"/>
      <c r="G5" s="144"/>
    </row>
    <row r="6" spans="1:9" ht="27" customHeight="1" x14ac:dyDescent="0.2">
      <c r="A6" s="203" t="s">
        <v>64</v>
      </c>
      <c r="B6" s="145" t="s">
        <v>84</v>
      </c>
      <c r="C6" s="145" t="s">
        <v>314</v>
      </c>
      <c r="D6" s="146" t="s">
        <v>48</v>
      </c>
      <c r="E6" s="147">
        <v>1.3</v>
      </c>
      <c r="F6" s="143"/>
      <c r="G6" s="148">
        <f>ROUND(E6*F6,2)</f>
        <v>0</v>
      </c>
    </row>
    <row r="7" spans="1:9" ht="27" customHeight="1" x14ac:dyDescent="0.2">
      <c r="A7" s="203" t="s">
        <v>65</v>
      </c>
      <c r="B7" s="145" t="s">
        <v>47</v>
      </c>
      <c r="C7" s="145" t="s">
        <v>85</v>
      </c>
      <c r="D7" s="136" t="s">
        <v>49</v>
      </c>
      <c r="E7" s="147">
        <v>1</v>
      </c>
      <c r="F7" s="143"/>
      <c r="G7" s="148">
        <f>ROUND(E7*F7,2)</f>
        <v>0</v>
      </c>
      <c r="I7" s="117"/>
    </row>
    <row r="8" spans="1:9" ht="38.25" customHeight="1" x14ac:dyDescent="0.2">
      <c r="A8" s="202"/>
      <c r="B8" s="140"/>
      <c r="C8" s="140" t="s">
        <v>101</v>
      </c>
      <c r="D8" s="149" t="s">
        <v>36</v>
      </c>
      <c r="E8" s="142" t="s">
        <v>36</v>
      </c>
      <c r="F8" s="150"/>
      <c r="G8" s="151"/>
    </row>
    <row r="9" spans="1:9" ht="36.75" customHeight="1" x14ac:dyDescent="0.2">
      <c r="A9" s="203" t="s">
        <v>66</v>
      </c>
      <c r="B9" s="145" t="s">
        <v>86</v>
      </c>
      <c r="C9" s="145" t="s">
        <v>290</v>
      </c>
      <c r="D9" s="146" t="s">
        <v>292</v>
      </c>
      <c r="E9" s="147">
        <v>2062</v>
      </c>
      <c r="F9" s="150"/>
      <c r="G9" s="148">
        <f>ROUND(E9*F9,2)</f>
        <v>0</v>
      </c>
      <c r="I9" s="117"/>
    </row>
    <row r="10" spans="1:9" s="23" customFormat="1" ht="36" customHeight="1" x14ac:dyDescent="0.2">
      <c r="A10" s="202"/>
      <c r="B10" s="140" t="s">
        <v>87</v>
      </c>
      <c r="C10" s="140" t="s">
        <v>102</v>
      </c>
      <c r="D10" s="149" t="s">
        <v>36</v>
      </c>
      <c r="E10" s="147"/>
      <c r="F10" s="152"/>
      <c r="G10" s="153"/>
      <c r="H10" s="118"/>
    </row>
    <row r="11" spans="1:9" s="23" customFormat="1" ht="43.5" customHeight="1" x14ac:dyDescent="0.2">
      <c r="A11" s="203" t="s">
        <v>67</v>
      </c>
      <c r="B11" s="145" t="s">
        <v>87</v>
      </c>
      <c r="C11" s="216" t="s">
        <v>333</v>
      </c>
      <c r="D11" s="136" t="s">
        <v>49</v>
      </c>
      <c r="E11" s="155">
        <v>1</v>
      </c>
      <c r="F11" s="152"/>
      <c r="G11" s="148">
        <f>ROUND(E11*F11,2)</f>
        <v>0</v>
      </c>
      <c r="H11" s="118"/>
      <c r="I11" s="66"/>
    </row>
    <row r="12" spans="1:9" s="23" customFormat="1" ht="39" customHeight="1" x14ac:dyDescent="0.2">
      <c r="A12" s="203" t="s">
        <v>68</v>
      </c>
      <c r="B12" s="145" t="s">
        <v>87</v>
      </c>
      <c r="C12" s="216" t="s">
        <v>334</v>
      </c>
      <c r="D12" s="136" t="s">
        <v>49</v>
      </c>
      <c r="E12" s="155">
        <v>1</v>
      </c>
      <c r="F12" s="152"/>
      <c r="G12" s="148">
        <f>ROUND(E12*F12,2)</f>
        <v>0</v>
      </c>
      <c r="H12" s="118"/>
      <c r="I12" s="66"/>
    </row>
    <row r="13" spans="1:9" s="23" customFormat="1" ht="30" customHeight="1" x14ac:dyDescent="0.2">
      <c r="A13" s="203" t="s">
        <v>69</v>
      </c>
      <c r="B13" s="145" t="s">
        <v>87</v>
      </c>
      <c r="C13" s="215" t="s">
        <v>315</v>
      </c>
      <c r="D13" s="146" t="s">
        <v>81</v>
      </c>
      <c r="E13" s="444">
        <v>300</v>
      </c>
      <c r="F13" s="455"/>
      <c r="G13" s="148">
        <f>ROUND(E13*F13,2)</f>
        <v>0</v>
      </c>
      <c r="H13" s="118"/>
      <c r="I13" s="66"/>
    </row>
    <row r="14" spans="1:9" s="23" customFormat="1" ht="47.25" customHeight="1" x14ac:dyDescent="0.2">
      <c r="A14" s="203" t="s">
        <v>70</v>
      </c>
      <c r="B14" s="145" t="s">
        <v>87</v>
      </c>
      <c r="C14" s="215" t="s">
        <v>316</v>
      </c>
      <c r="D14" s="146" t="s">
        <v>81</v>
      </c>
      <c r="E14" s="444">
        <v>15</v>
      </c>
      <c r="F14" s="455"/>
      <c r="G14" s="148">
        <f>ROUND(E14*F14,2)</f>
        <v>0</v>
      </c>
      <c r="H14" s="118"/>
      <c r="I14" s="66"/>
    </row>
    <row r="15" spans="1:9" s="23" customFormat="1" ht="45" customHeight="1" x14ac:dyDescent="0.2">
      <c r="A15" s="203" t="s">
        <v>71</v>
      </c>
      <c r="B15" s="145" t="s">
        <v>87</v>
      </c>
      <c r="C15" s="215" t="s">
        <v>331</v>
      </c>
      <c r="D15" s="146" t="s">
        <v>293</v>
      </c>
      <c r="E15" s="445">
        <v>1512</v>
      </c>
      <c r="F15" s="143"/>
      <c r="G15" s="148">
        <f t="shared" ref="G15:G17" si="0">ROUND(E15*F15,2)</f>
        <v>0</v>
      </c>
      <c r="H15" s="118"/>
      <c r="I15" s="66"/>
    </row>
    <row r="16" spans="1:9" s="23" customFormat="1" ht="42" customHeight="1" x14ac:dyDescent="0.2">
      <c r="A16" s="203" t="s">
        <v>335</v>
      </c>
      <c r="B16" s="145" t="s">
        <v>87</v>
      </c>
      <c r="C16" s="215" t="s">
        <v>317</v>
      </c>
      <c r="D16" s="146" t="s">
        <v>293</v>
      </c>
      <c r="E16" s="445">
        <v>60</v>
      </c>
      <c r="F16" s="143"/>
      <c r="G16" s="148">
        <f t="shared" ref="G16" si="1">ROUND(E16*F16,2)</f>
        <v>0</v>
      </c>
      <c r="H16" s="118"/>
      <c r="I16" s="66"/>
    </row>
    <row r="17" spans="1:9" s="23" customFormat="1" ht="56.25" customHeight="1" x14ac:dyDescent="0.2">
      <c r="A17" s="203" t="s">
        <v>72</v>
      </c>
      <c r="B17" s="145" t="s">
        <v>87</v>
      </c>
      <c r="C17" s="215" t="s">
        <v>330</v>
      </c>
      <c r="D17" s="446" t="s">
        <v>44</v>
      </c>
      <c r="E17" s="447">
        <v>1188</v>
      </c>
      <c r="F17" s="143"/>
      <c r="G17" s="148">
        <f t="shared" si="0"/>
        <v>0</v>
      </c>
      <c r="H17" s="118"/>
      <c r="I17" s="66"/>
    </row>
    <row r="18" spans="1:9" s="23" customFormat="1" ht="54.75" customHeight="1" x14ac:dyDescent="0.2">
      <c r="A18" s="203" t="s">
        <v>113</v>
      </c>
      <c r="B18" s="145" t="s">
        <v>87</v>
      </c>
      <c r="C18" s="215" t="s">
        <v>318</v>
      </c>
      <c r="D18" s="146" t="s">
        <v>293</v>
      </c>
      <c r="E18" s="456">
        <v>605</v>
      </c>
      <c r="F18" s="455"/>
      <c r="G18" s="148">
        <f t="shared" ref="G18:G30" si="2">ROUND(E18*F18,2)</f>
        <v>0</v>
      </c>
      <c r="H18" s="118"/>
      <c r="I18" s="66"/>
    </row>
    <row r="19" spans="1:9" s="23" customFormat="1" ht="45.75" customHeight="1" x14ac:dyDescent="0.2">
      <c r="A19" s="203" t="s">
        <v>336</v>
      </c>
      <c r="B19" s="145" t="s">
        <v>87</v>
      </c>
      <c r="C19" s="215" t="s">
        <v>329</v>
      </c>
      <c r="D19" s="448" t="s">
        <v>294</v>
      </c>
      <c r="E19" s="457">
        <v>397</v>
      </c>
      <c r="F19" s="455"/>
      <c r="G19" s="148">
        <f t="shared" si="2"/>
        <v>0</v>
      </c>
      <c r="H19" s="118"/>
      <c r="I19" s="66"/>
    </row>
    <row r="20" spans="1:9" s="23" customFormat="1" ht="45.75" customHeight="1" x14ac:dyDescent="0.2">
      <c r="A20" s="203" t="s">
        <v>337</v>
      </c>
      <c r="B20" s="145" t="s">
        <v>87</v>
      </c>
      <c r="C20" s="215" t="s">
        <v>328</v>
      </c>
      <c r="D20" s="458" t="s">
        <v>88</v>
      </c>
      <c r="E20" s="456">
        <v>75</v>
      </c>
      <c r="F20" s="455"/>
      <c r="G20" s="148">
        <f t="shared" si="2"/>
        <v>0</v>
      </c>
      <c r="H20" s="118"/>
      <c r="I20" s="66"/>
    </row>
    <row r="21" spans="1:9" s="23" customFormat="1" ht="57" customHeight="1" x14ac:dyDescent="0.2">
      <c r="A21" s="203" t="s">
        <v>338</v>
      </c>
      <c r="B21" s="145" t="s">
        <v>87</v>
      </c>
      <c r="C21" s="215" t="s">
        <v>327</v>
      </c>
      <c r="D21" s="448" t="s">
        <v>88</v>
      </c>
      <c r="E21" s="449">
        <v>140</v>
      </c>
      <c r="F21" s="455"/>
      <c r="G21" s="148">
        <f t="shared" si="2"/>
        <v>0</v>
      </c>
      <c r="H21" s="118"/>
      <c r="I21" s="66"/>
    </row>
    <row r="22" spans="1:9" s="23" customFormat="1" ht="57" customHeight="1" x14ac:dyDescent="0.2">
      <c r="A22" s="203" t="s">
        <v>339</v>
      </c>
      <c r="B22" s="145" t="s">
        <v>87</v>
      </c>
      <c r="C22" s="215" t="s">
        <v>319</v>
      </c>
      <c r="D22" s="448" t="s">
        <v>88</v>
      </c>
      <c r="E22" s="449">
        <v>30</v>
      </c>
      <c r="F22" s="455"/>
      <c r="G22" s="148">
        <f t="shared" ref="G22" si="3">ROUND(E22*F22,2)</f>
        <v>0</v>
      </c>
      <c r="H22" s="118"/>
      <c r="I22" s="66"/>
    </row>
    <row r="23" spans="1:9" s="23" customFormat="1" ht="63" customHeight="1" x14ac:dyDescent="0.2">
      <c r="A23" s="203" t="s">
        <v>340</v>
      </c>
      <c r="B23" s="145" t="s">
        <v>87</v>
      </c>
      <c r="C23" s="215" t="s">
        <v>320</v>
      </c>
      <c r="D23" s="448" t="s">
        <v>88</v>
      </c>
      <c r="E23" s="449">
        <v>2717</v>
      </c>
      <c r="F23" s="455"/>
      <c r="G23" s="148">
        <f t="shared" si="2"/>
        <v>0</v>
      </c>
      <c r="H23" s="118"/>
      <c r="I23" s="66"/>
    </row>
    <row r="24" spans="1:9" s="23" customFormat="1" ht="46.5" customHeight="1" x14ac:dyDescent="0.2">
      <c r="A24" s="203" t="s">
        <v>341</v>
      </c>
      <c r="B24" s="145" t="s">
        <v>87</v>
      </c>
      <c r="C24" s="215" t="s">
        <v>321</v>
      </c>
      <c r="D24" s="448" t="s">
        <v>88</v>
      </c>
      <c r="E24" s="449">
        <v>541</v>
      </c>
      <c r="F24" s="455"/>
      <c r="G24" s="148">
        <f t="shared" si="2"/>
        <v>0</v>
      </c>
      <c r="H24" s="118"/>
      <c r="I24" s="66"/>
    </row>
    <row r="25" spans="1:9" s="23" customFormat="1" ht="45" customHeight="1" x14ac:dyDescent="0.2">
      <c r="A25" s="203" t="s">
        <v>342</v>
      </c>
      <c r="B25" s="145" t="s">
        <v>87</v>
      </c>
      <c r="C25" s="215" t="s">
        <v>326</v>
      </c>
      <c r="D25" s="448" t="s">
        <v>88</v>
      </c>
      <c r="E25" s="447">
        <v>280</v>
      </c>
      <c r="F25" s="455"/>
      <c r="G25" s="148">
        <f t="shared" si="2"/>
        <v>0</v>
      </c>
      <c r="H25" s="118"/>
      <c r="I25" s="66"/>
    </row>
    <row r="26" spans="1:9" s="23" customFormat="1" ht="51" customHeight="1" x14ac:dyDescent="0.2">
      <c r="A26" s="203" t="s">
        <v>343</v>
      </c>
      <c r="B26" s="145" t="s">
        <v>87</v>
      </c>
      <c r="C26" s="215" t="s">
        <v>322</v>
      </c>
      <c r="D26" s="448" t="s">
        <v>88</v>
      </c>
      <c r="E26" s="447">
        <v>40</v>
      </c>
      <c r="F26" s="455"/>
      <c r="G26" s="148">
        <f t="shared" ref="G26" si="4">ROUND(E26*F26,2)</f>
        <v>0</v>
      </c>
      <c r="H26" s="118"/>
      <c r="I26" s="66"/>
    </row>
    <row r="27" spans="1:9" s="23" customFormat="1" ht="54.75" customHeight="1" x14ac:dyDescent="0.2">
      <c r="A27" s="203" t="s">
        <v>344</v>
      </c>
      <c r="B27" s="145" t="s">
        <v>87</v>
      </c>
      <c r="C27" s="215" t="s">
        <v>325</v>
      </c>
      <c r="D27" s="448" t="s">
        <v>88</v>
      </c>
      <c r="E27" s="449">
        <v>517</v>
      </c>
      <c r="F27" s="455"/>
      <c r="G27" s="148">
        <f t="shared" si="2"/>
        <v>0</v>
      </c>
      <c r="H27" s="118"/>
      <c r="I27" s="66"/>
    </row>
    <row r="28" spans="1:9" s="23" customFormat="1" ht="33.75" customHeight="1" x14ac:dyDescent="0.2">
      <c r="A28" s="203" t="s">
        <v>345</v>
      </c>
      <c r="B28" s="145" t="s">
        <v>87</v>
      </c>
      <c r="C28" s="215" t="s">
        <v>324</v>
      </c>
      <c r="D28" s="450" t="s">
        <v>44</v>
      </c>
      <c r="E28" s="447">
        <v>1136</v>
      </c>
      <c r="F28" s="455"/>
      <c r="G28" s="148">
        <f t="shared" si="2"/>
        <v>0</v>
      </c>
      <c r="H28" s="118"/>
      <c r="I28" s="66"/>
    </row>
    <row r="29" spans="1:9" s="23" customFormat="1" ht="39" customHeight="1" x14ac:dyDescent="0.2">
      <c r="A29" s="452" t="s">
        <v>346</v>
      </c>
      <c r="B29" s="453" t="s">
        <v>87</v>
      </c>
      <c r="C29" s="454" t="s">
        <v>323</v>
      </c>
      <c r="D29" s="451" t="s">
        <v>44</v>
      </c>
      <c r="E29" s="447">
        <v>1776</v>
      </c>
      <c r="F29" s="459"/>
      <c r="G29" s="460">
        <f t="shared" si="2"/>
        <v>0</v>
      </c>
      <c r="H29" s="118"/>
      <c r="I29" s="66"/>
    </row>
    <row r="30" spans="1:9" s="23" customFormat="1" ht="42.75" customHeight="1" x14ac:dyDescent="0.2">
      <c r="A30" s="203" t="s">
        <v>347</v>
      </c>
      <c r="B30" s="145" t="s">
        <v>87</v>
      </c>
      <c r="C30" s="215" t="s">
        <v>332</v>
      </c>
      <c r="D30" s="450" t="s">
        <v>81</v>
      </c>
      <c r="E30" s="461">
        <v>253</v>
      </c>
      <c r="F30" s="455"/>
      <c r="G30" s="148">
        <f t="shared" si="2"/>
        <v>0</v>
      </c>
      <c r="H30" s="118"/>
      <c r="I30" s="66"/>
    </row>
    <row r="31" spans="1:9" s="23" customFormat="1" ht="30.6" customHeight="1" x14ac:dyDescent="0.2">
      <c r="A31" s="376" t="s">
        <v>51</v>
      </c>
      <c r="B31" s="462"/>
      <c r="C31" s="463"/>
      <c r="D31" s="462"/>
      <c r="E31" s="462"/>
      <c r="F31" s="462"/>
      <c r="G31" s="159">
        <f>SUM(G6:G30)</f>
        <v>0</v>
      </c>
      <c r="H31" s="118"/>
    </row>
    <row r="32" spans="1:9" s="23" customFormat="1" ht="30.6" customHeight="1" x14ac:dyDescent="0.2">
      <c r="A32" s="202" t="s">
        <v>73</v>
      </c>
      <c r="B32" s="140"/>
      <c r="C32" s="464" t="s">
        <v>103</v>
      </c>
      <c r="D32" s="141" t="s">
        <v>36</v>
      </c>
      <c r="E32" s="147" t="s">
        <v>36</v>
      </c>
      <c r="F32" s="143"/>
      <c r="G32" s="465"/>
      <c r="H32" s="118"/>
    </row>
    <row r="33" spans="1:9" s="23" customFormat="1" ht="27.75" customHeight="1" x14ac:dyDescent="0.2">
      <c r="A33" s="203" t="s">
        <v>74</v>
      </c>
      <c r="B33" s="145" t="s">
        <v>89</v>
      </c>
      <c r="C33" s="161" t="s">
        <v>348</v>
      </c>
      <c r="D33" s="217" t="s">
        <v>292</v>
      </c>
      <c r="E33" s="147">
        <v>900</v>
      </c>
      <c r="F33" s="455"/>
      <c r="G33" s="148">
        <f>ROUND(E33*F33,2)</f>
        <v>0</v>
      </c>
      <c r="H33" s="118"/>
      <c r="I33" s="66"/>
    </row>
    <row r="34" spans="1:9" s="23" customFormat="1" ht="36" customHeight="1" x14ac:dyDescent="0.2">
      <c r="A34" s="203" t="s">
        <v>75</v>
      </c>
      <c r="B34" s="145" t="s">
        <v>90</v>
      </c>
      <c r="C34" s="145" t="s">
        <v>91</v>
      </c>
      <c r="D34" s="217" t="s">
        <v>292</v>
      </c>
      <c r="E34" s="147">
        <v>400</v>
      </c>
      <c r="F34" s="143"/>
      <c r="G34" s="148">
        <f>ROUND(E34*F34,2)</f>
        <v>0</v>
      </c>
      <c r="H34" s="118"/>
      <c r="I34" s="66"/>
    </row>
    <row r="35" spans="1:9" s="23" customFormat="1" ht="30" customHeight="1" x14ac:dyDescent="0.2">
      <c r="A35" s="376" t="s">
        <v>52</v>
      </c>
      <c r="B35" s="462"/>
      <c r="C35" s="462"/>
      <c r="D35" s="462"/>
      <c r="E35" s="462"/>
      <c r="F35" s="462"/>
      <c r="G35" s="159">
        <f>SUM(G33:G34)</f>
        <v>0</v>
      </c>
      <c r="H35" s="118"/>
    </row>
    <row r="36" spans="1:9" s="23" customFormat="1" ht="17.100000000000001" customHeight="1" x14ac:dyDescent="0.2">
      <c r="A36" s="202" t="s">
        <v>350</v>
      </c>
      <c r="B36" s="204"/>
      <c r="C36" s="204" t="s">
        <v>155</v>
      </c>
      <c r="D36" s="204"/>
      <c r="E36" s="466"/>
      <c r="F36" s="204"/>
      <c r="G36" s="159"/>
      <c r="H36" s="118"/>
    </row>
    <row r="37" spans="1:9" s="23" customFormat="1" ht="39" customHeight="1" x14ac:dyDescent="0.2">
      <c r="A37" s="203" t="s">
        <v>351</v>
      </c>
      <c r="B37" s="218" t="s">
        <v>352</v>
      </c>
      <c r="C37" s="467" t="s">
        <v>349</v>
      </c>
      <c r="D37" s="450" t="s">
        <v>49</v>
      </c>
      <c r="E37" s="147">
        <v>1</v>
      </c>
      <c r="F37" s="204"/>
      <c r="G37" s="148">
        <f>ROUND(E37*F37,2)</f>
        <v>0</v>
      </c>
      <c r="H37" s="118"/>
    </row>
    <row r="38" spans="1:9" s="23" customFormat="1" ht="36" customHeight="1" x14ac:dyDescent="0.2">
      <c r="A38" s="376" t="s">
        <v>156</v>
      </c>
      <c r="B38" s="462"/>
      <c r="C38" s="462"/>
      <c r="D38" s="462"/>
      <c r="E38" s="462"/>
      <c r="F38" s="462"/>
      <c r="G38" s="159">
        <f>SUM(G37)</f>
        <v>0</v>
      </c>
      <c r="H38" s="118"/>
    </row>
    <row r="39" spans="1:9" s="23" customFormat="1" ht="37.5" customHeight="1" x14ac:dyDescent="0.2">
      <c r="A39" s="202" t="s">
        <v>77</v>
      </c>
      <c r="B39" s="140" t="s">
        <v>92</v>
      </c>
      <c r="C39" s="393" t="s">
        <v>104</v>
      </c>
      <c r="D39" s="394"/>
      <c r="E39" s="394"/>
      <c r="F39" s="394"/>
      <c r="G39" s="395"/>
      <c r="H39" s="118"/>
    </row>
    <row r="40" spans="1:9" s="23" customFormat="1" ht="25.5" customHeight="1" x14ac:dyDescent="0.2">
      <c r="A40" s="203" t="s">
        <v>78</v>
      </c>
      <c r="B40" s="145" t="s">
        <v>354</v>
      </c>
      <c r="C40" s="468" t="s">
        <v>353</v>
      </c>
      <c r="D40" s="146" t="s">
        <v>293</v>
      </c>
      <c r="E40" s="449">
        <v>6079</v>
      </c>
      <c r="F40" s="143"/>
      <c r="G40" s="148">
        <f>ROUND(E40*F40,2)</f>
        <v>0</v>
      </c>
      <c r="H40" s="118"/>
    </row>
    <row r="41" spans="1:9" s="23" customFormat="1" ht="27.75" customHeight="1" x14ac:dyDescent="0.2">
      <c r="A41" s="203" t="s">
        <v>114</v>
      </c>
      <c r="B41" s="145" t="s">
        <v>355</v>
      </c>
      <c r="C41" s="468" t="s">
        <v>157</v>
      </c>
      <c r="D41" s="146" t="s">
        <v>293</v>
      </c>
      <c r="E41" s="449">
        <v>1572</v>
      </c>
      <c r="F41" s="455"/>
      <c r="G41" s="148">
        <f>ROUND(E41*F41,2)</f>
        <v>0</v>
      </c>
      <c r="H41" s="118"/>
    </row>
    <row r="42" spans="1:9" s="23" customFormat="1" ht="31.5" customHeight="1" x14ac:dyDescent="0.2">
      <c r="A42" s="203" t="s">
        <v>115</v>
      </c>
      <c r="B42" s="205" t="s">
        <v>355</v>
      </c>
      <c r="C42" s="468" t="s">
        <v>158</v>
      </c>
      <c r="D42" s="146" t="s">
        <v>293</v>
      </c>
      <c r="E42" s="449">
        <v>26562</v>
      </c>
      <c r="F42" s="143"/>
      <c r="G42" s="148">
        <f>ROUND(E42*F42,2)</f>
        <v>0</v>
      </c>
      <c r="H42" s="118"/>
    </row>
    <row r="43" spans="1:9" s="23" customFormat="1" ht="23.25" customHeight="1" x14ac:dyDescent="0.2">
      <c r="A43" s="203"/>
      <c r="B43" s="205"/>
      <c r="C43" s="464" t="s">
        <v>159</v>
      </c>
      <c r="D43" s="448"/>
      <c r="E43" s="449"/>
      <c r="F43" s="143"/>
      <c r="G43" s="148"/>
      <c r="H43" s="118"/>
    </row>
    <row r="44" spans="1:9" s="23" customFormat="1" ht="39.75" customHeight="1" x14ac:dyDescent="0.2">
      <c r="A44" s="203" t="s">
        <v>116</v>
      </c>
      <c r="B44" s="206" t="s">
        <v>357</v>
      </c>
      <c r="C44" s="468" t="s">
        <v>356</v>
      </c>
      <c r="D44" s="146" t="s">
        <v>293</v>
      </c>
      <c r="E44" s="449">
        <v>3031</v>
      </c>
      <c r="F44" s="143"/>
      <c r="G44" s="148">
        <f t="shared" ref="G44:G46" si="5">ROUND(E44*F44,2)</f>
        <v>0</v>
      </c>
      <c r="H44" s="118"/>
    </row>
    <row r="45" spans="1:9" s="23" customFormat="1" ht="48" customHeight="1" x14ac:dyDescent="0.2">
      <c r="A45" s="203" t="s">
        <v>391</v>
      </c>
      <c r="B45" s="206" t="s">
        <v>357</v>
      </c>
      <c r="C45" s="469" t="s">
        <v>358</v>
      </c>
      <c r="D45" s="146" t="s">
        <v>293</v>
      </c>
      <c r="E45" s="456">
        <v>1714</v>
      </c>
      <c r="F45" s="143"/>
      <c r="G45" s="148">
        <f t="shared" si="5"/>
        <v>0</v>
      </c>
      <c r="H45" s="118"/>
    </row>
    <row r="46" spans="1:9" s="23" customFormat="1" ht="45.75" customHeight="1" x14ac:dyDescent="0.2">
      <c r="A46" s="203" t="s">
        <v>117</v>
      </c>
      <c r="B46" s="206" t="s">
        <v>357</v>
      </c>
      <c r="C46" s="469" t="s">
        <v>359</v>
      </c>
      <c r="D46" s="146" t="s">
        <v>293</v>
      </c>
      <c r="E46" s="456">
        <v>1334</v>
      </c>
      <c r="F46" s="143"/>
      <c r="G46" s="148">
        <f t="shared" si="5"/>
        <v>0</v>
      </c>
      <c r="H46" s="118"/>
    </row>
    <row r="47" spans="1:9" s="23" customFormat="1" ht="27.75" customHeight="1" x14ac:dyDescent="0.2">
      <c r="A47" s="203"/>
      <c r="B47" s="206"/>
      <c r="C47" s="165" t="s">
        <v>160</v>
      </c>
      <c r="D47" s="166"/>
      <c r="E47" s="167"/>
      <c r="F47" s="150"/>
      <c r="G47" s="151"/>
      <c r="H47" s="118"/>
    </row>
    <row r="48" spans="1:9" s="23" customFormat="1" ht="48" customHeight="1" x14ac:dyDescent="0.2">
      <c r="A48" s="203" t="s">
        <v>118</v>
      </c>
      <c r="B48" s="206" t="s">
        <v>360</v>
      </c>
      <c r="C48" s="163" t="s">
        <v>161</v>
      </c>
      <c r="D48" s="146" t="s">
        <v>293</v>
      </c>
      <c r="E48" s="219">
        <v>3031</v>
      </c>
      <c r="F48" s="150"/>
      <c r="G48" s="148">
        <f>ROUND(E48*F48,2)</f>
        <v>0</v>
      </c>
      <c r="H48" s="118"/>
    </row>
    <row r="49" spans="1:10" s="23" customFormat="1" ht="51.75" customHeight="1" x14ac:dyDescent="0.2">
      <c r="A49" s="203" t="s">
        <v>392</v>
      </c>
      <c r="B49" s="206" t="s">
        <v>360</v>
      </c>
      <c r="C49" s="164" t="s">
        <v>162</v>
      </c>
      <c r="D49" s="146" t="s">
        <v>293</v>
      </c>
      <c r="E49" s="220">
        <v>3048</v>
      </c>
      <c r="F49" s="150"/>
      <c r="G49" s="148">
        <f t="shared" ref="G49:G51" si="6">ROUND(E49*F49,2)</f>
        <v>0</v>
      </c>
      <c r="H49" s="118"/>
    </row>
    <row r="50" spans="1:10" s="23" customFormat="1" ht="27" customHeight="1" x14ac:dyDescent="0.2">
      <c r="A50" s="203"/>
      <c r="B50" s="205"/>
      <c r="C50" s="162" t="s">
        <v>163</v>
      </c>
      <c r="D50" s="136"/>
      <c r="E50" s="156"/>
      <c r="F50" s="152"/>
      <c r="G50" s="148">
        <f t="shared" si="6"/>
        <v>0</v>
      </c>
      <c r="H50" s="118"/>
    </row>
    <row r="51" spans="1:10" s="23" customFormat="1" ht="37.5" customHeight="1" x14ac:dyDescent="0.2">
      <c r="A51" s="203" t="s">
        <v>119</v>
      </c>
      <c r="B51" s="205" t="s">
        <v>362</v>
      </c>
      <c r="C51" s="164" t="s">
        <v>361</v>
      </c>
      <c r="D51" s="146" t="s">
        <v>293</v>
      </c>
      <c r="E51" s="220">
        <v>1572</v>
      </c>
      <c r="F51" s="150"/>
      <c r="G51" s="148">
        <f t="shared" si="6"/>
        <v>0</v>
      </c>
      <c r="H51" s="118"/>
    </row>
    <row r="52" spans="1:10" s="23" customFormat="1" ht="30.6" customHeight="1" x14ac:dyDescent="0.2">
      <c r="A52" s="376" t="s">
        <v>53</v>
      </c>
      <c r="B52" s="377"/>
      <c r="C52" s="377"/>
      <c r="D52" s="377"/>
      <c r="E52" s="377"/>
      <c r="F52" s="377"/>
      <c r="G52" s="159">
        <f>SUM(G42:G51)</f>
        <v>0</v>
      </c>
      <c r="H52" s="118"/>
    </row>
    <row r="53" spans="1:10" s="23" customFormat="1" ht="39.75" customHeight="1" x14ac:dyDescent="0.2">
      <c r="A53" s="202" t="s">
        <v>120</v>
      </c>
      <c r="B53" s="140"/>
      <c r="C53" s="387" t="s">
        <v>105</v>
      </c>
      <c r="D53" s="388"/>
      <c r="E53" s="388"/>
      <c r="F53" s="388"/>
      <c r="G53" s="389"/>
      <c r="H53" s="118"/>
    </row>
    <row r="54" spans="1:10" s="23" customFormat="1" ht="24.75" customHeight="1" x14ac:dyDescent="0.2">
      <c r="A54" s="202"/>
      <c r="B54" s="207"/>
      <c r="C54" s="168" t="s">
        <v>363</v>
      </c>
      <c r="D54" s="141" t="s">
        <v>36</v>
      </c>
      <c r="E54" s="147" t="s">
        <v>36</v>
      </c>
      <c r="F54" s="150"/>
      <c r="G54" s="153"/>
      <c r="H54" s="118"/>
    </row>
    <row r="55" spans="1:10" s="23" customFormat="1" ht="48" customHeight="1" x14ac:dyDescent="0.2">
      <c r="A55" s="203" t="s">
        <v>121</v>
      </c>
      <c r="B55" s="206" t="s">
        <v>365</v>
      </c>
      <c r="C55" s="154" t="s">
        <v>164</v>
      </c>
      <c r="D55" s="146" t="s">
        <v>293</v>
      </c>
      <c r="E55" s="219">
        <v>115</v>
      </c>
      <c r="F55" s="152"/>
      <c r="G55" s="148">
        <f t="shared" ref="G55:G56" si="7">ROUND(E55*F55,2)</f>
        <v>0</v>
      </c>
      <c r="H55" s="118"/>
    </row>
    <row r="56" spans="1:10" s="23" customFormat="1" ht="57.75" customHeight="1" x14ac:dyDescent="0.2">
      <c r="A56" s="203" t="s">
        <v>122</v>
      </c>
      <c r="B56" s="205" t="s">
        <v>365</v>
      </c>
      <c r="C56" s="169" t="s">
        <v>364</v>
      </c>
      <c r="D56" s="146" t="s">
        <v>293</v>
      </c>
      <c r="E56" s="219">
        <v>605</v>
      </c>
      <c r="F56" s="152"/>
      <c r="G56" s="148">
        <f t="shared" si="7"/>
        <v>0</v>
      </c>
      <c r="H56" s="118"/>
      <c r="I56" s="66"/>
    </row>
    <row r="57" spans="1:10" s="23" customFormat="1" ht="30.75" customHeight="1" x14ac:dyDescent="0.2">
      <c r="A57" s="202"/>
      <c r="B57" s="207"/>
      <c r="C57" s="168" t="s">
        <v>366</v>
      </c>
      <c r="D57" s="141" t="s">
        <v>36</v>
      </c>
      <c r="E57" s="147"/>
      <c r="F57" s="152"/>
      <c r="G57" s="153"/>
      <c r="H57" s="118"/>
    </row>
    <row r="58" spans="1:10" s="23" customFormat="1" ht="27" customHeight="1" x14ac:dyDescent="0.2">
      <c r="A58" s="203" t="s">
        <v>123</v>
      </c>
      <c r="B58" s="206" t="s">
        <v>368</v>
      </c>
      <c r="C58" s="163" t="s">
        <v>165</v>
      </c>
      <c r="D58" s="146" t="s">
        <v>293</v>
      </c>
      <c r="E58" s="219">
        <v>8097</v>
      </c>
      <c r="F58" s="152"/>
      <c r="G58" s="148">
        <f t="shared" ref="G58" si="8">ROUND(E58*F58,2)</f>
        <v>0</v>
      </c>
      <c r="H58" s="118"/>
    </row>
    <row r="59" spans="1:10" s="23" customFormat="1" ht="28.5" customHeight="1" x14ac:dyDescent="0.2">
      <c r="A59" s="203" t="s">
        <v>124</v>
      </c>
      <c r="B59" s="206" t="s">
        <v>368</v>
      </c>
      <c r="C59" s="163" t="s">
        <v>166</v>
      </c>
      <c r="D59" s="146" t="s">
        <v>293</v>
      </c>
      <c r="E59" s="219">
        <v>757</v>
      </c>
      <c r="F59" s="150"/>
      <c r="G59" s="148">
        <f t="shared" ref="G59:G60" si="9">ROUND(E59*F59,2)</f>
        <v>0</v>
      </c>
      <c r="H59" s="118"/>
    </row>
    <row r="60" spans="1:10" s="23" customFormat="1" ht="28.5" customHeight="1" x14ac:dyDescent="0.2">
      <c r="A60" s="203" t="s">
        <v>393</v>
      </c>
      <c r="B60" s="206" t="s">
        <v>368</v>
      </c>
      <c r="C60" s="164" t="s">
        <v>367</v>
      </c>
      <c r="D60" s="275" t="s">
        <v>447</v>
      </c>
      <c r="E60" s="225">
        <v>846.6</v>
      </c>
      <c r="F60" s="152"/>
      <c r="G60" s="148">
        <f t="shared" si="9"/>
        <v>0</v>
      </c>
      <c r="H60" s="118"/>
      <c r="I60" s="125"/>
      <c r="J60" s="66"/>
    </row>
    <row r="61" spans="1:10" s="23" customFormat="1" ht="39.75" customHeight="1" x14ac:dyDescent="0.2">
      <c r="A61" s="202"/>
      <c r="B61" s="208"/>
      <c r="C61" s="160" t="s">
        <v>93</v>
      </c>
      <c r="D61" s="170"/>
      <c r="E61" s="147"/>
      <c r="F61" s="150"/>
      <c r="G61" s="153"/>
      <c r="H61" s="118"/>
    </row>
    <row r="62" spans="1:10" s="23" customFormat="1" ht="38.25" customHeight="1" x14ac:dyDescent="0.2">
      <c r="A62" s="203" t="s">
        <v>394</v>
      </c>
      <c r="B62" s="206" t="s">
        <v>373</v>
      </c>
      <c r="C62" s="154" t="s">
        <v>369</v>
      </c>
      <c r="D62" s="146" t="s">
        <v>293</v>
      </c>
      <c r="E62" s="155">
        <v>2000</v>
      </c>
      <c r="F62" s="150"/>
      <c r="G62" s="148">
        <f>ROUND(E62*F62,2)</f>
        <v>0</v>
      </c>
      <c r="H62" s="118"/>
    </row>
    <row r="63" spans="1:10" s="23" customFormat="1" ht="38.25" customHeight="1" x14ac:dyDescent="0.2">
      <c r="A63" s="203" t="s">
        <v>125</v>
      </c>
      <c r="B63" s="206" t="s">
        <v>373</v>
      </c>
      <c r="C63" s="154" t="s">
        <v>371</v>
      </c>
      <c r="D63" s="146" t="s">
        <v>293</v>
      </c>
      <c r="E63" s="155">
        <v>2700</v>
      </c>
      <c r="F63" s="150"/>
      <c r="G63" s="148"/>
      <c r="H63" s="118"/>
    </row>
    <row r="64" spans="1:10" s="23" customFormat="1" ht="38.25" customHeight="1" x14ac:dyDescent="0.2">
      <c r="A64" s="203" t="s">
        <v>395</v>
      </c>
      <c r="B64" s="206" t="s">
        <v>373</v>
      </c>
      <c r="C64" s="154" t="s">
        <v>370</v>
      </c>
      <c r="D64" s="146" t="s">
        <v>293</v>
      </c>
      <c r="E64" s="155">
        <v>200</v>
      </c>
      <c r="F64" s="150"/>
      <c r="G64" s="148"/>
      <c r="H64" s="118"/>
    </row>
    <row r="65" spans="1:9" s="23" customFormat="1" ht="38.25" customHeight="1" x14ac:dyDescent="0.2">
      <c r="A65" s="203" t="s">
        <v>396</v>
      </c>
      <c r="B65" s="206" t="s">
        <v>373</v>
      </c>
      <c r="C65" s="154" t="s">
        <v>372</v>
      </c>
      <c r="D65" s="146" t="s">
        <v>293</v>
      </c>
      <c r="E65" s="155">
        <v>405</v>
      </c>
      <c r="F65" s="150"/>
      <c r="G65" s="148">
        <f>ROUND(E65*F65,2)</f>
        <v>0</v>
      </c>
      <c r="H65" s="118"/>
    </row>
    <row r="66" spans="1:9" s="23" customFormat="1" ht="24.75" customHeight="1" x14ac:dyDescent="0.2">
      <c r="A66" s="203"/>
      <c r="B66" s="207"/>
      <c r="C66" s="168" t="s">
        <v>374</v>
      </c>
      <c r="D66" s="171"/>
      <c r="E66" s="172"/>
      <c r="F66" s="152"/>
      <c r="G66" s="148"/>
      <c r="H66" s="118"/>
    </row>
    <row r="67" spans="1:9" s="23" customFormat="1" ht="29.25" customHeight="1" x14ac:dyDescent="0.2">
      <c r="A67" s="203" t="s">
        <v>126</v>
      </c>
      <c r="B67" s="206" t="s">
        <v>375</v>
      </c>
      <c r="C67" s="163" t="s">
        <v>167</v>
      </c>
      <c r="D67" s="157" t="s">
        <v>295</v>
      </c>
      <c r="E67" s="219">
        <v>8854</v>
      </c>
      <c r="F67" s="152"/>
      <c r="G67" s="148">
        <f>ROUND(E67*F67,2)</f>
        <v>0</v>
      </c>
      <c r="H67" s="118"/>
    </row>
    <row r="68" spans="1:9" s="23" customFormat="1" ht="27.75" customHeight="1" x14ac:dyDescent="0.2">
      <c r="A68" s="203"/>
      <c r="B68" s="208"/>
      <c r="C68" s="160" t="s">
        <v>376</v>
      </c>
      <c r="D68" s="170"/>
      <c r="E68" s="173"/>
      <c r="F68" s="152"/>
      <c r="G68" s="148"/>
      <c r="H68" s="118"/>
    </row>
    <row r="69" spans="1:9" s="23" customFormat="1" ht="71.25" customHeight="1" x14ac:dyDescent="0.2">
      <c r="A69" s="203" t="s">
        <v>127</v>
      </c>
      <c r="B69" s="206" t="s">
        <v>377</v>
      </c>
      <c r="C69" s="216" t="s">
        <v>437</v>
      </c>
      <c r="D69" s="146" t="s">
        <v>293</v>
      </c>
      <c r="E69" s="155">
        <v>541</v>
      </c>
      <c r="F69" s="152"/>
      <c r="G69" s="148">
        <f>ROUND(E69*F69,2)</f>
        <v>0</v>
      </c>
      <c r="H69" s="118"/>
    </row>
    <row r="70" spans="1:9" s="23" customFormat="1" ht="42" customHeight="1" x14ac:dyDescent="0.2">
      <c r="A70" s="203" t="s">
        <v>128</v>
      </c>
      <c r="B70" s="210" t="s">
        <v>377</v>
      </c>
      <c r="C70" s="163" t="s">
        <v>168</v>
      </c>
      <c r="D70" s="157" t="s">
        <v>295</v>
      </c>
      <c r="E70" s="219">
        <v>473</v>
      </c>
      <c r="F70" s="152"/>
      <c r="G70" s="148">
        <f>ROUND(E70*F70,2)</f>
        <v>0</v>
      </c>
      <c r="H70" s="118"/>
    </row>
    <row r="71" spans="1:9" s="23" customFormat="1" ht="44.25" customHeight="1" x14ac:dyDescent="0.2">
      <c r="A71" s="203" t="s">
        <v>397</v>
      </c>
      <c r="B71" s="206" t="s">
        <v>377</v>
      </c>
      <c r="C71" s="164" t="s">
        <v>169</v>
      </c>
      <c r="D71" s="158" t="s">
        <v>295</v>
      </c>
      <c r="E71" s="220">
        <v>228</v>
      </c>
      <c r="F71" s="152"/>
      <c r="G71" s="148">
        <f>ROUND(E71*F71,2)</f>
        <v>0</v>
      </c>
      <c r="H71" s="118"/>
    </row>
    <row r="72" spans="1:9" s="23" customFormat="1" ht="28.5" customHeight="1" x14ac:dyDescent="0.2">
      <c r="A72" s="211"/>
      <c r="B72" s="205"/>
      <c r="C72" s="160" t="s">
        <v>170</v>
      </c>
      <c r="D72" s="174"/>
      <c r="E72" s="221"/>
      <c r="F72" s="152"/>
      <c r="G72" s="148"/>
      <c r="H72" s="118"/>
    </row>
    <row r="73" spans="1:9" s="23" customFormat="1" ht="45" customHeight="1" x14ac:dyDescent="0.2">
      <c r="A73" s="211" t="s">
        <v>398</v>
      </c>
      <c r="B73" s="205" t="s">
        <v>378</v>
      </c>
      <c r="C73" s="175" t="s">
        <v>171</v>
      </c>
      <c r="D73" s="158" t="s">
        <v>295</v>
      </c>
      <c r="E73" s="221">
        <v>5250</v>
      </c>
      <c r="F73" s="152"/>
      <c r="G73" s="148">
        <f>ROUND(E73*F73,2)</f>
        <v>0</v>
      </c>
      <c r="H73" s="118"/>
    </row>
    <row r="74" spans="1:9" s="23" customFormat="1" ht="23.1" customHeight="1" x14ac:dyDescent="0.2">
      <c r="A74" s="378" t="s">
        <v>54</v>
      </c>
      <c r="B74" s="379"/>
      <c r="C74" s="379"/>
      <c r="D74" s="379"/>
      <c r="E74" s="379"/>
      <c r="F74" s="377"/>
      <c r="G74" s="159">
        <f>SUM(G55:G73)</f>
        <v>0</v>
      </c>
      <c r="H74" s="118"/>
    </row>
    <row r="75" spans="1:9" s="23" customFormat="1" ht="30.6" customHeight="1" x14ac:dyDescent="0.2">
      <c r="A75" s="202" t="s">
        <v>129</v>
      </c>
      <c r="B75" s="140"/>
      <c r="C75" s="140" t="s">
        <v>55</v>
      </c>
      <c r="D75" s="141" t="s">
        <v>36</v>
      </c>
      <c r="E75" s="147"/>
      <c r="F75" s="150"/>
      <c r="G75" s="151"/>
      <c r="H75" s="118"/>
      <c r="I75" s="66"/>
    </row>
    <row r="76" spans="1:9" s="23" customFormat="1" ht="37.5" customHeight="1" x14ac:dyDescent="0.2">
      <c r="A76" s="202"/>
      <c r="B76" s="207" t="s">
        <v>94</v>
      </c>
      <c r="C76" s="168" t="s">
        <v>100</v>
      </c>
      <c r="D76" s="171"/>
      <c r="E76" s="172"/>
      <c r="F76" s="150"/>
      <c r="G76" s="153"/>
      <c r="H76" s="118"/>
    </row>
    <row r="77" spans="1:9" s="23" customFormat="1" ht="29.25" customHeight="1" x14ac:dyDescent="0.2">
      <c r="A77" s="203" t="s">
        <v>130</v>
      </c>
      <c r="B77" s="205" t="s">
        <v>94</v>
      </c>
      <c r="C77" s="163" t="s">
        <v>172</v>
      </c>
      <c r="D77" s="157" t="s">
        <v>295</v>
      </c>
      <c r="E77" s="219">
        <v>13753</v>
      </c>
      <c r="F77" s="150"/>
      <c r="G77" s="148">
        <f>ROUND(E77*F77,2)</f>
        <v>0</v>
      </c>
      <c r="H77" s="118"/>
      <c r="I77" s="120"/>
    </row>
    <row r="78" spans="1:9" s="23" customFormat="1" ht="30" customHeight="1" x14ac:dyDescent="0.2">
      <c r="A78" s="203" t="s">
        <v>131</v>
      </c>
      <c r="B78" s="205" t="s">
        <v>94</v>
      </c>
      <c r="C78" s="163" t="s">
        <v>173</v>
      </c>
      <c r="D78" s="157" t="s">
        <v>295</v>
      </c>
      <c r="E78" s="219">
        <v>13753</v>
      </c>
      <c r="F78" s="150"/>
      <c r="G78" s="148">
        <f>ROUND(E78*F78,2)</f>
        <v>0</v>
      </c>
      <c r="H78" s="118"/>
    </row>
    <row r="79" spans="1:9" s="23" customFormat="1" ht="30.6" customHeight="1" x14ac:dyDescent="0.2">
      <c r="A79" s="376" t="s">
        <v>56</v>
      </c>
      <c r="B79" s="377"/>
      <c r="C79" s="377"/>
      <c r="D79" s="377"/>
      <c r="E79" s="377"/>
      <c r="F79" s="377"/>
      <c r="G79" s="159">
        <f>SUM(G77:G78)</f>
        <v>0</v>
      </c>
      <c r="H79" s="118"/>
    </row>
    <row r="80" spans="1:9" s="23" customFormat="1" ht="34.5" customHeight="1" x14ac:dyDescent="0.2">
      <c r="A80" s="202" t="s">
        <v>132</v>
      </c>
      <c r="B80" s="140"/>
      <c r="C80" s="387" t="s">
        <v>106</v>
      </c>
      <c r="D80" s="388"/>
      <c r="E80" s="388"/>
      <c r="F80" s="388"/>
      <c r="G80" s="389"/>
      <c r="H80" s="118"/>
    </row>
    <row r="81" spans="1:9" s="23" customFormat="1" ht="30.6" customHeight="1" x14ac:dyDescent="0.2">
      <c r="A81" s="202"/>
      <c r="B81" s="207" t="s">
        <v>95</v>
      </c>
      <c r="C81" s="140" t="s">
        <v>57</v>
      </c>
      <c r="D81" s="141" t="s">
        <v>36</v>
      </c>
      <c r="E81" s="147"/>
      <c r="F81" s="152"/>
      <c r="G81" s="153"/>
      <c r="H81" s="118"/>
    </row>
    <row r="82" spans="1:9" s="23" customFormat="1" ht="48.75" customHeight="1" x14ac:dyDescent="0.2">
      <c r="A82" s="203" t="s">
        <v>133</v>
      </c>
      <c r="B82" s="205" t="s">
        <v>95</v>
      </c>
      <c r="C82" s="145" t="s">
        <v>379</v>
      </c>
      <c r="D82" s="176" t="s">
        <v>49</v>
      </c>
      <c r="E82" s="222">
        <v>1</v>
      </c>
      <c r="F82" s="152"/>
      <c r="G82" s="148">
        <f t="shared" ref="G82" si="10">ROUND(E82*F82,2)</f>
        <v>0</v>
      </c>
      <c r="H82" s="118"/>
      <c r="I82" s="66"/>
    </row>
    <row r="83" spans="1:9" s="23" customFormat="1" ht="30.6" customHeight="1" x14ac:dyDescent="0.2">
      <c r="A83" s="202"/>
      <c r="B83" s="140" t="s">
        <v>58</v>
      </c>
      <c r="C83" s="140" t="s">
        <v>59</v>
      </c>
      <c r="D83" s="141" t="s">
        <v>36</v>
      </c>
      <c r="E83" s="147"/>
      <c r="F83" s="150"/>
      <c r="G83" s="153"/>
      <c r="H83" s="118"/>
    </row>
    <row r="84" spans="1:9" s="23" customFormat="1" ht="44.25" customHeight="1" x14ac:dyDescent="0.2">
      <c r="A84" s="203" t="s">
        <v>134</v>
      </c>
      <c r="B84" s="206" t="s">
        <v>96</v>
      </c>
      <c r="C84" s="154" t="s">
        <v>380</v>
      </c>
      <c r="D84" s="136" t="s">
        <v>45</v>
      </c>
      <c r="E84" s="177">
        <v>1</v>
      </c>
      <c r="F84" s="152"/>
      <c r="G84" s="148">
        <f t="shared" ref="G84" si="11">ROUND(E84*F84,2)</f>
        <v>0</v>
      </c>
      <c r="H84" s="118"/>
    </row>
    <row r="85" spans="1:9" s="23" customFormat="1" ht="30" customHeight="1" x14ac:dyDescent="0.2">
      <c r="A85" s="376" t="s">
        <v>60</v>
      </c>
      <c r="B85" s="377"/>
      <c r="C85" s="377"/>
      <c r="D85" s="377"/>
      <c r="E85" s="377"/>
      <c r="F85" s="377"/>
      <c r="G85" s="159">
        <f>SUM(G82:G84)</f>
        <v>0</v>
      </c>
      <c r="H85" s="118"/>
    </row>
    <row r="86" spans="1:9" s="23" customFormat="1" ht="30.6" customHeight="1" x14ac:dyDescent="0.2">
      <c r="A86" s="202" t="s">
        <v>135</v>
      </c>
      <c r="B86" s="140" t="s">
        <v>61</v>
      </c>
      <c r="C86" s="140" t="s">
        <v>62</v>
      </c>
      <c r="D86" s="141" t="s">
        <v>36</v>
      </c>
      <c r="E86" s="147"/>
      <c r="F86" s="152"/>
      <c r="G86" s="153"/>
      <c r="H86" s="118"/>
    </row>
    <row r="87" spans="1:9" s="23" customFormat="1" ht="33" customHeight="1" x14ac:dyDescent="0.2">
      <c r="A87" s="202"/>
      <c r="B87" s="207"/>
      <c r="C87" s="390" t="s">
        <v>99</v>
      </c>
      <c r="D87" s="391"/>
      <c r="E87" s="391"/>
      <c r="F87" s="391"/>
      <c r="G87" s="392"/>
      <c r="H87" s="118"/>
    </row>
    <row r="88" spans="1:9" s="23" customFormat="1" ht="45.75" customHeight="1" x14ac:dyDescent="0.2">
      <c r="A88" s="203" t="s">
        <v>136</v>
      </c>
      <c r="B88" s="206" t="s">
        <v>98</v>
      </c>
      <c r="C88" s="154" t="s">
        <v>174</v>
      </c>
      <c r="D88" s="136" t="s">
        <v>44</v>
      </c>
      <c r="E88" s="177">
        <v>1770</v>
      </c>
      <c r="F88" s="152"/>
      <c r="G88" s="148">
        <f>ROUND(E88*F88,2)</f>
        <v>0</v>
      </c>
      <c r="H88" s="118"/>
    </row>
    <row r="89" spans="1:9" s="23" customFormat="1" ht="31.5" customHeight="1" x14ac:dyDescent="0.2">
      <c r="A89" s="203" t="s">
        <v>137</v>
      </c>
      <c r="B89" s="206" t="s">
        <v>98</v>
      </c>
      <c r="C89" s="154" t="s">
        <v>381</v>
      </c>
      <c r="D89" s="136" t="s">
        <v>44</v>
      </c>
      <c r="E89" s="177">
        <v>557</v>
      </c>
      <c r="F89" s="152"/>
      <c r="G89" s="148">
        <f>ROUND(E89*F89,2)</f>
        <v>0</v>
      </c>
      <c r="H89" s="118"/>
    </row>
    <row r="90" spans="1:9" s="23" customFormat="1" ht="33.75" customHeight="1" x14ac:dyDescent="0.2">
      <c r="A90" s="203" t="s">
        <v>138</v>
      </c>
      <c r="B90" s="206" t="s">
        <v>98</v>
      </c>
      <c r="C90" s="154" t="s">
        <v>382</v>
      </c>
      <c r="D90" s="136" t="s">
        <v>44</v>
      </c>
      <c r="E90" s="177">
        <v>66</v>
      </c>
      <c r="F90" s="152"/>
      <c r="G90" s="148">
        <f>ROUND(E90*F90,2)</f>
        <v>0</v>
      </c>
      <c r="H90" s="118"/>
    </row>
    <row r="91" spans="1:9" s="23" customFormat="1" ht="45.75" customHeight="1" x14ac:dyDescent="0.2">
      <c r="A91" s="203" t="s">
        <v>139</v>
      </c>
      <c r="B91" s="206" t="s">
        <v>98</v>
      </c>
      <c r="C91" s="154" t="s">
        <v>383</v>
      </c>
      <c r="D91" s="136" t="s">
        <v>44</v>
      </c>
      <c r="E91" s="177">
        <v>397</v>
      </c>
      <c r="F91" s="152"/>
      <c r="G91" s="148">
        <f>ROUND(E91*F91,2)</f>
        <v>0</v>
      </c>
      <c r="H91" s="118"/>
    </row>
    <row r="92" spans="1:9" s="23" customFormat="1" ht="30" customHeight="1" x14ac:dyDescent="0.2">
      <c r="A92" s="203"/>
      <c r="B92" s="210"/>
      <c r="C92" s="162" t="s">
        <v>175</v>
      </c>
      <c r="D92" s="136"/>
      <c r="E92" s="177"/>
      <c r="F92" s="152"/>
      <c r="G92" s="148"/>
      <c r="H92" s="118"/>
    </row>
    <row r="93" spans="1:9" s="23" customFormat="1" ht="40.5" customHeight="1" x14ac:dyDescent="0.2">
      <c r="A93" s="203" t="s">
        <v>140</v>
      </c>
      <c r="B93" s="210" t="s">
        <v>385</v>
      </c>
      <c r="C93" s="163" t="s">
        <v>176</v>
      </c>
      <c r="D93" s="157" t="s">
        <v>295</v>
      </c>
      <c r="E93" s="219">
        <v>939</v>
      </c>
      <c r="F93" s="152"/>
      <c r="G93" s="148">
        <f>ROUND(E93*F93,2)</f>
        <v>0</v>
      </c>
      <c r="H93" s="118"/>
    </row>
    <row r="94" spans="1:9" s="23" customFormat="1" ht="45.75" customHeight="1" x14ac:dyDescent="0.2">
      <c r="A94" s="203" t="s">
        <v>399</v>
      </c>
      <c r="B94" s="210" t="s">
        <v>385</v>
      </c>
      <c r="C94" s="163" t="s">
        <v>384</v>
      </c>
      <c r="D94" s="157" t="s">
        <v>295</v>
      </c>
      <c r="E94" s="219">
        <v>2092</v>
      </c>
      <c r="F94" s="152"/>
      <c r="G94" s="148">
        <f>ROUND(E94*F94,2)</f>
        <v>0</v>
      </c>
      <c r="H94" s="118"/>
    </row>
    <row r="95" spans="1:9" s="23" customFormat="1" ht="30.6" customHeight="1" x14ac:dyDescent="0.2">
      <c r="A95" s="202"/>
      <c r="B95" s="208"/>
      <c r="C95" s="387" t="s">
        <v>107</v>
      </c>
      <c r="D95" s="388"/>
      <c r="E95" s="388"/>
      <c r="F95" s="388"/>
      <c r="G95" s="389"/>
      <c r="H95" s="118"/>
    </row>
    <row r="96" spans="1:9" s="23" customFormat="1" ht="40.5" customHeight="1" x14ac:dyDescent="0.2">
      <c r="A96" s="203" t="s">
        <v>400</v>
      </c>
      <c r="B96" s="206" t="s">
        <v>387</v>
      </c>
      <c r="C96" s="154" t="s">
        <v>386</v>
      </c>
      <c r="D96" s="136" t="s">
        <v>44</v>
      </c>
      <c r="E96" s="155">
        <v>1141</v>
      </c>
      <c r="F96" s="150"/>
      <c r="G96" s="148">
        <f>ROUND(E96*F96,2)</f>
        <v>0</v>
      </c>
      <c r="H96" s="118"/>
    </row>
    <row r="97" spans="1:9" s="23" customFormat="1" ht="30.6" customHeight="1" x14ac:dyDescent="0.2">
      <c r="A97" s="203"/>
      <c r="B97" s="205"/>
      <c r="C97" s="165" t="s">
        <v>179</v>
      </c>
      <c r="D97" s="166"/>
      <c r="E97" s="178"/>
      <c r="F97" s="150"/>
      <c r="G97" s="148"/>
      <c r="H97" s="118"/>
    </row>
    <row r="98" spans="1:9" s="23" customFormat="1" ht="30.6" customHeight="1" x14ac:dyDescent="0.2">
      <c r="A98" s="203" t="s">
        <v>401</v>
      </c>
      <c r="B98" s="205" t="s">
        <v>388</v>
      </c>
      <c r="C98" s="163" t="s">
        <v>177</v>
      </c>
      <c r="D98" s="157" t="s">
        <v>295</v>
      </c>
      <c r="E98" s="219">
        <v>125</v>
      </c>
      <c r="F98" s="179"/>
      <c r="G98" s="148">
        <f>ROUND(E98*F98,2)</f>
        <v>0</v>
      </c>
      <c r="H98" s="118"/>
    </row>
    <row r="99" spans="1:9" s="23" customFormat="1" ht="30.6" customHeight="1" x14ac:dyDescent="0.2">
      <c r="A99" s="203" t="s">
        <v>402</v>
      </c>
      <c r="B99" s="205" t="s">
        <v>388</v>
      </c>
      <c r="C99" s="164" t="s">
        <v>178</v>
      </c>
      <c r="D99" s="157" t="s">
        <v>295</v>
      </c>
      <c r="E99" s="220">
        <v>605</v>
      </c>
      <c r="F99" s="150"/>
      <c r="G99" s="148">
        <f>ROUND(E99*F99,2)</f>
        <v>0</v>
      </c>
      <c r="H99" s="118"/>
    </row>
    <row r="100" spans="1:9" s="23" customFormat="1" ht="42" customHeight="1" x14ac:dyDescent="0.2">
      <c r="A100" s="202"/>
      <c r="B100" s="207"/>
      <c r="C100" s="390" t="s">
        <v>180</v>
      </c>
      <c r="D100" s="391"/>
      <c r="E100" s="391"/>
      <c r="F100" s="391"/>
      <c r="G100" s="392"/>
      <c r="H100" s="118"/>
    </row>
    <row r="101" spans="1:9" s="23" customFormat="1" ht="39.75" customHeight="1" x14ac:dyDescent="0.2">
      <c r="A101" s="203" t="s">
        <v>403</v>
      </c>
      <c r="B101" s="210" t="s">
        <v>389</v>
      </c>
      <c r="C101" s="164" t="s">
        <v>181</v>
      </c>
      <c r="D101" s="158" t="s">
        <v>44</v>
      </c>
      <c r="E101" s="220">
        <v>1188</v>
      </c>
      <c r="F101" s="152"/>
      <c r="G101" s="148">
        <f>ROUND(E101*F101,2)</f>
        <v>0</v>
      </c>
      <c r="H101" s="118"/>
    </row>
    <row r="102" spans="1:9" s="23" customFormat="1" ht="30.75" customHeight="1" x14ac:dyDescent="0.2">
      <c r="A102" s="376" t="s">
        <v>63</v>
      </c>
      <c r="B102" s="377"/>
      <c r="C102" s="377"/>
      <c r="D102" s="377"/>
      <c r="E102" s="377"/>
      <c r="F102" s="377"/>
      <c r="G102" s="180">
        <f>SUM(G88:G101)</f>
        <v>0</v>
      </c>
      <c r="H102" s="118"/>
    </row>
    <row r="103" spans="1:9" s="23" customFormat="1" ht="31.5" customHeight="1" x14ac:dyDescent="0.2">
      <c r="A103" s="212" t="s">
        <v>76</v>
      </c>
      <c r="B103" s="208" t="s">
        <v>108</v>
      </c>
      <c r="C103" s="160" t="s">
        <v>109</v>
      </c>
      <c r="D103" s="181"/>
      <c r="E103" s="182"/>
      <c r="F103" s="183"/>
      <c r="G103" s="184"/>
      <c r="H103" s="118"/>
    </row>
    <row r="104" spans="1:9" s="23" customFormat="1" ht="66.75" customHeight="1" x14ac:dyDescent="0.2">
      <c r="A104" s="209" t="s">
        <v>404</v>
      </c>
      <c r="B104" s="205" t="s">
        <v>390</v>
      </c>
      <c r="C104" s="185" t="s">
        <v>183</v>
      </c>
      <c r="D104" s="176" t="s">
        <v>44</v>
      </c>
      <c r="E104" s="222">
        <v>36</v>
      </c>
      <c r="F104" s="183"/>
      <c r="G104" s="148">
        <f>ROUND(E104*F104,2)</f>
        <v>0</v>
      </c>
      <c r="H104" s="118"/>
      <c r="I104" s="66"/>
    </row>
    <row r="105" spans="1:9" s="23" customFormat="1" ht="38.25" customHeight="1" x14ac:dyDescent="0.2">
      <c r="A105" s="209" t="s">
        <v>405</v>
      </c>
      <c r="B105" s="205" t="s">
        <v>390</v>
      </c>
      <c r="C105" s="185" t="s">
        <v>182</v>
      </c>
      <c r="D105" s="176" t="s">
        <v>49</v>
      </c>
      <c r="E105" s="222">
        <v>1</v>
      </c>
      <c r="F105" s="183"/>
      <c r="G105" s="148">
        <f>ROUND(E105*F105,2)</f>
        <v>0</v>
      </c>
      <c r="H105" s="118"/>
    </row>
    <row r="106" spans="1:9" s="23" customFormat="1" ht="30.6" customHeight="1" x14ac:dyDescent="0.2">
      <c r="A106" s="380" t="s">
        <v>110</v>
      </c>
      <c r="B106" s="380"/>
      <c r="C106" s="380"/>
      <c r="D106" s="380"/>
      <c r="E106" s="380"/>
      <c r="F106" s="380"/>
      <c r="G106" s="180">
        <f>SUM(G104:G105)</f>
        <v>0</v>
      </c>
      <c r="H106" s="118"/>
    </row>
    <row r="107" spans="1:9" s="23" customFormat="1" ht="43.5" customHeight="1" thickBot="1" x14ac:dyDescent="0.25">
      <c r="A107" s="373" t="s">
        <v>406</v>
      </c>
      <c r="B107" s="374"/>
      <c r="C107" s="374"/>
      <c r="D107" s="374"/>
      <c r="E107" s="374"/>
      <c r="F107" s="375"/>
      <c r="G107" s="226">
        <f>G106+G102+G85+G79+G74+G52+G38+G35+G31</f>
        <v>0</v>
      </c>
      <c r="H107" s="119"/>
    </row>
    <row r="108" spans="1:9" ht="29.25" customHeight="1" x14ac:dyDescent="0.3">
      <c r="A108" s="213" t="s">
        <v>25</v>
      </c>
      <c r="B108" s="213"/>
      <c r="C108" s="186"/>
      <c r="D108" s="186"/>
      <c r="E108" s="223"/>
      <c r="F108" s="186"/>
      <c r="G108" s="187"/>
    </row>
  </sheetData>
  <mergeCells count="22">
    <mergeCell ref="A4:G4"/>
    <mergeCell ref="A102:F102"/>
    <mergeCell ref="A106:F106"/>
    <mergeCell ref="A1:G1"/>
    <mergeCell ref="A2:A3"/>
    <mergeCell ref="B2:B3"/>
    <mergeCell ref="C2:C3"/>
    <mergeCell ref="D2:E2"/>
    <mergeCell ref="C53:G53"/>
    <mergeCell ref="C87:G87"/>
    <mergeCell ref="C100:G100"/>
    <mergeCell ref="C95:G95"/>
    <mergeCell ref="C80:G80"/>
    <mergeCell ref="C39:G39"/>
    <mergeCell ref="A107:F107"/>
    <mergeCell ref="A31:F31"/>
    <mergeCell ref="A35:F35"/>
    <mergeCell ref="A52:F52"/>
    <mergeCell ref="A74:F74"/>
    <mergeCell ref="A79:F79"/>
    <mergeCell ref="A85:F85"/>
    <mergeCell ref="A38:F3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54"/>
  <sheetViews>
    <sheetView topLeftCell="A37" zoomScale="110" zoomScaleNormal="110" zoomScaleSheetLayoutView="100" workbookViewId="0">
      <selection activeCell="E33" sqref="E33"/>
    </sheetView>
  </sheetViews>
  <sheetFormatPr defaultRowHeight="43.5" customHeight="1" x14ac:dyDescent="0.2"/>
  <cols>
    <col min="1" max="1" width="6.42578125" customWidth="1"/>
    <col min="2" max="2" width="10.140625" customWidth="1"/>
    <col min="3" max="3" width="49.42578125" style="54" customWidth="1"/>
    <col min="4" max="4" width="7.7109375" customWidth="1"/>
    <col min="5" max="5" width="8.7109375" customWidth="1"/>
    <col min="6" max="6" width="10.140625" customWidth="1"/>
    <col min="7" max="7" width="10.5703125" customWidth="1"/>
  </cols>
  <sheetData>
    <row r="1" spans="1:9" ht="76.5" customHeight="1" thickBot="1" x14ac:dyDescent="0.25">
      <c r="A1" s="304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05"/>
      <c r="C1" s="305"/>
      <c r="D1" s="305"/>
      <c r="E1" s="305"/>
      <c r="F1" s="305"/>
      <c r="G1" s="306"/>
    </row>
    <row r="2" spans="1:9" ht="35.25" customHeight="1" x14ac:dyDescent="0.2">
      <c r="A2" s="351" t="s">
        <v>15</v>
      </c>
      <c r="B2" s="399" t="s">
        <v>26</v>
      </c>
      <c r="C2" s="344" t="s">
        <v>27</v>
      </c>
      <c r="D2" s="344" t="s">
        <v>28</v>
      </c>
      <c r="E2" s="344"/>
      <c r="F2" s="11" t="s">
        <v>481</v>
      </c>
      <c r="G2" s="12" t="s">
        <v>312</v>
      </c>
    </row>
    <row r="3" spans="1:9" ht="43.5" customHeight="1" x14ac:dyDescent="0.2">
      <c r="A3" s="352"/>
      <c r="B3" s="400"/>
      <c r="C3" s="345"/>
      <c r="D3" s="96" t="s">
        <v>29</v>
      </c>
      <c r="E3" s="96" t="s">
        <v>79</v>
      </c>
      <c r="F3" s="33" t="s">
        <v>19</v>
      </c>
      <c r="G3" s="34" t="s">
        <v>19</v>
      </c>
    </row>
    <row r="4" spans="1:9" ht="30" customHeight="1" x14ac:dyDescent="0.2">
      <c r="A4" s="401" t="s">
        <v>152</v>
      </c>
      <c r="B4" s="402"/>
      <c r="C4" s="402"/>
      <c r="D4" s="402"/>
      <c r="E4" s="402"/>
      <c r="F4" s="402"/>
      <c r="G4" s="403"/>
    </row>
    <row r="5" spans="1:9" ht="35.25" customHeight="1" x14ac:dyDescent="0.2">
      <c r="A5" s="90"/>
      <c r="B5" s="114"/>
      <c r="C5" s="404" t="s">
        <v>184</v>
      </c>
      <c r="D5" s="405"/>
      <c r="E5" s="405"/>
      <c r="F5" s="405"/>
      <c r="G5" s="406"/>
    </row>
    <row r="6" spans="1:9" ht="33.75" customHeight="1" x14ac:dyDescent="0.2">
      <c r="A6" s="91" t="s">
        <v>225</v>
      </c>
      <c r="B6" s="114" t="s">
        <v>257</v>
      </c>
      <c r="C6" s="267" t="s">
        <v>431</v>
      </c>
      <c r="D6" s="268" t="s">
        <v>44</v>
      </c>
      <c r="E6" s="470">
        <v>586</v>
      </c>
      <c r="F6" s="64"/>
      <c r="G6" s="99">
        <f>ROUND(E6*F6,2)</f>
        <v>0</v>
      </c>
      <c r="I6" s="191"/>
    </row>
    <row r="7" spans="1:9" ht="33.75" customHeight="1" x14ac:dyDescent="0.2">
      <c r="A7" s="270" t="s">
        <v>429</v>
      </c>
      <c r="B7" s="269" t="s">
        <v>257</v>
      </c>
      <c r="C7" s="267" t="s">
        <v>430</v>
      </c>
      <c r="D7" s="268" t="s">
        <v>44</v>
      </c>
      <c r="E7" s="470">
        <v>49</v>
      </c>
      <c r="F7" s="64"/>
      <c r="G7" s="100">
        <f>ROUND(E7*F7,2)</f>
        <v>0</v>
      </c>
      <c r="I7" s="191"/>
    </row>
    <row r="8" spans="1:9" ht="31.5" customHeight="1" x14ac:dyDescent="0.2">
      <c r="A8" s="91" t="s">
        <v>226</v>
      </c>
      <c r="B8" s="114" t="s">
        <v>257</v>
      </c>
      <c r="C8" s="106" t="s">
        <v>207</v>
      </c>
      <c r="D8" s="67" t="s">
        <v>44</v>
      </c>
      <c r="E8" s="292">
        <v>126</v>
      </c>
      <c r="F8" s="53"/>
      <c r="G8" s="99">
        <f t="shared" ref="G8:G18" si="0">ROUND(E8*F8,2)</f>
        <v>0</v>
      </c>
    </row>
    <row r="9" spans="1:9" ht="24.95" customHeight="1" x14ac:dyDescent="0.2">
      <c r="A9" s="91" t="s">
        <v>227</v>
      </c>
      <c r="B9" s="114" t="s">
        <v>257</v>
      </c>
      <c r="C9" s="126" t="s">
        <v>217</v>
      </c>
      <c r="D9" s="67" t="s">
        <v>45</v>
      </c>
      <c r="E9" s="292">
        <v>1</v>
      </c>
      <c r="F9" s="53"/>
      <c r="G9" s="100">
        <f t="shared" si="0"/>
        <v>0</v>
      </c>
    </row>
    <row r="10" spans="1:9" ht="24.95" customHeight="1" x14ac:dyDescent="0.2">
      <c r="A10" s="91" t="s">
        <v>228</v>
      </c>
      <c r="B10" s="114" t="s">
        <v>257</v>
      </c>
      <c r="C10" s="113" t="s">
        <v>208</v>
      </c>
      <c r="D10" s="67" t="s">
        <v>45</v>
      </c>
      <c r="E10" s="292">
        <v>1</v>
      </c>
      <c r="F10" s="64"/>
      <c r="G10" s="99">
        <f t="shared" si="0"/>
        <v>0</v>
      </c>
    </row>
    <row r="11" spans="1:9" ht="46.5" customHeight="1" x14ac:dyDescent="0.2">
      <c r="A11" s="91"/>
      <c r="B11" s="114"/>
      <c r="C11" s="404" t="s">
        <v>211</v>
      </c>
      <c r="D11" s="405"/>
      <c r="E11" s="405"/>
      <c r="F11" s="405"/>
      <c r="G11" s="406"/>
    </row>
    <row r="12" spans="1:9" ht="64.5" customHeight="1" x14ac:dyDescent="0.2">
      <c r="A12" s="91" t="s">
        <v>229</v>
      </c>
      <c r="B12" s="114" t="s">
        <v>257</v>
      </c>
      <c r="C12" s="36" t="s">
        <v>186</v>
      </c>
      <c r="D12" s="67" t="s">
        <v>45</v>
      </c>
      <c r="E12" s="292">
        <v>1</v>
      </c>
      <c r="F12" s="64"/>
      <c r="G12" s="100">
        <f>ROUND(E12*F12,2)</f>
        <v>0</v>
      </c>
    </row>
    <row r="13" spans="1:9" ht="59.25" customHeight="1" x14ac:dyDescent="0.2">
      <c r="A13" s="91" t="s">
        <v>230</v>
      </c>
      <c r="B13" s="114" t="s">
        <v>257</v>
      </c>
      <c r="C13" s="36" t="s">
        <v>185</v>
      </c>
      <c r="D13" s="67" t="s">
        <v>45</v>
      </c>
      <c r="E13" s="292">
        <v>1</v>
      </c>
      <c r="F13" s="64"/>
      <c r="G13" s="100">
        <f t="shared" si="0"/>
        <v>0</v>
      </c>
    </row>
    <row r="14" spans="1:9" ht="60.75" customHeight="1" x14ac:dyDescent="0.2">
      <c r="A14" s="91" t="s">
        <v>231</v>
      </c>
      <c r="B14" s="114" t="s">
        <v>257</v>
      </c>
      <c r="C14" s="113" t="s">
        <v>187</v>
      </c>
      <c r="D14" s="67" t="s">
        <v>45</v>
      </c>
      <c r="E14" s="292">
        <v>1</v>
      </c>
      <c r="F14" s="64"/>
      <c r="G14" s="100">
        <f t="shared" si="0"/>
        <v>0</v>
      </c>
    </row>
    <row r="15" spans="1:9" ht="62.25" customHeight="1" x14ac:dyDescent="0.2">
      <c r="A15" s="91" t="s">
        <v>232</v>
      </c>
      <c r="B15" s="114" t="s">
        <v>257</v>
      </c>
      <c r="C15" s="113" t="s">
        <v>188</v>
      </c>
      <c r="D15" s="67" t="s">
        <v>45</v>
      </c>
      <c r="E15" s="292">
        <v>1</v>
      </c>
      <c r="F15" s="64"/>
      <c r="G15" s="100">
        <f t="shared" si="0"/>
        <v>0</v>
      </c>
    </row>
    <row r="16" spans="1:9" ht="63" customHeight="1" x14ac:dyDescent="0.2">
      <c r="A16" s="91" t="s">
        <v>233</v>
      </c>
      <c r="B16" s="114" t="s">
        <v>257</v>
      </c>
      <c r="C16" s="113" t="s">
        <v>189</v>
      </c>
      <c r="D16" s="67" t="s">
        <v>45</v>
      </c>
      <c r="E16" s="292">
        <v>1</v>
      </c>
      <c r="F16" s="64"/>
      <c r="G16" s="100">
        <f>ROUND(E16*F16,2)</f>
        <v>0</v>
      </c>
    </row>
    <row r="17" spans="1:7" ht="58.5" customHeight="1" x14ac:dyDescent="0.2">
      <c r="A17" s="91" t="s">
        <v>234</v>
      </c>
      <c r="B17" s="114" t="s">
        <v>257</v>
      </c>
      <c r="C17" s="113" t="s">
        <v>190</v>
      </c>
      <c r="D17" s="67" t="s">
        <v>45</v>
      </c>
      <c r="E17" s="292">
        <v>1</v>
      </c>
      <c r="F17" s="64"/>
      <c r="G17" s="100">
        <f t="shared" si="0"/>
        <v>0</v>
      </c>
    </row>
    <row r="18" spans="1:7" ht="64.5" customHeight="1" x14ac:dyDescent="0.2">
      <c r="A18" s="91" t="s">
        <v>235</v>
      </c>
      <c r="B18" s="114" t="s">
        <v>257</v>
      </c>
      <c r="C18" s="113" t="s">
        <v>191</v>
      </c>
      <c r="D18" s="67" t="s">
        <v>45</v>
      </c>
      <c r="E18" s="292">
        <v>1</v>
      </c>
      <c r="F18" s="64"/>
      <c r="G18" s="100">
        <f t="shared" si="0"/>
        <v>0</v>
      </c>
    </row>
    <row r="19" spans="1:7" ht="58.5" customHeight="1" x14ac:dyDescent="0.2">
      <c r="A19" s="91" t="s">
        <v>236</v>
      </c>
      <c r="B19" s="114" t="s">
        <v>257</v>
      </c>
      <c r="C19" s="113" t="s">
        <v>192</v>
      </c>
      <c r="D19" s="67" t="s">
        <v>45</v>
      </c>
      <c r="E19" s="292">
        <v>1</v>
      </c>
      <c r="F19" s="64"/>
      <c r="G19" s="100">
        <f>ROUND(E19*F19,2)</f>
        <v>0</v>
      </c>
    </row>
    <row r="20" spans="1:7" ht="69.75" customHeight="1" x14ac:dyDescent="0.2">
      <c r="A20" s="91" t="s">
        <v>237</v>
      </c>
      <c r="B20" s="114" t="s">
        <v>257</v>
      </c>
      <c r="C20" s="113" t="s">
        <v>193</v>
      </c>
      <c r="D20" s="67" t="s">
        <v>45</v>
      </c>
      <c r="E20" s="292">
        <v>1</v>
      </c>
      <c r="F20" s="64"/>
      <c r="G20" s="100">
        <f t="shared" ref="G20:G45" si="1">ROUND(E20*F20,2)</f>
        <v>0</v>
      </c>
    </row>
    <row r="21" spans="1:7" ht="57.75" customHeight="1" x14ac:dyDescent="0.2">
      <c r="A21" s="91" t="s">
        <v>238</v>
      </c>
      <c r="B21" s="114" t="s">
        <v>257</v>
      </c>
      <c r="C21" s="113" t="s">
        <v>194</v>
      </c>
      <c r="D21" s="67" t="s">
        <v>45</v>
      </c>
      <c r="E21" s="292">
        <v>1</v>
      </c>
      <c r="F21" s="64"/>
      <c r="G21" s="100">
        <f t="shared" si="1"/>
        <v>0</v>
      </c>
    </row>
    <row r="22" spans="1:7" ht="60.75" customHeight="1" x14ac:dyDescent="0.2">
      <c r="A22" s="91" t="s">
        <v>239</v>
      </c>
      <c r="B22" s="114" t="s">
        <v>257</v>
      </c>
      <c r="C22" s="113" t="s">
        <v>195</v>
      </c>
      <c r="D22" s="67" t="s">
        <v>45</v>
      </c>
      <c r="E22" s="292">
        <v>1</v>
      </c>
      <c r="F22" s="64"/>
      <c r="G22" s="100">
        <f t="shared" si="1"/>
        <v>0</v>
      </c>
    </row>
    <row r="23" spans="1:7" ht="63.75" customHeight="1" x14ac:dyDescent="0.2">
      <c r="A23" s="91" t="s">
        <v>240</v>
      </c>
      <c r="B23" s="114" t="s">
        <v>257</v>
      </c>
      <c r="C23" s="113" t="s">
        <v>196</v>
      </c>
      <c r="D23" s="67" t="s">
        <v>45</v>
      </c>
      <c r="E23" s="292">
        <v>1</v>
      </c>
      <c r="F23" s="64"/>
      <c r="G23" s="100">
        <f t="shared" si="1"/>
        <v>0</v>
      </c>
    </row>
    <row r="24" spans="1:7" ht="62.25" customHeight="1" x14ac:dyDescent="0.2">
      <c r="A24" s="91" t="s">
        <v>241</v>
      </c>
      <c r="B24" s="114" t="s">
        <v>257</v>
      </c>
      <c r="C24" s="113" t="s">
        <v>197</v>
      </c>
      <c r="D24" s="67" t="s">
        <v>45</v>
      </c>
      <c r="E24" s="292">
        <v>1</v>
      </c>
      <c r="F24" s="64"/>
      <c r="G24" s="100">
        <f t="shared" si="1"/>
        <v>0</v>
      </c>
    </row>
    <row r="25" spans="1:7" ht="57" customHeight="1" x14ac:dyDescent="0.2">
      <c r="A25" s="91" t="s">
        <v>242</v>
      </c>
      <c r="B25" s="114" t="s">
        <v>257</v>
      </c>
      <c r="C25" s="113" t="s">
        <v>198</v>
      </c>
      <c r="D25" s="67" t="s">
        <v>45</v>
      </c>
      <c r="E25" s="292">
        <v>1</v>
      </c>
      <c r="F25" s="64"/>
      <c r="G25" s="100">
        <f t="shared" si="1"/>
        <v>0</v>
      </c>
    </row>
    <row r="26" spans="1:7" ht="63.75" customHeight="1" x14ac:dyDescent="0.2">
      <c r="A26" s="91" t="s">
        <v>243</v>
      </c>
      <c r="B26" s="114" t="s">
        <v>257</v>
      </c>
      <c r="C26" s="113" t="s">
        <v>199</v>
      </c>
      <c r="D26" s="67" t="s">
        <v>45</v>
      </c>
      <c r="E26" s="292">
        <v>1</v>
      </c>
      <c r="F26" s="64"/>
      <c r="G26" s="100">
        <f t="shared" si="1"/>
        <v>0</v>
      </c>
    </row>
    <row r="27" spans="1:7" ht="60" customHeight="1" x14ac:dyDescent="0.2">
      <c r="A27" s="91" t="s">
        <v>244</v>
      </c>
      <c r="B27" s="114" t="s">
        <v>257</v>
      </c>
      <c r="C27" s="113" t="s">
        <v>200</v>
      </c>
      <c r="D27" s="67" t="s">
        <v>45</v>
      </c>
      <c r="E27" s="292">
        <v>1</v>
      </c>
      <c r="F27" s="64"/>
      <c r="G27" s="100">
        <f t="shared" si="1"/>
        <v>0</v>
      </c>
    </row>
    <row r="28" spans="1:7" ht="60.75" customHeight="1" x14ac:dyDescent="0.2">
      <c r="A28" s="91" t="s">
        <v>245</v>
      </c>
      <c r="B28" s="114" t="s">
        <v>257</v>
      </c>
      <c r="C28" s="113" t="s">
        <v>201</v>
      </c>
      <c r="D28" s="67" t="s">
        <v>45</v>
      </c>
      <c r="E28" s="292">
        <v>1</v>
      </c>
      <c r="F28" s="64"/>
      <c r="G28" s="100">
        <f t="shared" si="1"/>
        <v>0</v>
      </c>
    </row>
    <row r="29" spans="1:7" ht="57" customHeight="1" x14ac:dyDescent="0.2">
      <c r="A29" s="91" t="s">
        <v>246</v>
      </c>
      <c r="B29" s="114" t="s">
        <v>257</v>
      </c>
      <c r="C29" s="113" t="s">
        <v>202</v>
      </c>
      <c r="D29" s="67" t="s">
        <v>45</v>
      </c>
      <c r="E29" s="292">
        <v>1</v>
      </c>
      <c r="F29" s="64"/>
      <c r="G29" s="100">
        <f t="shared" si="1"/>
        <v>0</v>
      </c>
    </row>
    <row r="30" spans="1:7" ht="59.25" customHeight="1" x14ac:dyDescent="0.2">
      <c r="A30" s="91" t="s">
        <v>247</v>
      </c>
      <c r="B30" s="114" t="s">
        <v>257</v>
      </c>
      <c r="C30" s="113" t="s">
        <v>203</v>
      </c>
      <c r="D30" s="67" t="s">
        <v>45</v>
      </c>
      <c r="E30" s="292">
        <v>1</v>
      </c>
      <c r="F30" s="64"/>
      <c r="G30" s="100">
        <f t="shared" si="1"/>
        <v>0</v>
      </c>
    </row>
    <row r="31" spans="1:7" ht="56.25" customHeight="1" x14ac:dyDescent="0.2">
      <c r="A31" s="91" t="s">
        <v>248</v>
      </c>
      <c r="B31" s="114" t="s">
        <v>257</v>
      </c>
      <c r="C31" s="113" t="s">
        <v>204</v>
      </c>
      <c r="D31" s="67" t="s">
        <v>45</v>
      </c>
      <c r="E31" s="292">
        <v>1</v>
      </c>
      <c r="F31" s="64"/>
      <c r="G31" s="100">
        <f t="shared" si="1"/>
        <v>0</v>
      </c>
    </row>
    <row r="32" spans="1:7" ht="60" customHeight="1" x14ac:dyDescent="0.2">
      <c r="A32" s="91" t="s">
        <v>249</v>
      </c>
      <c r="B32" s="114" t="s">
        <v>257</v>
      </c>
      <c r="C32" s="113" t="s">
        <v>205</v>
      </c>
      <c r="D32" s="67" t="s">
        <v>45</v>
      </c>
      <c r="E32" s="292">
        <v>1</v>
      </c>
      <c r="F32" s="64"/>
      <c r="G32" s="100">
        <f t="shared" si="1"/>
        <v>0</v>
      </c>
    </row>
    <row r="33" spans="1:19" ht="57.75" customHeight="1" x14ac:dyDescent="0.2">
      <c r="A33" s="91" t="s">
        <v>250</v>
      </c>
      <c r="B33" s="114" t="s">
        <v>257</v>
      </c>
      <c r="C33" s="113" t="s">
        <v>206</v>
      </c>
      <c r="D33" s="67" t="s">
        <v>45</v>
      </c>
      <c r="E33" s="292">
        <v>1</v>
      </c>
      <c r="F33" s="64"/>
      <c r="G33" s="100">
        <f t="shared" si="1"/>
        <v>0</v>
      </c>
      <c r="I33" s="112"/>
      <c r="S33" s="191"/>
    </row>
    <row r="34" spans="1:19" ht="37.5" customHeight="1" x14ac:dyDescent="0.2">
      <c r="A34" s="84"/>
      <c r="B34" s="114"/>
      <c r="C34" s="404" t="s">
        <v>433</v>
      </c>
      <c r="D34" s="405"/>
      <c r="E34" s="405"/>
      <c r="F34" s="405"/>
      <c r="G34" s="406"/>
    </row>
    <row r="35" spans="1:19" ht="33" customHeight="1" x14ac:dyDescent="0.2">
      <c r="A35" s="91" t="s">
        <v>251</v>
      </c>
      <c r="B35" s="114" t="s">
        <v>257</v>
      </c>
      <c r="C35" s="36" t="s">
        <v>432</v>
      </c>
      <c r="D35" s="67" t="s">
        <v>49</v>
      </c>
      <c r="E35" s="128">
        <v>11</v>
      </c>
      <c r="F35" s="53"/>
      <c r="G35" s="100">
        <f t="shared" si="1"/>
        <v>0</v>
      </c>
    </row>
    <row r="36" spans="1:19" ht="24.95" customHeight="1" x14ac:dyDescent="0.2">
      <c r="A36" s="91" t="s">
        <v>252</v>
      </c>
      <c r="B36" s="114" t="s">
        <v>257</v>
      </c>
      <c r="C36" s="56" t="s">
        <v>435</v>
      </c>
      <c r="D36" s="130" t="s">
        <v>49</v>
      </c>
      <c r="E36" s="131">
        <v>11</v>
      </c>
      <c r="F36" s="53"/>
      <c r="G36" s="100">
        <f t="shared" si="1"/>
        <v>0</v>
      </c>
      <c r="I36" s="112"/>
    </row>
    <row r="37" spans="1:19" ht="24.95" customHeight="1" x14ac:dyDescent="0.2">
      <c r="A37" s="91" t="s">
        <v>253</v>
      </c>
      <c r="B37" s="114" t="s">
        <v>257</v>
      </c>
      <c r="C37" s="272" t="s">
        <v>436</v>
      </c>
      <c r="D37" s="130" t="s">
        <v>49</v>
      </c>
      <c r="E37" s="131">
        <v>11</v>
      </c>
      <c r="F37" s="53"/>
      <c r="G37" s="100">
        <f t="shared" si="1"/>
        <v>0</v>
      </c>
      <c r="I37" s="112"/>
    </row>
    <row r="38" spans="1:19" ht="41.25" customHeight="1" x14ac:dyDescent="0.2">
      <c r="A38" s="91"/>
      <c r="B38" s="114"/>
      <c r="C38" s="404" t="s">
        <v>214</v>
      </c>
      <c r="D38" s="405"/>
      <c r="E38" s="405"/>
      <c r="F38" s="405"/>
      <c r="G38" s="406"/>
    </row>
    <row r="39" spans="1:19" ht="33" customHeight="1" x14ac:dyDescent="0.2">
      <c r="A39" s="91" t="s">
        <v>254</v>
      </c>
      <c r="B39" s="114" t="s">
        <v>257</v>
      </c>
      <c r="C39" s="56" t="s">
        <v>209</v>
      </c>
      <c r="D39" s="67" t="s">
        <v>49</v>
      </c>
      <c r="E39" s="128">
        <v>23</v>
      </c>
      <c r="F39" s="53"/>
      <c r="G39" s="100">
        <f t="shared" si="1"/>
        <v>0</v>
      </c>
    </row>
    <row r="40" spans="1:19" ht="33.75" customHeight="1" x14ac:dyDescent="0.2">
      <c r="A40" s="91" t="s">
        <v>255</v>
      </c>
      <c r="B40" s="114" t="s">
        <v>257</v>
      </c>
      <c r="C40" s="127" t="s">
        <v>210</v>
      </c>
      <c r="D40" s="67" t="s">
        <v>49</v>
      </c>
      <c r="E40" s="128">
        <v>1</v>
      </c>
      <c r="F40" s="53"/>
      <c r="G40" s="100">
        <f t="shared" si="1"/>
        <v>0</v>
      </c>
    </row>
    <row r="41" spans="1:19" ht="24.95" customHeight="1" x14ac:dyDescent="0.2">
      <c r="A41" s="91" t="s">
        <v>256</v>
      </c>
      <c r="B41" s="114" t="s">
        <v>257</v>
      </c>
      <c r="C41" s="56" t="s">
        <v>215</v>
      </c>
      <c r="D41" s="67" t="s">
        <v>49</v>
      </c>
      <c r="E41" s="68">
        <v>24</v>
      </c>
      <c r="F41" s="53"/>
      <c r="G41" s="100">
        <f t="shared" si="1"/>
        <v>0</v>
      </c>
    </row>
    <row r="42" spans="1:19" ht="39.75" customHeight="1" x14ac:dyDescent="0.2">
      <c r="A42" s="91"/>
      <c r="B42" s="114"/>
      <c r="C42" s="404" t="s">
        <v>216</v>
      </c>
      <c r="D42" s="405"/>
      <c r="E42" s="405"/>
      <c r="F42" s="405"/>
      <c r="G42" s="406"/>
      <c r="I42" s="129"/>
    </row>
    <row r="43" spans="1:19" ht="41.25" customHeight="1" x14ac:dyDescent="0.2">
      <c r="A43" s="91" t="s">
        <v>259</v>
      </c>
      <c r="B43" s="114" t="s">
        <v>257</v>
      </c>
      <c r="C43" s="271" t="s">
        <v>434</v>
      </c>
      <c r="D43" s="67" t="s">
        <v>49</v>
      </c>
      <c r="E43" s="128">
        <v>52</v>
      </c>
      <c r="F43" s="53"/>
      <c r="G43" s="100">
        <f t="shared" si="1"/>
        <v>0</v>
      </c>
    </row>
    <row r="44" spans="1:19" ht="32.25" customHeight="1" x14ac:dyDescent="0.2">
      <c r="A44" s="84"/>
      <c r="B44" s="114"/>
      <c r="C44" s="404" t="s">
        <v>213</v>
      </c>
      <c r="D44" s="405"/>
      <c r="E44" s="405"/>
      <c r="F44" s="405"/>
      <c r="G44" s="406"/>
      <c r="I44" s="112"/>
    </row>
    <row r="45" spans="1:19" ht="46.5" customHeight="1" x14ac:dyDescent="0.2">
      <c r="A45" s="135" t="s">
        <v>260</v>
      </c>
      <c r="B45" s="114" t="s">
        <v>257</v>
      </c>
      <c r="C45" s="36" t="s">
        <v>212</v>
      </c>
      <c r="D45" s="67" t="s">
        <v>49</v>
      </c>
      <c r="E45" s="68">
        <v>4</v>
      </c>
      <c r="F45" s="53"/>
      <c r="G45" s="100">
        <f t="shared" si="1"/>
        <v>0</v>
      </c>
      <c r="I45" s="112"/>
    </row>
    <row r="46" spans="1:19" ht="24.95" customHeight="1" x14ac:dyDescent="0.2">
      <c r="A46" s="396" t="s">
        <v>407</v>
      </c>
      <c r="B46" s="397"/>
      <c r="C46" s="397"/>
      <c r="D46" s="397"/>
      <c r="E46" s="397"/>
      <c r="F46" s="398"/>
      <c r="G46" s="92">
        <f>SUM(G6:G45)</f>
        <v>0</v>
      </c>
    </row>
    <row r="47" spans="1:19" ht="21" customHeight="1" x14ac:dyDescent="0.2">
      <c r="A47" s="80" t="s">
        <v>25</v>
      </c>
      <c r="B47" s="54"/>
      <c r="D47" s="54"/>
      <c r="E47" s="54"/>
      <c r="F47" s="54"/>
      <c r="G47" s="54"/>
    </row>
    <row r="48" spans="1:19" ht="67.5" customHeight="1" x14ac:dyDescent="0.2">
      <c r="A48" s="54"/>
      <c r="B48" s="54"/>
    </row>
    <row r="49" ht="67.5" customHeight="1" x14ac:dyDescent="0.2"/>
    <row r="50" ht="67.5" customHeight="1" x14ac:dyDescent="0.2"/>
    <row r="51" ht="67.5" customHeight="1" x14ac:dyDescent="0.2"/>
    <row r="52" ht="67.5" customHeight="1" x14ac:dyDescent="0.2"/>
    <row r="53" ht="67.5" customHeight="1" x14ac:dyDescent="0.2"/>
    <row r="54" ht="67.5" customHeight="1" x14ac:dyDescent="0.2"/>
  </sheetData>
  <mergeCells count="13">
    <mergeCell ref="A46:F46"/>
    <mergeCell ref="A1:G1"/>
    <mergeCell ref="A2:A3"/>
    <mergeCell ref="B2:B3"/>
    <mergeCell ref="C2:C3"/>
    <mergeCell ref="D2:E2"/>
    <mergeCell ref="A4:G4"/>
    <mergeCell ref="C5:G5"/>
    <mergeCell ref="C11:G11"/>
    <mergeCell ref="C34:G34"/>
    <mergeCell ref="C38:G38"/>
    <mergeCell ref="C42:G42"/>
    <mergeCell ref="C44:G4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J80"/>
  <sheetViews>
    <sheetView topLeftCell="A49" zoomScale="130" zoomScaleNormal="130" zoomScaleSheetLayoutView="100" workbookViewId="0">
      <selection activeCell="C11" sqref="C11"/>
    </sheetView>
  </sheetViews>
  <sheetFormatPr defaultColWidth="9.140625" defaultRowHeight="43.5" customHeight="1" x14ac:dyDescent="0.2"/>
  <cols>
    <col min="1" max="1" width="7.85546875" style="133" customWidth="1"/>
    <col min="2" max="2" width="12.28515625" style="227" customWidth="1"/>
    <col min="3" max="3" width="55.5703125" style="54" customWidth="1"/>
    <col min="4" max="4" width="7.7109375" style="54" customWidth="1"/>
    <col min="5" max="5" width="11" style="244" customWidth="1"/>
    <col min="6" max="6" width="11.42578125" style="54" customWidth="1"/>
    <col min="7" max="7" width="12.85546875" style="54" customWidth="1"/>
    <col min="8" max="16384" width="9.140625" style="54"/>
  </cols>
  <sheetData>
    <row r="1" spans="1:9" ht="84" customHeight="1" thickBot="1" x14ac:dyDescent="0.25">
      <c r="A1" s="416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417"/>
      <c r="C1" s="417"/>
      <c r="D1" s="417"/>
      <c r="E1" s="417"/>
      <c r="F1" s="417"/>
      <c r="G1" s="418"/>
    </row>
    <row r="2" spans="1:9" ht="43.5" customHeight="1" x14ac:dyDescent="0.2">
      <c r="A2" s="419" t="s">
        <v>15</v>
      </c>
      <c r="B2" s="421" t="s">
        <v>26</v>
      </c>
      <c r="C2" s="423" t="s">
        <v>27</v>
      </c>
      <c r="D2" s="423" t="s">
        <v>28</v>
      </c>
      <c r="E2" s="423"/>
      <c r="F2" s="107" t="s">
        <v>481</v>
      </c>
      <c r="G2" s="108" t="s">
        <v>312</v>
      </c>
    </row>
    <row r="3" spans="1:9" ht="32.25" customHeight="1" x14ac:dyDescent="0.2">
      <c r="A3" s="420"/>
      <c r="B3" s="422"/>
      <c r="C3" s="424"/>
      <c r="D3" s="109" t="s">
        <v>29</v>
      </c>
      <c r="E3" s="239" t="s">
        <v>97</v>
      </c>
      <c r="F3" s="110" t="s">
        <v>19</v>
      </c>
      <c r="G3" s="111" t="s">
        <v>19</v>
      </c>
    </row>
    <row r="4" spans="1:9" ht="24" customHeight="1" thickBot="1" x14ac:dyDescent="0.25">
      <c r="A4" s="401" t="s">
        <v>408</v>
      </c>
      <c r="B4" s="433"/>
      <c r="C4" s="433"/>
      <c r="D4" s="433"/>
      <c r="E4" s="433"/>
      <c r="F4" s="433"/>
      <c r="G4" s="434"/>
    </row>
    <row r="5" spans="1:9" ht="27" customHeight="1" x14ac:dyDescent="0.2">
      <c r="A5" s="425" t="s">
        <v>409</v>
      </c>
      <c r="B5" s="426"/>
      <c r="C5" s="426"/>
      <c r="D5" s="426"/>
      <c r="E5" s="426"/>
      <c r="F5" s="426"/>
      <c r="G5" s="427"/>
    </row>
    <row r="6" spans="1:9" ht="33" customHeight="1" x14ac:dyDescent="0.2">
      <c r="A6" s="132" t="s">
        <v>80</v>
      </c>
      <c r="B6" s="230" t="s">
        <v>414</v>
      </c>
      <c r="C6" s="231" t="s">
        <v>412</v>
      </c>
      <c r="D6" s="232" t="s">
        <v>45</v>
      </c>
      <c r="E6" s="240">
        <v>1</v>
      </c>
      <c r="F6" s="104"/>
      <c r="G6" s="83">
        <f t="shared" ref="G6:G20" si="0">ROUND(E6*F6,2)</f>
        <v>0</v>
      </c>
      <c r="H6" s="87"/>
      <c r="I6" s="112"/>
    </row>
    <row r="7" spans="1:9" ht="26.25" customHeight="1" x14ac:dyDescent="0.2">
      <c r="A7" s="132" t="s">
        <v>258</v>
      </c>
      <c r="B7" s="230" t="s">
        <v>414</v>
      </c>
      <c r="C7" s="233" t="s">
        <v>413</v>
      </c>
      <c r="D7" s="234" t="s">
        <v>44</v>
      </c>
      <c r="E7" s="241">
        <v>50</v>
      </c>
      <c r="F7" s="65"/>
      <c r="G7" s="83">
        <f t="shared" si="0"/>
        <v>0</v>
      </c>
      <c r="H7" s="87"/>
      <c r="I7" s="112"/>
    </row>
    <row r="8" spans="1:9" ht="28.5" customHeight="1" x14ac:dyDescent="0.2">
      <c r="A8" s="132" t="s">
        <v>261</v>
      </c>
      <c r="B8" s="230" t="s">
        <v>414</v>
      </c>
      <c r="C8" s="233" t="s">
        <v>418</v>
      </c>
      <c r="D8" s="234" t="s">
        <v>44</v>
      </c>
      <c r="E8" s="241">
        <v>120</v>
      </c>
      <c r="F8" s="65"/>
      <c r="G8" s="83">
        <f t="shared" si="0"/>
        <v>0</v>
      </c>
      <c r="H8" s="87"/>
    </row>
    <row r="9" spans="1:9" ht="22.5" customHeight="1" x14ac:dyDescent="0.2">
      <c r="A9" s="132" t="s">
        <v>262</v>
      </c>
      <c r="B9" s="230" t="s">
        <v>414</v>
      </c>
      <c r="C9" s="233" t="s">
        <v>419</v>
      </c>
      <c r="D9" s="234" t="s">
        <v>44</v>
      </c>
      <c r="E9" s="241">
        <v>255</v>
      </c>
      <c r="F9" s="104"/>
      <c r="G9" s="83">
        <f t="shared" si="0"/>
        <v>0</v>
      </c>
      <c r="H9" s="87"/>
    </row>
    <row r="10" spans="1:9" ht="23.25" customHeight="1" x14ac:dyDescent="0.2">
      <c r="A10" s="132" t="s">
        <v>263</v>
      </c>
      <c r="B10" s="230" t="s">
        <v>414</v>
      </c>
      <c r="C10" s="233" t="s">
        <v>220</v>
      </c>
      <c r="D10" s="234" t="s">
        <v>44</v>
      </c>
      <c r="E10" s="241">
        <v>1500</v>
      </c>
      <c r="F10" s="104"/>
      <c r="G10" s="83">
        <f t="shared" si="0"/>
        <v>0</v>
      </c>
      <c r="H10" s="87"/>
    </row>
    <row r="11" spans="1:9" ht="50.25" customHeight="1" x14ac:dyDescent="0.2">
      <c r="A11" s="132" t="s">
        <v>264</v>
      </c>
      <c r="B11" s="230" t="s">
        <v>414</v>
      </c>
      <c r="C11" s="233" t="s">
        <v>478</v>
      </c>
      <c r="D11" s="234" t="s">
        <v>44</v>
      </c>
      <c r="E11" s="289">
        <v>650</v>
      </c>
      <c r="F11" s="65"/>
      <c r="G11" s="83">
        <f t="shared" si="0"/>
        <v>0</v>
      </c>
      <c r="H11" s="87"/>
    </row>
    <row r="12" spans="1:9" ht="58.5" customHeight="1" x14ac:dyDescent="0.2">
      <c r="A12" s="132" t="s">
        <v>265</v>
      </c>
      <c r="B12" s="230" t="s">
        <v>414</v>
      </c>
      <c r="C12" s="233" t="s">
        <v>223</v>
      </c>
      <c r="D12" s="234" t="s">
        <v>44</v>
      </c>
      <c r="E12" s="289">
        <v>1050</v>
      </c>
      <c r="F12" s="65"/>
      <c r="G12" s="83">
        <f t="shared" ref="G12:G13" si="1">ROUND(E12*F12,2)</f>
        <v>0</v>
      </c>
      <c r="H12" s="87"/>
    </row>
    <row r="13" spans="1:9" ht="52.5" customHeight="1" x14ac:dyDescent="0.2">
      <c r="A13" s="132" t="s">
        <v>266</v>
      </c>
      <c r="B13" s="230" t="s">
        <v>414</v>
      </c>
      <c r="C13" s="233" t="s">
        <v>222</v>
      </c>
      <c r="D13" s="234" t="s">
        <v>44</v>
      </c>
      <c r="E13" s="289">
        <v>160</v>
      </c>
      <c r="F13" s="65"/>
      <c r="G13" s="83">
        <f t="shared" si="1"/>
        <v>0</v>
      </c>
      <c r="H13" s="87"/>
    </row>
    <row r="14" spans="1:9" ht="48" customHeight="1" x14ac:dyDescent="0.2">
      <c r="A14" s="132" t="s">
        <v>267</v>
      </c>
      <c r="B14" s="230" t="s">
        <v>414</v>
      </c>
      <c r="C14" s="233" t="s">
        <v>420</v>
      </c>
      <c r="D14" s="234" t="s">
        <v>44</v>
      </c>
      <c r="E14" s="289">
        <v>15</v>
      </c>
      <c r="F14" s="65"/>
      <c r="G14" s="83">
        <f t="shared" ref="G14:G15" si="2">ROUND(E14*F14,2)</f>
        <v>0</v>
      </c>
      <c r="H14" s="87"/>
    </row>
    <row r="15" spans="1:9" ht="51.75" customHeight="1" x14ac:dyDescent="0.2">
      <c r="A15" s="132"/>
      <c r="B15" s="230" t="s">
        <v>414</v>
      </c>
      <c r="C15" s="233" t="s">
        <v>479</v>
      </c>
      <c r="D15" s="234" t="s">
        <v>44</v>
      </c>
      <c r="E15" s="289">
        <v>160</v>
      </c>
      <c r="F15" s="65"/>
      <c r="G15" s="83">
        <f t="shared" si="2"/>
        <v>0</v>
      </c>
      <c r="H15" s="87"/>
    </row>
    <row r="16" spans="1:9" ht="36.75" customHeight="1" x14ac:dyDescent="0.2">
      <c r="A16" s="132" t="s">
        <v>268</v>
      </c>
      <c r="B16" s="230" t="s">
        <v>414</v>
      </c>
      <c r="C16" s="235" t="s">
        <v>224</v>
      </c>
      <c r="D16" s="234" t="s">
        <v>49</v>
      </c>
      <c r="E16" s="241">
        <v>49</v>
      </c>
      <c r="F16" s="65"/>
      <c r="G16" s="83">
        <f t="shared" si="0"/>
        <v>0</v>
      </c>
      <c r="H16" s="87"/>
    </row>
    <row r="17" spans="1:10" ht="52.5" customHeight="1" x14ac:dyDescent="0.2">
      <c r="A17" s="132" t="s">
        <v>269</v>
      </c>
      <c r="B17" s="230" t="s">
        <v>414</v>
      </c>
      <c r="C17" s="236" t="s">
        <v>218</v>
      </c>
      <c r="D17" s="237" t="s">
        <v>50</v>
      </c>
      <c r="E17" s="242">
        <v>45</v>
      </c>
      <c r="F17" s="104"/>
      <c r="G17" s="82">
        <f t="shared" si="0"/>
        <v>0</v>
      </c>
      <c r="H17" s="87"/>
      <c r="J17" s="134"/>
    </row>
    <row r="18" spans="1:10" ht="45" customHeight="1" x14ac:dyDescent="0.2">
      <c r="A18" s="132" t="s">
        <v>270</v>
      </c>
      <c r="B18" s="230" t="s">
        <v>414</v>
      </c>
      <c r="C18" s="236" t="s">
        <v>219</v>
      </c>
      <c r="D18" s="234" t="s">
        <v>49</v>
      </c>
      <c r="E18" s="242">
        <v>4</v>
      </c>
      <c r="F18" s="104"/>
      <c r="G18" s="82">
        <f t="shared" si="0"/>
        <v>0</v>
      </c>
      <c r="H18" s="87"/>
      <c r="J18" s="112"/>
    </row>
    <row r="19" spans="1:10" ht="27" customHeight="1" x14ac:dyDescent="0.2">
      <c r="A19" s="132" t="s">
        <v>271</v>
      </c>
      <c r="B19" s="230" t="s">
        <v>414</v>
      </c>
      <c r="C19" s="233" t="s">
        <v>410</v>
      </c>
      <c r="D19" s="234" t="s">
        <v>49</v>
      </c>
      <c r="E19" s="241">
        <v>29</v>
      </c>
      <c r="F19" s="65"/>
      <c r="G19" s="82">
        <f t="shared" si="0"/>
        <v>0</v>
      </c>
      <c r="H19" s="87"/>
      <c r="J19" s="134"/>
    </row>
    <row r="20" spans="1:10" ht="21.75" customHeight="1" x14ac:dyDescent="0.2">
      <c r="A20" s="132" t="s">
        <v>272</v>
      </c>
      <c r="B20" s="230" t="s">
        <v>414</v>
      </c>
      <c r="C20" s="233" t="s">
        <v>411</v>
      </c>
      <c r="D20" s="234" t="s">
        <v>49</v>
      </c>
      <c r="E20" s="241">
        <v>20</v>
      </c>
      <c r="F20" s="65"/>
      <c r="G20" s="82">
        <f t="shared" si="0"/>
        <v>0</v>
      </c>
      <c r="H20" s="87"/>
    </row>
    <row r="21" spans="1:10" ht="36.75" customHeight="1" x14ac:dyDescent="0.2">
      <c r="A21" s="132" t="s">
        <v>273</v>
      </c>
      <c r="B21" s="230" t="s">
        <v>414</v>
      </c>
      <c r="C21" s="233" t="s">
        <v>421</v>
      </c>
      <c r="D21" s="234" t="s">
        <v>49</v>
      </c>
      <c r="E21" s="241">
        <v>49</v>
      </c>
      <c r="F21" s="65"/>
      <c r="G21" s="83">
        <f t="shared" ref="G21:G22" si="3">ROUND(E21*F21,2)</f>
        <v>0</v>
      </c>
      <c r="H21" s="87"/>
      <c r="J21" s="134"/>
    </row>
    <row r="22" spans="1:10" ht="36.75" customHeight="1" x14ac:dyDescent="0.2">
      <c r="A22" s="132" t="s">
        <v>274</v>
      </c>
      <c r="B22" s="230" t="s">
        <v>414</v>
      </c>
      <c r="C22" s="236" t="s">
        <v>221</v>
      </c>
      <c r="D22" s="234" t="s">
        <v>49</v>
      </c>
      <c r="E22" s="242">
        <v>1</v>
      </c>
      <c r="F22" s="104"/>
      <c r="G22" s="82">
        <f t="shared" si="3"/>
        <v>0</v>
      </c>
      <c r="H22" s="87"/>
    </row>
    <row r="23" spans="1:10" ht="27.75" customHeight="1" x14ac:dyDescent="0.2">
      <c r="A23" s="132" t="s">
        <v>275</v>
      </c>
      <c r="B23" s="230" t="s">
        <v>414</v>
      </c>
      <c r="C23" s="231" t="s">
        <v>111</v>
      </c>
      <c r="D23" s="431" t="s">
        <v>23</v>
      </c>
      <c r="E23" s="432"/>
      <c r="F23" s="104"/>
      <c r="G23" s="82">
        <f>ROUND(E23*F23,2)</f>
        <v>0</v>
      </c>
      <c r="H23" s="87"/>
    </row>
    <row r="24" spans="1:10" ht="25.5" customHeight="1" thickBot="1" x14ac:dyDescent="0.25">
      <c r="A24" s="428" t="s">
        <v>141</v>
      </c>
      <c r="B24" s="429"/>
      <c r="C24" s="430"/>
      <c r="D24" s="429"/>
      <c r="E24" s="429"/>
      <c r="F24" s="429"/>
      <c r="G24" s="88">
        <f>SUM(G6:G23)</f>
        <v>0</v>
      </c>
      <c r="H24" s="87"/>
    </row>
    <row r="25" spans="1:10" ht="25.5" customHeight="1" x14ac:dyDescent="0.2">
      <c r="A25" s="425" t="s">
        <v>422</v>
      </c>
      <c r="B25" s="426"/>
      <c r="C25" s="426"/>
      <c r="D25" s="426"/>
      <c r="E25" s="426"/>
      <c r="F25" s="426"/>
      <c r="G25" s="427"/>
      <c r="H25" s="87"/>
      <c r="I25" s="23"/>
    </row>
    <row r="26" spans="1:10" ht="27.75" customHeight="1" x14ac:dyDescent="0.2">
      <c r="A26" s="276"/>
      <c r="B26" s="277"/>
      <c r="C26" s="410" t="s">
        <v>448</v>
      </c>
      <c r="D26" s="411"/>
      <c r="E26" s="411"/>
      <c r="F26" s="412"/>
      <c r="G26" s="82"/>
      <c r="H26" s="87"/>
      <c r="I26" s="112"/>
    </row>
    <row r="27" spans="1:10" ht="27.75" customHeight="1" x14ac:dyDescent="0.2">
      <c r="A27" s="276" t="s">
        <v>276</v>
      </c>
      <c r="B27" s="277" t="s">
        <v>415</v>
      </c>
      <c r="C27" s="278" t="s">
        <v>438</v>
      </c>
      <c r="D27" s="279" t="s">
        <v>44</v>
      </c>
      <c r="E27" s="280">
        <v>34</v>
      </c>
      <c r="F27" s="281"/>
      <c r="G27" s="82">
        <f t="shared" ref="G27:G53" si="4">ROUND(E27*F27,2)</f>
        <v>0</v>
      </c>
      <c r="H27" s="87"/>
      <c r="I27" s="112"/>
    </row>
    <row r="28" spans="1:10" ht="27.75" customHeight="1" x14ac:dyDescent="0.2">
      <c r="A28" s="276" t="s">
        <v>277</v>
      </c>
      <c r="B28" s="277" t="s">
        <v>415</v>
      </c>
      <c r="C28" s="278" t="s">
        <v>439</v>
      </c>
      <c r="D28" s="279" t="s">
        <v>44</v>
      </c>
      <c r="E28" s="280">
        <v>35</v>
      </c>
      <c r="F28" s="281"/>
      <c r="G28" s="82">
        <f t="shared" si="4"/>
        <v>0</v>
      </c>
      <c r="H28" s="87"/>
      <c r="I28" s="112"/>
    </row>
    <row r="29" spans="1:10" ht="27.75" customHeight="1" x14ac:dyDescent="0.2">
      <c r="A29" s="276" t="s">
        <v>278</v>
      </c>
      <c r="B29" s="277" t="s">
        <v>415</v>
      </c>
      <c r="C29" s="278" t="s">
        <v>442</v>
      </c>
      <c r="D29" s="279" t="s">
        <v>477</v>
      </c>
      <c r="E29" s="280">
        <v>4</v>
      </c>
      <c r="F29" s="281"/>
      <c r="G29" s="82">
        <f t="shared" si="4"/>
        <v>0</v>
      </c>
      <c r="H29" s="87"/>
      <c r="I29" s="112"/>
    </row>
    <row r="30" spans="1:10" ht="27.75" customHeight="1" x14ac:dyDescent="0.2">
      <c r="A30" s="276" t="s">
        <v>279</v>
      </c>
      <c r="B30" s="277" t="s">
        <v>415</v>
      </c>
      <c r="C30" s="278" t="s">
        <v>451</v>
      </c>
      <c r="D30" s="279" t="s">
        <v>44</v>
      </c>
      <c r="E30" s="280">
        <v>35</v>
      </c>
      <c r="F30" s="281"/>
      <c r="G30" s="82">
        <f t="shared" si="4"/>
        <v>0</v>
      </c>
      <c r="H30" s="87"/>
      <c r="I30" s="112"/>
    </row>
    <row r="31" spans="1:10" ht="27.75" customHeight="1" x14ac:dyDescent="0.2">
      <c r="A31" s="276" t="s">
        <v>280</v>
      </c>
      <c r="B31" s="277" t="s">
        <v>415</v>
      </c>
      <c r="C31" s="278" t="s">
        <v>440</v>
      </c>
      <c r="D31" s="282" t="s">
        <v>50</v>
      </c>
      <c r="E31" s="280">
        <v>2</v>
      </c>
      <c r="F31" s="281"/>
      <c r="G31" s="82">
        <f t="shared" si="4"/>
        <v>0</v>
      </c>
      <c r="H31" s="87"/>
      <c r="I31" s="112"/>
    </row>
    <row r="32" spans="1:10" ht="27" customHeight="1" x14ac:dyDescent="0.2">
      <c r="A32" s="283"/>
      <c r="B32" s="277"/>
      <c r="C32" s="407" t="s">
        <v>449</v>
      </c>
      <c r="D32" s="408"/>
      <c r="E32" s="408"/>
      <c r="F32" s="409"/>
      <c r="G32" s="82"/>
      <c r="H32" s="87"/>
    </row>
    <row r="33" spans="1:8" ht="27" customHeight="1" x14ac:dyDescent="0.2">
      <c r="A33" s="276" t="s">
        <v>281</v>
      </c>
      <c r="B33" s="277" t="s">
        <v>415</v>
      </c>
      <c r="C33" s="278" t="s">
        <v>441</v>
      </c>
      <c r="D33" s="284" t="s">
        <v>44</v>
      </c>
      <c r="E33" s="280">
        <v>30</v>
      </c>
      <c r="F33" s="285"/>
      <c r="G33" s="82">
        <f t="shared" si="4"/>
        <v>0</v>
      </c>
      <c r="H33" s="87"/>
    </row>
    <row r="34" spans="1:8" ht="27" customHeight="1" x14ac:dyDescent="0.2">
      <c r="A34" s="276" t="s">
        <v>282</v>
      </c>
      <c r="B34" s="277" t="s">
        <v>415</v>
      </c>
      <c r="C34" s="278" t="s">
        <v>439</v>
      </c>
      <c r="D34" s="286" t="s">
        <v>44</v>
      </c>
      <c r="E34" s="280">
        <v>35</v>
      </c>
      <c r="F34" s="285"/>
      <c r="G34" s="82">
        <f t="shared" si="4"/>
        <v>0</v>
      </c>
      <c r="H34" s="87"/>
    </row>
    <row r="35" spans="1:8" ht="27" customHeight="1" x14ac:dyDescent="0.2">
      <c r="A35" s="276" t="s">
        <v>460</v>
      </c>
      <c r="B35" s="277" t="s">
        <v>415</v>
      </c>
      <c r="C35" s="278" t="s">
        <v>443</v>
      </c>
      <c r="D35" s="286" t="s">
        <v>44</v>
      </c>
      <c r="E35" s="280">
        <v>8.1</v>
      </c>
      <c r="F35" s="285"/>
      <c r="G35" s="82">
        <f t="shared" si="4"/>
        <v>0</v>
      </c>
      <c r="H35" s="87"/>
    </row>
    <row r="36" spans="1:8" ht="27" customHeight="1" x14ac:dyDescent="0.2">
      <c r="A36" s="276" t="s">
        <v>461</v>
      </c>
      <c r="B36" s="277" t="s">
        <v>415</v>
      </c>
      <c r="C36" s="278" t="s">
        <v>452</v>
      </c>
      <c r="D36" s="286" t="s">
        <v>44</v>
      </c>
      <c r="E36" s="280">
        <v>35</v>
      </c>
      <c r="F36" s="285"/>
      <c r="G36" s="82">
        <f t="shared" si="4"/>
        <v>0</v>
      </c>
      <c r="H36" s="87"/>
    </row>
    <row r="37" spans="1:8" ht="27" customHeight="1" x14ac:dyDescent="0.2">
      <c r="A37" s="276" t="s">
        <v>462</v>
      </c>
      <c r="B37" s="277" t="s">
        <v>415</v>
      </c>
      <c r="C37" s="278" t="s">
        <v>444</v>
      </c>
      <c r="D37" s="286" t="s">
        <v>50</v>
      </c>
      <c r="E37" s="280">
        <v>2</v>
      </c>
      <c r="F37" s="285"/>
      <c r="G37" s="82">
        <f t="shared" si="4"/>
        <v>0</v>
      </c>
      <c r="H37" s="87"/>
    </row>
    <row r="38" spans="1:8" s="23" customFormat="1" ht="27.75" customHeight="1" x14ac:dyDescent="0.2">
      <c r="A38" s="287"/>
      <c r="B38" s="277"/>
      <c r="C38" s="410" t="s">
        <v>450</v>
      </c>
      <c r="D38" s="411"/>
      <c r="E38" s="411"/>
      <c r="F38" s="412"/>
      <c r="G38" s="82"/>
      <c r="H38" s="118"/>
    </row>
    <row r="39" spans="1:8" ht="27" customHeight="1" x14ac:dyDescent="0.2">
      <c r="A39" s="276" t="s">
        <v>463</v>
      </c>
      <c r="B39" s="277" t="s">
        <v>415</v>
      </c>
      <c r="C39" s="278" t="s">
        <v>445</v>
      </c>
      <c r="D39" s="284" t="s">
        <v>44</v>
      </c>
      <c r="E39" s="280">
        <v>282</v>
      </c>
      <c r="F39" s="285"/>
      <c r="G39" s="82">
        <f t="shared" ref="G39:G43" si="5">ROUND(E39*F39,2)</f>
        <v>0</v>
      </c>
      <c r="H39" s="87"/>
    </row>
    <row r="40" spans="1:8" ht="27" customHeight="1" x14ac:dyDescent="0.2">
      <c r="A40" s="276" t="s">
        <v>464</v>
      </c>
      <c r="B40" s="277" t="s">
        <v>415</v>
      </c>
      <c r="C40" s="278" t="s">
        <v>439</v>
      </c>
      <c r="D40" s="286" t="s">
        <v>44</v>
      </c>
      <c r="E40" s="280">
        <v>100</v>
      </c>
      <c r="F40" s="285"/>
      <c r="G40" s="82">
        <f t="shared" si="5"/>
        <v>0</v>
      </c>
      <c r="H40" s="87"/>
    </row>
    <row r="41" spans="1:8" ht="27" customHeight="1" x14ac:dyDescent="0.2">
      <c r="A41" s="276" t="s">
        <v>465</v>
      </c>
      <c r="B41" s="277" t="s">
        <v>415</v>
      </c>
      <c r="C41" s="278" t="s">
        <v>446</v>
      </c>
      <c r="D41" s="286" t="s">
        <v>44</v>
      </c>
      <c r="E41" s="280">
        <v>69</v>
      </c>
      <c r="F41" s="285"/>
      <c r="G41" s="82">
        <f t="shared" si="5"/>
        <v>0</v>
      </c>
      <c r="H41" s="87"/>
    </row>
    <row r="42" spans="1:8" ht="27" customHeight="1" x14ac:dyDescent="0.2">
      <c r="A42" s="276" t="s">
        <v>466</v>
      </c>
      <c r="B42" s="277" t="s">
        <v>415</v>
      </c>
      <c r="C42" s="278" t="s">
        <v>452</v>
      </c>
      <c r="D42" s="286" t="s">
        <v>44</v>
      </c>
      <c r="E42" s="280">
        <v>300</v>
      </c>
      <c r="F42" s="285"/>
      <c r="G42" s="82">
        <f t="shared" si="5"/>
        <v>0</v>
      </c>
      <c r="H42" s="87"/>
    </row>
    <row r="43" spans="1:8" ht="27" customHeight="1" x14ac:dyDescent="0.2">
      <c r="A43" s="276" t="s">
        <v>467</v>
      </c>
      <c r="B43" s="277" t="s">
        <v>415</v>
      </c>
      <c r="C43" s="278" t="s">
        <v>440</v>
      </c>
      <c r="D43" s="286" t="s">
        <v>50</v>
      </c>
      <c r="E43" s="280">
        <v>6</v>
      </c>
      <c r="F43" s="285"/>
      <c r="G43" s="82">
        <f t="shared" si="5"/>
        <v>0</v>
      </c>
      <c r="H43" s="87"/>
    </row>
    <row r="44" spans="1:8" s="23" customFormat="1" ht="28.5" customHeight="1" x14ac:dyDescent="0.2">
      <c r="A44" s="287"/>
      <c r="B44" s="277"/>
      <c r="C44" s="410" t="s">
        <v>453</v>
      </c>
      <c r="D44" s="411"/>
      <c r="E44" s="411"/>
      <c r="F44" s="412"/>
      <c r="G44" s="82"/>
      <c r="H44" s="118"/>
    </row>
    <row r="45" spans="1:8" s="23" customFormat="1" ht="28.5" customHeight="1" x14ac:dyDescent="0.2">
      <c r="A45" s="276" t="s">
        <v>468</v>
      </c>
      <c r="B45" s="277" t="s">
        <v>415</v>
      </c>
      <c r="C45" s="278" t="s">
        <v>454</v>
      </c>
      <c r="D45" s="286" t="s">
        <v>44</v>
      </c>
      <c r="E45" s="280">
        <v>30</v>
      </c>
      <c r="F45" s="288"/>
      <c r="G45" s="82">
        <f t="shared" si="4"/>
        <v>0</v>
      </c>
      <c r="H45" s="118"/>
    </row>
    <row r="46" spans="1:8" s="23" customFormat="1" ht="28.5" customHeight="1" x14ac:dyDescent="0.2">
      <c r="A46" s="276" t="s">
        <v>469</v>
      </c>
      <c r="B46" s="277" t="s">
        <v>415</v>
      </c>
      <c r="C46" s="278" t="s">
        <v>455</v>
      </c>
      <c r="D46" s="286" t="s">
        <v>44</v>
      </c>
      <c r="E46" s="280">
        <v>30</v>
      </c>
      <c r="F46" s="288"/>
      <c r="G46" s="82">
        <f t="shared" si="4"/>
        <v>0</v>
      </c>
      <c r="H46" s="118"/>
    </row>
    <row r="47" spans="1:8" s="23" customFormat="1" ht="28.5" customHeight="1" x14ac:dyDescent="0.2">
      <c r="A47" s="276" t="s">
        <v>470</v>
      </c>
      <c r="B47" s="277" t="s">
        <v>415</v>
      </c>
      <c r="C47" s="278" t="s">
        <v>456</v>
      </c>
      <c r="D47" s="286" t="s">
        <v>44</v>
      </c>
      <c r="E47" s="280">
        <v>20</v>
      </c>
      <c r="F47" s="288"/>
      <c r="G47" s="82">
        <f t="shared" si="4"/>
        <v>0</v>
      </c>
      <c r="H47" s="118"/>
    </row>
    <row r="48" spans="1:8" s="23" customFormat="1" ht="28.5" customHeight="1" x14ac:dyDescent="0.2">
      <c r="A48" s="276" t="s">
        <v>471</v>
      </c>
      <c r="B48" s="277" t="s">
        <v>415</v>
      </c>
      <c r="C48" s="278" t="s">
        <v>457</v>
      </c>
      <c r="D48" s="286" t="s">
        <v>44</v>
      </c>
      <c r="E48" s="280">
        <v>225</v>
      </c>
      <c r="F48" s="288"/>
      <c r="G48" s="82">
        <f t="shared" si="4"/>
        <v>0</v>
      </c>
      <c r="H48" s="118"/>
    </row>
    <row r="49" spans="1:8" s="23" customFormat="1" ht="28.5" customHeight="1" x14ac:dyDescent="0.2">
      <c r="A49" s="276" t="s">
        <v>472</v>
      </c>
      <c r="B49" s="277" t="s">
        <v>415</v>
      </c>
      <c r="C49" s="278" t="s">
        <v>458</v>
      </c>
      <c r="D49" s="286" t="s">
        <v>50</v>
      </c>
      <c r="E49" s="280">
        <v>4</v>
      </c>
      <c r="F49" s="288"/>
      <c r="G49" s="82">
        <f t="shared" si="4"/>
        <v>0</v>
      </c>
      <c r="H49" s="118"/>
    </row>
    <row r="50" spans="1:8" s="23" customFormat="1" ht="28.5" customHeight="1" x14ac:dyDescent="0.2">
      <c r="A50" s="132"/>
      <c r="B50" s="230"/>
      <c r="C50" s="273" t="s">
        <v>459</v>
      </c>
      <c r="D50" s="274"/>
      <c r="E50" s="240"/>
      <c r="F50" s="65"/>
      <c r="G50" s="82">
        <f t="shared" si="4"/>
        <v>0</v>
      </c>
      <c r="H50" s="118"/>
    </row>
    <row r="51" spans="1:8" s="23" customFormat="1" ht="48" customHeight="1" x14ac:dyDescent="0.2">
      <c r="A51" s="132" t="s">
        <v>473</v>
      </c>
      <c r="B51" s="230" t="s">
        <v>415</v>
      </c>
      <c r="C51" s="236" t="s">
        <v>283</v>
      </c>
      <c r="D51" s="274" t="s">
        <v>44</v>
      </c>
      <c r="E51" s="240">
        <v>320</v>
      </c>
      <c r="F51" s="65"/>
      <c r="G51" s="82">
        <f t="shared" si="4"/>
        <v>0</v>
      </c>
      <c r="H51" s="118"/>
    </row>
    <row r="52" spans="1:8" s="23" customFormat="1" ht="34.5" customHeight="1" x14ac:dyDescent="0.2">
      <c r="A52" s="132" t="s">
        <v>474</v>
      </c>
      <c r="B52" s="230" t="s">
        <v>415</v>
      </c>
      <c r="C52" s="236" t="s">
        <v>284</v>
      </c>
      <c r="D52" s="274" t="s">
        <v>44</v>
      </c>
      <c r="E52" s="240">
        <v>120</v>
      </c>
      <c r="F52" s="65"/>
      <c r="G52" s="82">
        <f t="shared" si="4"/>
        <v>0</v>
      </c>
      <c r="H52" s="118"/>
    </row>
    <row r="53" spans="1:8" s="23" customFormat="1" ht="33.75" customHeight="1" x14ac:dyDescent="0.2">
      <c r="A53" s="132" t="s">
        <v>475</v>
      </c>
      <c r="B53" s="230" t="s">
        <v>476</v>
      </c>
      <c r="C53" s="236" t="s">
        <v>82</v>
      </c>
      <c r="D53" s="431" t="s">
        <v>23</v>
      </c>
      <c r="E53" s="432"/>
      <c r="F53" s="104"/>
      <c r="G53" s="82">
        <f t="shared" si="4"/>
        <v>0</v>
      </c>
      <c r="H53" s="118"/>
    </row>
    <row r="54" spans="1:8" s="23" customFormat="1" ht="26.25" customHeight="1" x14ac:dyDescent="0.2">
      <c r="A54" s="428" t="s">
        <v>285</v>
      </c>
      <c r="B54" s="429"/>
      <c r="C54" s="430"/>
      <c r="D54" s="429"/>
      <c r="E54" s="429"/>
      <c r="F54" s="429"/>
      <c r="G54" s="88">
        <f>SUM(G26:G53)</f>
        <v>0</v>
      </c>
      <c r="H54" s="118"/>
    </row>
    <row r="55" spans="1:8" ht="28.5" customHeight="1" thickBot="1" x14ac:dyDescent="0.25">
      <c r="A55" s="413" t="s">
        <v>417</v>
      </c>
      <c r="B55" s="414"/>
      <c r="C55" s="414"/>
      <c r="D55" s="414"/>
      <c r="E55" s="414"/>
      <c r="F55" s="415"/>
      <c r="G55" s="238">
        <f>G54+G24</f>
        <v>0</v>
      </c>
      <c r="H55" s="87"/>
    </row>
    <row r="56" spans="1:8" ht="24" customHeight="1" x14ac:dyDescent="0.2">
      <c r="A56" s="228" t="s">
        <v>25</v>
      </c>
      <c r="B56" s="214"/>
      <c r="C56" s="87"/>
      <c r="D56" s="87"/>
      <c r="E56" s="243"/>
      <c r="F56" s="87"/>
      <c r="G56" s="87"/>
      <c r="H56" s="87"/>
    </row>
    <row r="57" spans="1:8" ht="43.5" customHeight="1" x14ac:dyDescent="0.2">
      <c r="A57" s="229"/>
      <c r="B57" s="214"/>
      <c r="C57" s="87"/>
      <c r="D57" s="87"/>
      <c r="E57" s="243"/>
      <c r="F57" s="87"/>
      <c r="G57" s="87"/>
      <c r="H57" s="87"/>
    </row>
    <row r="58" spans="1:8" ht="43.5" customHeight="1" x14ac:dyDescent="0.2">
      <c r="A58" s="229"/>
      <c r="B58" s="214"/>
      <c r="C58" s="87"/>
      <c r="D58" s="87"/>
      <c r="E58" s="243"/>
      <c r="F58" s="87"/>
      <c r="G58" s="87"/>
      <c r="H58" s="87"/>
    </row>
    <row r="59" spans="1:8" ht="43.5" customHeight="1" x14ac:dyDescent="0.2">
      <c r="A59" s="229"/>
      <c r="B59" s="214"/>
      <c r="C59" s="87"/>
      <c r="D59" s="87"/>
      <c r="E59" s="243"/>
      <c r="F59" s="87"/>
      <c r="G59" s="87"/>
      <c r="H59" s="87"/>
    </row>
    <row r="60" spans="1:8" ht="43.5" customHeight="1" x14ac:dyDescent="0.2">
      <c r="A60" s="229"/>
      <c r="B60" s="214"/>
      <c r="C60" s="87"/>
      <c r="D60" s="87"/>
      <c r="E60" s="243"/>
      <c r="F60" s="87"/>
      <c r="G60" s="87"/>
      <c r="H60" s="87"/>
    </row>
    <row r="61" spans="1:8" ht="43.5" customHeight="1" x14ac:dyDescent="0.2">
      <c r="A61" s="229"/>
      <c r="B61" s="214"/>
      <c r="C61" s="87"/>
      <c r="D61" s="87"/>
      <c r="E61" s="243"/>
      <c r="F61" s="87"/>
      <c r="G61" s="87"/>
      <c r="H61" s="87"/>
    </row>
    <row r="62" spans="1:8" ht="43.5" customHeight="1" x14ac:dyDescent="0.2">
      <c r="A62" s="229"/>
      <c r="B62" s="214"/>
      <c r="C62" s="87"/>
      <c r="D62" s="87"/>
      <c r="E62" s="243"/>
      <c r="F62" s="87"/>
      <c r="G62" s="87"/>
      <c r="H62" s="87"/>
    </row>
    <row r="63" spans="1:8" ht="43.5" customHeight="1" x14ac:dyDescent="0.2">
      <c r="A63" s="229"/>
      <c r="B63" s="214"/>
      <c r="C63" s="87"/>
      <c r="D63" s="87"/>
      <c r="E63" s="243"/>
      <c r="F63" s="87"/>
      <c r="G63" s="87"/>
      <c r="H63" s="87"/>
    </row>
    <row r="64" spans="1:8" ht="43.5" customHeight="1" x14ac:dyDescent="0.2">
      <c r="A64" s="229"/>
      <c r="B64" s="214"/>
      <c r="C64" s="87"/>
      <c r="D64" s="87"/>
      <c r="E64" s="243"/>
      <c r="F64" s="87"/>
      <c r="G64" s="87"/>
      <c r="H64" s="87"/>
    </row>
    <row r="65" spans="1:8" ht="43.5" customHeight="1" x14ac:dyDescent="0.2">
      <c r="A65" s="229"/>
      <c r="B65" s="214"/>
      <c r="C65" s="87"/>
      <c r="D65" s="87"/>
      <c r="E65" s="243"/>
      <c r="F65" s="87"/>
      <c r="G65" s="87"/>
      <c r="H65" s="87"/>
    </row>
    <row r="66" spans="1:8" ht="43.5" customHeight="1" x14ac:dyDescent="0.2">
      <c r="A66" s="229"/>
      <c r="B66" s="214"/>
      <c r="C66" s="87"/>
      <c r="D66" s="87"/>
      <c r="E66" s="243"/>
      <c r="F66" s="87"/>
      <c r="G66" s="87"/>
      <c r="H66" s="87"/>
    </row>
    <row r="67" spans="1:8" ht="43.5" customHeight="1" x14ac:dyDescent="0.2">
      <c r="A67" s="229"/>
      <c r="B67" s="214"/>
      <c r="C67" s="87"/>
      <c r="D67" s="87"/>
      <c r="E67" s="243"/>
      <c r="F67" s="87"/>
      <c r="G67" s="87"/>
      <c r="H67" s="87"/>
    </row>
    <row r="68" spans="1:8" ht="43.5" customHeight="1" x14ac:dyDescent="0.2">
      <c r="A68" s="229"/>
      <c r="B68" s="214"/>
      <c r="C68" s="87"/>
      <c r="D68" s="87"/>
      <c r="E68" s="243"/>
      <c r="F68" s="87"/>
      <c r="G68" s="87"/>
      <c r="H68" s="87"/>
    </row>
    <row r="69" spans="1:8" ht="43.5" customHeight="1" x14ac:dyDescent="0.2">
      <c r="A69" s="229"/>
      <c r="B69" s="214"/>
      <c r="C69" s="87"/>
      <c r="D69" s="87"/>
      <c r="E69" s="243"/>
      <c r="F69" s="87"/>
      <c r="G69" s="87"/>
      <c r="H69" s="87"/>
    </row>
    <row r="70" spans="1:8" ht="43.5" customHeight="1" x14ac:dyDescent="0.2">
      <c r="A70" s="229"/>
      <c r="B70" s="214"/>
      <c r="C70" s="87"/>
      <c r="D70" s="87"/>
      <c r="E70" s="243"/>
      <c r="F70" s="87"/>
      <c r="G70" s="87"/>
      <c r="H70" s="87"/>
    </row>
    <row r="71" spans="1:8" ht="43.5" customHeight="1" x14ac:dyDescent="0.2">
      <c r="A71" s="229"/>
      <c r="B71" s="214"/>
      <c r="C71" s="87"/>
      <c r="D71" s="87"/>
      <c r="E71" s="243"/>
      <c r="F71" s="87"/>
      <c r="G71" s="87"/>
      <c r="H71" s="87"/>
    </row>
    <row r="72" spans="1:8" ht="43.5" customHeight="1" x14ac:dyDescent="0.2">
      <c r="A72" s="229"/>
      <c r="B72" s="214"/>
      <c r="C72" s="87"/>
      <c r="D72" s="87"/>
      <c r="E72" s="243"/>
      <c r="F72" s="87"/>
      <c r="G72" s="87"/>
      <c r="H72" s="87"/>
    </row>
    <row r="73" spans="1:8" ht="43.5" customHeight="1" x14ac:dyDescent="0.2">
      <c r="A73" s="229"/>
      <c r="B73" s="214"/>
      <c r="C73" s="87"/>
      <c r="D73" s="87"/>
      <c r="E73" s="243"/>
      <c r="F73" s="87"/>
      <c r="G73" s="87"/>
      <c r="H73" s="87"/>
    </row>
    <row r="74" spans="1:8" ht="43.5" customHeight="1" x14ac:dyDescent="0.2">
      <c r="A74" s="229"/>
      <c r="B74" s="214"/>
      <c r="C74" s="87"/>
      <c r="D74" s="87"/>
      <c r="E74" s="243"/>
      <c r="F74" s="87"/>
      <c r="G74" s="87"/>
      <c r="H74" s="87"/>
    </row>
    <row r="75" spans="1:8" ht="43.5" customHeight="1" x14ac:dyDescent="0.2">
      <c r="A75" s="229"/>
      <c r="B75" s="214"/>
      <c r="C75" s="87"/>
      <c r="D75" s="87"/>
      <c r="E75" s="243"/>
      <c r="F75" s="87"/>
      <c r="G75" s="87"/>
      <c r="H75" s="87"/>
    </row>
    <row r="76" spans="1:8" ht="43.5" customHeight="1" x14ac:dyDescent="0.2">
      <c r="A76" s="229"/>
      <c r="B76" s="214"/>
      <c r="C76" s="87"/>
      <c r="D76" s="87"/>
      <c r="E76" s="243"/>
      <c r="F76" s="87"/>
      <c r="G76" s="87"/>
      <c r="H76" s="87"/>
    </row>
    <row r="77" spans="1:8" ht="43.5" customHeight="1" x14ac:dyDescent="0.2">
      <c r="A77" s="229"/>
      <c r="B77" s="214"/>
      <c r="C77" s="87"/>
      <c r="D77" s="87"/>
      <c r="E77" s="243"/>
      <c r="F77" s="87"/>
      <c r="G77" s="87"/>
      <c r="H77" s="87"/>
    </row>
    <row r="78" spans="1:8" ht="43.5" customHeight="1" x14ac:dyDescent="0.2">
      <c r="A78" s="229"/>
      <c r="B78" s="214"/>
      <c r="C78" s="87"/>
      <c r="D78" s="87"/>
      <c r="E78" s="243"/>
      <c r="F78" s="87"/>
      <c r="G78" s="87"/>
      <c r="H78" s="87"/>
    </row>
    <row r="79" spans="1:8" ht="43.5" customHeight="1" x14ac:dyDescent="0.2">
      <c r="A79" s="229"/>
      <c r="B79" s="214"/>
      <c r="C79" s="87"/>
      <c r="D79" s="87"/>
      <c r="E79" s="243"/>
      <c r="F79" s="87"/>
      <c r="G79" s="87"/>
      <c r="H79" s="87"/>
    </row>
    <row r="80" spans="1:8" ht="43.5" customHeight="1" x14ac:dyDescent="0.2">
      <c r="A80" s="229"/>
      <c r="B80" s="214"/>
      <c r="C80" s="87"/>
      <c r="D80" s="87"/>
      <c r="E80" s="243"/>
      <c r="F80" s="87"/>
      <c r="G80" s="87"/>
      <c r="H80" s="87"/>
    </row>
  </sheetData>
  <mergeCells count="17">
    <mergeCell ref="C26:F26"/>
    <mergeCell ref="C32:F32"/>
    <mergeCell ref="C38:F38"/>
    <mergeCell ref="C44:F44"/>
    <mergeCell ref="A55:F55"/>
    <mergeCell ref="A1:G1"/>
    <mergeCell ref="A2:A3"/>
    <mergeCell ref="B2:B3"/>
    <mergeCell ref="C2:C3"/>
    <mergeCell ref="D2:E2"/>
    <mergeCell ref="A5:G5"/>
    <mergeCell ref="A54:F54"/>
    <mergeCell ref="D23:E23"/>
    <mergeCell ref="A24:F24"/>
    <mergeCell ref="A25:G25"/>
    <mergeCell ref="D53:E53"/>
    <mergeCell ref="A4:G4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1"/>
  <sheetViews>
    <sheetView tabSelected="1" zoomScale="110" zoomScaleNormal="110" zoomScaleSheetLayoutView="100" workbookViewId="0">
      <selection activeCell="E13" sqref="E13"/>
    </sheetView>
  </sheetViews>
  <sheetFormatPr defaultRowHeight="43.5" customHeight="1" x14ac:dyDescent="0.2"/>
  <cols>
    <col min="1" max="1" width="6.42578125" style="45" customWidth="1"/>
    <col min="2" max="2" width="14.5703125" style="253" customWidth="1"/>
    <col min="3" max="3" width="58.140625" style="54" customWidth="1"/>
    <col min="4" max="4" width="7.7109375" customWidth="1"/>
    <col min="5" max="5" width="9.140625" style="115" customWidth="1"/>
    <col min="6" max="6" width="11.42578125" customWidth="1"/>
    <col min="7" max="7" width="12.85546875" customWidth="1"/>
    <col min="9" max="9" width="9.85546875" style="63" bestFit="1" customWidth="1"/>
    <col min="15" max="15" width="34.28515625" customWidth="1"/>
  </cols>
  <sheetData>
    <row r="1" spans="1:10" ht="65.099999999999994" customHeight="1" thickBot="1" x14ac:dyDescent="0.25">
      <c r="A1" s="304" t="str">
        <f>zestawienie!A2</f>
        <v xml:space="preserve">Przedmiar Robót
Zadanie 3b "Przebudowa drogi powiatowej (ul. Ludzi Morza) między skrzyżowaniem  z ul. Barlickiego i nowoprojektowaną drogą (tzw. obwodnicą Bazy Las)"
</v>
      </c>
      <c r="B1" s="305"/>
      <c r="C1" s="305"/>
      <c r="D1" s="305"/>
      <c r="E1" s="305"/>
      <c r="F1" s="305"/>
      <c r="G1" s="306"/>
    </row>
    <row r="2" spans="1:10" ht="33" customHeight="1" x14ac:dyDescent="0.2">
      <c r="A2" s="440" t="s">
        <v>15</v>
      </c>
      <c r="B2" s="442" t="s">
        <v>26</v>
      </c>
      <c r="C2" s="344" t="s">
        <v>27</v>
      </c>
      <c r="D2" s="344" t="s">
        <v>28</v>
      </c>
      <c r="E2" s="344"/>
      <c r="F2" s="11" t="s">
        <v>481</v>
      </c>
      <c r="G2" s="12" t="s">
        <v>312</v>
      </c>
    </row>
    <row r="3" spans="1:10" ht="33.75" customHeight="1" x14ac:dyDescent="0.2">
      <c r="A3" s="441"/>
      <c r="B3" s="443"/>
      <c r="C3" s="345"/>
      <c r="D3" s="96" t="s">
        <v>29</v>
      </c>
      <c r="E3" s="262" t="s">
        <v>79</v>
      </c>
      <c r="F3" s="33" t="s">
        <v>19</v>
      </c>
      <c r="G3" s="34" t="s">
        <v>19</v>
      </c>
    </row>
    <row r="4" spans="1:10" ht="30.75" customHeight="1" x14ac:dyDescent="0.2">
      <c r="A4" s="401" t="s">
        <v>423</v>
      </c>
      <c r="B4" s="402"/>
      <c r="C4" s="402"/>
      <c r="D4" s="402"/>
      <c r="E4" s="402"/>
      <c r="F4" s="402"/>
      <c r="G4" s="403"/>
    </row>
    <row r="5" spans="1:10" ht="24" customHeight="1" x14ac:dyDescent="0.2">
      <c r="A5" s="245"/>
      <c r="B5" s="246" t="s">
        <v>144</v>
      </c>
      <c r="C5" s="93" t="s">
        <v>424</v>
      </c>
      <c r="D5" s="94"/>
      <c r="E5" s="263"/>
      <c r="F5" s="255"/>
      <c r="G5" s="100"/>
    </row>
    <row r="6" spans="1:10" ht="31.5" customHeight="1" x14ac:dyDescent="0.2">
      <c r="A6" s="247" t="s">
        <v>145</v>
      </c>
      <c r="B6" s="248" t="s">
        <v>142</v>
      </c>
      <c r="C6" s="256" t="s">
        <v>286</v>
      </c>
      <c r="D6" s="257" t="s">
        <v>44</v>
      </c>
      <c r="E6" s="264">
        <v>1004</v>
      </c>
      <c r="F6" s="254"/>
      <c r="G6" s="100">
        <f t="shared" ref="G6:G8" si="0">ROUND(E6*F6,2)</f>
        <v>0</v>
      </c>
    </row>
    <row r="7" spans="1:10" ht="28.5" customHeight="1" x14ac:dyDescent="0.2">
      <c r="A7" s="249" t="s">
        <v>146</v>
      </c>
      <c r="B7" s="250" t="s">
        <v>142</v>
      </c>
      <c r="C7" s="258" t="s">
        <v>287</v>
      </c>
      <c r="D7" s="259" t="s">
        <v>44</v>
      </c>
      <c r="E7" s="265">
        <v>366</v>
      </c>
      <c r="F7" s="188"/>
      <c r="G7" s="189">
        <f t="shared" si="0"/>
        <v>0</v>
      </c>
    </row>
    <row r="8" spans="1:10" ht="40.5" customHeight="1" x14ac:dyDescent="0.2">
      <c r="A8" s="251" t="s">
        <v>147</v>
      </c>
      <c r="B8" s="248" t="s">
        <v>142</v>
      </c>
      <c r="C8" s="260" t="s">
        <v>288</v>
      </c>
      <c r="D8" s="261" t="s">
        <v>49</v>
      </c>
      <c r="E8" s="266">
        <v>47</v>
      </c>
      <c r="F8" s="255"/>
      <c r="G8" s="190">
        <f t="shared" si="0"/>
        <v>0</v>
      </c>
      <c r="J8" s="115"/>
    </row>
    <row r="9" spans="1:10" ht="30" customHeight="1" x14ac:dyDescent="0.2">
      <c r="A9" s="247" t="s">
        <v>148</v>
      </c>
      <c r="B9" s="248" t="s">
        <v>142</v>
      </c>
      <c r="C9" s="81" t="s">
        <v>143</v>
      </c>
      <c r="D9" s="435" t="s">
        <v>23</v>
      </c>
      <c r="E9" s="436"/>
      <c r="F9" s="255"/>
      <c r="G9" s="100">
        <f>ROUND(F9,2)</f>
        <v>0</v>
      </c>
    </row>
    <row r="10" spans="1:10" ht="35.25" customHeight="1" thickBot="1" x14ac:dyDescent="0.25">
      <c r="A10" s="437" t="s">
        <v>425</v>
      </c>
      <c r="B10" s="438"/>
      <c r="C10" s="438"/>
      <c r="D10" s="438"/>
      <c r="E10" s="438"/>
      <c r="F10" s="439"/>
      <c r="G10" s="95">
        <f>SUM(G6:G9)</f>
        <v>0</v>
      </c>
    </row>
    <row r="11" spans="1:10" ht="21.75" customHeight="1" x14ac:dyDescent="0.2">
      <c r="A11" s="252" t="s">
        <v>25</v>
      </c>
    </row>
  </sheetData>
  <mergeCells count="8">
    <mergeCell ref="D9:E9"/>
    <mergeCell ref="A10:F10"/>
    <mergeCell ref="A4:G4"/>
    <mergeCell ref="A1:G1"/>
    <mergeCell ref="A2:A3"/>
    <mergeCell ref="B2:B3"/>
    <mergeCell ref="C2:C3"/>
    <mergeCell ref="D2:E2"/>
  </mergeCells>
  <phoneticPr fontId="5" type="noConversion"/>
  <pageMargins left="0.70866141732283472" right="0.70866141732283472" top="0.74803149606299213" bottom="0.74803149606299213" header="0.31496062992125984" footer="0.31496062992125984"/>
  <pageSetup paperSize="9" scale="74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97CB408962F944AB32CD94AD883E1D" ma:contentTypeVersion="4" ma:contentTypeDescription="Create a new document." ma:contentTypeScope="" ma:versionID="bdb81c7eb8f1b32e1b3fe389d6f1ab22">
  <xsd:schema xmlns:xsd="http://www.w3.org/2001/XMLSchema" xmlns:xs="http://www.w3.org/2001/XMLSchema" xmlns:p="http://schemas.microsoft.com/office/2006/metadata/properties" xmlns:ns2="4a26cc43-21bc-4b55-b230-5cbf4cc981eb" targetNamespace="http://schemas.microsoft.com/office/2006/metadata/properties" ma:root="true" ma:fieldsID="dc981dde2deb8830f07b846bff83b500" ns2:_="">
    <xsd:import namespace="4a26cc43-21bc-4b55-b230-5cbf4cc981e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26cc43-21bc-4b55-b230-5cbf4cc981e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84C0A6-B5F1-4B88-B854-055940F15AB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E7035E4-62DB-4215-8315-5A04363B2943}">
  <ds:schemaRefs>
    <ds:schemaRef ds:uri="http://purl.org/dc/elements/1.1/"/>
    <ds:schemaRef ds:uri="http://schemas.microsoft.com/office/2006/metadata/properties"/>
    <ds:schemaRef ds:uri="4a26cc43-21bc-4b55-b230-5cbf4cc981e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28CA16E0-6951-438F-9C39-0FE9A2CB0F0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a26cc43-21bc-4b55-b230-5cbf4cc981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8</vt:i4>
      </vt:variant>
      <vt:variant>
        <vt:lpstr>Nazwane zakresy</vt:lpstr>
      </vt:variant>
      <vt:variant>
        <vt:i4>8</vt:i4>
      </vt:variant>
    </vt:vector>
  </HeadingPairs>
  <TitlesOfParts>
    <vt:vector size="16" baseType="lpstr">
      <vt:lpstr>zestawienie</vt:lpstr>
      <vt:lpstr>I.WO Kontraktu</vt:lpstr>
      <vt:lpstr>II.WO Robót</vt:lpstr>
      <vt:lpstr>III. Prace przyg. i Zieleń </vt:lpstr>
      <vt:lpstr>IV. Układ drogowy</vt:lpstr>
      <vt:lpstr>V. Kanalizacja deszczowa</vt:lpstr>
      <vt:lpstr>VI. Sieci elekt. i oświetlenie </vt:lpstr>
      <vt:lpstr>VII. Telekomunikacja</vt:lpstr>
      <vt:lpstr>'I.WO Kontraktu'!Obszar_wydruku</vt:lpstr>
      <vt:lpstr>'II.WO Robót'!Obszar_wydruku</vt:lpstr>
      <vt:lpstr>'III. Prace przyg. i Zieleń '!Obszar_wydruku</vt:lpstr>
      <vt:lpstr>'IV. Układ drogowy'!Obszar_wydruku</vt:lpstr>
      <vt:lpstr>'VI. Sieci elekt. i oświetlenie '!Obszar_wydruku</vt:lpstr>
      <vt:lpstr>'VII. Telekomunikacja'!Obszar_wydruku</vt:lpstr>
      <vt:lpstr>zestawienie!Obszar_wydruku</vt:lpstr>
      <vt:lpstr>'I.WO Kontraktu'!Tytuły_wydruku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</dc:title>
  <dc:subject/>
  <dc:creator/>
  <cp:keywords/>
  <dc:description/>
  <cp:lastModifiedBy/>
  <cp:revision/>
  <dcterms:created xsi:type="dcterms:W3CDTF">2003-01-05T13:43:05Z</dcterms:created>
  <dcterms:modified xsi:type="dcterms:W3CDTF">2022-02-24T14:58:47Z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43f08ec5-d6d9-4227-8387-ccbfcb3632c4_Enabled">
    <vt:lpwstr>true</vt:lpwstr>
  </property>
  <property fmtid="{D5CDD505-2E9C-101B-9397-08002B2CF9AE}" pid="3" name="MSIP_Label_43f08ec5-d6d9-4227-8387-ccbfcb3632c4_SetDate">
    <vt:lpwstr>2020-09-24T06:25:31Z</vt:lpwstr>
  </property>
  <property fmtid="{D5CDD505-2E9C-101B-9397-08002B2CF9AE}" pid="4" name="MSIP_Label_43f08ec5-d6d9-4227-8387-ccbfcb3632c4_Method">
    <vt:lpwstr>Standard</vt:lpwstr>
  </property>
  <property fmtid="{D5CDD505-2E9C-101B-9397-08002B2CF9AE}" pid="5" name="MSIP_Label_43f08ec5-d6d9-4227-8387-ccbfcb3632c4_Name">
    <vt:lpwstr>Sweco Restricted</vt:lpwstr>
  </property>
  <property fmtid="{D5CDD505-2E9C-101B-9397-08002B2CF9AE}" pid="6" name="MSIP_Label_43f08ec5-d6d9-4227-8387-ccbfcb3632c4_SiteId">
    <vt:lpwstr>b7872ef0-9a00-4c18-8a4a-c7d25c778a9e</vt:lpwstr>
  </property>
  <property fmtid="{D5CDD505-2E9C-101B-9397-08002B2CF9AE}" pid="7" name="MSIP_Label_43f08ec5-d6d9-4227-8387-ccbfcb3632c4_ActionId">
    <vt:lpwstr>43d8b047-a614-42d6-a92c-00008eeb1e56</vt:lpwstr>
  </property>
  <property fmtid="{D5CDD505-2E9C-101B-9397-08002B2CF9AE}" pid="8" name="MSIP_Label_43f08ec5-d6d9-4227-8387-ccbfcb3632c4_ContentBits">
    <vt:lpwstr>0</vt:lpwstr>
  </property>
  <property fmtid="{D5CDD505-2E9C-101B-9397-08002B2CF9AE}" pid="9" name="ContentTypeId">
    <vt:lpwstr>0x010100E997CB408962F944AB32CD94AD883E1D</vt:lpwstr>
  </property>
</Properties>
</file>