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FAC_wycena" sheetId="2" r:id="rId1"/>
    <sheet name="FAC" sheetId="6" state="hidden" r:id="rId2"/>
  </sheets>
  <calcPr calcId="152511" iterateDelta="1E-4"/>
</workbook>
</file>

<file path=xl/calcChain.xml><?xml version="1.0" encoding="utf-8"?>
<calcChain xmlns="http://schemas.openxmlformats.org/spreadsheetml/2006/main">
  <c r="E11" i="2" l="1"/>
  <c r="D11" i="2"/>
  <c r="G16" i="2"/>
  <c r="H16" i="2" s="1"/>
  <c r="G15" i="2"/>
  <c r="G7" i="2"/>
  <c r="H7" i="2" s="1"/>
  <c r="G6" i="2"/>
  <c r="H6" i="2" l="1"/>
  <c r="H15" i="2" l="1"/>
  <c r="G17" i="2"/>
  <c r="D20" i="2" l="1"/>
  <c r="G20" i="2" s="1"/>
  <c r="H17" i="2"/>
  <c r="I20" i="2" l="1"/>
  <c r="E20" i="2"/>
  <c r="H20" i="2" s="1"/>
  <c r="G8" i="2"/>
  <c r="J20" i="2" l="1"/>
  <c r="G11" i="2"/>
  <c r="H8" i="2"/>
  <c r="H11" i="2" l="1"/>
  <c r="I11" i="2"/>
  <c r="J11" i="2" l="1"/>
  <c r="K44" i="6" l="1"/>
  <c r="L44" i="6" s="1"/>
  <c r="K43" i="6"/>
  <c r="L43" i="6" s="1"/>
  <c r="L45" i="6" s="1"/>
  <c r="G48" i="6" s="1"/>
  <c r="K35" i="6"/>
  <c r="L35" i="6" s="1"/>
  <c r="K34" i="6"/>
  <c r="L34" i="6" s="1"/>
  <c r="K33" i="6"/>
  <c r="L33" i="6" s="1"/>
  <c r="K32" i="6"/>
  <c r="L32" i="6" s="1"/>
  <c r="K31" i="6"/>
  <c r="L31" i="6" s="1"/>
  <c r="K30" i="6"/>
  <c r="L30" i="6" s="1"/>
  <c r="K29" i="6"/>
  <c r="L29" i="6" s="1"/>
  <c r="K28" i="6"/>
  <c r="L28" i="6" s="1"/>
  <c r="K21" i="6"/>
  <c r="F24" i="6" s="1"/>
  <c r="K20" i="6"/>
  <c r="L20" i="6" s="1"/>
  <c r="L21" i="6" s="1"/>
  <c r="G24" i="6" s="1"/>
  <c r="K12" i="6"/>
  <c r="L12" i="6" s="1"/>
  <c r="K11" i="6"/>
  <c r="L11" i="6" s="1"/>
  <c r="K10" i="6"/>
  <c r="L10" i="6" s="1"/>
  <c r="K9" i="6"/>
  <c r="L9" i="6" s="1"/>
  <c r="K8" i="6"/>
  <c r="L8" i="6" s="1"/>
  <c r="L36" i="6" l="1"/>
  <c r="G39" i="6" s="1"/>
  <c r="J24" i="6"/>
  <c r="L24" i="6"/>
  <c r="I24" i="6"/>
  <c r="K24" i="6" s="1"/>
  <c r="J39" i="6"/>
  <c r="L39" i="6"/>
  <c r="J48" i="6"/>
  <c r="L48" i="6" s="1"/>
  <c r="L13" i="6"/>
  <c r="K13" i="6"/>
  <c r="K36" i="6"/>
  <c r="F39" i="6" s="1"/>
  <c r="K45" i="6"/>
  <c r="F48" i="6" s="1"/>
  <c r="I48" i="6" l="1"/>
  <c r="K48" i="6"/>
  <c r="I39" i="6"/>
  <c r="K39" i="6"/>
  <c r="K52" i="6"/>
  <c r="F16" i="6"/>
  <c r="L52" i="6"/>
  <c r="G16" i="6"/>
  <c r="J16" i="6" l="1"/>
  <c r="L16" i="6" s="1"/>
  <c r="I16" i="6"/>
  <c r="K16" i="6" s="1"/>
</calcChain>
</file>

<file path=xl/sharedStrings.xml><?xml version="1.0" encoding="utf-8"?>
<sst xmlns="http://schemas.openxmlformats.org/spreadsheetml/2006/main" count="172" uniqueCount="61">
  <si>
    <t>L.p.</t>
  </si>
  <si>
    <t>j.m.</t>
  </si>
  <si>
    <t>VAT %</t>
  </si>
  <si>
    <t>RAZEM:</t>
  </si>
  <si>
    <t>Uwaga ! Należy należy zapoznać się z poniższymi uwagami przed wypełnieniem Formularza asortymentowo-cenowego</t>
  </si>
  <si>
    <t>2. Określenie właściwej stawki VAT należy do Wykonawcy. Należy podać stawkę VAT obowiązującą na dzień składania ofert.</t>
  </si>
  <si>
    <t>PAKIET 1</t>
  </si>
  <si>
    <t>3. Pomimo zastosowania formuł Zamawiający zaleca sprawdzenie poprawności wyliczeń zgodnie z zasadami określonymi w rozdziale XV. pkt. 5 SWZ. Formuły wpisane w Formularzu mają jedynie charakter pomocniczy. 
Wykonawca jest w pełni odpowiedzialny za prawidłowe wypełnienie Formularza asortymentowo-cenowego.</t>
  </si>
  <si>
    <t>PAKIET 2</t>
  </si>
  <si>
    <t xml:space="preserve">Cena netto (zł) za j.m </t>
  </si>
  <si>
    <t>Szacunkowa ilość asortymentu w j.m.</t>
  </si>
  <si>
    <t xml:space="preserve">Klipsy polimerowe niewchłanialne, rozmiar ML, o podwyższonej stabilności poprzecznej na naczyniu; dwukierunkowo naprzemiennie ułożone zęby umieszczone na całej wewnętrznej powierzchni ramion klipsa zakończone ostrzem uniesionym w kierunku przeciwległego ramienia pod kątem 45°, aktywny zawias oraz zatrzask; do każdego zasobnika dwie samoprzylepne naklejki do umieszczenia w dokumentacji medycznej; ładunek zawierający 6 szt. klipsów, kompatybilne z klipsownicą ref. 0301-04MLE/OMN (kompatybilność potwierdzona w instrukcji obsługi klipsów). Opakowanie a 20 szt </t>
  </si>
  <si>
    <t>Klipsy polimerowe niewchłanialne, rozmiar L, o podwyższonej stabilności poprzecznej na naczyniu; dwukierunkowo naprzemiennie ułożone zęby umieszczone na całej wewnętrznej powierzchni ramion klipsa zakończone ostrzem uniesionym w kierunku przeciwległego ramienia pod kątem 45°, aktywny zawias oraz zatrzask; do każdego zasobnika dwie samoprzylepne naklejki do umieszczenia w dokumentacji medycznej; ładunek zawierający 6 szt. klipsów, kompatybilne z klipsownicą ref. 0301-04LE/OMN (kompatybilność potwierdzona w instrukcji obsługi klipsów). Op a 20 szt</t>
  </si>
  <si>
    <t>Klipsy polimerowe niewchłanialne, rozmiar XL, o podwyższonej stabilności poprzecznej na naczyniu; dwukierunkowo naprzemiennie ułożone zęby umieszczone na całej wewnętrznej powierzchni ramion klipsa zakończone ostrzem uniesionym w kierunku przeciwległego ramienia pod kątem 45°, aktywny zawias oraz zatrzask; do każdego zasobnika dwie samoprzylepne naklejki do umieszczenia w dokumentacji medycznej; ładunek zawierający 6 szt. klipsów, kompatybilne z klipsownicą ref. 0301-04XLE/OMN (kompatybilność potwierdzona w instrukcji obsługi klipsów). Op a 20 szt</t>
  </si>
  <si>
    <t>Klipsy tytanowe rozmiar ML o wymiarach przed zamknięciem 8,1 mm i 9,1 mm po zamknięciu, łatwy załadunek klipsa do klipsownicy, równoległe zamykanie ramion klipsa na całej długości, pojedynczy podłużny rowek wzdłuż całej wewnętrznej powierzchni klipsa, kompatybilne z klipsownicami o przekroju szczęk w kształcie litery V 50-60O, do każdego zasobnika dwie samoprzylepne naklejki do umieszczenia w dokumentacji medycznej; ładunek zawierający 6 szt. klipsów, kompatybilne z klipsownicą ref. 0301-07MLE (kompatybilność potwierdzona w instrukcji obsługi klipsów)</t>
  </si>
  <si>
    <t>Klipsy tytanowe rozmiar ML o wymiarach przed zamknięciem 5,5 mm i 8,7 mm po zamknięciu, posiadające wewnętrzne i zewnętrzne rowkowanie zabezpieczające przed zsunięciem się z naczynia i wysunięciem z klipsownicy, kompatybilne z klipsownicami o uchwycie szczęk 0,84 -1,00 mm, do każdego zasobnika dwie samoprzylepne naklejki do umieszczenia w dokumentacji medycznej; ładunek zawierający 6 szt. klipsów.</t>
  </si>
  <si>
    <t>op</t>
  </si>
  <si>
    <t>szt</t>
  </si>
  <si>
    <t>Producent, Nazwa handlowa, nr katalog. oferowanego asortymentu</t>
  </si>
  <si>
    <t>Nazwa i nr dokumentu dopuszczającego do obrotu i używania</t>
  </si>
  <si>
    <t>Klasa wyrobu</t>
  </si>
  <si>
    <t>Wielkość opakowania handlowego (zgodne ze sposobem fakturowania)</t>
  </si>
  <si>
    <t>Filtr gazu CO2 z drenem do insuflatorów, sterylny</t>
  </si>
  <si>
    <t>szt.</t>
  </si>
  <si>
    <t>PAKIET 3</t>
  </si>
  <si>
    <t xml:space="preserve">Opis przedmiotu zamówienia </t>
  </si>
  <si>
    <t>PAKIET 4</t>
  </si>
  <si>
    <t>szrt</t>
  </si>
  <si>
    <t>Laparoskopowy woreczek ekstrakcyjny, pojemność 200 ml, średnica 54 mm, długość 200 mm, w polietylenowej rurce z wypychaczem, długość prowadnika 223 mm, wypychacz z uchwytem na dwa palce, do trokara 10mm, ściągacz z pamięcią kształtu wykonany z nitinolu.</t>
  </si>
  <si>
    <t>Laparoskopowy woreczek ekstrakcyjny, pojemność 400 ml, średnica 80 mm, długość 190 mm, w polietylenowej rurce z wypychaczem, długość prowadnika 223 mm, wypychacz z uchwytem na dwa palce, do trokara 10mm, ściągacz z pamięcią kształtu wykonany z nitinolu.</t>
  </si>
  <si>
    <t>Laparoskopowy woreczek ekstrakcyjny, pojemność 800 ml, średnica 100 mm, długość 205 mm, w polietylenowej rurce z wypychaczem, długość prowadnika 223 mm, wypychacz z uchwytem na dwa palce, do trokara 10mm, ściągacz z pamięcią kształtu wykonany z nitinolu.</t>
  </si>
  <si>
    <t>Laparoskopowy woreczek ekstrakcyjny, pojemność 1200 ml, średnica 130 mm, długość 205 mm, w polietylenowej rurce z wypychaczem, długość prowadnika 223 mm, wypychacz z uchwytem na dwa palce, do trokara 10mm, ściągacz z pamięcią kształtu wykonany z nitinolu.</t>
  </si>
  <si>
    <t>Laparoskopowy woreczek ekstrakcyjny, pojemność 1500 ml, średnica 150 mm, długość 205 mm, w polietylenowej rurce z wypychaczem, długość prowadnika 223 mm, wypychacz z uchwytem na dwa palce, do trokara 10mm, ściągacz z pamięcią kształtu wykonany z nitinolu.</t>
  </si>
  <si>
    <t>Jednorazowy, sterylny system filtracji dymu elektrochirurgicznego podczas procedur laparoskopowych, łącznik luer lock do połączenia z trokarem, dren z zaciskiem rolkowym do regualcji przepływu gazu, filtr ULPA z aktywnym węglem - skuteczność &gt;99,999968% dla cząstek o wielkości 25-27 nanometrów.</t>
  </si>
  <si>
    <t>Nożyczki laparokopowe zagięte typu Metzenbaum, sterylne, do kilkukrotnego użytku (do 9 sterylizacji w parze), trzon obrotowy 5 mm, długość 34 cm, z kolorystycznym oznaczeniem rodzaju narzędzia.</t>
  </si>
  <si>
    <t>Zestaw trokarów:                                                                                                                1 x trokar 10 mm typ bezpieczny liniowy z mechanizmem aktywującym ostrze i wskaźnikiem aktywacji, 2 x kaniula żłobkowana 10 mm z portem do insuflacji,                       1 x redukcja do kaniul 5/10 mm, 1 x trokar 5 mm typ piramidalny rozpychający,                                2 x kaniula żłobkowana 5 mm z portem do insuflacji,1 x igła veresa z kranikiem,                                                           1 x woreczek ekstrakcyjny ze ściągaczem,1 x 6 szt klipsów ML do klipsownicy typu 0301-07MLE, 1 x 6 szt klipsów ML do klipsownicy typu 0301-02MLE,</t>
  </si>
  <si>
    <t>Wartość podstawowa netto w zł</t>
  </si>
  <si>
    <t>Wartość podstawowa brutto w zł</t>
  </si>
  <si>
    <t>Kaseta dreny ssąco-płuczące, - dreny umieszczone w sterylnej kasecie; - kolorowe oznaczenie części drenów pracujacej w polu operacyjnym; - perystaltyczna praca części podającej oraz odbierającej płyny op a 6 szt</t>
  </si>
  <si>
    <t xml:space="preserve">Końcówka 3w1; - średnica 4,2mm, -funkcja frezu kosntego, funkcja frezu tkanki miekkiej, - fuzja ablacji op. a 4 szt </t>
  </si>
  <si>
    <t>Prawo opcji</t>
  </si>
  <si>
    <t>Wartość  netto w zł  prawa opcji</t>
  </si>
  <si>
    <t>Wartość brutto w zł  prawa opcji</t>
  </si>
  <si>
    <t>Wartość całkowita zamówienia netto</t>
  </si>
  <si>
    <t>Wartość całkowita zamówienia brutto</t>
  </si>
  <si>
    <t>1. Do obliczenia ceny oferty należy zastosować następujący sposób:
 Podać jednostkową cenę netto dla każdej pozycji z dokładnością do dwóch miejsc po przecinku.
 Podać stawkę VAT (w %) dla każdej pozycji.
 Obliczyć wartość netto każdej pozycji, mnożąc podaną cenę jednostkową netto przez ilość. Tak wyliczoną wartość netto należy zaokrąglić się do dwóch miejsc po przecinku, stosując zasadę, że jeżeli trzecia cyfra po przecinku jest równa lub większa od 5 to należy zaokrąglić w górę, jeżeli mniejsza to nic nie zmieniać a pozostałe cyfry po przecinku należy „odciąć”;
 Obliczyć wartość brutto dla każdej pozycji dodając do wyliczonej wartości netto iloczyn wyliczonej wartości netto i stawki VAT (w %). Tak wyliczoną wartość brutto należy zaokrąglić się do dwóch miejsc po przecinku, stosując zasadę, że jeżeli trzecia cyfra po przecinku jest równa lub większa od 5 to należy zaokrąglić w górę, jeżeli mniejsza to nic nie zmieniać a pozostałe cyfry po przecinku należy „odciąć”;
 Obliczyć wartość podstawową netto i wartość podstawową brutto poprzez zsumowanie wartości netto/brutto zamówienia podstawowego dla poszczególnych pozycji;
 Odpowiednio dla każdego pakietu obliczyć wartość całkowitą zamówienia netto i brutto wg tabeli.</t>
  </si>
  <si>
    <t>RAZEM PAKIETY 1-4</t>
  </si>
  <si>
    <t>ilość</t>
  </si>
  <si>
    <t>Wartość  podstawowa brutto w zł</t>
  </si>
  <si>
    <t>x</t>
  </si>
  <si>
    <t xml:space="preserve">Wartość podstawowa netto w zł </t>
  </si>
  <si>
    <t>Wartość podstawowa  brutto w zł z</t>
  </si>
  <si>
    <r>
      <t>Uwaga ! Należy należy zapoznać się z poniższymi uwagami przed wypełnieniem Formularza asortymentowo-cenowego
1. Zamawiający zaleca sprawdzenie poprawności wyliczeń zgodnie z zasadami określonymi w rozdziale XV. pkt. 5 SWZ.
2.</t>
    </r>
    <r>
      <rPr>
        <b/>
        <sz val="8"/>
        <color theme="1"/>
        <rFont val="Tahoma"/>
        <family val="2"/>
        <charset val="238"/>
      </rPr>
      <t xml:space="preserve"> Formuły wpisane w Formularzu mają jedynie charakter pomocniczy. Wykonawca jest w pełni odpowiedzialny za prawidłowe wypełnienie Formularza asortymentowo-cenowego.</t>
    </r>
    <r>
      <rPr>
        <sz val="8"/>
        <color theme="1"/>
        <rFont val="Tahoma"/>
        <family val="2"/>
        <charset val="238"/>
      </rPr>
      <t xml:space="preserve">
3. RAZEM - obliczyć wartość netto/brutto pakietu poprzez zsumowanie wartości netto/brutto poszczególnych pozycji w ramach danego pakietu (o ile dotyczy). 
4. Odpowiednio dla każdego pakietu obliczyć wartość całkowitą zamówienia netto i brutto wg tabeli zamieszczonej w każdym pakiecie.
5. </t>
    </r>
    <r>
      <rPr>
        <b/>
        <sz val="8"/>
        <color theme="1"/>
        <rFont val="Tahoma"/>
        <family val="2"/>
        <charset val="238"/>
      </rPr>
      <t>Określenie właściwej stawki VAT należy do Wykonawcy. Należy podać stawkę VAT obowiązującą na dzień składania ofert.</t>
    </r>
    <r>
      <rPr>
        <sz val="8"/>
        <color theme="1"/>
        <rFont val="Tahoma"/>
        <family val="2"/>
        <charset val="238"/>
      </rPr>
      <t xml:space="preserve">
6. Niewycenione pakiety, dla czytelności, prosimy usunąć!!!</t>
    </r>
  </si>
  <si>
    <t>Cena netto (zł) za godzinę wykonywania usługi</t>
  </si>
  <si>
    <t>godzina</t>
  </si>
  <si>
    <t>Sterlinga 1/3</t>
  </si>
  <si>
    <t>Pieniny 30</t>
  </si>
  <si>
    <t>Pl. Hallera 1</t>
  </si>
  <si>
    <t>Żeromskiego 113, Żeromskiego 92</t>
  </si>
  <si>
    <t>Pakiet 1 - zamówienie podstawowe</t>
  </si>
  <si>
    <t>Pakiet 2 - zamówienie podstawowe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</si>
</sst>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zł&quot;_-;\-* #,##0.00\ &quot;zł&quot;_-;_-* &quot;-&quot;??\ &quot;zł&quot;_-;_-@_-"/>
    <numFmt numFmtId="43" formatCode="_-* #,##0.00\ _z_ł_-;\-* #,##0.00\ _z_ł_-;_-* &quot;-&quot;??\ _z_ł_-;_-@_-"/>
    <numFmt numFmtId="164" formatCode="[$-415]General"/>
    <numFmt numFmtId="165" formatCode="&quot; &quot;#,##0.00&quot; zł &quot;;&quot;-&quot;#,##0.00&quot; zł &quot;;&quot; -&quot;#&quot; zł &quot;;&quot; &quot;@&quot; &quot;"/>
    <numFmt numFmtId="166" formatCode="#,##0.00\ &quot;zł&quot;"/>
    <numFmt numFmtId="167" formatCode="[$-415]0.00"/>
    <numFmt numFmtId="168" formatCode="[$-415]#,##0"/>
    <numFmt numFmtId="170" formatCode="[$-415]0%"/>
  </numFmts>
  <fonts count="29">
    <font>
      <sz val="11"/>
      <color theme="1"/>
      <name val="Calibri"/>
      <family val="2"/>
      <scheme val="minor"/>
    </font>
    <font>
      <sz val="11"/>
      <color theme="1"/>
      <name val="Calibri"/>
      <family val="2"/>
      <scheme val="minor"/>
    </font>
    <font>
      <sz val="11"/>
      <color rgb="FF000000"/>
      <name val="Calibri"/>
      <family val="2"/>
      <charset val="238"/>
    </font>
    <font>
      <sz val="11"/>
      <color rgb="FF000000"/>
      <name val="Arial"/>
      <family val="2"/>
      <charset val="238"/>
    </font>
    <font>
      <sz val="10"/>
      <color rgb="FF000000"/>
      <name val="Arial"/>
      <family val="2"/>
      <charset val="238"/>
    </font>
    <font>
      <sz val="8"/>
      <color rgb="FF000000"/>
      <name val="Calibri"/>
      <family val="2"/>
      <charset val="238"/>
    </font>
    <font>
      <sz val="10"/>
      <color rgb="FF000000"/>
      <name val="Arial CE1"/>
      <charset val="238"/>
    </font>
    <font>
      <sz val="10"/>
      <color rgb="FF000000"/>
      <name val="Arial1"/>
      <charset val="238"/>
    </font>
    <font>
      <sz val="10"/>
      <color indexed="8"/>
      <name val="Helvetica Neue"/>
    </font>
    <font>
      <sz val="10"/>
      <name val="Arial1"/>
      <charset val="238"/>
    </font>
    <font>
      <b/>
      <sz val="8"/>
      <name val="Tahoma"/>
      <family val="2"/>
      <charset val="238"/>
    </font>
    <font>
      <sz val="8"/>
      <name val="Tahoma"/>
      <family val="2"/>
      <charset val="238"/>
    </font>
    <font>
      <sz val="8"/>
      <color theme="1"/>
      <name val="Tahoma"/>
      <family val="2"/>
      <charset val="238"/>
    </font>
    <font>
      <sz val="9"/>
      <color theme="1"/>
      <name val="Tahoma"/>
      <family val="2"/>
      <charset val="238"/>
    </font>
    <font>
      <sz val="9"/>
      <color rgb="FF000000"/>
      <name val="Tahoma"/>
      <family val="2"/>
      <charset val="238"/>
    </font>
    <font>
      <b/>
      <sz val="9"/>
      <color rgb="FF000000"/>
      <name val="Tahoma"/>
      <family val="2"/>
      <charset val="238"/>
    </font>
    <font>
      <sz val="11"/>
      <color theme="1"/>
      <name val="Tahoma"/>
      <family val="2"/>
      <charset val="238"/>
    </font>
    <font>
      <b/>
      <sz val="9"/>
      <color theme="1"/>
      <name val="Tahoma"/>
      <family val="2"/>
      <charset val="238"/>
    </font>
    <font>
      <sz val="10"/>
      <color theme="1"/>
      <name val="Tahoma"/>
      <family val="2"/>
      <charset val="238"/>
    </font>
    <font>
      <b/>
      <sz val="8"/>
      <color theme="1"/>
      <name val="Tahoma"/>
      <family val="2"/>
      <charset val="238"/>
    </font>
    <font>
      <sz val="11"/>
      <name val="Tahoma"/>
      <family val="2"/>
      <charset val="238"/>
    </font>
    <font>
      <b/>
      <sz val="11"/>
      <color theme="1"/>
      <name val="Calibri"/>
      <family val="2"/>
      <charset val="238"/>
      <scheme val="minor"/>
    </font>
    <font>
      <sz val="8"/>
      <color rgb="FF000000"/>
      <name val="Tahoma"/>
      <family val="2"/>
      <charset val="238"/>
    </font>
    <font>
      <sz val="9"/>
      <name val="Tahoma"/>
      <family val="2"/>
      <charset val="238"/>
    </font>
    <font>
      <b/>
      <sz val="10"/>
      <color theme="1"/>
      <name val="Tahoma"/>
      <family val="2"/>
      <charset val="238"/>
    </font>
    <font>
      <b/>
      <sz val="10"/>
      <color theme="1"/>
      <name val="Calibri"/>
      <family val="2"/>
      <scheme val="minor"/>
    </font>
    <font>
      <sz val="10"/>
      <name val="Arial"/>
      <family val="2"/>
      <charset val="238"/>
    </font>
    <font>
      <sz val="10"/>
      <name val="Arial CE"/>
      <charset val="238"/>
    </font>
    <font>
      <sz val="8"/>
      <color indexed="8"/>
      <name val="Tahoma"/>
      <family val="2"/>
      <charset val="238"/>
    </font>
  </fonts>
  <fills count="10">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rgb="FFFFC000"/>
      </patternFill>
    </fill>
    <fill>
      <patternFill patternType="solid">
        <fgColor theme="0" tint="-0.14996795556505021"/>
        <bgColor indexed="64"/>
      </patternFill>
    </fill>
    <fill>
      <patternFill patternType="solid">
        <fgColor theme="6" tint="0.79998168889431442"/>
        <bgColor rgb="FFE2F0D9"/>
      </patternFill>
    </fill>
    <fill>
      <patternFill patternType="solid">
        <fgColor theme="6" tint="0.79998168889431442"/>
        <bgColor indexed="64"/>
      </patternFill>
    </fill>
    <fill>
      <patternFill patternType="solid">
        <fgColor theme="6" tint="0.79998168889431442"/>
        <bgColor rgb="FFFFFF00"/>
      </patternFill>
    </fill>
    <fill>
      <patternFill patternType="solid">
        <fgColor theme="6" tint="0.3999450666829432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3">
    <xf numFmtId="0" fontId="0" fillId="0" borderId="0"/>
    <xf numFmtId="164" fontId="2" fillId="0" borderId="0" applyBorder="0" applyProtection="0"/>
    <xf numFmtId="165" fontId="3" fillId="0" borderId="0" applyFont="0" applyBorder="0" applyProtection="0"/>
    <xf numFmtId="164" fontId="4" fillId="0" borderId="0" applyBorder="0" applyProtection="0"/>
    <xf numFmtId="43" fontId="1" fillId="0" borderId="0" applyFont="0" applyFill="0" applyBorder="0" applyAlignment="0" applyProtection="0"/>
    <xf numFmtId="44" fontId="1" fillId="0" borderId="0" applyFont="0" applyFill="0" applyBorder="0" applyAlignment="0" applyProtection="0"/>
    <xf numFmtId="165" fontId="3" fillId="0" borderId="0" applyFont="0" applyBorder="0" applyProtection="0"/>
    <xf numFmtId="0" fontId="5" fillId="0" borderId="0" applyNumberFormat="0" applyBorder="0" applyProtection="0"/>
    <xf numFmtId="164" fontId="6" fillId="0" borderId="0" applyBorder="0" applyProtection="0"/>
    <xf numFmtId="165" fontId="3" fillId="0" borderId="0" applyFont="0" applyBorder="0" applyProtection="0"/>
    <xf numFmtId="164" fontId="4" fillId="0" borderId="0" applyBorder="0" applyProtection="0"/>
    <xf numFmtId="164" fontId="4" fillId="0" borderId="0" applyBorder="0" applyProtection="0"/>
    <xf numFmtId="0" fontId="7" fillId="0" borderId="0" applyNumberFormat="0" applyBorder="0" applyProtection="0"/>
    <xf numFmtId="164" fontId="2" fillId="0" borderId="0" applyBorder="0" applyProtection="0"/>
    <xf numFmtId="0" fontId="5" fillId="0" borderId="0" applyNumberFormat="0" applyBorder="0" applyProtection="0"/>
    <xf numFmtId="0" fontId="8" fillId="0" borderId="0" applyNumberFormat="0" applyFill="0" applyBorder="0" applyProtection="0">
      <alignment vertical="top" wrapText="1"/>
    </xf>
    <xf numFmtId="0" fontId="1" fillId="0" borderId="0"/>
    <xf numFmtId="0" fontId="9" fillId="0" borderId="0" applyNumberFormat="0" applyFill="0" applyBorder="0" applyAlignment="0" applyProtection="0"/>
    <xf numFmtId="164" fontId="5" fillId="0" borderId="0" applyBorder="0" applyProtection="0"/>
    <xf numFmtId="0" fontId="26" fillId="0" borderId="0"/>
    <xf numFmtId="44" fontId="26" fillId="0" borderId="0" applyFont="0" applyFill="0" applyBorder="0" applyAlignment="0" applyProtection="0"/>
    <xf numFmtId="0" fontId="27" fillId="0" borderId="0"/>
    <xf numFmtId="44" fontId="27" fillId="0" borderId="0" applyFont="0" applyFill="0" applyBorder="0" applyAlignment="0" applyProtection="0"/>
  </cellStyleXfs>
  <cellXfs count="134">
    <xf numFmtId="0" fontId="0" fillId="0" borderId="0" xfId="0"/>
    <xf numFmtId="164" fontId="10" fillId="0" borderId="0" xfId="3" applyFont="1" applyFill="1" applyBorder="1" applyAlignment="1">
      <alignment horizontal="left" vertical="center"/>
    </xf>
    <xf numFmtId="164" fontId="11" fillId="0" borderId="0" xfId="3" applyFont="1" applyFill="1" applyBorder="1" applyAlignment="1">
      <alignment horizontal="center"/>
    </xf>
    <xf numFmtId="0" fontId="14" fillId="2" borderId="1" xfId="0" applyFont="1" applyFill="1" applyBorder="1" applyAlignment="1">
      <alignment horizontal="center" vertical="center"/>
    </xf>
    <xf numFmtId="0" fontId="13" fillId="4" borderId="0" xfId="0" applyFont="1" applyFill="1"/>
    <xf numFmtId="0" fontId="13" fillId="0" borderId="0" xfId="0" applyFont="1" applyAlignment="1">
      <alignment horizontal="left" vertical="center" indent="5"/>
    </xf>
    <xf numFmtId="0" fontId="13" fillId="2" borderId="0" xfId="0" applyFont="1" applyFill="1"/>
    <xf numFmtId="0" fontId="16" fillId="0" borderId="0" xfId="0" applyFont="1"/>
    <xf numFmtId="0" fontId="12" fillId="0" borderId="0" xfId="0" applyFont="1"/>
    <xf numFmtId="0" fontId="17" fillId="0" borderId="0" xfId="0" applyFont="1"/>
    <xf numFmtId="0" fontId="17" fillId="5" borderId="3" xfId="0" applyFont="1" applyFill="1" applyBorder="1"/>
    <xf numFmtId="0" fontId="17" fillId="5" borderId="4" xfId="0" applyFont="1" applyFill="1" applyBorder="1"/>
    <xf numFmtId="166" fontId="12" fillId="0" borderId="0" xfId="3" applyNumberFormat="1" applyFont="1" applyFill="1"/>
    <xf numFmtId="166" fontId="16" fillId="0" borderId="0" xfId="0" applyNumberFormat="1" applyFont="1"/>
    <xf numFmtId="166" fontId="17" fillId="0" borderId="0" xfId="0" applyNumberFormat="1" applyFont="1"/>
    <xf numFmtId="166" fontId="14" fillId="2" borderId="1" xfId="1" applyNumberFormat="1" applyFont="1" applyFill="1" applyBorder="1" applyAlignment="1" applyProtection="1">
      <alignment horizontal="center" vertical="center" wrapText="1"/>
    </xf>
    <xf numFmtId="166" fontId="13" fillId="2" borderId="0" xfId="0" applyNumberFormat="1" applyFont="1" applyFill="1"/>
    <xf numFmtId="9" fontId="12" fillId="0" borderId="0" xfId="3" applyNumberFormat="1" applyFont="1" applyFill="1"/>
    <xf numFmtId="9" fontId="16" fillId="0" borderId="0" xfId="0" applyNumberFormat="1" applyFont="1"/>
    <xf numFmtId="9" fontId="17" fillId="0" borderId="0" xfId="0" applyNumberFormat="1" applyFont="1"/>
    <xf numFmtId="0" fontId="18" fillId="0" borderId="0" xfId="0" applyFont="1"/>
    <xf numFmtId="9" fontId="15" fillId="6" borderId="5" xfId="0" applyNumberFormat="1" applyFont="1" applyFill="1" applyBorder="1" applyAlignment="1">
      <alignment vertical="center" wrapText="1"/>
    </xf>
    <xf numFmtId="166" fontId="15" fillId="7" borderId="6" xfId="0" applyNumberFormat="1" applyFont="1" applyFill="1" applyBorder="1" applyAlignment="1">
      <alignment horizontal="center"/>
    </xf>
    <xf numFmtId="166" fontId="15" fillId="7" borderId="7" xfId="0" applyNumberFormat="1" applyFont="1" applyFill="1" applyBorder="1"/>
    <xf numFmtId="9" fontId="14" fillId="3" borderId="1" xfId="0" applyNumberFormat="1" applyFont="1" applyFill="1" applyBorder="1" applyAlignment="1">
      <alignment horizontal="center" vertical="center"/>
    </xf>
    <xf numFmtId="0" fontId="17" fillId="5" borderId="8" xfId="0" applyFont="1" applyFill="1" applyBorder="1"/>
    <xf numFmtId="0" fontId="17" fillId="5" borderId="9" xfId="0" applyFont="1" applyFill="1" applyBorder="1"/>
    <xf numFmtId="0" fontId="17" fillId="0" borderId="0" xfId="0" applyFont="1" applyBorder="1"/>
    <xf numFmtId="166" fontId="17" fillId="0" borderId="0" xfId="0" applyNumberFormat="1" applyFont="1" applyBorder="1"/>
    <xf numFmtId="9" fontId="17" fillId="0" borderId="0" xfId="0" applyNumberFormat="1" applyFont="1" applyBorder="1"/>
    <xf numFmtId="9" fontId="12" fillId="0" borderId="0" xfId="0" applyNumberFormat="1" applyFont="1"/>
    <xf numFmtId="166" fontId="12" fillId="0" borderId="0" xfId="0" applyNumberFormat="1" applyFont="1"/>
    <xf numFmtId="166" fontId="19" fillId="0" borderId="0" xfId="0" applyNumberFormat="1" applyFont="1"/>
    <xf numFmtId="0" fontId="12" fillId="0" borderId="7"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7"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2"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5" xfId="0" applyFont="1" applyFill="1" applyBorder="1" applyAlignment="1">
      <alignment horizontal="center" vertical="center" wrapText="1"/>
    </xf>
    <xf numFmtId="166" fontId="14" fillId="8" borderId="1" xfId="0" applyNumberFormat="1" applyFont="1" applyFill="1" applyBorder="1" applyAlignment="1">
      <alignment horizontal="center" vertical="center"/>
    </xf>
    <xf numFmtId="0" fontId="14" fillId="2" borderId="5" xfId="0" applyFont="1" applyFill="1" applyBorder="1" applyAlignment="1">
      <alignment horizontal="center" vertical="center"/>
    </xf>
    <xf numFmtId="0" fontId="12" fillId="0" borderId="5" xfId="0" applyFont="1" applyFill="1" applyBorder="1" applyAlignment="1">
      <alignment horizontal="left" vertical="top" wrapText="1"/>
    </xf>
    <xf numFmtId="0" fontId="12" fillId="0" borderId="5" xfId="0" applyFont="1" applyFill="1" applyBorder="1" applyAlignment="1">
      <alignment horizontal="center" vertical="center"/>
    </xf>
    <xf numFmtId="0" fontId="12" fillId="0" borderId="16" xfId="0" applyFont="1" applyFill="1" applyBorder="1" applyAlignment="1">
      <alignment horizontal="center" vertical="center"/>
    </xf>
    <xf numFmtId="166" fontId="14" fillId="2" borderId="5" xfId="1" applyNumberFormat="1" applyFont="1" applyFill="1" applyBorder="1" applyAlignment="1" applyProtection="1">
      <alignment horizontal="center" vertical="center" wrapText="1"/>
    </xf>
    <xf numFmtId="9" fontId="14" fillId="3" borderId="5" xfId="0" applyNumberFormat="1" applyFont="1" applyFill="1" applyBorder="1" applyAlignment="1">
      <alignment horizontal="center" vertical="center"/>
    </xf>
    <xf numFmtId="166" fontId="14" fillId="8" borderId="5" xfId="0" applyNumberFormat="1" applyFont="1" applyFill="1" applyBorder="1" applyAlignment="1">
      <alignment horizontal="center" vertical="center"/>
    </xf>
    <xf numFmtId="0" fontId="15" fillId="0" borderId="2" xfId="0" applyFont="1" applyFill="1" applyBorder="1" applyAlignment="1">
      <alignment horizontal="center" vertical="center" wrapText="1"/>
    </xf>
    <xf numFmtId="166" fontId="15" fillId="2" borderId="2" xfId="1" applyNumberFormat="1" applyFont="1" applyFill="1" applyBorder="1" applyAlignment="1" applyProtection="1">
      <alignment horizontal="center" vertical="center" wrapText="1"/>
    </xf>
    <xf numFmtId="9" fontId="15" fillId="2" borderId="2" xfId="1" applyNumberFormat="1" applyFont="1" applyFill="1" applyBorder="1" applyAlignment="1" applyProtection="1">
      <alignment horizontal="center" vertical="center" wrapText="1"/>
    </xf>
    <xf numFmtId="166" fontId="15" fillId="7" borderId="2" xfId="1" applyNumberFormat="1" applyFont="1" applyFill="1" applyBorder="1" applyAlignment="1" applyProtection="1">
      <alignment horizontal="center" vertical="center" wrapText="1"/>
    </xf>
    <xf numFmtId="166" fontId="15" fillId="7" borderId="18" xfId="1" applyNumberFormat="1" applyFont="1" applyFill="1" applyBorder="1" applyAlignment="1" applyProtection="1">
      <alignment horizontal="center" vertical="center" wrapText="1"/>
    </xf>
    <xf numFmtId="0" fontId="22" fillId="2" borderId="1" xfId="14" applyFont="1" applyFill="1" applyBorder="1" applyAlignment="1" applyProtection="1">
      <alignment wrapText="1"/>
    </xf>
    <xf numFmtId="0" fontId="22" fillId="2" borderId="1" xfId="14" applyFont="1" applyFill="1" applyBorder="1" applyAlignment="1" applyProtection="1">
      <alignment horizontal="center" vertical="center"/>
    </xf>
    <xf numFmtId="0" fontId="22" fillId="2" borderId="5" xfId="14" applyFont="1" applyFill="1" applyBorder="1" applyAlignment="1" applyProtection="1">
      <alignment horizontal="center" vertical="center"/>
    </xf>
    <xf numFmtId="166" fontId="14" fillId="8" borderId="13" xfId="0" applyNumberFormat="1" applyFont="1" applyFill="1" applyBorder="1" applyAlignment="1">
      <alignment horizontal="center" vertical="center"/>
    </xf>
    <xf numFmtId="166" fontId="14" fillId="8" borderId="10" xfId="0" applyNumberFormat="1" applyFont="1" applyFill="1" applyBorder="1" applyAlignment="1">
      <alignment horizontal="center" vertical="center"/>
    </xf>
    <xf numFmtId="0" fontId="12" fillId="2" borderId="11" xfId="0" applyFont="1" applyFill="1" applyBorder="1" applyAlignment="1">
      <alignment horizontal="left" vertical="top" wrapText="1"/>
    </xf>
    <xf numFmtId="0" fontId="22" fillId="2" borderId="5" xfId="14" applyFont="1" applyFill="1" applyBorder="1" applyAlignment="1" applyProtection="1">
      <alignment vertical="top" wrapText="1"/>
    </xf>
    <xf numFmtId="9" fontId="15" fillId="0" borderId="0" xfId="0" applyNumberFormat="1" applyFont="1" applyFill="1" applyBorder="1" applyAlignment="1">
      <alignment vertical="center" wrapText="1"/>
    </xf>
    <xf numFmtId="166" fontId="15" fillId="0" borderId="0" xfId="0" applyNumberFormat="1" applyFont="1" applyFill="1" applyBorder="1" applyAlignment="1">
      <alignment horizontal="center"/>
    </xf>
    <xf numFmtId="166" fontId="15" fillId="0" borderId="0" xfId="0" applyNumberFormat="1" applyFont="1" applyFill="1" applyBorder="1"/>
    <xf numFmtId="0" fontId="21" fillId="0" borderId="0" xfId="0" applyFont="1" applyBorder="1" applyAlignment="1">
      <alignment horizontal="right"/>
    </xf>
    <xf numFmtId="0" fontId="17" fillId="5" borderId="15" xfId="0" applyFont="1" applyFill="1" applyBorder="1"/>
    <xf numFmtId="0" fontId="17" fillId="0" borderId="19" xfId="0" applyFont="1" applyBorder="1" applyAlignment="1">
      <alignment horizontal="center" vertical="center"/>
    </xf>
    <xf numFmtId="4" fontId="13" fillId="0" borderId="15" xfId="0" applyNumberFormat="1" applyFont="1" applyBorder="1"/>
    <xf numFmtId="9" fontId="17" fillId="0" borderId="15" xfId="0" applyNumberFormat="1" applyFont="1" applyBorder="1"/>
    <xf numFmtId="0" fontId="13" fillId="0" borderId="19" xfId="0" applyFont="1" applyBorder="1" applyAlignment="1">
      <alignment horizontal="center" vertical="center" wrapText="1"/>
    </xf>
    <xf numFmtId="4" fontId="17" fillId="7" borderId="15" xfId="0" applyNumberFormat="1" applyFont="1" applyFill="1" applyBorder="1" applyAlignment="1">
      <alignment horizontal="right"/>
    </xf>
    <xf numFmtId="0" fontId="17" fillId="7" borderId="20" xfId="0" applyFont="1" applyFill="1" applyBorder="1" applyAlignment="1">
      <alignment horizontal="center" wrapText="1"/>
    </xf>
    <xf numFmtId="0" fontId="17" fillId="7" borderId="19" xfId="0" applyFont="1" applyFill="1" applyBorder="1" applyAlignment="1">
      <alignment horizontal="center" wrapText="1"/>
    </xf>
    <xf numFmtId="4" fontId="17" fillId="7" borderId="21" xfId="0" applyNumberFormat="1" applyFont="1" applyFill="1" applyBorder="1"/>
    <xf numFmtId="0" fontId="14" fillId="2" borderId="17" xfId="0" applyFont="1" applyFill="1" applyBorder="1" applyAlignment="1">
      <alignment horizontal="center" vertical="center"/>
    </xf>
    <xf numFmtId="0" fontId="23" fillId="2" borderId="2" xfId="0"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167" fontId="14" fillId="2"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166" fontId="15" fillId="9" borderId="2" xfId="1" applyNumberFormat="1" applyFont="1" applyFill="1" applyBorder="1" applyAlignment="1" applyProtection="1">
      <alignment horizontal="center" vertical="center" wrapText="1"/>
    </xf>
    <xf numFmtId="166" fontId="15" fillId="9" borderId="18" xfId="1" applyNumberFormat="1" applyFont="1" applyFill="1" applyBorder="1" applyAlignment="1" applyProtection="1">
      <alignment horizontal="center" vertical="center" wrapText="1"/>
    </xf>
    <xf numFmtId="166" fontId="24" fillId="9" borderId="15" xfId="0" applyNumberFormat="1" applyFont="1" applyFill="1" applyBorder="1" applyAlignment="1">
      <alignment horizontal="center" vertical="center"/>
    </xf>
    <xf numFmtId="43" fontId="12" fillId="0" borderId="0" xfId="0" applyNumberFormat="1" applyFont="1"/>
    <xf numFmtId="0" fontId="19" fillId="0" borderId="0" xfId="0" applyFont="1"/>
    <xf numFmtId="43" fontId="12" fillId="0" borderId="0" xfId="0" applyNumberFormat="1" applyFont="1" applyBorder="1"/>
    <xf numFmtId="0" fontId="19" fillId="0" borderId="19" xfId="0" applyFont="1" applyBorder="1" applyAlignment="1">
      <alignment horizontal="center" vertical="center" wrapText="1"/>
    </xf>
    <xf numFmtId="0" fontId="19" fillId="0" borderId="19" xfId="0" applyFont="1" applyBorder="1" applyAlignment="1">
      <alignment horizontal="center" vertical="center"/>
    </xf>
    <xf numFmtId="4" fontId="19" fillId="0" borderId="15" xfId="0" applyNumberFormat="1" applyFont="1" applyBorder="1"/>
    <xf numFmtId="9" fontId="19" fillId="0" borderId="15" xfId="0" applyNumberFormat="1" applyFont="1" applyBorder="1"/>
    <xf numFmtId="4" fontId="19" fillId="0" borderId="21" xfId="0" applyNumberFormat="1" applyFont="1" applyBorder="1"/>
    <xf numFmtId="4" fontId="19" fillId="0" borderId="15" xfId="0" applyNumberFormat="1" applyFont="1" applyBorder="1" applyAlignment="1">
      <alignment horizontal="right"/>
    </xf>
    <xf numFmtId="0" fontId="12" fillId="2" borderId="1" xfId="0" applyFont="1" applyFill="1" applyBorder="1" applyAlignment="1">
      <alignment horizontal="center" vertical="center"/>
    </xf>
    <xf numFmtId="0" fontId="19" fillId="0" borderId="0" xfId="0" applyFont="1" applyFill="1" applyAlignment="1">
      <alignment horizontal="center" vertical="center" wrapText="1"/>
    </xf>
    <xf numFmtId="0" fontId="19" fillId="0" borderId="0" xfId="0" applyFont="1" applyFill="1" applyAlignment="1">
      <alignment horizontal="left" vertical="center" wrapText="1"/>
    </xf>
    <xf numFmtId="165" fontId="19" fillId="0" borderId="1" xfId="0" applyNumberFormat="1" applyFont="1" applyFill="1" applyBorder="1" applyAlignment="1">
      <alignment vertical="center" wrapText="1"/>
    </xf>
    <xf numFmtId="165" fontId="19" fillId="0" borderId="22"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165" fontId="19" fillId="0" borderId="0" xfId="0" applyNumberFormat="1" applyFont="1" applyFill="1" applyBorder="1" applyAlignment="1">
      <alignment vertical="center" wrapText="1"/>
    </xf>
    <xf numFmtId="165" fontId="12" fillId="0" borderId="0" xfId="0" applyNumberFormat="1" applyFont="1" applyFill="1" applyBorder="1" applyAlignment="1">
      <alignment horizontal="center" vertical="center" wrapText="1"/>
    </xf>
    <xf numFmtId="165" fontId="12" fillId="0" borderId="0" xfId="0" applyNumberFormat="1" applyFont="1" applyFill="1" applyBorder="1"/>
    <xf numFmtId="0" fontId="12" fillId="2" borderId="1" xfId="0" applyFont="1" applyFill="1" applyBorder="1" applyAlignment="1">
      <alignment horizontal="center" vertical="center" wrapText="1"/>
    </xf>
    <xf numFmtId="164" fontId="12" fillId="2" borderId="1" xfId="1" applyFont="1" applyFill="1" applyBorder="1" applyAlignment="1" applyProtection="1">
      <alignment horizontal="center" vertical="center" wrapText="1"/>
    </xf>
    <xf numFmtId="0" fontId="19" fillId="0" borderId="7" xfId="0" applyFont="1" applyFill="1" applyBorder="1" applyAlignment="1">
      <alignment horizontal="center" vertical="center" wrapText="1"/>
    </xf>
    <xf numFmtId="170" fontId="12" fillId="3" borderId="7" xfId="0" applyNumberFormat="1" applyFont="1" applyFill="1" applyBorder="1" applyAlignment="1">
      <alignment horizontal="center" vertical="center" wrapText="1"/>
    </xf>
    <xf numFmtId="165" fontId="12" fillId="0" borderId="7" xfId="0" applyNumberFormat="1"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19" fillId="0" borderId="0" xfId="0" applyFont="1" applyBorder="1" applyAlignment="1">
      <alignment horizontal="center" wrapText="1"/>
    </xf>
    <xf numFmtId="0" fontId="12" fillId="0" borderId="7" xfId="0" applyFont="1" applyFill="1" applyBorder="1" applyAlignment="1">
      <alignment horizontal="left" vertical="center" wrapText="1"/>
    </xf>
    <xf numFmtId="165" fontId="19" fillId="0" borderId="5" xfId="0" applyNumberFormat="1" applyFont="1" applyFill="1" applyBorder="1" applyAlignment="1">
      <alignment vertical="center" wrapText="1"/>
    </xf>
    <xf numFmtId="165" fontId="19" fillId="0" borderId="25"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2" fillId="0" borderId="1" xfId="0" applyFont="1" applyBorder="1" applyAlignment="1">
      <alignment horizontal="left" vertical="center" wrapText="1"/>
    </xf>
    <xf numFmtId="43" fontId="12" fillId="3" borderId="1" xfId="0" applyNumberFormat="1" applyFont="1" applyFill="1" applyBorder="1" applyAlignment="1">
      <alignment horizontal="center" vertical="center" wrapText="1"/>
    </xf>
    <xf numFmtId="4" fontId="12" fillId="0" borderId="15" xfId="0" applyNumberFormat="1" applyFont="1" applyBorder="1"/>
    <xf numFmtId="9" fontId="12" fillId="0" borderId="15" xfId="0" applyNumberFormat="1" applyFont="1" applyBorder="1"/>
    <xf numFmtId="0" fontId="19" fillId="0" borderId="0" xfId="0" applyFont="1" applyFill="1" applyBorder="1" applyAlignment="1">
      <alignment horizontal="justify" vertical="center" readingOrder="1"/>
    </xf>
    <xf numFmtId="0" fontId="12" fillId="0" borderId="0" xfId="0" applyFont="1" applyAlignment="1">
      <alignment horizontal="left" wrapText="1"/>
    </xf>
    <xf numFmtId="164" fontId="11" fillId="0" borderId="0" xfId="3" applyFont="1" applyFill="1" applyBorder="1" applyAlignment="1">
      <alignment horizontal="left" vertical="top" wrapText="1"/>
    </xf>
    <xf numFmtId="164" fontId="11" fillId="0" borderId="0" xfId="3" applyFont="1" applyFill="1" applyBorder="1" applyAlignment="1">
      <alignment horizontal="left" wrapText="1"/>
    </xf>
    <xf numFmtId="0" fontId="11" fillId="0" borderId="0" xfId="0" applyFont="1" applyAlignment="1">
      <alignment wrapText="1"/>
    </xf>
    <xf numFmtId="0" fontId="20" fillId="0" borderId="0" xfId="0" applyFont="1" applyAlignment="1">
      <alignment wrapText="1"/>
    </xf>
    <xf numFmtId="9" fontId="24" fillId="9" borderId="15" xfId="0" applyNumberFormat="1" applyFont="1" applyFill="1" applyBorder="1" applyAlignment="1">
      <alignment horizontal="center" vertical="center"/>
    </xf>
    <xf numFmtId="0" fontId="25" fillId="9" borderId="15" xfId="0" applyFont="1" applyFill="1" applyBorder="1" applyAlignment="1">
      <alignment horizontal="center" vertical="center"/>
    </xf>
    <xf numFmtId="168" fontId="12" fillId="0" borderId="7" xfId="0" applyNumberFormat="1" applyFont="1" applyFill="1" applyBorder="1" applyAlignment="1">
      <alignment horizontal="center" vertical="center" wrapText="1"/>
    </xf>
    <xf numFmtId="43" fontId="12" fillId="3" borderId="6" xfId="0" applyNumberFormat="1" applyFont="1" applyFill="1" applyBorder="1" applyAlignment="1">
      <alignment horizontal="center" vertical="center" wrapText="1"/>
    </xf>
    <xf numFmtId="3" fontId="28" fillId="0" borderId="1" xfId="0" applyNumberFormat="1" applyFont="1" applyBorder="1" applyAlignment="1">
      <alignment horizontal="center" vertical="center"/>
    </xf>
    <xf numFmtId="165" fontId="19" fillId="0" borderId="23" xfId="0" applyNumberFormat="1" applyFont="1" applyFill="1" applyBorder="1" applyAlignment="1">
      <alignment horizontal="right"/>
    </xf>
    <xf numFmtId="43" fontId="19" fillId="0" borderId="1" xfId="0" applyNumberFormat="1" applyFont="1" applyBorder="1" applyAlignment="1">
      <alignment horizontal="right"/>
    </xf>
    <xf numFmtId="165" fontId="19" fillId="0" borderId="24" xfId="0" applyNumberFormat="1" applyFont="1" applyFill="1" applyBorder="1" applyAlignment="1">
      <alignment horizontal="right"/>
    </xf>
    <xf numFmtId="43" fontId="19" fillId="0" borderId="5" xfId="0" applyNumberFormat="1" applyFont="1" applyBorder="1" applyAlignment="1">
      <alignment horizontal="right"/>
    </xf>
    <xf numFmtId="0" fontId="12" fillId="0" borderId="0" xfId="0" applyFont="1" applyAlignment="1">
      <alignment wrapText="1"/>
    </xf>
    <xf numFmtId="0" fontId="19" fillId="0" borderId="20" xfId="0" applyFont="1" applyBorder="1" applyAlignment="1">
      <alignment horizontal="center" vertical="center" wrapText="1"/>
    </xf>
  </cellXfs>
  <cellStyles count="23">
    <cellStyle name="Default" xfId="17"/>
    <cellStyle name="Default 1" xfId="12"/>
    <cellStyle name="Dziesiętny 2" xfId="4"/>
    <cellStyle name="Excel Built-in Currency" xfId="2"/>
    <cellStyle name="Excel Built-in Normal" xfId="18"/>
    <cellStyle name="Excel Built-in Normal 1" xfId="14"/>
    <cellStyle name="Excel Built-in Normal 2" xfId="7"/>
    <cellStyle name="Normal 2" xfId="11"/>
    <cellStyle name="Normal 3" xfId="10"/>
    <cellStyle name="Normal 4" xfId="13"/>
    <cellStyle name="Normalny" xfId="0" builtinId="0"/>
    <cellStyle name="Normalny 2" xfId="15"/>
    <cellStyle name="Normalny 3" xfId="3"/>
    <cellStyle name="Normalny 4" xfId="21"/>
    <cellStyle name="Normalny 5" xfId="19"/>
    <cellStyle name="Normalny 6" xfId="16"/>
    <cellStyle name="Normalny 8" xfId="1"/>
    <cellStyle name="Standardowy 2" xfId="8"/>
    <cellStyle name="Walutowe 2" xfId="9"/>
    <cellStyle name="Walutowy 2" xfId="6"/>
    <cellStyle name="Walutowy 2 2" xfId="22"/>
    <cellStyle name="Walutowy 3" xfId="5"/>
    <cellStyle name="Walutowy 5" xfId="2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tabSelected="1" zoomScaleNormal="100" workbookViewId="0">
      <selection activeCell="I31" sqref="I31"/>
    </sheetView>
  </sheetViews>
  <sheetFormatPr defaultRowHeight="10.5"/>
  <cols>
    <col min="1" max="1" width="4.28515625" style="8" customWidth="1"/>
    <col min="2" max="2" width="55.85546875" style="8" customWidth="1"/>
    <col min="3" max="3" width="10.85546875" style="8" customWidth="1"/>
    <col min="4" max="4" width="12.140625" style="8" customWidth="1"/>
    <col min="5" max="5" width="13.140625" style="8" customWidth="1"/>
    <col min="6" max="6" width="12.42578125" style="8" customWidth="1"/>
    <col min="7" max="7" width="15.42578125" style="8" customWidth="1"/>
    <col min="8" max="8" width="15.28515625" style="8" customWidth="1"/>
    <col min="9" max="9" width="13.42578125" style="8" customWidth="1"/>
    <col min="10" max="10" width="15.28515625" style="8" customWidth="1"/>
    <col min="11" max="11" width="16.140625" style="8" customWidth="1"/>
    <col min="12" max="12" width="17" style="8" customWidth="1"/>
    <col min="13" max="16384" width="9.140625" style="8"/>
  </cols>
  <sheetData>
    <row r="1" spans="1:12" ht="81.75" customHeight="1">
      <c r="A1" s="118" t="s">
        <v>52</v>
      </c>
      <c r="B1" s="118"/>
      <c r="C1" s="118"/>
      <c r="D1" s="118"/>
      <c r="E1" s="118"/>
      <c r="F1" s="118"/>
      <c r="G1" s="118"/>
      <c r="H1" s="118"/>
      <c r="I1" s="118"/>
      <c r="J1" s="118"/>
      <c r="K1" s="132"/>
      <c r="L1" s="132"/>
    </row>
    <row r="4" spans="1:12">
      <c r="A4" s="117" t="s">
        <v>59</v>
      </c>
      <c r="B4" s="117"/>
      <c r="C4" s="117"/>
      <c r="D4" s="117"/>
      <c r="E4" s="117"/>
      <c r="F4" s="117"/>
      <c r="G4" s="117"/>
      <c r="H4" s="117"/>
      <c r="I4" s="117"/>
      <c r="J4" s="117"/>
      <c r="K4" s="117"/>
    </row>
    <row r="5" spans="1:12" ht="42">
      <c r="A5" s="92" t="s">
        <v>0</v>
      </c>
      <c r="B5" s="101" t="s">
        <v>25</v>
      </c>
      <c r="C5" s="101" t="s">
        <v>1</v>
      </c>
      <c r="D5" s="101" t="s">
        <v>47</v>
      </c>
      <c r="E5" s="102" t="s">
        <v>53</v>
      </c>
      <c r="F5" s="102" t="s">
        <v>2</v>
      </c>
      <c r="G5" s="102" t="s">
        <v>36</v>
      </c>
      <c r="H5" s="102" t="s">
        <v>48</v>
      </c>
    </row>
    <row r="6" spans="1:12">
      <c r="A6" s="103">
        <v>1</v>
      </c>
      <c r="B6" s="109" t="s">
        <v>58</v>
      </c>
      <c r="C6" s="125" t="s">
        <v>54</v>
      </c>
      <c r="D6" s="125">
        <v>135312</v>
      </c>
      <c r="E6" s="105"/>
      <c r="F6" s="104"/>
      <c r="G6" s="126">
        <f>D6*E6</f>
        <v>0</v>
      </c>
      <c r="H6" s="114">
        <f>G6+(G6*F6)</f>
        <v>0</v>
      </c>
    </row>
    <row r="7" spans="1:12">
      <c r="A7" s="103">
        <v>2</v>
      </c>
      <c r="B7" s="109" t="s">
        <v>57</v>
      </c>
      <c r="C7" s="125" t="s">
        <v>54</v>
      </c>
      <c r="D7" s="125">
        <v>35712</v>
      </c>
      <c r="E7" s="105"/>
      <c r="F7" s="104"/>
      <c r="G7" s="126">
        <f>D7*E7</f>
        <v>0</v>
      </c>
      <c r="H7" s="114">
        <f>G7+(G7*F7)</f>
        <v>0</v>
      </c>
    </row>
    <row r="8" spans="1:12" s="84" customFormat="1">
      <c r="A8" s="93"/>
      <c r="B8" s="94"/>
      <c r="C8" s="93"/>
      <c r="D8" s="93"/>
      <c r="E8" s="95" t="s">
        <v>3</v>
      </c>
      <c r="F8" s="96" t="s">
        <v>49</v>
      </c>
      <c r="G8" s="128">
        <f>SUM(G6:G7)</f>
        <v>0</v>
      </c>
      <c r="H8" s="129">
        <f>SUM(H6:H7)</f>
        <v>0</v>
      </c>
    </row>
    <row r="9" spans="1:12" ht="11.25" thickBot="1">
      <c r="A9" s="93"/>
      <c r="B9" s="97"/>
      <c r="C9" s="93"/>
      <c r="D9" s="93"/>
      <c r="E9" s="98"/>
      <c r="F9" s="98"/>
      <c r="G9" s="98"/>
      <c r="H9" s="98"/>
      <c r="I9" s="98"/>
      <c r="J9" s="99"/>
      <c r="K9" s="100"/>
      <c r="L9" s="85"/>
    </row>
    <row r="10" spans="1:12" ht="42.75" thickBot="1">
      <c r="A10" s="93"/>
      <c r="B10" s="97"/>
      <c r="C10" s="97"/>
      <c r="D10" s="86" t="s">
        <v>50</v>
      </c>
      <c r="E10" s="86" t="s">
        <v>51</v>
      </c>
      <c r="F10" s="87" t="s">
        <v>40</v>
      </c>
      <c r="G10" s="86" t="s">
        <v>41</v>
      </c>
      <c r="H10" s="86" t="s">
        <v>42</v>
      </c>
      <c r="I10" s="133" t="s">
        <v>43</v>
      </c>
      <c r="J10" s="86" t="s">
        <v>44</v>
      </c>
    </row>
    <row r="11" spans="1:12" ht="11.25" thickBot="1">
      <c r="A11" s="93"/>
      <c r="B11" s="97"/>
      <c r="C11" s="97"/>
      <c r="D11" s="115">
        <f>G8</f>
        <v>0</v>
      </c>
      <c r="E11" s="115">
        <f>H8</f>
        <v>0</v>
      </c>
      <c r="F11" s="116">
        <v>0.2</v>
      </c>
      <c r="G11" s="115">
        <f>D11*F11</f>
        <v>0</v>
      </c>
      <c r="H11" s="115">
        <f>E11*F11</f>
        <v>0</v>
      </c>
      <c r="I11" s="90">
        <f>D11+G11</f>
        <v>0</v>
      </c>
      <c r="J11" s="91">
        <f>E11+H11</f>
        <v>0</v>
      </c>
    </row>
    <row r="12" spans="1:12">
      <c r="A12" s="93"/>
      <c r="B12" s="97"/>
      <c r="C12" s="93"/>
      <c r="D12" s="93"/>
      <c r="E12" s="106"/>
      <c r="F12" s="106"/>
      <c r="G12" s="106"/>
      <c r="H12" s="106"/>
      <c r="I12" s="107"/>
      <c r="J12" s="106"/>
      <c r="K12" s="106"/>
      <c r="L12" s="108"/>
    </row>
    <row r="13" spans="1:12">
      <c r="A13" s="117" t="s">
        <v>60</v>
      </c>
      <c r="B13" s="117"/>
      <c r="C13" s="117"/>
      <c r="D13" s="117"/>
      <c r="E13" s="117"/>
      <c r="F13" s="117"/>
      <c r="G13" s="117"/>
      <c r="H13" s="117"/>
      <c r="I13" s="117"/>
      <c r="J13" s="117"/>
      <c r="K13" s="117"/>
    </row>
    <row r="14" spans="1:12" ht="42">
      <c r="A14" s="92" t="s">
        <v>0</v>
      </c>
      <c r="B14" s="101" t="s">
        <v>25</v>
      </c>
      <c r="C14" s="101" t="s">
        <v>1</v>
      </c>
      <c r="D14" s="101" t="s">
        <v>47</v>
      </c>
      <c r="E14" s="102" t="s">
        <v>53</v>
      </c>
      <c r="F14" s="102" t="s">
        <v>2</v>
      </c>
      <c r="G14" s="102" t="s">
        <v>36</v>
      </c>
      <c r="H14" s="102" t="s">
        <v>48</v>
      </c>
    </row>
    <row r="15" spans="1:12">
      <c r="A15" s="112">
        <v>1</v>
      </c>
      <c r="B15" s="113" t="s">
        <v>55</v>
      </c>
      <c r="C15" s="125" t="s">
        <v>54</v>
      </c>
      <c r="D15" s="127">
        <v>17856</v>
      </c>
      <c r="E15" s="105"/>
      <c r="F15" s="104"/>
      <c r="G15" s="114">
        <f>D15*E15</f>
        <v>0</v>
      </c>
      <c r="H15" s="114">
        <f>G15+(G15*F15)</f>
        <v>0</v>
      </c>
    </row>
    <row r="16" spans="1:12">
      <c r="A16" s="112">
        <v>2</v>
      </c>
      <c r="B16" s="113" t="s">
        <v>56</v>
      </c>
      <c r="C16" s="125" t="s">
        <v>54</v>
      </c>
      <c r="D16" s="127">
        <v>17856</v>
      </c>
      <c r="E16" s="105"/>
      <c r="F16" s="104"/>
      <c r="G16" s="114">
        <f>D16*E16</f>
        <v>0</v>
      </c>
      <c r="H16" s="114">
        <f t="shared" ref="H16" si="0">G16+(G16*F16)</f>
        <v>0</v>
      </c>
    </row>
    <row r="17" spans="1:10" s="84" customFormat="1">
      <c r="A17" s="93"/>
      <c r="B17" s="94"/>
      <c r="C17" s="93"/>
      <c r="D17" s="93"/>
      <c r="E17" s="110" t="s">
        <v>3</v>
      </c>
      <c r="F17" s="111" t="s">
        <v>49</v>
      </c>
      <c r="G17" s="130">
        <f>SUM(G15:G16)</f>
        <v>0</v>
      </c>
      <c r="H17" s="131">
        <f>SUM(H15:H16)</f>
        <v>0</v>
      </c>
    </row>
    <row r="18" spans="1:10" ht="11.25" thickBot="1">
      <c r="A18" s="83"/>
    </row>
    <row r="19" spans="1:10" ht="42.75" thickBot="1">
      <c r="D19" s="86" t="s">
        <v>50</v>
      </c>
      <c r="E19" s="86" t="s">
        <v>51</v>
      </c>
      <c r="F19" s="87" t="s">
        <v>40</v>
      </c>
      <c r="G19" s="86" t="s">
        <v>41</v>
      </c>
      <c r="H19" s="86" t="s">
        <v>42</v>
      </c>
      <c r="I19" s="133" t="s">
        <v>43</v>
      </c>
      <c r="J19" s="86" t="s">
        <v>44</v>
      </c>
    </row>
    <row r="20" spans="1:10" ht="11.25" thickBot="1">
      <c r="D20" s="88">
        <f>G17</f>
        <v>0</v>
      </c>
      <c r="E20" s="88">
        <f>H17</f>
        <v>0</v>
      </c>
      <c r="F20" s="89">
        <v>0.2</v>
      </c>
      <c r="G20" s="88">
        <f>D20*F20</f>
        <v>0</v>
      </c>
      <c r="H20" s="88">
        <f>E20*F20</f>
        <v>0</v>
      </c>
      <c r="I20" s="90">
        <f>D20+G20</f>
        <v>0</v>
      </c>
      <c r="J20" s="91">
        <f>E20+H20</f>
        <v>0</v>
      </c>
    </row>
  </sheetData>
  <mergeCells count="3">
    <mergeCell ref="A4:K4"/>
    <mergeCell ref="A13:K13"/>
    <mergeCell ref="A1:J1"/>
  </mergeCells>
  <pageMargins left="0.34229166666666666" right="0.7" top="0.75" bottom="0.75" header="0.3" footer="0.3"/>
  <pageSetup paperSize="9" scale="73" fitToHeight="0" orientation="landscape" horizontalDpi="4294967293" verticalDpi="4294967293" r:id="rId1"/>
  <headerFooter>
    <oddHeader>&amp;L81/US/ZP/U/2023&amp;CFORMULARZ ASORTYMENTOWO-CENOWY&amp;RZałącznik nr 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52"/>
  <sheetViews>
    <sheetView view="pageLayout" zoomScale="85" zoomScaleNormal="100" zoomScalePageLayoutView="85" workbookViewId="0">
      <selection activeCell="A3" sqref="A3:L3"/>
    </sheetView>
  </sheetViews>
  <sheetFormatPr defaultRowHeight="14.25"/>
  <cols>
    <col min="1" max="1" width="9.140625" style="7"/>
    <col min="2" max="2" width="60.7109375" style="7" customWidth="1"/>
    <col min="3" max="3" width="9.140625" style="7"/>
    <col min="4" max="4" width="21.7109375" style="7" customWidth="1"/>
    <col min="5" max="8" width="20.140625" style="7" customWidth="1"/>
    <col min="9" max="9" width="11.7109375" style="13" customWidth="1"/>
    <col min="10" max="10" width="11.7109375" style="18" customWidth="1"/>
    <col min="11" max="11" width="19.42578125" style="13" customWidth="1"/>
    <col min="12" max="12" width="19.5703125" style="13" customWidth="1"/>
    <col min="13" max="16384" width="9.140625" style="7"/>
  </cols>
  <sheetData>
    <row r="1" spans="1:213" ht="26.25" customHeight="1">
      <c r="A1" s="1" t="s">
        <v>4</v>
      </c>
      <c r="B1" s="2"/>
      <c r="C1" s="2"/>
      <c r="D1" s="2"/>
      <c r="E1" s="2"/>
      <c r="F1" s="2"/>
      <c r="G1" s="2"/>
      <c r="H1" s="2"/>
      <c r="I1" s="12"/>
      <c r="J1" s="17"/>
      <c r="K1" s="12"/>
      <c r="L1" s="12"/>
    </row>
    <row r="2" spans="1:213" ht="96.75" customHeight="1">
      <c r="A2" s="119" t="s">
        <v>45</v>
      </c>
      <c r="B2" s="119"/>
      <c r="C2" s="119"/>
      <c r="D2" s="119"/>
      <c r="E2" s="119"/>
      <c r="F2" s="119"/>
      <c r="G2" s="119"/>
      <c r="H2" s="119"/>
      <c r="I2" s="119"/>
      <c r="J2" s="119"/>
      <c r="K2" s="119"/>
      <c r="L2" s="119"/>
    </row>
    <row r="3" spans="1:213">
      <c r="A3" s="120" t="s">
        <v>5</v>
      </c>
      <c r="B3" s="120"/>
      <c r="C3" s="120"/>
      <c r="D3" s="120"/>
      <c r="E3" s="120"/>
      <c r="F3" s="120"/>
      <c r="G3" s="120"/>
      <c r="H3" s="120"/>
      <c r="I3" s="120"/>
      <c r="J3" s="120"/>
      <c r="K3" s="120"/>
      <c r="L3" s="120"/>
    </row>
    <row r="4" spans="1:213" ht="27.75" customHeight="1">
      <c r="A4" s="121" t="s">
        <v>7</v>
      </c>
      <c r="B4" s="122"/>
      <c r="C4" s="122"/>
      <c r="D4" s="122"/>
      <c r="E4" s="122"/>
      <c r="F4" s="122"/>
      <c r="G4" s="122"/>
      <c r="H4" s="122"/>
      <c r="I4" s="122"/>
      <c r="J4" s="122"/>
      <c r="K4" s="122"/>
      <c r="L4" s="122"/>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row>
    <row r="5" spans="1:213" ht="15" thickBot="1"/>
    <row r="6" spans="1:213" ht="15" customHeight="1" thickBot="1">
      <c r="A6" s="10" t="s">
        <v>6</v>
      </c>
      <c r="B6" s="11"/>
      <c r="C6" s="9"/>
      <c r="D6" s="9"/>
      <c r="E6" s="9"/>
      <c r="F6" s="9"/>
      <c r="G6" s="9"/>
      <c r="H6" s="9"/>
      <c r="I6" s="14"/>
      <c r="J6" s="19"/>
      <c r="K6" s="14"/>
      <c r="L6" s="14"/>
    </row>
    <row r="7" spans="1:213" ht="50.25" customHeight="1" thickBot="1">
      <c r="A7" s="75" t="s">
        <v>0</v>
      </c>
      <c r="B7" s="76" t="s">
        <v>25</v>
      </c>
      <c r="C7" s="50" t="s">
        <v>1</v>
      </c>
      <c r="D7" s="50" t="s">
        <v>10</v>
      </c>
      <c r="E7" s="77" t="s">
        <v>18</v>
      </c>
      <c r="F7" s="78" t="s">
        <v>19</v>
      </c>
      <c r="G7" s="78" t="s">
        <v>20</v>
      </c>
      <c r="H7" s="79" t="s">
        <v>21</v>
      </c>
      <c r="I7" s="51" t="s">
        <v>9</v>
      </c>
      <c r="J7" s="52" t="s">
        <v>2</v>
      </c>
      <c r="K7" s="53" t="s">
        <v>36</v>
      </c>
      <c r="L7" s="54" t="s">
        <v>37</v>
      </c>
    </row>
    <row r="8" spans="1:213" ht="78" customHeight="1">
      <c r="A8" s="43">
        <v>1</v>
      </c>
      <c r="B8" s="44" t="s">
        <v>11</v>
      </c>
      <c r="C8" s="45" t="s">
        <v>16</v>
      </c>
      <c r="D8" s="46">
        <v>10</v>
      </c>
      <c r="E8" s="41"/>
      <c r="F8" s="41"/>
      <c r="G8" s="41"/>
      <c r="H8" s="41"/>
      <c r="I8" s="47"/>
      <c r="J8" s="48"/>
      <c r="K8" s="49">
        <f>I8*D8</f>
        <v>0</v>
      </c>
      <c r="L8" s="49">
        <f>K8+(K8*J8)</f>
        <v>0</v>
      </c>
    </row>
    <row r="9" spans="1:213" ht="81" customHeight="1">
      <c r="A9" s="3">
        <v>2</v>
      </c>
      <c r="B9" s="33" t="s">
        <v>12</v>
      </c>
      <c r="C9" s="35" t="s">
        <v>16</v>
      </c>
      <c r="D9" s="37">
        <v>10</v>
      </c>
      <c r="E9" s="39"/>
      <c r="F9" s="39"/>
      <c r="G9" s="39"/>
      <c r="H9" s="39"/>
      <c r="I9" s="15"/>
      <c r="J9" s="24"/>
      <c r="K9" s="42">
        <f t="shared" ref="K9:K12" si="0">I9*D9</f>
        <v>0</v>
      </c>
      <c r="L9" s="42">
        <f t="shared" ref="L9:L12" si="1">K9+(K9*J9)</f>
        <v>0</v>
      </c>
    </row>
    <row r="10" spans="1:213" ht="74.25" customHeight="1">
      <c r="A10" s="3">
        <v>3</v>
      </c>
      <c r="B10" s="34" t="s">
        <v>13</v>
      </c>
      <c r="C10" s="36" t="s">
        <v>16</v>
      </c>
      <c r="D10" s="38">
        <v>24</v>
      </c>
      <c r="E10" s="39"/>
      <c r="F10" s="39"/>
      <c r="G10" s="39"/>
      <c r="H10" s="39"/>
      <c r="I10" s="15"/>
      <c r="J10" s="24"/>
      <c r="K10" s="42">
        <f t="shared" si="0"/>
        <v>0</v>
      </c>
      <c r="L10" s="42">
        <f t="shared" si="1"/>
        <v>0</v>
      </c>
    </row>
    <row r="11" spans="1:213" ht="81" customHeight="1">
      <c r="A11" s="3">
        <v>4</v>
      </c>
      <c r="B11" s="34" t="s">
        <v>14</v>
      </c>
      <c r="C11" s="36" t="s">
        <v>17</v>
      </c>
      <c r="D11" s="38">
        <v>250</v>
      </c>
      <c r="E11" s="39"/>
      <c r="F11" s="39"/>
      <c r="G11" s="39"/>
      <c r="H11" s="39"/>
      <c r="I11" s="15"/>
      <c r="J11" s="24"/>
      <c r="K11" s="42">
        <f t="shared" si="0"/>
        <v>0</v>
      </c>
      <c r="L11" s="42">
        <f t="shared" si="1"/>
        <v>0</v>
      </c>
    </row>
    <row r="12" spans="1:213" ht="60.75" customHeight="1">
      <c r="A12" s="3">
        <v>5</v>
      </c>
      <c r="B12" s="34" t="s">
        <v>15</v>
      </c>
      <c r="C12" s="36" t="s">
        <v>17</v>
      </c>
      <c r="D12" s="38">
        <v>600</v>
      </c>
      <c r="E12" s="40"/>
      <c r="F12" s="40"/>
      <c r="G12" s="40"/>
      <c r="H12" s="40"/>
      <c r="I12" s="15"/>
      <c r="J12" s="24"/>
      <c r="K12" s="42">
        <f t="shared" si="0"/>
        <v>0</v>
      </c>
      <c r="L12" s="42">
        <f t="shared" si="1"/>
        <v>0</v>
      </c>
    </row>
    <row r="13" spans="1:213" ht="19.5" customHeight="1" thickBot="1">
      <c r="A13" s="4"/>
      <c r="B13" s="5"/>
      <c r="C13" s="6"/>
      <c r="D13" s="6"/>
      <c r="E13" s="6"/>
      <c r="F13" s="6"/>
      <c r="G13" s="6"/>
      <c r="H13" s="6"/>
      <c r="I13" s="16"/>
      <c r="J13" s="21" t="s">
        <v>3</v>
      </c>
      <c r="K13" s="22">
        <f>SUM(K8:K12)</f>
        <v>0</v>
      </c>
      <c r="L13" s="23">
        <f>SUM(L8:L12)</f>
        <v>0</v>
      </c>
    </row>
    <row r="14" spans="1:213" ht="18.75" customHeight="1" thickBot="1">
      <c r="A14" s="4"/>
      <c r="B14" s="5"/>
      <c r="F14" s="66" t="s">
        <v>6</v>
      </c>
      <c r="G14"/>
      <c r="H14"/>
      <c r="I14"/>
      <c r="J14"/>
      <c r="K14"/>
      <c r="L14" s="65"/>
    </row>
    <row r="15" spans="1:213" ht="39.75" customHeight="1" thickBot="1">
      <c r="A15" s="4"/>
      <c r="B15" s="5"/>
      <c r="F15" s="70" t="s">
        <v>36</v>
      </c>
      <c r="G15" s="70" t="s">
        <v>37</v>
      </c>
      <c r="H15" s="67" t="s">
        <v>40</v>
      </c>
      <c r="I15" s="70" t="s">
        <v>41</v>
      </c>
      <c r="J15" s="70" t="s">
        <v>42</v>
      </c>
      <c r="K15" s="72" t="s">
        <v>43</v>
      </c>
      <c r="L15" s="73" t="s">
        <v>44</v>
      </c>
    </row>
    <row r="16" spans="1:213" ht="30.75" customHeight="1" thickBot="1">
      <c r="A16" s="4"/>
      <c r="B16" s="5"/>
      <c r="F16" s="68">
        <f>K13</f>
        <v>0</v>
      </c>
      <c r="G16" s="68">
        <f>L13</f>
        <v>0</v>
      </c>
      <c r="H16" s="69">
        <v>0.2</v>
      </c>
      <c r="I16" s="68">
        <f>F16*H16</f>
        <v>0</v>
      </c>
      <c r="J16" s="68">
        <f>G16*H16</f>
        <v>0</v>
      </c>
      <c r="K16" s="74">
        <f>F16+I16</f>
        <v>0</v>
      </c>
      <c r="L16" s="71">
        <f>G16+J16</f>
        <v>0</v>
      </c>
    </row>
    <row r="17" spans="1:12" ht="21.75" customHeight="1" thickBot="1"/>
    <row r="18" spans="1:12" ht="16.5" customHeight="1" thickBot="1">
      <c r="A18" s="25" t="s">
        <v>8</v>
      </c>
      <c r="B18" s="26"/>
      <c r="C18" s="27"/>
      <c r="D18" s="27"/>
      <c r="E18" s="27"/>
      <c r="F18" s="27"/>
      <c r="G18" s="27"/>
      <c r="H18" s="27"/>
      <c r="I18" s="28"/>
      <c r="J18" s="29"/>
      <c r="K18" s="28"/>
      <c r="L18" s="28"/>
    </row>
    <row r="19" spans="1:12" ht="47.25" customHeight="1" thickBot="1">
      <c r="A19" s="75" t="s">
        <v>0</v>
      </c>
      <c r="B19" s="76" t="s">
        <v>25</v>
      </c>
      <c r="C19" s="50" t="s">
        <v>1</v>
      </c>
      <c r="D19" s="50" t="s">
        <v>10</v>
      </c>
      <c r="E19" s="77" t="s">
        <v>18</v>
      </c>
      <c r="F19" s="78" t="s">
        <v>19</v>
      </c>
      <c r="G19" s="78" t="s">
        <v>20</v>
      </c>
      <c r="H19" s="79" t="s">
        <v>21</v>
      </c>
      <c r="I19" s="51" t="s">
        <v>9</v>
      </c>
      <c r="J19" s="52" t="s">
        <v>2</v>
      </c>
      <c r="K19" s="53" t="s">
        <v>36</v>
      </c>
      <c r="L19" s="54" t="s">
        <v>37</v>
      </c>
    </row>
    <row r="20" spans="1:12" ht="27" customHeight="1">
      <c r="A20" s="43">
        <v>1</v>
      </c>
      <c r="B20" s="55" t="s">
        <v>22</v>
      </c>
      <c r="C20" s="56" t="s">
        <v>23</v>
      </c>
      <c r="D20" s="56">
        <v>700</v>
      </c>
      <c r="E20" s="41"/>
      <c r="F20" s="41"/>
      <c r="G20" s="41"/>
      <c r="H20" s="41"/>
      <c r="I20" s="47"/>
      <c r="J20" s="48"/>
      <c r="K20" s="49">
        <f>I20*D20</f>
        <v>0</v>
      </c>
      <c r="L20" s="49">
        <f>K20+(K20*J20)</f>
        <v>0</v>
      </c>
    </row>
    <row r="21" spans="1:12" ht="21" customHeight="1" thickBot="1">
      <c r="A21" s="4"/>
      <c r="B21" s="5"/>
      <c r="C21" s="6"/>
      <c r="D21" s="6"/>
      <c r="E21" s="6"/>
      <c r="F21" s="6"/>
      <c r="G21" s="6"/>
      <c r="H21" s="6"/>
      <c r="I21" s="16"/>
      <c r="J21" s="21" t="s">
        <v>3</v>
      </c>
      <c r="K21" s="22">
        <f>SUM(K20:K20)</f>
        <v>0</v>
      </c>
      <c r="L21" s="23">
        <f>SUM(L20:L20)</f>
        <v>0</v>
      </c>
    </row>
    <row r="22" spans="1:12" ht="18" customHeight="1" thickBot="1">
      <c r="A22" s="4"/>
      <c r="B22" s="5"/>
      <c r="C22" s="6"/>
      <c r="D22" s="6"/>
      <c r="E22" s="6"/>
      <c r="F22" s="66" t="s">
        <v>8</v>
      </c>
      <c r="G22"/>
      <c r="H22"/>
      <c r="I22"/>
      <c r="J22"/>
      <c r="K22"/>
      <c r="L22" s="65"/>
    </row>
    <row r="23" spans="1:12" ht="36.75" customHeight="1" thickBot="1">
      <c r="A23" s="4"/>
      <c r="B23" s="5"/>
      <c r="C23" s="6"/>
      <c r="D23" s="6"/>
      <c r="E23" s="6"/>
      <c r="F23" s="70" t="s">
        <v>36</v>
      </c>
      <c r="G23" s="70" t="s">
        <v>37</v>
      </c>
      <c r="H23" s="67" t="s">
        <v>40</v>
      </c>
      <c r="I23" s="70" t="s">
        <v>41</v>
      </c>
      <c r="J23" s="70" t="s">
        <v>42</v>
      </c>
      <c r="K23" s="72" t="s">
        <v>43</v>
      </c>
      <c r="L23" s="73" t="s">
        <v>44</v>
      </c>
    </row>
    <row r="24" spans="1:12" ht="30" customHeight="1" thickBot="1">
      <c r="A24" s="4"/>
      <c r="B24" s="5"/>
      <c r="C24" s="6"/>
      <c r="D24" s="6"/>
      <c r="E24" s="6"/>
      <c r="F24" s="68">
        <f>K21</f>
        <v>0</v>
      </c>
      <c r="G24" s="68">
        <f>L21</f>
        <v>0</v>
      </c>
      <c r="H24" s="69">
        <v>0.2</v>
      </c>
      <c r="I24" s="68">
        <f>F24*H24</f>
        <v>0</v>
      </c>
      <c r="J24" s="68">
        <f>G24*H24</f>
        <v>0</v>
      </c>
      <c r="K24" s="74">
        <f>F24+I24</f>
        <v>0</v>
      </c>
      <c r="L24" s="71">
        <f>G24+J24</f>
        <v>0</v>
      </c>
    </row>
    <row r="25" spans="1:12" ht="15" customHeight="1" thickBot="1">
      <c r="A25" s="4"/>
      <c r="B25" s="5"/>
      <c r="C25" s="6"/>
      <c r="D25" s="6"/>
      <c r="E25" s="6"/>
      <c r="F25" s="6"/>
      <c r="G25" s="6"/>
      <c r="H25" s="6"/>
      <c r="I25" s="16"/>
      <c r="J25" s="62"/>
      <c r="K25" s="63"/>
      <c r="L25" s="64"/>
    </row>
    <row r="26" spans="1:12" ht="15" thickBot="1">
      <c r="A26" s="25" t="s">
        <v>24</v>
      </c>
      <c r="B26" s="26"/>
      <c r="C26" s="27"/>
      <c r="D26" s="27"/>
      <c r="E26" s="27"/>
      <c r="F26" s="27"/>
      <c r="G26" s="27"/>
      <c r="H26" s="27"/>
      <c r="I26" s="28"/>
      <c r="J26" s="29"/>
      <c r="K26" s="28"/>
      <c r="L26" s="28"/>
    </row>
    <row r="27" spans="1:12" ht="45.75" thickBot="1">
      <c r="A27" s="75" t="s">
        <v>0</v>
      </c>
      <c r="B27" s="76" t="s">
        <v>25</v>
      </c>
      <c r="C27" s="50" t="s">
        <v>1</v>
      </c>
      <c r="D27" s="50" t="s">
        <v>10</v>
      </c>
      <c r="E27" s="77" t="s">
        <v>18</v>
      </c>
      <c r="F27" s="78" t="s">
        <v>19</v>
      </c>
      <c r="G27" s="78" t="s">
        <v>20</v>
      </c>
      <c r="H27" s="79" t="s">
        <v>21</v>
      </c>
      <c r="I27" s="51" t="s">
        <v>9</v>
      </c>
      <c r="J27" s="52" t="s">
        <v>2</v>
      </c>
      <c r="K27" s="53" t="s">
        <v>36</v>
      </c>
      <c r="L27" s="54" t="s">
        <v>37</v>
      </c>
    </row>
    <row r="28" spans="1:12" ht="75" customHeight="1">
      <c r="A28" s="43">
        <v>1</v>
      </c>
      <c r="B28" s="34" t="s">
        <v>35</v>
      </c>
      <c r="C28" s="35" t="s">
        <v>27</v>
      </c>
      <c r="D28" s="35">
        <v>500</v>
      </c>
      <c r="E28" s="41"/>
      <c r="F28" s="41"/>
      <c r="G28" s="41"/>
      <c r="H28" s="41"/>
      <c r="I28" s="47"/>
      <c r="J28" s="48"/>
      <c r="K28" s="58">
        <f>I28*D28</f>
        <v>0</v>
      </c>
      <c r="L28" s="58">
        <f>K28+(K28*J28)</f>
        <v>0</v>
      </c>
    </row>
    <row r="29" spans="1:12" ht="45" customHeight="1">
      <c r="A29" s="3">
        <v>2</v>
      </c>
      <c r="B29" s="60" t="s">
        <v>28</v>
      </c>
      <c r="C29" s="35" t="s">
        <v>27</v>
      </c>
      <c r="D29" s="35">
        <v>75</v>
      </c>
      <c r="E29" s="41"/>
      <c r="F29" s="41"/>
      <c r="G29" s="41"/>
      <c r="H29" s="41"/>
      <c r="I29" s="47"/>
      <c r="J29" s="48"/>
      <c r="K29" s="42">
        <f t="shared" ref="K29:K35" si="2">I29*D29</f>
        <v>0</v>
      </c>
      <c r="L29" s="42">
        <f t="shared" ref="L29:L35" si="3">K29+(K29*J29)</f>
        <v>0</v>
      </c>
    </row>
    <row r="30" spans="1:12" ht="47.25" customHeight="1">
      <c r="A30" s="3">
        <v>3</v>
      </c>
      <c r="B30" s="60" t="s">
        <v>29</v>
      </c>
      <c r="C30" s="35" t="s">
        <v>27</v>
      </c>
      <c r="D30" s="35">
        <v>170</v>
      </c>
      <c r="E30" s="41"/>
      <c r="F30" s="41"/>
      <c r="G30" s="41"/>
      <c r="H30" s="41"/>
      <c r="I30" s="47"/>
      <c r="J30" s="48"/>
      <c r="K30" s="42">
        <f t="shared" si="2"/>
        <v>0</v>
      </c>
      <c r="L30" s="42">
        <f t="shared" si="3"/>
        <v>0</v>
      </c>
    </row>
    <row r="31" spans="1:12" ht="42.75" customHeight="1">
      <c r="A31" s="3">
        <v>4</v>
      </c>
      <c r="B31" s="34" t="s">
        <v>30</v>
      </c>
      <c r="C31" s="35" t="s">
        <v>27</v>
      </c>
      <c r="D31" s="35">
        <v>100</v>
      </c>
      <c r="E31" s="41"/>
      <c r="F31" s="41"/>
      <c r="G31" s="41"/>
      <c r="H31" s="41"/>
      <c r="I31" s="47"/>
      <c r="J31" s="48"/>
      <c r="K31" s="42">
        <f t="shared" si="2"/>
        <v>0</v>
      </c>
      <c r="L31" s="42">
        <f t="shared" si="3"/>
        <v>0</v>
      </c>
    </row>
    <row r="32" spans="1:12" ht="46.5" customHeight="1">
      <c r="A32" s="3">
        <v>5</v>
      </c>
      <c r="B32" s="34" t="s">
        <v>31</v>
      </c>
      <c r="C32" s="35" t="s">
        <v>27</v>
      </c>
      <c r="D32" s="35">
        <v>120</v>
      </c>
      <c r="E32" s="41"/>
      <c r="F32" s="41"/>
      <c r="G32" s="41"/>
      <c r="H32" s="41"/>
      <c r="I32" s="47"/>
      <c r="J32" s="48"/>
      <c r="K32" s="42">
        <f t="shared" si="2"/>
        <v>0</v>
      </c>
      <c r="L32" s="42">
        <f t="shared" si="3"/>
        <v>0</v>
      </c>
    </row>
    <row r="33" spans="1:12" ht="47.25" customHeight="1">
      <c r="A33" s="3">
        <v>6</v>
      </c>
      <c r="B33" s="34" t="s">
        <v>32</v>
      </c>
      <c r="C33" s="35" t="s">
        <v>27</v>
      </c>
      <c r="D33" s="35">
        <v>10</v>
      </c>
      <c r="E33" s="41"/>
      <c r="F33" s="41"/>
      <c r="G33" s="41"/>
      <c r="H33" s="41"/>
      <c r="I33" s="47"/>
      <c r="J33" s="48"/>
      <c r="K33" s="42">
        <f t="shared" si="2"/>
        <v>0</v>
      </c>
      <c r="L33" s="42">
        <f t="shared" si="3"/>
        <v>0</v>
      </c>
    </row>
    <row r="34" spans="1:12" ht="48" customHeight="1">
      <c r="A34" s="3">
        <v>7</v>
      </c>
      <c r="B34" s="34" t="s">
        <v>33</v>
      </c>
      <c r="C34" s="35" t="s">
        <v>27</v>
      </c>
      <c r="D34" s="35">
        <v>10</v>
      </c>
      <c r="E34" s="41"/>
      <c r="F34" s="41"/>
      <c r="G34" s="41"/>
      <c r="H34" s="41"/>
      <c r="I34" s="47"/>
      <c r="J34" s="48"/>
      <c r="K34" s="42">
        <f t="shared" si="2"/>
        <v>0</v>
      </c>
      <c r="L34" s="42">
        <f t="shared" si="3"/>
        <v>0</v>
      </c>
    </row>
    <row r="35" spans="1:12" ht="34.5" customHeight="1">
      <c r="A35" s="3">
        <v>8</v>
      </c>
      <c r="B35" s="34" t="s">
        <v>34</v>
      </c>
      <c r="C35" s="35" t="s">
        <v>27</v>
      </c>
      <c r="D35" s="35">
        <v>50</v>
      </c>
      <c r="E35" s="41"/>
      <c r="F35" s="41"/>
      <c r="G35" s="41"/>
      <c r="H35" s="41"/>
      <c r="I35" s="47"/>
      <c r="J35" s="48"/>
      <c r="K35" s="42">
        <f t="shared" si="2"/>
        <v>0</v>
      </c>
      <c r="L35" s="42">
        <f t="shared" si="3"/>
        <v>0</v>
      </c>
    </row>
    <row r="36" spans="1:12" ht="18" customHeight="1" thickBot="1">
      <c r="A36" s="4"/>
      <c r="B36" s="5"/>
      <c r="C36" s="6"/>
      <c r="D36" s="6"/>
      <c r="E36" s="6"/>
      <c r="F36" s="6"/>
      <c r="G36" s="6"/>
      <c r="H36" s="6"/>
      <c r="I36" s="16"/>
      <c r="J36" s="21" t="s">
        <v>3</v>
      </c>
      <c r="K36" s="22">
        <f>SUM(K28:K35)</f>
        <v>0</v>
      </c>
      <c r="L36" s="23">
        <f>SUM(L28:L35)</f>
        <v>0</v>
      </c>
    </row>
    <row r="37" spans="1:12" ht="15.75" customHeight="1" thickBot="1">
      <c r="A37" s="4"/>
      <c r="B37" s="5"/>
      <c r="C37" s="6"/>
      <c r="D37" s="6"/>
      <c r="E37" s="6"/>
      <c r="F37" s="66" t="s">
        <v>24</v>
      </c>
      <c r="G37"/>
      <c r="H37"/>
      <c r="I37"/>
      <c r="J37"/>
      <c r="K37"/>
      <c r="L37" s="65"/>
    </row>
    <row r="38" spans="1:12" ht="37.5" customHeight="1" thickBot="1">
      <c r="A38" s="4"/>
      <c r="B38" s="5"/>
      <c r="C38" s="6"/>
      <c r="D38" s="6"/>
      <c r="E38" s="6"/>
      <c r="F38" s="70" t="s">
        <v>36</v>
      </c>
      <c r="G38" s="70" t="s">
        <v>37</v>
      </c>
      <c r="H38" s="67" t="s">
        <v>40</v>
      </c>
      <c r="I38" s="70" t="s">
        <v>41</v>
      </c>
      <c r="J38" s="70" t="s">
        <v>42</v>
      </c>
      <c r="K38" s="72" t="s">
        <v>43</v>
      </c>
      <c r="L38" s="73" t="s">
        <v>44</v>
      </c>
    </row>
    <row r="39" spans="1:12" ht="29.25" customHeight="1" thickBot="1">
      <c r="A39" s="4"/>
      <c r="B39" s="5"/>
      <c r="C39" s="6"/>
      <c r="D39" s="6"/>
      <c r="E39" s="6"/>
      <c r="F39" s="68">
        <f>K36</f>
        <v>0</v>
      </c>
      <c r="G39" s="68">
        <f>L36</f>
        <v>0</v>
      </c>
      <c r="H39" s="69">
        <v>0.2</v>
      </c>
      <c r="I39" s="68">
        <f>F39*H39</f>
        <v>0</v>
      </c>
      <c r="J39" s="68">
        <f>G39*H39</f>
        <v>0</v>
      </c>
      <c r="K39" s="74">
        <f>F39+I39</f>
        <v>0</v>
      </c>
      <c r="L39" s="71">
        <f>G39+J39</f>
        <v>0</v>
      </c>
    </row>
    <row r="40" spans="1:12" ht="15" thickBot="1">
      <c r="B40" s="20"/>
    </row>
    <row r="41" spans="1:12" ht="15" thickBot="1">
      <c r="A41" s="25" t="s">
        <v>26</v>
      </c>
      <c r="B41" s="26"/>
      <c r="C41" s="27"/>
      <c r="D41" s="27"/>
      <c r="E41" s="27"/>
      <c r="F41" s="27"/>
      <c r="G41" s="27"/>
      <c r="H41" s="27"/>
      <c r="I41" s="28"/>
      <c r="J41" s="29"/>
      <c r="K41" s="28"/>
      <c r="L41" s="28"/>
    </row>
    <row r="42" spans="1:12" ht="45.75" thickBot="1">
      <c r="A42" s="75" t="s">
        <v>0</v>
      </c>
      <c r="B42" s="76" t="s">
        <v>25</v>
      </c>
      <c r="C42" s="50" t="s">
        <v>1</v>
      </c>
      <c r="D42" s="50" t="s">
        <v>10</v>
      </c>
      <c r="E42" s="77" t="s">
        <v>18</v>
      </c>
      <c r="F42" s="78" t="s">
        <v>19</v>
      </c>
      <c r="G42" s="78" t="s">
        <v>20</v>
      </c>
      <c r="H42" s="79" t="s">
        <v>21</v>
      </c>
      <c r="I42" s="51" t="s">
        <v>9</v>
      </c>
      <c r="J42" s="52" t="s">
        <v>2</v>
      </c>
      <c r="K42" s="53" t="s">
        <v>36</v>
      </c>
      <c r="L42" s="54" t="s">
        <v>37</v>
      </c>
    </row>
    <row r="43" spans="1:12" ht="36.75" customHeight="1">
      <c r="A43" s="43">
        <v>1</v>
      </c>
      <c r="B43" s="61" t="s">
        <v>38</v>
      </c>
      <c r="C43" s="57" t="s">
        <v>16</v>
      </c>
      <c r="D43" s="57">
        <v>10</v>
      </c>
      <c r="E43" s="41"/>
      <c r="F43" s="41"/>
      <c r="G43" s="41"/>
      <c r="H43" s="41"/>
      <c r="I43" s="47"/>
      <c r="J43" s="48"/>
      <c r="K43" s="59">
        <f>I43*D43</f>
        <v>0</v>
      </c>
      <c r="L43" s="59">
        <f>K43+(K43*J43)</f>
        <v>0</v>
      </c>
    </row>
    <row r="44" spans="1:12" ht="28.5" customHeight="1">
      <c r="A44" s="3">
        <v>2</v>
      </c>
      <c r="B44" s="61" t="s">
        <v>39</v>
      </c>
      <c r="C44" s="57" t="s">
        <v>16</v>
      </c>
      <c r="D44" s="57">
        <v>10</v>
      </c>
      <c r="E44" s="41"/>
      <c r="F44" s="41"/>
      <c r="G44" s="41"/>
      <c r="H44" s="41"/>
      <c r="I44" s="47"/>
      <c r="J44" s="48"/>
      <c r="K44" s="42">
        <f t="shared" ref="K44" si="4">I44*D44</f>
        <v>0</v>
      </c>
      <c r="L44" s="42">
        <f t="shared" ref="L44" si="5">K44+(K44*J44)</f>
        <v>0</v>
      </c>
    </row>
    <row r="45" spans="1:12" ht="19.5" customHeight="1" thickBot="1">
      <c r="A45" s="4"/>
      <c r="B45" s="5"/>
      <c r="C45" s="6"/>
      <c r="D45" s="6"/>
      <c r="E45" s="6"/>
      <c r="F45" s="6"/>
      <c r="G45" s="6"/>
      <c r="H45" s="6"/>
      <c r="I45" s="16"/>
      <c r="J45" s="21" t="s">
        <v>3</v>
      </c>
      <c r="K45" s="22">
        <f>SUM(K43:K44)</f>
        <v>0</v>
      </c>
      <c r="L45" s="23">
        <f>SUM(L43:L44)</f>
        <v>0</v>
      </c>
    </row>
    <row r="46" spans="1:12" ht="17.25" customHeight="1" thickBot="1">
      <c r="F46" s="66" t="s">
        <v>26</v>
      </c>
      <c r="G46"/>
      <c r="H46"/>
      <c r="I46"/>
      <c r="J46"/>
      <c r="K46"/>
      <c r="L46" s="65"/>
    </row>
    <row r="47" spans="1:12" ht="50.25" customHeight="1" thickBot="1">
      <c r="F47" s="70" t="s">
        <v>36</v>
      </c>
      <c r="G47" s="70" t="s">
        <v>37</v>
      </c>
      <c r="H47" s="67" t="s">
        <v>40</v>
      </c>
      <c r="I47" s="70" t="s">
        <v>41</v>
      </c>
      <c r="J47" s="70" t="s">
        <v>42</v>
      </c>
      <c r="K47" s="72" t="s">
        <v>43</v>
      </c>
      <c r="L47" s="73" t="s">
        <v>44</v>
      </c>
    </row>
    <row r="48" spans="1:12" ht="26.25" customHeight="1" thickBot="1">
      <c r="F48" s="68">
        <f>K45</f>
        <v>0</v>
      </c>
      <c r="G48" s="68">
        <f>L45</f>
        <v>0</v>
      </c>
      <c r="H48" s="69">
        <v>0.2</v>
      </c>
      <c r="I48" s="68">
        <f>F48*H48</f>
        <v>0</v>
      </c>
      <c r="J48" s="68">
        <f>G48*H48</f>
        <v>0</v>
      </c>
      <c r="K48" s="74">
        <f>F48+I48</f>
        <v>0</v>
      </c>
      <c r="L48" s="71">
        <f>G48+J48</f>
        <v>0</v>
      </c>
    </row>
    <row r="49" spans="9:12">
      <c r="J49" s="30"/>
      <c r="K49" s="31"/>
      <c r="L49" s="32"/>
    </row>
    <row r="50" spans="9:12" ht="15" thickBot="1">
      <c r="J50" s="30"/>
      <c r="K50" s="31"/>
      <c r="L50" s="32"/>
    </row>
    <row r="51" spans="9:12" ht="34.5" thickBot="1">
      <c r="J51" s="30"/>
      <c r="K51" s="80" t="s">
        <v>36</v>
      </c>
      <c r="L51" s="81" t="s">
        <v>37</v>
      </c>
    </row>
    <row r="52" spans="9:12" ht="29.25" customHeight="1" thickBot="1">
      <c r="I52" s="123" t="s">
        <v>46</v>
      </c>
      <c r="J52" s="124"/>
      <c r="K52" s="82">
        <f>K13+K21+K36+K45</f>
        <v>0</v>
      </c>
      <c r="L52" s="82">
        <f>L13+L21+L36+L45</f>
        <v>0</v>
      </c>
    </row>
  </sheetData>
  <mergeCells count="4">
    <mergeCell ref="A2:L2"/>
    <mergeCell ref="A3:L3"/>
    <mergeCell ref="A4:L4"/>
    <mergeCell ref="I52:J52"/>
  </mergeCells>
  <pageMargins left="0.7" right="0.7" top="0.75" bottom="0.75" header="0.3" footer="0.3"/>
  <pageSetup paperSize="9" orientation="landscape" horizontalDpi="4294967294" verticalDpi="4294967294" r:id="rId1"/>
  <headerFooter>
    <oddHeader>&amp;L&amp;"-,Pogrubiony" 35/PN/ZP/D/2023
dostawy sprzętu zużywalnego dla bloków operacyjnych &amp;RFormularz asortymentowo-cenowy - Załącznik nr 2 do SWZ i Załącznik nr 2 do Umowy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FAC_wycena</vt:lpstr>
      <vt:lpstr>FAC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2023-07-11T05:57:30Z</dcterms:modified>
</cp:coreProperties>
</file>