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wester\Desktop\Kruszwica 2020\"/>
    </mc:Choice>
  </mc:AlternateContent>
  <xr:revisionPtr revIDLastSave="0" documentId="13_ncr:1_{86CDBAEE-8CC7-42AD-A600-29894688C6F1}" xr6:coauthVersionLast="45" xr6:coauthVersionMax="45" xr10:uidLastSave="{00000000-0000-0000-0000-000000000000}"/>
  <bookViews>
    <workbookView xWindow="2715" yWindow="3420" windowWidth="21600" windowHeight="11385" xr2:uid="{00000000-000D-0000-FFFF-FFFF00000000}"/>
  </bookViews>
  <sheets>
    <sheet name="Budynki" sheetId="1" r:id="rId1"/>
    <sheet name="Arkusz3" sheetId="6" state="hidden" r:id="rId2"/>
    <sheet name="Budowle" sheetId="7" r:id="rId3"/>
    <sheet name="Wyposażenie" sheetId="8" r:id="rId4"/>
    <sheet name="Sprzęt elektroniczny" sheetId="11" r:id="rId5"/>
    <sheet name="Arkusz1" sheetId="12" state="hidden" r:id="rId6"/>
    <sheet name="Arkusz2" sheetId="13" state="hidden" r:id="rId7"/>
    <sheet name="Arkusz4" sheetId="14" state="hidden" r:id="rId8"/>
  </sheets>
  <definedNames>
    <definedName name="_xlnm.Print_Area" localSheetId="0">Budynki!$A$1:$L$109</definedName>
    <definedName name="_xlnm.Print_Area" localSheetId="3">Wyposażenie!$A$1:$E$19</definedName>
  </definedNames>
  <calcPr calcId="181029"/>
</workbook>
</file>

<file path=xl/calcChain.xml><?xml version="1.0" encoding="utf-8"?>
<calcChain xmlns="http://schemas.openxmlformats.org/spreadsheetml/2006/main">
  <c r="G103" i="1" l="1"/>
  <c r="K61" i="1" l="1"/>
  <c r="M19" i="1"/>
  <c r="F283" i="7"/>
  <c r="G33" i="7"/>
  <c r="C287" i="7"/>
  <c r="C292" i="7"/>
  <c r="C291" i="7"/>
  <c r="G260" i="7"/>
  <c r="G258" i="7"/>
  <c r="G254" i="7"/>
  <c r="G252" i="7"/>
  <c r="G248" i="7"/>
  <c r="G235" i="7"/>
  <c r="G230" i="7"/>
  <c r="G218" i="7"/>
  <c r="G216" i="7"/>
  <c r="C293" i="7" s="1"/>
  <c r="G212" i="7"/>
  <c r="G198" i="7"/>
  <c r="G196" i="7"/>
  <c r="G193" i="7"/>
  <c r="G191" i="7"/>
  <c r="G188" i="7"/>
  <c r="G174" i="7"/>
  <c r="G172" i="7"/>
  <c r="G160" i="7"/>
  <c r="G155" i="7"/>
  <c r="G153" i="7"/>
  <c r="G150" i="7"/>
  <c r="G134" i="7"/>
  <c r="C289" i="7" s="1"/>
  <c r="G81" i="7"/>
  <c r="G49" i="7"/>
  <c r="G45" i="7"/>
  <c r="G42" i="7"/>
  <c r="C290" i="7" s="1"/>
  <c r="G29" i="7"/>
  <c r="G27" i="7"/>
  <c r="C288" i="7" s="1"/>
  <c r="G22" i="7"/>
  <c r="G9" i="7"/>
  <c r="C285" i="7" s="1"/>
  <c r="C71" i="1"/>
  <c r="C70" i="1"/>
  <c r="M57" i="1"/>
  <c r="M49" i="1"/>
  <c r="C66" i="1" s="1"/>
  <c r="M22" i="1"/>
  <c r="C69" i="1" s="1"/>
  <c r="M17" i="1"/>
  <c r="C67" i="1" s="1"/>
  <c r="E10" i="8"/>
  <c r="D42" i="11"/>
  <c r="E17" i="8"/>
  <c r="D29" i="11"/>
  <c r="C73" i="1" l="1"/>
  <c r="C294" i="7"/>
  <c r="E19" i="8"/>
  <c r="E4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D34" i="11"/>
  <c r="E43" i="11" s="1"/>
  <c r="B53" i="14" l="1"/>
  <c r="E49" i="14" s="1"/>
  <c r="E50" i="14"/>
</calcChain>
</file>

<file path=xl/sharedStrings.xml><?xml version="1.0" encoding="utf-8"?>
<sst xmlns="http://schemas.openxmlformats.org/spreadsheetml/2006/main" count="1284" uniqueCount="868">
  <si>
    <t>Lokalizacja</t>
  </si>
  <si>
    <t>Przedmiot ubezpieczenia</t>
  </si>
  <si>
    <t>Budynek</t>
  </si>
  <si>
    <t>Lp.</t>
  </si>
  <si>
    <t>Remiza OSP Rusinowo</t>
  </si>
  <si>
    <t>Remiza OSP Sławsk Wielki</t>
  </si>
  <si>
    <t>Remiza OSP Witowice</t>
  </si>
  <si>
    <t>Garaże OSP Witowice</t>
  </si>
  <si>
    <t>Remiza OSP Chełmce</t>
  </si>
  <si>
    <t>Remiza OSP Kruszwica</t>
  </si>
  <si>
    <t>Remiza OSP Wróble</t>
  </si>
  <si>
    <t>Budynek Urzędu Miejskiego, ul. Nadgoplańska 4</t>
  </si>
  <si>
    <t>Budynki</t>
  </si>
  <si>
    <t>Budynek Administracyjny, ul. Niepodległości 14</t>
  </si>
  <si>
    <t>Magazyn OC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</si>
  <si>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</si>
  <si>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</si>
  <si>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</si>
  <si>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</si>
  <si>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</si>
  <si>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</si>
  <si>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dachówka</t>
  </si>
  <si>
    <t xml:space="preserve">beton </t>
  </si>
  <si>
    <t>papa</t>
  </si>
  <si>
    <t>cegła</t>
  </si>
  <si>
    <t>cegła pustak</t>
  </si>
  <si>
    <t>eternit</t>
  </si>
  <si>
    <t xml:space="preserve">cegła </t>
  </si>
  <si>
    <t>pustak</t>
  </si>
  <si>
    <t>pustak gazob.</t>
  </si>
  <si>
    <t>blacha</t>
  </si>
  <si>
    <t xml:space="preserve">blacha </t>
  </si>
  <si>
    <t xml:space="preserve">gasnice, </t>
  </si>
  <si>
    <t>1.</t>
  </si>
  <si>
    <t>ul. Powstańców Wielkopolskich</t>
  </si>
  <si>
    <t>ul. Goplańska</t>
  </si>
  <si>
    <t>ul. Ziemowita</t>
  </si>
  <si>
    <t>Ul. Nadgoplańska</t>
  </si>
  <si>
    <t>ul. PCK</t>
  </si>
  <si>
    <t>ul. Sportowa</t>
  </si>
  <si>
    <t>ul. Popiela z parkingiem</t>
  </si>
  <si>
    <t>ul. Rybacka</t>
  </si>
  <si>
    <t>ul. Rynek</t>
  </si>
  <si>
    <t>ul. Podgórna</t>
  </si>
  <si>
    <t>Kanalizacja sanitarna ul. Rybacka</t>
  </si>
  <si>
    <t>Kanalizacja sanitarna ul. Rynek</t>
  </si>
  <si>
    <t>Kanalizacja sanitarna ul. Podgórna</t>
  </si>
  <si>
    <t>Most betonowy nad j. Gopło w Kruszwicy</t>
  </si>
  <si>
    <t>Ścieżka rowerowa Ziemowita do Kolegiackiej</t>
  </si>
  <si>
    <t>Kolegiata Kruszwicka -  iluminacja</t>
  </si>
  <si>
    <t>Pomost</t>
  </si>
  <si>
    <t xml:space="preserve">Hala namiotowa </t>
  </si>
  <si>
    <t>Boisko Sportowe w Kruszwicy</t>
  </si>
  <si>
    <t>Stary Rynek</t>
  </si>
  <si>
    <t>Ul. Solidarności</t>
  </si>
  <si>
    <t>Miasteczko komunikacyjne Kruszwica</t>
  </si>
  <si>
    <t>Gr VII</t>
  </si>
  <si>
    <t>Gr III</t>
  </si>
  <si>
    <t>Gr IV</t>
  </si>
  <si>
    <t>Gr V</t>
  </si>
  <si>
    <t>Gr VI</t>
  </si>
  <si>
    <t>Gr VIII</t>
  </si>
  <si>
    <t>Rok produkcji</t>
  </si>
  <si>
    <t>Gmina Kruszwica</t>
  </si>
  <si>
    <t>lp.</t>
  </si>
  <si>
    <t>wartość początkowa (księgowa brutto, odtworzeniowa) w złotych</t>
  </si>
  <si>
    <r>
      <t xml:space="preserve">Rodzaj sprzętu </t>
    </r>
    <r>
      <rPr>
        <sz val="10"/>
        <color indexed="10"/>
        <rFont val="Arial"/>
        <family val="2"/>
        <charset val="238"/>
      </rPr>
      <t>(laptopy/notebooki; netbooki/subnotebooki; palmtopy; smartfony; telefony komórkowe służbowe; wideoprojektory, nawigacje GPS, radia CB, aparaty fotograficzne, kamery przenośne)</t>
    </r>
  </si>
  <si>
    <t>Rodzaj sprzętu</t>
  </si>
  <si>
    <t>Minitoring na Półwyspie Rzępowskim</t>
  </si>
  <si>
    <t>System monitoringu toru regatowego</t>
  </si>
  <si>
    <t>WYKAZ SPRZETU ELEKTRONICZNEGO</t>
  </si>
  <si>
    <t>informacja dodatkowa</t>
  </si>
  <si>
    <t xml:space="preserve">Razem </t>
  </si>
  <si>
    <t>Nr inwen-tarzowy</t>
  </si>
  <si>
    <t>Kserokopiarka Konika Minolta BIZHUB C364</t>
  </si>
  <si>
    <t>UM-491/149</t>
  </si>
  <si>
    <t>UM-491/128</t>
  </si>
  <si>
    <t xml:space="preserve">Szafa CPD z Serwerami </t>
  </si>
  <si>
    <t>UM-803/27</t>
  </si>
  <si>
    <t>UM-491/151</t>
  </si>
  <si>
    <t>UM-491/150</t>
  </si>
  <si>
    <t>UM-491/127</t>
  </si>
  <si>
    <t xml:space="preserve">Gmina Kruszwica - Urząd Miejski </t>
  </si>
  <si>
    <t xml:space="preserve">Świetlica Sławsk Wielki </t>
  </si>
  <si>
    <t xml:space="preserve">Budynek </t>
  </si>
  <si>
    <t>gaśnice,</t>
  </si>
  <si>
    <t>Świetlica z remizą OSP Ostrowo</t>
  </si>
  <si>
    <t xml:space="preserve">Świetlica z remizą OSP Rusinowo </t>
  </si>
  <si>
    <t>Świetlica z remizą OSP Racice</t>
  </si>
  <si>
    <t xml:space="preserve">Świetlica we Wróblach </t>
  </si>
  <si>
    <t xml:space="preserve">Świetlica w Gocanówku </t>
  </si>
  <si>
    <t xml:space="preserve">Świetlica w Bachorcach </t>
  </si>
  <si>
    <t xml:space="preserve">Świetlica w Rzepowie </t>
  </si>
  <si>
    <t xml:space="preserve">Świetlica w Janowicach </t>
  </si>
  <si>
    <t xml:space="preserve">Świetlica w Żernikach </t>
  </si>
  <si>
    <t xml:space="preserve">Świetlica w Chrośnie </t>
  </si>
  <si>
    <t xml:space="preserve">Świetlica w Skotnikach </t>
  </si>
  <si>
    <t xml:space="preserve">Świetlica z remizą OSP Wola Wapowska </t>
  </si>
  <si>
    <t xml:space="preserve">cegła, pustak </t>
  </si>
  <si>
    <t xml:space="preserve">Świetlica z remizą OSP Ostrówek </t>
  </si>
  <si>
    <t xml:space="preserve">gaśnice, </t>
  </si>
  <si>
    <t xml:space="preserve">Remiza OSP Wróble </t>
  </si>
  <si>
    <t xml:space="preserve">gaśnice </t>
  </si>
  <si>
    <t>gaśnice</t>
  </si>
  <si>
    <t>Świetlica z częścią mieszkalną Sukowy 93</t>
  </si>
  <si>
    <t>Szkoła Niepubliczna Racice 16</t>
  </si>
  <si>
    <t xml:space="preserve">Świetlica w Gocanowie </t>
  </si>
  <si>
    <t>Budynek gospodarczy-Weterynaria  w Chełmcach</t>
  </si>
  <si>
    <t xml:space="preserve">Garaże ul. Rybacka Kruszwica </t>
  </si>
  <si>
    <t xml:space="preserve">Garaż Rusinowo 20 </t>
  </si>
  <si>
    <t xml:space="preserve">Budynek magazynowo-garażowy Rusinowo 20 </t>
  </si>
  <si>
    <t>Budynek handlowy Tarnowo 19</t>
  </si>
  <si>
    <t>Budynek Fregaty ul. Sportowa 1 Łagiewniki</t>
  </si>
  <si>
    <t xml:space="preserve">Szatnia w Polanowicach </t>
  </si>
  <si>
    <t xml:space="preserve">Altana Drewniana w Sukowach </t>
  </si>
  <si>
    <t xml:space="preserve">Plac zabaw przy CKiS  ul. Sportowa </t>
  </si>
  <si>
    <t xml:space="preserve">Nr środka trwałego </t>
  </si>
  <si>
    <t>UM-109/31</t>
  </si>
  <si>
    <t xml:space="preserve">2 przystanki autobusowe ul. Kościuszki </t>
  </si>
  <si>
    <t xml:space="preserve">Amfiteatr wraz z budynkiem pomocniczym </t>
  </si>
  <si>
    <t>UM-109/06</t>
  </si>
  <si>
    <t>Wiata autobusowa Kruszwica (3szt)</t>
  </si>
  <si>
    <t>UM-109/04</t>
  </si>
  <si>
    <t xml:space="preserve">Wiata autobusowa Tarnowo </t>
  </si>
  <si>
    <t>UM-109/28</t>
  </si>
  <si>
    <t xml:space="preserve">Wiata przystankowa </t>
  </si>
  <si>
    <t>UM-109/32</t>
  </si>
  <si>
    <t>UM-109/30</t>
  </si>
  <si>
    <t>UM-109/24</t>
  </si>
  <si>
    <t>UM-109/27</t>
  </si>
  <si>
    <t>UM-109/50</t>
  </si>
  <si>
    <t xml:space="preserve">Wiata przystankowa w Chełmiczkach </t>
  </si>
  <si>
    <t>UM-109/23</t>
  </si>
  <si>
    <t>UM-109/46</t>
  </si>
  <si>
    <t>Wiata przystankowa w Gocanówku na działce nr ewid. 23/12</t>
  </si>
  <si>
    <t>UM-109/39</t>
  </si>
  <si>
    <t>Wiata przystankowa w Gocanowie dz.nr 132/2</t>
  </si>
  <si>
    <t>UM-109/40</t>
  </si>
  <si>
    <t>UM-109/41</t>
  </si>
  <si>
    <t>Wiata przystankowa w Grodztwie  dz. nr 264</t>
  </si>
  <si>
    <t>UM-109/42</t>
  </si>
  <si>
    <t>Wiata przystankowa w Janocinie dz. Nr 48</t>
  </si>
  <si>
    <t>UM-109/34</t>
  </si>
  <si>
    <t xml:space="preserve">Przystanek autobusowy </t>
  </si>
  <si>
    <t>UM-109/44</t>
  </si>
  <si>
    <t>Wiata przystankowa przy ul. Kujawskiej w Kruszwicy dz nr 106/119 obr.5</t>
  </si>
  <si>
    <t>UM-109/45</t>
  </si>
  <si>
    <t>Wiata przystankowa w Piaskach dz. Nr 53/6</t>
  </si>
  <si>
    <t xml:space="preserve">Wiata przystankowa w  Maszenicach </t>
  </si>
  <si>
    <t>UM-109/47</t>
  </si>
  <si>
    <t>Wiata przystankowa w Rożniatach dz. nr 47/2</t>
  </si>
  <si>
    <t>UM-109/51</t>
  </si>
  <si>
    <t xml:space="preserve">Wiata przystankowa na ul. Stary Rynek </t>
  </si>
  <si>
    <t>UM-109/38</t>
  </si>
  <si>
    <t>Wiata przystankowa w Sukowach dz. Nr 44</t>
  </si>
  <si>
    <t>Wiata przystankowa w Szarleju dz. nr 1/15</t>
  </si>
  <si>
    <t>UM-109/48</t>
  </si>
  <si>
    <t>UM-220/165/UE</t>
  </si>
  <si>
    <t>Ścieżka pieszo-rowerowa Chełmce</t>
  </si>
  <si>
    <t>UM-220/162/UE</t>
  </si>
  <si>
    <t>UM-220/166/UE</t>
  </si>
  <si>
    <t>UM-220/83/UE</t>
  </si>
  <si>
    <t>Pieszojezdnia na Półwyspie Rzępowskim</t>
  </si>
  <si>
    <t xml:space="preserve">ul. Portowa w Kruszwicy </t>
  </si>
  <si>
    <t>Trasa "Spacer po starej części miasta"- Tablice informacyjno-promocyjne</t>
  </si>
  <si>
    <t>Kompleks Sportowo-rekreacyjny w Bachorcach</t>
  </si>
  <si>
    <t>Droga gminna Bachorce - Szostka</t>
  </si>
  <si>
    <t xml:space="preserve">Droga ul. Podzamcze z parkingiem </t>
  </si>
  <si>
    <t xml:space="preserve">Plac zabaw Sławsk Wielki </t>
  </si>
  <si>
    <t xml:space="preserve">Plac zabaw ul. Wiejska w Kruszwicy </t>
  </si>
  <si>
    <t xml:space="preserve">Plac zabaw w Janowicach </t>
  </si>
  <si>
    <t>Plac zabaw Piaski</t>
  </si>
  <si>
    <t>Plac zabaw w Tarnówku</t>
  </si>
  <si>
    <t>Plac zabaw ul. Kraszewskiego</t>
  </si>
  <si>
    <t>Plac zabaw Polanowice</t>
  </si>
  <si>
    <t>Pomost Popowo</t>
  </si>
  <si>
    <t>Pomost Kruszwica</t>
  </si>
  <si>
    <t>Pomost Złotowo</t>
  </si>
  <si>
    <t xml:space="preserve">Gmina Kruszwica - Urząd Miejski  </t>
  </si>
  <si>
    <t xml:space="preserve">Łańcuch Burmistrza </t>
  </si>
  <si>
    <t>Plac zabaw Półwysep Rzępowski</t>
  </si>
  <si>
    <t>UM-806/4</t>
  </si>
  <si>
    <t>UM-290/06</t>
  </si>
  <si>
    <t>UM-290/08</t>
  </si>
  <si>
    <t>UM-290/21</t>
  </si>
  <si>
    <t>UM-211/111/UE</t>
  </si>
  <si>
    <t xml:space="preserve">Kanalizacja sanitarna ul. Stary Rynek </t>
  </si>
  <si>
    <t xml:space="preserve">Plac przy kościele pw. Św. Teresy od Dzieciątka Jezus </t>
  </si>
  <si>
    <t>UM-220/241/UE</t>
  </si>
  <si>
    <t xml:space="preserve">Płyta Rynku w Kruszwicy </t>
  </si>
  <si>
    <t>UM-808/10</t>
  </si>
  <si>
    <t>Baner promocyjny dla projektu inwestycyjnego pn"Rewitalizacja starej części miasta w Kruszwicy-etap II</t>
  </si>
  <si>
    <t xml:space="preserve">Gmina Kruszwica  </t>
  </si>
  <si>
    <t xml:space="preserve">blachodachówka </t>
  </si>
  <si>
    <t xml:space="preserve">dachówka </t>
  </si>
  <si>
    <t>Świetlica i przychodnia Polanowice 23</t>
  </si>
  <si>
    <t xml:space="preserve">papa </t>
  </si>
  <si>
    <t xml:space="preserve">Mysia Wieża w Kruszwicy </t>
  </si>
  <si>
    <t>Świetlica Lachmirowice 11</t>
  </si>
  <si>
    <t xml:space="preserve">płyta </t>
  </si>
  <si>
    <t>Budynek gospodarczy ul. Nadgoplańska Kruszwica</t>
  </si>
  <si>
    <t xml:space="preserve">Świetlica w  Pieckach </t>
  </si>
  <si>
    <t xml:space="preserve">Lokal </t>
  </si>
  <si>
    <t>UM-290/03</t>
  </si>
  <si>
    <t>211/108/UE</t>
  </si>
  <si>
    <t>UM-220-236/UE</t>
  </si>
  <si>
    <t xml:space="preserve">Droga gminna w Grodztwie od skrzyżowania z ul. Słoneczną do tzw. Kapa </t>
  </si>
  <si>
    <t>UM-220/119</t>
  </si>
  <si>
    <t>UM-220-152/UE</t>
  </si>
  <si>
    <t>UM-291/1515</t>
  </si>
  <si>
    <t>UM-220/47</t>
  </si>
  <si>
    <t>UM-220/11</t>
  </si>
  <si>
    <t>UM-211/110/UE</t>
  </si>
  <si>
    <t>UM-211/109/UE</t>
  </si>
  <si>
    <t>UM-109/29/UE</t>
  </si>
  <si>
    <t>UM-109/37/UE</t>
  </si>
  <si>
    <t>UM-220/110/UE</t>
  </si>
  <si>
    <t>UM-220/54/UE</t>
  </si>
  <si>
    <t>UM-220/164/UE</t>
  </si>
  <si>
    <t>UM-220/63/UE</t>
  </si>
  <si>
    <t>UM-220/154/UE</t>
  </si>
  <si>
    <t>UM-220/62/UE</t>
  </si>
  <si>
    <t>UM-220/50/UE</t>
  </si>
  <si>
    <t>UM-220/170/UE</t>
  </si>
  <si>
    <t>UM-220/169/UE</t>
  </si>
  <si>
    <t>UM-220/178/UE</t>
  </si>
  <si>
    <t>UM-223/25</t>
  </si>
  <si>
    <t>UM-290/14</t>
  </si>
  <si>
    <t>UM-290/20/UE</t>
  </si>
  <si>
    <t>UM-290/18</t>
  </si>
  <si>
    <t>UM-290/17</t>
  </si>
  <si>
    <t>UM-290/16</t>
  </si>
  <si>
    <t>UM-290/15</t>
  </si>
  <si>
    <t>UM-220/163/UE</t>
  </si>
  <si>
    <t>UM-220/01/UE</t>
  </si>
  <si>
    <t>UM-220/10/UE</t>
  </si>
  <si>
    <t>UM-290/19/UE</t>
  </si>
  <si>
    <t>UM-290/11/UE</t>
  </si>
  <si>
    <t>UM-290/12/UE</t>
  </si>
  <si>
    <t>UM-806/5</t>
  </si>
  <si>
    <t>UM-290/02</t>
  </si>
  <si>
    <t>UM-220/226</t>
  </si>
  <si>
    <t>UM-220/45</t>
  </si>
  <si>
    <t>Oświetlenie drogowe kruszwica 2</t>
  </si>
  <si>
    <t xml:space="preserve">26 opraw </t>
  </si>
  <si>
    <t>UM-220/74</t>
  </si>
  <si>
    <t xml:space="preserve">Oświetlenie ul. Rynek </t>
  </si>
  <si>
    <t xml:space="preserve">1 oprawa </t>
  </si>
  <si>
    <t>UM-220/89</t>
  </si>
  <si>
    <t xml:space="preserve">Oświetlenie drogi Gocanowo-Gocanówek </t>
  </si>
  <si>
    <t xml:space="preserve">12 opraw </t>
  </si>
  <si>
    <t>UM-220/92</t>
  </si>
  <si>
    <t xml:space="preserve">Oświetlenie drogi Piecki </t>
  </si>
  <si>
    <t xml:space="preserve">2 oprawy </t>
  </si>
  <si>
    <t>UM-220/93</t>
  </si>
  <si>
    <t xml:space="preserve">Oświetlenie drogowe Gocanowo </t>
  </si>
  <si>
    <t>UM-220/44</t>
  </si>
  <si>
    <t xml:space="preserve">Oświetlenie drogowe Kruszwica </t>
  </si>
  <si>
    <t>UM-220/46</t>
  </si>
  <si>
    <t xml:space="preserve">Oświetlenie drogowe  Piecki </t>
  </si>
  <si>
    <t>UM-220/72</t>
  </si>
  <si>
    <t xml:space="preserve">Oświetlenie drogowe  ul. Cmentarna </t>
  </si>
  <si>
    <t>7 opraw</t>
  </si>
  <si>
    <t>UM-220/71</t>
  </si>
  <si>
    <t xml:space="preserve">Oświetlenie drogowe  w Bródzkach </t>
  </si>
  <si>
    <t>UM-220/77</t>
  </si>
  <si>
    <t xml:space="preserve">Oświetlenie drogowe </t>
  </si>
  <si>
    <t xml:space="preserve">Oświetlenie drogowe  w Ostrówku </t>
  </si>
  <si>
    <t>5 opraw</t>
  </si>
  <si>
    <t>UM-220/85</t>
  </si>
  <si>
    <t xml:space="preserve">Oświetlenie drogowe  w Przedbojewicach </t>
  </si>
  <si>
    <t xml:space="preserve">6 opraw </t>
  </si>
  <si>
    <t>UM-220/95</t>
  </si>
  <si>
    <t xml:space="preserve">Oświetlenie drogowe w Przedbojewicach </t>
  </si>
  <si>
    <t>UM-220/76</t>
  </si>
  <si>
    <t xml:space="preserve">Oświetlenie drogowe w Rusinowie </t>
  </si>
  <si>
    <t>UM-220/101</t>
  </si>
  <si>
    <t xml:space="preserve">Oświetlenie drogowe  w Żernikach </t>
  </si>
  <si>
    <t xml:space="preserve">8 opraw </t>
  </si>
  <si>
    <t>UM-220/151</t>
  </si>
  <si>
    <t xml:space="preserve">Oświetlenie drogowe  Janocin </t>
  </si>
  <si>
    <t>UM-220/73</t>
  </si>
  <si>
    <t xml:space="preserve">Oświetlenie parkingu przy ul. Kraszewskiego </t>
  </si>
  <si>
    <t>UM-220/103</t>
  </si>
  <si>
    <t>3 oprawy</t>
  </si>
  <si>
    <t>UM-220/84</t>
  </si>
  <si>
    <t xml:space="preserve">Oświetlenie przystanku autobusowego ul. Kosciuszki </t>
  </si>
  <si>
    <t>UM-220/43</t>
  </si>
  <si>
    <t xml:space="preserve">Oświetlenie przystanku w Chełmiczkach </t>
  </si>
  <si>
    <t>UM-220/94</t>
  </si>
  <si>
    <t xml:space="preserve">Oświetlenie słup Kruszwicy </t>
  </si>
  <si>
    <t>UM-220/115</t>
  </si>
  <si>
    <t xml:space="preserve">Oświetlenie  ul. Mieszka I w Kruszwicy </t>
  </si>
  <si>
    <t xml:space="preserve">18 opraw </t>
  </si>
  <si>
    <t>UM-220/120</t>
  </si>
  <si>
    <t xml:space="preserve">Oświetlenie ul. Wspólnej w Kruszwicy </t>
  </si>
  <si>
    <t>UM-220/121</t>
  </si>
  <si>
    <t xml:space="preserve">Oświetlenie  ul. Niepodległości w Kruszwicy </t>
  </si>
  <si>
    <t xml:space="preserve">9 opraw </t>
  </si>
  <si>
    <t>UM-220/88</t>
  </si>
  <si>
    <t xml:space="preserve">Oświetlenie ul. Szosa Tryszczyńska </t>
  </si>
  <si>
    <t xml:space="preserve">13 opraw </t>
  </si>
  <si>
    <t xml:space="preserve">Oświetlenie uliczne na ul. Cichej </t>
  </si>
  <si>
    <t xml:space="preserve">10 opraw </t>
  </si>
  <si>
    <t>UM-220/135</t>
  </si>
  <si>
    <t>UM-220/100</t>
  </si>
  <si>
    <t xml:space="preserve">Oświetlenie  we wsi Orpikowo </t>
  </si>
  <si>
    <t xml:space="preserve">4 oprawy </t>
  </si>
  <si>
    <t>UM-220/122</t>
  </si>
  <si>
    <t xml:space="preserve">Oświetlenie Skotniki </t>
  </si>
  <si>
    <t>UM-220/90</t>
  </si>
  <si>
    <t xml:space="preserve">Oświetlenie  wsi Mietlica </t>
  </si>
  <si>
    <t xml:space="preserve">3 oprawy </t>
  </si>
  <si>
    <t>UM-220/42</t>
  </si>
  <si>
    <t xml:space="preserve">Oprawy oświetleniowe w Bachorcach </t>
  </si>
  <si>
    <t xml:space="preserve">7 opraw </t>
  </si>
  <si>
    <t>UM-220/41</t>
  </si>
  <si>
    <t xml:space="preserve">Linia oświetlenia drogowego w Brześciu </t>
  </si>
  <si>
    <t>UM-220/69</t>
  </si>
  <si>
    <t xml:space="preserve">Linia oświetlenia drogowego Łagiewniki </t>
  </si>
  <si>
    <t xml:space="preserve">11 opraw </t>
  </si>
  <si>
    <t>UM-220/68</t>
  </si>
  <si>
    <t>UM-211/29</t>
  </si>
  <si>
    <t xml:space="preserve">Linia oświetlenia w Tarnowie </t>
  </si>
  <si>
    <t xml:space="preserve">Szafka oświetleniowa </t>
  </si>
  <si>
    <t>UM-211/39</t>
  </si>
  <si>
    <t>UM-211/40</t>
  </si>
  <si>
    <t xml:space="preserve">Linia kablowa Kruszwica </t>
  </si>
  <si>
    <t>Linia kablowa Kruszwica 2</t>
  </si>
  <si>
    <t>UM-211/28</t>
  </si>
  <si>
    <t xml:space="preserve">Linia kablowa Zagople </t>
  </si>
  <si>
    <t xml:space="preserve">16 opraw </t>
  </si>
  <si>
    <t>UM-220/239</t>
  </si>
  <si>
    <t xml:space="preserve">Oświetlenie drogowe w miejscowości Lachmirowice </t>
  </si>
  <si>
    <t>UM-220/230</t>
  </si>
  <si>
    <t>UM-220/238</t>
  </si>
  <si>
    <t xml:space="preserve">Oświetlenie drogowe w miejscowości Skotniki </t>
  </si>
  <si>
    <t xml:space="preserve">Oświetlenie drogowe w miejscowości Karczyn </t>
  </si>
  <si>
    <t>UM-291/23</t>
  </si>
  <si>
    <t xml:space="preserve">Lampa solarna Zakątek w Kruszwicy </t>
  </si>
  <si>
    <t>UM-291/25</t>
  </si>
  <si>
    <t xml:space="preserve">Lampa solarna Wrzosowa w Kruszwicy </t>
  </si>
  <si>
    <t>Lampa solarna Kobylniki</t>
  </si>
  <si>
    <t>UM-220/229</t>
  </si>
  <si>
    <t>UM-220/228</t>
  </si>
  <si>
    <t xml:space="preserve">Oświetlenie uliczne ulicy Kujawskiej i Cichej </t>
  </si>
  <si>
    <t xml:space="preserve">15 opraw </t>
  </si>
  <si>
    <t>UM-220/231</t>
  </si>
  <si>
    <t xml:space="preserve">Oświetlenie uliczne ul. Mickiewicza </t>
  </si>
  <si>
    <t>UM-291/24</t>
  </si>
  <si>
    <t>Lampa Solarna w miejscowości Bachorce</t>
  </si>
  <si>
    <t>UM-220/237</t>
  </si>
  <si>
    <t xml:space="preserve">Oświetlenie uliczne ul. Spokojnej </t>
  </si>
  <si>
    <t>UM-291/20</t>
  </si>
  <si>
    <t xml:space="preserve">Lampa Solarna w miejscowości Brześć </t>
  </si>
  <si>
    <t>UM-291/22</t>
  </si>
  <si>
    <t xml:space="preserve">Lampa Solarna w miejscowości Rożniaty </t>
  </si>
  <si>
    <t xml:space="preserve">Świetlica w Kobylnikach z placem zabaw </t>
  </si>
  <si>
    <t>Świetlica w Chełmcach z biblioteką</t>
  </si>
  <si>
    <t>UM-291/16</t>
  </si>
  <si>
    <t xml:space="preserve">Lampa Solarna w miejscowości Sukowy </t>
  </si>
  <si>
    <t xml:space="preserve">Budynki i garaże Urzędu Miejskiego ul. Nadgoplańska 9 w Kruszwicy </t>
  </si>
  <si>
    <t xml:space="preserve">Świetlica w Brześciu </t>
  </si>
  <si>
    <t>drewniana, pokryta dachówką  ceramiczną</t>
  </si>
  <si>
    <t xml:space="preserve">gaśnica </t>
  </si>
  <si>
    <t>Stanica WOPR w Kruszwicy</t>
  </si>
  <si>
    <t xml:space="preserve">drewno </t>
  </si>
  <si>
    <t xml:space="preserve">drewniana pokryta płytą onduline </t>
  </si>
  <si>
    <t xml:space="preserve">Hala sportowo-rekreacyjna  w Woli Wapowskiej </t>
  </si>
  <si>
    <t xml:space="preserve">konstrukcja stalowa pokryta powłoką poliestrową powlekana PVC  </t>
  </si>
  <si>
    <t xml:space="preserve">powłoka poliestrowa powlekana PVC </t>
  </si>
  <si>
    <t>Wartość KB</t>
  </si>
  <si>
    <t>Szacunkowa wartość  odtworzeniowa</t>
  </si>
  <si>
    <t>o wartości KB pow 500 zł</t>
  </si>
  <si>
    <t>razem</t>
  </si>
  <si>
    <t>Urząd Miejski w Kruszwicy</t>
  </si>
  <si>
    <t>Gmina Kruszwica (Urząd Miejski w Kruszwicy)</t>
  </si>
  <si>
    <t>Szalet ul. Podzamcze</t>
  </si>
  <si>
    <t>Dom socjalno-kulturalny, ul. Nadgoplańska 6-świetlica</t>
  </si>
  <si>
    <t>Pomieszczenia sanitarne WOPR</t>
  </si>
  <si>
    <t>Budynek poszkolny w Chełmcach z kotłownią</t>
  </si>
  <si>
    <t>Biblioteka ul.Rybacka 22</t>
  </si>
  <si>
    <t>Budynek ŚDS ul.Rynek</t>
  </si>
  <si>
    <t>gaśnice, instal</t>
  </si>
  <si>
    <t>Budynek ul.Rybacka 20</t>
  </si>
  <si>
    <t>Buidynek</t>
  </si>
  <si>
    <t>gaśnica</t>
  </si>
  <si>
    <t>Razem UM</t>
  </si>
  <si>
    <t>UM-808/2</t>
  </si>
  <si>
    <t>UM-491/182</t>
  </si>
  <si>
    <t>UTM Fortigate</t>
  </si>
  <si>
    <t>UM-803/28</t>
  </si>
  <si>
    <t>Urządzenie wielofunkcyjne Konica Minolta (RM)</t>
  </si>
  <si>
    <t>UM-803/29</t>
  </si>
  <si>
    <t xml:space="preserve">Urządzenie wielofunkcyjne Konica Minolta </t>
  </si>
  <si>
    <t>UM491/173</t>
  </si>
  <si>
    <t>Stacja graficzna HP Z230</t>
  </si>
  <si>
    <t>UM-491/193</t>
  </si>
  <si>
    <t>Serwer del power Edge T710</t>
  </si>
  <si>
    <t>UM-491/194</t>
  </si>
  <si>
    <t>Zestaw komputerowy HP ProBook</t>
  </si>
  <si>
    <t>UM-803/30</t>
  </si>
  <si>
    <t>Urządzenie wielofunkcyjne Konica Minolta</t>
  </si>
  <si>
    <t>UM-491/195</t>
  </si>
  <si>
    <t>Zestaw komputerowy Dell OptiPlex</t>
  </si>
  <si>
    <t>UM-491/200</t>
  </si>
  <si>
    <t>Zestaw komputerowy Dell Vostro</t>
  </si>
  <si>
    <t>UM-491/201</t>
  </si>
  <si>
    <t>Zestwa komputerowy HP ProBook 450 G3</t>
  </si>
  <si>
    <t>UM-491/202</t>
  </si>
  <si>
    <t>UM-491/203</t>
  </si>
  <si>
    <t>UM-491/204</t>
  </si>
  <si>
    <t>UM-491/199</t>
  </si>
  <si>
    <t>Zestaw komputerowy HP ProOne 400 G2</t>
  </si>
  <si>
    <t>UM-491/196</t>
  </si>
  <si>
    <t>Zestaw kopmuterowy HP ProOne 600 G2</t>
  </si>
  <si>
    <t>UM-491/198</t>
  </si>
  <si>
    <t>Zestaw komputerowy HP ProOne 600 G2</t>
  </si>
  <si>
    <t>UM-491/197</t>
  </si>
  <si>
    <t>Zestwa komputerowy HP ProOne 600 G2</t>
  </si>
  <si>
    <t>RM-III-19/20</t>
  </si>
  <si>
    <t>Tablety z oprogramowaniem MIX-300 2GB szt 16</t>
  </si>
  <si>
    <t>UM-220/247</t>
  </si>
  <si>
    <t>Oświetlenie uliczne ul. Wiosenna w Grodztwie</t>
  </si>
  <si>
    <t>UM-220/246</t>
  </si>
  <si>
    <t>Oświetlenie uliczne ul. Słoneczna w K-cy</t>
  </si>
  <si>
    <t>UM-291/27</t>
  </si>
  <si>
    <t>Lampa solarna w Piaskach</t>
  </si>
  <si>
    <t>UM-109/65</t>
  </si>
  <si>
    <t>Wiata przystankowa w m. Baranowo</t>
  </si>
  <si>
    <t>1 sztuka</t>
  </si>
  <si>
    <t>UM-109/52</t>
  </si>
  <si>
    <t>Wiata przystankowa w m.Gocanówko</t>
  </si>
  <si>
    <t>UM-109/58</t>
  </si>
  <si>
    <t>Wiata przystankowa w m.Janowice</t>
  </si>
  <si>
    <t>UM-109/54</t>
  </si>
  <si>
    <t>Wiata przystankowa w m. Lachmirowice</t>
  </si>
  <si>
    <t>UM-109/64</t>
  </si>
  <si>
    <t>Wiata przystankowa w m.Ostrowo</t>
  </si>
  <si>
    <t>UM-109/56</t>
  </si>
  <si>
    <t>Wiata przystankowa w m. Polanowice</t>
  </si>
  <si>
    <t>UM-109/57</t>
  </si>
  <si>
    <t>UM-109/61</t>
  </si>
  <si>
    <t>UM-109/67</t>
  </si>
  <si>
    <t>Wiata przystankowa w m. Popowo</t>
  </si>
  <si>
    <t>UM-109/59</t>
  </si>
  <si>
    <t>Wiata przystankowa w m.Przedbojewice</t>
  </si>
  <si>
    <t>UM-109/63</t>
  </si>
  <si>
    <t>Wiata przystankowa w m. Racice</t>
  </si>
  <si>
    <t>UM-109/60</t>
  </si>
  <si>
    <t>Wiata przystankowa w m. Rzepiszyn</t>
  </si>
  <si>
    <t>UM-109/66</t>
  </si>
  <si>
    <t>Wiata przystankowa w m.Sukowy</t>
  </si>
  <si>
    <t>UM-109/55</t>
  </si>
  <si>
    <t>Wiata przystankowa w m. Wola Wapowska</t>
  </si>
  <si>
    <t>UM-109/53</t>
  </si>
  <si>
    <t>Wiata przystankowa w m.Złotowo</t>
  </si>
  <si>
    <t>UM-109/33</t>
  </si>
  <si>
    <t>UM-109/35</t>
  </si>
  <si>
    <t>Wiatrak w Chrośnie</t>
  </si>
  <si>
    <t>UM-220/240/UE</t>
  </si>
  <si>
    <t>Oświetlenie Rynku w K-cy</t>
  </si>
  <si>
    <t>29 punktów</t>
  </si>
  <si>
    <t>UM-220/242</t>
  </si>
  <si>
    <t>Oświetlenie uliczne na Os.Zagople w K-cy</t>
  </si>
  <si>
    <t>6 punktów</t>
  </si>
  <si>
    <t>UM-220/243</t>
  </si>
  <si>
    <t>Targowisko Gminne ul.Kujawska</t>
  </si>
  <si>
    <t>UM-220/105/UE</t>
  </si>
  <si>
    <t>ul,Cicha w K-cy</t>
  </si>
  <si>
    <t>UM-290/25</t>
  </si>
  <si>
    <t>Kompleks rekreacujno-sportowy w Bródzkach</t>
  </si>
  <si>
    <t>UM-290/24</t>
  </si>
  <si>
    <t>Plac zabaw w Brześciu</t>
  </si>
  <si>
    <t>UM-290/22</t>
  </si>
  <si>
    <t>Plac zabaw w Głębokiem</t>
  </si>
  <si>
    <t>Plac zabaw w Paprosie</t>
  </si>
  <si>
    <t>UM-290/23</t>
  </si>
  <si>
    <t>Plac zabaw w Rzepowie</t>
  </si>
  <si>
    <t>UM-291/26</t>
  </si>
  <si>
    <t>UM-220/137/UE</t>
  </si>
  <si>
    <t>ul.Kujawska w K-cy</t>
  </si>
  <si>
    <t>UM-220/136/UE</t>
  </si>
  <si>
    <t>ul. Kolegiacka w K-cy</t>
  </si>
  <si>
    <t>UM-806/09</t>
  </si>
  <si>
    <t>Altana Drewniana w Piaskach</t>
  </si>
  <si>
    <t>UM-290/26</t>
  </si>
  <si>
    <t>Plac zabaw w Janocinie</t>
  </si>
  <si>
    <t>UM-291/29</t>
  </si>
  <si>
    <t>Lampa solarna Chełmce</t>
  </si>
  <si>
    <t>UM-291/28</t>
  </si>
  <si>
    <t>Oświetlenie uliczne ul. Ukośna</t>
  </si>
  <si>
    <t>UM-220/256</t>
  </si>
  <si>
    <t>Oświetlenie drogowe Janowice-Rożniaty</t>
  </si>
  <si>
    <t>UM-220/259</t>
  </si>
  <si>
    <t>Oświetlenie drogowe Chełmiczki</t>
  </si>
  <si>
    <t>UM-220/260</t>
  </si>
  <si>
    <t>UM-220/250</t>
  </si>
  <si>
    <t>Oświetlenie drogowe Polanowice</t>
  </si>
  <si>
    <t>UM-220/251</t>
  </si>
  <si>
    <t>Oświetlenie drogowe Kicko</t>
  </si>
  <si>
    <t>UM-220/253</t>
  </si>
  <si>
    <t>Oświetlenie drogowe Marcinki</t>
  </si>
  <si>
    <t>UM-220/261</t>
  </si>
  <si>
    <t>Oświetlenie drogowe Skotniki</t>
  </si>
  <si>
    <t>UM-220/258</t>
  </si>
  <si>
    <t>Oświetlenie drogowe Sukowy</t>
  </si>
  <si>
    <t>UM-220/257</t>
  </si>
  <si>
    <t>Oswietlenie drogowe Wróble</t>
  </si>
  <si>
    <t>UM-220/254</t>
  </si>
  <si>
    <t>Oświetlenie uliczne ul.Chabrowa</t>
  </si>
  <si>
    <t>UM-220/252</t>
  </si>
  <si>
    <t>Oświetlenie uliczne ul.Kwiatowa</t>
  </si>
  <si>
    <t>UM-109/69</t>
  </si>
  <si>
    <t>Wiata przystankowa w m.Baranowo</t>
  </si>
  <si>
    <t>UM-109/68</t>
  </si>
  <si>
    <t>Wiata przystankowa w m.Lachmirowicach</t>
  </si>
  <si>
    <t>UM-109/70</t>
  </si>
  <si>
    <t>Wiata przystankowa w m.Racice</t>
  </si>
  <si>
    <t>UM-290/27</t>
  </si>
  <si>
    <t>Plac zabaw w Ostrowie</t>
  </si>
  <si>
    <t>UM-290/28</t>
  </si>
  <si>
    <t>Plac zabaw w Lachmirowicach</t>
  </si>
  <si>
    <t>UM-109/72</t>
  </si>
  <si>
    <t>Wiata przystankowa w m.Brześć</t>
  </si>
  <si>
    <t>UM-109/71</t>
  </si>
  <si>
    <t>Wiata przystankowa w m.Chrosno</t>
  </si>
  <si>
    <t>UM-109/73</t>
  </si>
  <si>
    <t>Wiata przystankowa w m.Lachmirowice</t>
  </si>
  <si>
    <t>UM-290/29</t>
  </si>
  <si>
    <t>Kompleks rekreacyjno-sportowy w Polanowicach</t>
  </si>
  <si>
    <t>UM-808/17</t>
  </si>
  <si>
    <t>Zestaw zabawowy przy SP w Chełmcach</t>
  </si>
  <si>
    <t>UM-290/30</t>
  </si>
  <si>
    <t>Kompleks lekkoatletyczny i boiska wielof.na Os.Zagople</t>
  </si>
  <si>
    <t>UM-290/31</t>
  </si>
  <si>
    <t>Plac zabaw w Gocanowie</t>
  </si>
  <si>
    <t>UM-220/267</t>
  </si>
  <si>
    <t>Oświetlenie drogowe ul.Biwakowa w K-cy</t>
  </si>
  <si>
    <t>3 punkty</t>
  </si>
  <si>
    <t>UM-220/275</t>
  </si>
  <si>
    <t>Oświetlenie drogowe w Racicach dz.102</t>
  </si>
  <si>
    <t>2 punkty</t>
  </si>
  <si>
    <t>UM-220/271</t>
  </si>
  <si>
    <t>Oświetlenie drogowe w Baranowie dz.7</t>
  </si>
  <si>
    <t>1 punkt</t>
  </si>
  <si>
    <t>UM-220/266</t>
  </si>
  <si>
    <t>Oświetlenie drogowe w Chrośnie dz.38/2</t>
  </si>
  <si>
    <t>UM-220/268</t>
  </si>
  <si>
    <t>Oświetlenie drogowe w Janocinie dz.50/6</t>
  </si>
  <si>
    <t>UM-220/272</t>
  </si>
  <si>
    <t>Oświetlenie drogowe w Karsku dz.7/2</t>
  </si>
  <si>
    <t>UM-220/264</t>
  </si>
  <si>
    <t>Oświetlenie drogowe w Kobylnikach dz. 7/2</t>
  </si>
  <si>
    <t>UM-220/265</t>
  </si>
  <si>
    <t>Oświetlenie drogowe ul.Spacerowa w K-cy</t>
  </si>
  <si>
    <t>4 punkty</t>
  </si>
  <si>
    <t>UM-220/270</t>
  </si>
  <si>
    <t>Oświetlenie drogowe Lachmirowice dz. 42</t>
  </si>
  <si>
    <t>UM-220/269</t>
  </si>
  <si>
    <t>Oświetlenie drogowe Lachmirowice dz. 3</t>
  </si>
  <si>
    <t>UM-220/274</t>
  </si>
  <si>
    <t>Oświetlenie drogowe Piaski dz.38/5</t>
  </si>
  <si>
    <t>UM-220/273</t>
  </si>
  <si>
    <t>Oświetlenie drogowe Racice dz. 19</t>
  </si>
  <si>
    <t>RAZEM Elekrtonika</t>
  </si>
  <si>
    <t>Bezprzewodowa sieć internetowa na Pół. Rzępowskim</t>
  </si>
  <si>
    <t>Nr ŚT</t>
  </si>
  <si>
    <t>UM-109/10</t>
  </si>
  <si>
    <t>UM-109/11       UM-104/01</t>
  </si>
  <si>
    <t>UM-109/12</t>
  </si>
  <si>
    <t>UM-109/17       UM-107/02</t>
  </si>
  <si>
    <t>UM-109/09</t>
  </si>
  <si>
    <t>UM-109/15</t>
  </si>
  <si>
    <t>UM-109/13       UM-104/02</t>
  </si>
  <si>
    <t>UM-109/16</t>
  </si>
  <si>
    <t>UM-109/08</t>
  </si>
  <si>
    <t>UM-109/25</t>
  </si>
  <si>
    <t>UM-109/18</t>
  </si>
  <si>
    <t>UM-102/04</t>
  </si>
  <si>
    <t>UM-105/02/UE</t>
  </si>
  <si>
    <t>UM-102/01</t>
  </si>
  <si>
    <t>UM-105/03</t>
  </si>
  <si>
    <t>UM-106/03</t>
  </si>
  <si>
    <t xml:space="preserve">UM-108/13   </t>
  </si>
  <si>
    <t>UM-107/14</t>
  </si>
  <si>
    <t>UM-110/56</t>
  </si>
  <si>
    <t>UM-102/05</t>
  </si>
  <si>
    <t>UM-102/02     UM-102/6       UM-108/13</t>
  </si>
  <si>
    <t>UM-107/10</t>
  </si>
  <si>
    <t>UM-104/04</t>
  </si>
  <si>
    <t>UM-107/09</t>
  </si>
  <si>
    <t>UM-109/36/UE</t>
  </si>
  <si>
    <t>UM-107/23</t>
  </si>
  <si>
    <t>UM-107/08</t>
  </si>
  <si>
    <t>UM-107/17</t>
  </si>
  <si>
    <t>UM-107/12</t>
  </si>
  <si>
    <t>UM-107/11</t>
  </si>
  <si>
    <t>UM-107/13</t>
  </si>
  <si>
    <t>UM-107/15/UE</t>
  </si>
  <si>
    <t>UM-107/06</t>
  </si>
  <si>
    <t>UM-110/91</t>
  </si>
  <si>
    <t>UM-110/42</t>
  </si>
  <si>
    <t>UM-110/28</t>
  </si>
  <si>
    <t>UM-110/64</t>
  </si>
  <si>
    <t>UM-107/19</t>
  </si>
  <si>
    <t>UM-110/71</t>
  </si>
  <si>
    <t>UM-110/68</t>
  </si>
  <si>
    <t>UM-110/63</t>
  </si>
  <si>
    <t>UM-107/21/UE</t>
  </si>
  <si>
    <t>UM-107/20/UE</t>
  </si>
  <si>
    <t>UM-107/22/UE</t>
  </si>
  <si>
    <t>UM-109/62</t>
  </si>
  <si>
    <t>UM-107/24         UM-310/12</t>
  </si>
  <si>
    <t xml:space="preserve">UM-107/01        </t>
  </si>
  <si>
    <t>UM-107/18</t>
  </si>
  <si>
    <t>1110  1332</t>
  </si>
  <si>
    <t>UM-109/75</t>
  </si>
  <si>
    <t>Wiata przystankowa w Żernikach</t>
  </si>
  <si>
    <t>UM-290/32/UE</t>
  </si>
  <si>
    <t>Kompleks rekreacyjno-sportowy ul.Wspólna</t>
  </si>
  <si>
    <t>UM-290/33/UE</t>
  </si>
  <si>
    <t>Kompleks rekreacyjno-sportowy ul.Żeglarska</t>
  </si>
  <si>
    <t>UM-290/34/UE</t>
  </si>
  <si>
    <t>Kompleks rekreacyjno-sportowy ul.Nadgoplanska</t>
  </si>
  <si>
    <t>UM-220/288</t>
  </si>
  <si>
    <t>UM-220/286</t>
  </si>
  <si>
    <t>UM-220/287</t>
  </si>
  <si>
    <t>Oświetlenie drogowe w m.Chełmce dz 72/14</t>
  </si>
  <si>
    <t>Oświetlenie drogowe w m.Rusinowo dz.91/2</t>
  </si>
  <si>
    <t>Oświetlenie drogowe w m.Bródzki-Bachorce dz.49/1</t>
  </si>
  <si>
    <t>UM-220/282</t>
  </si>
  <si>
    <t>Oświetlenie drogowe w m.Ostrówek dz.87</t>
  </si>
  <si>
    <t>UM-220/283</t>
  </si>
  <si>
    <t>Oświetlenie drogowe w m.Tarnowo dz.14/10</t>
  </si>
  <si>
    <t>UM-220/284</t>
  </si>
  <si>
    <t>Oświetlenie drogowe w m.Mietlica dz.9/2</t>
  </si>
  <si>
    <t>UM-220/285</t>
  </si>
  <si>
    <t>Oświetlenie drogowe w m.Skotniki dz.177</t>
  </si>
  <si>
    <t>UM-220/289</t>
  </si>
  <si>
    <t>Oświetlenie przydrodze Piaski-Skotniki dz.177</t>
  </si>
  <si>
    <t>UM-220/290</t>
  </si>
  <si>
    <t>UM-220/291</t>
  </si>
  <si>
    <t>Oświetlenie przy ul. Kujawskiej dz106/84</t>
  </si>
  <si>
    <t>Oświetlenie drogowe w m.Piecki dz.88/2</t>
  </si>
  <si>
    <t>UM-220/292</t>
  </si>
  <si>
    <t>UM-220/293</t>
  </si>
  <si>
    <t>Oświetlenie drogowe w m.Gocanówko dz. 76/2</t>
  </si>
  <si>
    <t>Oświetlenie przy drodze Piecki-Bachorce dz.134</t>
  </si>
  <si>
    <t>UM-220/296/UE</t>
  </si>
  <si>
    <t xml:space="preserve">UM-211/130 </t>
  </si>
  <si>
    <t>Wieża ciśnień</t>
  </si>
  <si>
    <t xml:space="preserve">UM-290/35 </t>
  </si>
  <si>
    <t>Plac zabaw Karczyn</t>
  </si>
  <si>
    <t>UM-290/36</t>
  </si>
  <si>
    <t>Kompleks rekreacyjno-sportowy Kobylnica</t>
  </si>
  <si>
    <t>UM-291/30</t>
  </si>
  <si>
    <t xml:space="preserve">UM-105/01       UM-108/14 </t>
  </si>
  <si>
    <t xml:space="preserve">Minitoring wizyjny miasta, centrala </t>
  </si>
  <si>
    <t>Nr inwentarzowy</t>
  </si>
  <si>
    <t>UM-624/3</t>
  </si>
  <si>
    <t>System alarmowy UM</t>
  </si>
  <si>
    <t>UM-106/02</t>
  </si>
  <si>
    <t>UM-623/03</t>
  </si>
  <si>
    <t>Zestaw do głosowania</t>
  </si>
  <si>
    <t>Wg ewidencji środków trwałych</t>
  </si>
  <si>
    <t>1950  2018</t>
  </si>
  <si>
    <t>Lampa solarna Chełmiczki</t>
  </si>
  <si>
    <t xml:space="preserve">2 oprawa </t>
  </si>
  <si>
    <t>Remiza OSP Ostrówek</t>
  </si>
  <si>
    <t>UM-291/19/UE</t>
  </si>
  <si>
    <t>UM-290/13/UE</t>
  </si>
  <si>
    <t>Wiata autobusowa ul.Kościuszki</t>
  </si>
  <si>
    <t>Wiata przystankowa Polanowice</t>
  </si>
  <si>
    <t>Wiata przystankowa ul.Niepodległości</t>
  </si>
  <si>
    <t>Wiata przystankowa ul.Kujawska</t>
  </si>
  <si>
    <t>Wiata przystankowa Zaborowo- Głębokie</t>
  </si>
  <si>
    <t>UM-109/49</t>
  </si>
  <si>
    <t>UM-220/255</t>
  </si>
  <si>
    <t>2 sztuki</t>
  </si>
  <si>
    <t>3 sztuki</t>
  </si>
  <si>
    <t>5 sztuki</t>
  </si>
  <si>
    <t>19 sztuki</t>
  </si>
  <si>
    <t>Ścieżka pieszo-rower.wzdłuż ul.Solidarności i Sz.ryszczyńskiej</t>
  </si>
  <si>
    <t xml:space="preserve">Ścieżka pieszo-rower.wzdłuż ul. Nadgoplańskiej w Kruszwicy </t>
  </si>
  <si>
    <t xml:space="preserve">Ścieżka pieszo-rower.wzdłuż J.Gopło w Kruszwicy od ul.Kościuszki wzdłuż ul.Kolegiackiej </t>
  </si>
  <si>
    <t xml:space="preserve">Ścieżka pieszo-rower.od ul.Zamkowej do ul.Sportowej w Kruszwicy </t>
  </si>
  <si>
    <t>Świetlica z remizą OSP Tarnowo</t>
  </si>
  <si>
    <r>
      <t xml:space="preserve">                                     </t>
    </r>
    <r>
      <rPr>
        <i/>
        <u/>
        <sz val="11"/>
        <color theme="1"/>
        <rFont val="Czcionka tekstu podstawowego"/>
        <charset val="238"/>
      </rPr>
      <t xml:space="preserve"> wartość odtworzeniowa wg współczynnika:</t>
    </r>
    <r>
      <rPr>
        <i/>
        <sz val="11"/>
        <color theme="1"/>
        <rFont val="Czcionka tekstu podstawowego"/>
        <charset val="238"/>
      </rPr>
      <t xml:space="preserve">                                                                                   1800 zł /  1 m kw - budynki administracji i szkoły                                                                                  1200 zł / 1 m kw - budynki gospodarcze, zaplecza socjalne, remizy, warsztaty                                                    </t>
    </r>
  </si>
  <si>
    <t>UM-109/74</t>
  </si>
  <si>
    <t>Wiata przystankowa Chełmce</t>
  </si>
  <si>
    <t>UM-107/05</t>
  </si>
  <si>
    <t>Hala widowiskowo-sportowa ul.Kujawska</t>
  </si>
  <si>
    <t>UM-220/225</t>
  </si>
  <si>
    <t>Droga dojazdowa do pól w miejscowości Ostówek</t>
  </si>
  <si>
    <t>UM-220/232</t>
  </si>
  <si>
    <t>Droga dojazdowa do pól w miejscowości Ostówek dz.4</t>
  </si>
  <si>
    <t>UM-220/263</t>
  </si>
  <si>
    <t>Droga dojazdowa wraz z miejscami parkingowymi na Os.Zagople</t>
  </si>
  <si>
    <t>UM-220/160</t>
  </si>
  <si>
    <t>Droga gminna Grodztwo dz.45</t>
  </si>
  <si>
    <t>UM220/130</t>
  </si>
  <si>
    <t>Droga gminna Kraszyce-Stodólno</t>
  </si>
  <si>
    <t>UM-220/99</t>
  </si>
  <si>
    <t>Droga gminna Złotowo-Łuszczewo</t>
  </si>
  <si>
    <t>UM-220/234</t>
  </si>
  <si>
    <t>Parking przy ul.Kujawskiej dz.70/7</t>
  </si>
  <si>
    <t>UM-220/281</t>
  </si>
  <si>
    <t>Chodnik w miejscowości Tarnówko</t>
  </si>
  <si>
    <t>UM-220/67</t>
  </si>
  <si>
    <t>Droga Polanowice-Chrosno</t>
  </si>
  <si>
    <t>UM-220/295</t>
  </si>
  <si>
    <t>Droga przy ul. Poznańskiej dz.151</t>
  </si>
  <si>
    <t>UM-220/182</t>
  </si>
  <si>
    <t>UM-220/04</t>
  </si>
  <si>
    <t>Ulica Kraszewskiego</t>
  </si>
  <si>
    <t>Ulica Słoneczna</t>
  </si>
  <si>
    <t>UM-211/95/UE</t>
  </si>
  <si>
    <t>Kanalizacja sanitarna we wsi Grodztwo</t>
  </si>
  <si>
    <t>gasnica</t>
  </si>
  <si>
    <t>UM-220/161</t>
  </si>
  <si>
    <t>Ulica Wiejska w Kruszwicy</t>
  </si>
  <si>
    <t>UM-220/278</t>
  </si>
  <si>
    <t>Ulica Kasprowicza w Kruszwicy</t>
  </si>
  <si>
    <t>UM-220/279</t>
  </si>
  <si>
    <t>Ulica Lipowa w Kruszwicy</t>
  </si>
  <si>
    <t>UM-107/25</t>
  </si>
  <si>
    <t>Hala Sportowo-rekreacyjna  w Racicach z bud.stanowiące zapleczem</t>
  </si>
  <si>
    <t>Hala</t>
  </si>
  <si>
    <t xml:space="preserve">PCV </t>
  </si>
  <si>
    <t>PCV</t>
  </si>
  <si>
    <t>UM-211/132</t>
  </si>
  <si>
    <t>Zbiornik bezodpływowy w miejsc. Chełmce</t>
  </si>
  <si>
    <t>UM-290/37/UE</t>
  </si>
  <si>
    <t>Kompleks sportowo-rekreacyjny przy ul. Lipowej w K-cy</t>
  </si>
  <si>
    <t>UM-220/297</t>
  </si>
  <si>
    <t>Oświetlenie drogowe w miejsc. Sukowy</t>
  </si>
  <si>
    <t>UM-220/298</t>
  </si>
  <si>
    <t>Oświetlenie drogowe w miejsc.Kobylnica</t>
  </si>
  <si>
    <t>UM-220/299</t>
  </si>
  <si>
    <t>Oświetlenie drogowe w miejsc.Piaski</t>
  </si>
  <si>
    <t>UM-220/300</t>
  </si>
  <si>
    <t>Oświetlenie drogowe w miejsc.Skotniki</t>
  </si>
  <si>
    <t>UM-220/301</t>
  </si>
  <si>
    <t>Oświetlenie drogowe w miejsc.Baranowo</t>
  </si>
  <si>
    <t>Oświetlenie drogowe w miejsc.Złotowo</t>
  </si>
  <si>
    <t>UM-220/302</t>
  </si>
  <si>
    <t>UM-290/38</t>
  </si>
  <si>
    <t>Plac zabaw przy świetlicy w Kobylnikach</t>
  </si>
  <si>
    <t>UM-220/303/UE</t>
  </si>
  <si>
    <t>Ulica Chabrowa w Grodztwie</t>
  </si>
  <si>
    <t>UM-220/304/UE</t>
  </si>
  <si>
    <t>Chodnik przy SP w Polanowicach</t>
  </si>
  <si>
    <t>UM-220/305/UE</t>
  </si>
  <si>
    <t>Zatoka autobusowa w miejsc. Chełmce</t>
  </si>
  <si>
    <t>UM-290/39/UE</t>
  </si>
  <si>
    <t>Infrastruktura sportowo-rekreacyjna przy SP w Polanowicach</t>
  </si>
  <si>
    <t>UM-290/40/UE</t>
  </si>
  <si>
    <t>Infrastruktura sportowo-rekreacyjna przy SP w Chełmcach</t>
  </si>
  <si>
    <t>UM-220/306</t>
  </si>
  <si>
    <t>Oświetlenie drogowe w miejscowości Piecki</t>
  </si>
  <si>
    <t>UM-220/307</t>
  </si>
  <si>
    <t>Oświetlenie drogowe w miejscowości Bachorce</t>
  </si>
  <si>
    <t>UM-220/308</t>
  </si>
  <si>
    <t>UM-109/76</t>
  </si>
  <si>
    <t>Zaplecze gospodarcze na dz.150/8 w K-cy</t>
  </si>
  <si>
    <t>blaszak</t>
  </si>
  <si>
    <t>Oświetlenie drogowe przy drodze gminnej w Zaborowie</t>
  </si>
  <si>
    <t>UM-220/309</t>
  </si>
  <si>
    <t>UM-290/41</t>
  </si>
  <si>
    <t>Kompleks sportowo-rekreacyjny w Karsku</t>
  </si>
  <si>
    <t>UM-290/42</t>
  </si>
  <si>
    <t>Kompleks sportowo-rekreacyjny w Chrośnie</t>
  </si>
  <si>
    <t>Droga gminna Polanowice-Chrosno</t>
  </si>
  <si>
    <t>Droga</t>
  </si>
  <si>
    <t>Sieć</t>
  </si>
  <si>
    <t>Scieżka</t>
  </si>
  <si>
    <t>Przystanek</t>
  </si>
  <si>
    <t>Wiata</t>
  </si>
  <si>
    <t>2 punkt</t>
  </si>
  <si>
    <t xml:space="preserve">Plac </t>
  </si>
  <si>
    <t>Ulica</t>
  </si>
  <si>
    <t>Wyposażenie łącznie:</t>
  </si>
  <si>
    <r>
      <t xml:space="preserve">Rodzaj sprzętu </t>
    </r>
    <r>
      <rPr>
        <sz val="10"/>
        <color indexed="10"/>
        <rFont val="Calibri"/>
        <family val="2"/>
        <charset val="238"/>
        <scheme val="minor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</si>
  <si>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r>
      <t xml:space="preserve">2. Wykaz sprzętu elektronicznego </t>
    </r>
    <r>
      <rPr>
        <b/>
        <i/>
        <u/>
        <sz val="14"/>
        <rFont val="Arial"/>
        <family val="2"/>
        <charset val="238"/>
      </rPr>
      <t>przenośnego</t>
    </r>
    <r>
      <rPr>
        <b/>
        <i/>
        <sz val="14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- rok 2015-2019</t>
    </r>
  </si>
  <si>
    <t>3. Wykaz monitoringu wizyjnego/systemy alarmowe-system kamer, telewizja przemysłowa (zewnętrzny i wewnętrzny) itp.. Rok 2009-2019</t>
  </si>
  <si>
    <t>UM-109/80</t>
  </si>
  <si>
    <t>Wiata przystankowa w m. Bródzki</t>
  </si>
  <si>
    <t>UM-109/78</t>
  </si>
  <si>
    <t>UM-109/77</t>
  </si>
  <si>
    <t>UM-109/79</t>
  </si>
  <si>
    <t>Wiata przystankowa w m. Tarnówko</t>
  </si>
  <si>
    <t>UM-109/81</t>
  </si>
  <si>
    <t>Wiata przystankowa w m.Witowiczki</t>
  </si>
  <si>
    <t>UM-109/82</t>
  </si>
  <si>
    <t>Wiata przystankowa w m. Szarlej</t>
  </si>
  <si>
    <t>UM-211/134</t>
  </si>
  <si>
    <t>Kanalizacja sanitarna ul,Mieszka w Kruszwicy</t>
  </si>
  <si>
    <t>UM-220/319</t>
  </si>
  <si>
    <t>Droga gminna w miejsc. Chełmiczki</t>
  </si>
  <si>
    <t>UM-220/208</t>
  </si>
  <si>
    <t>Droga Kobylniki</t>
  </si>
  <si>
    <t>UM-220/314</t>
  </si>
  <si>
    <t>Oświetlenie drogowe w miejsc.Lachmirowice</t>
  </si>
  <si>
    <t>UM-220/315</t>
  </si>
  <si>
    <t>Oświetlenie drogowe w miejsc.Ostrowo</t>
  </si>
  <si>
    <t>UM-220/316</t>
  </si>
  <si>
    <t>Oświetlenie drogowe ul.Kraszewskiego w K-cy</t>
  </si>
  <si>
    <t>UM-220/317</t>
  </si>
  <si>
    <t>Oświetlenie drogowe w miejsc.Morgi</t>
  </si>
  <si>
    <t>UM-220/310</t>
  </si>
  <si>
    <t>Peron komunikacyjny w miejsc. Kraszyce</t>
  </si>
  <si>
    <t>UM-220/311</t>
  </si>
  <si>
    <t>UM-220/312</t>
  </si>
  <si>
    <t>Peron komunikacyjny w miejsc. Rzepowo</t>
  </si>
  <si>
    <t>UM-220/313</t>
  </si>
  <si>
    <t>UM-220/172</t>
  </si>
  <si>
    <t>Ulica Mieszka I w K-cy</t>
  </si>
  <si>
    <t>UM-220/171</t>
  </si>
  <si>
    <t>Ulica Spokojna w K-cy</t>
  </si>
  <si>
    <t>UM-220/318</t>
  </si>
  <si>
    <t>Ulica Folwarczna w K-cy</t>
  </si>
  <si>
    <t>Kopmpleks rekreacyjno-sportowy w Chrośnie</t>
  </si>
  <si>
    <r>
      <t xml:space="preserve">1. Wykaz sprzętu elektronicznego </t>
    </r>
    <r>
      <rPr>
        <b/>
        <i/>
        <u/>
        <sz val="14"/>
        <rFont val="Arial"/>
        <family val="2"/>
        <charset val="238"/>
      </rPr>
      <t>stacjonarnego</t>
    </r>
    <r>
      <rPr>
        <b/>
        <i/>
        <sz val="12"/>
        <rFont val="Arial"/>
        <family val="2"/>
        <charset val="238"/>
      </rPr>
      <t xml:space="preserve"> - rok 2016-2020</t>
    </r>
  </si>
  <si>
    <t>Załącznik nr 1</t>
  </si>
  <si>
    <t xml:space="preserve">Załącznik  nr 1 </t>
  </si>
  <si>
    <t>Zestawienie i opis budynków</t>
  </si>
  <si>
    <t xml:space="preserve">Jednostka </t>
  </si>
  <si>
    <t xml:space="preserve"> Wykaz budowli</t>
  </si>
  <si>
    <t>Jednostka</t>
  </si>
  <si>
    <t>Wykaz wyposażenia</t>
  </si>
  <si>
    <t>Adres</t>
  </si>
  <si>
    <t>Powierzchnia lokalu</t>
  </si>
  <si>
    <t>Piętro</t>
  </si>
  <si>
    <t>Wartość za 1m2</t>
  </si>
  <si>
    <t xml:space="preserve">Kujawska 25/49                </t>
  </si>
  <si>
    <t>2,0 tys</t>
  </si>
  <si>
    <t xml:space="preserve">Kujawska 25/24                </t>
  </si>
  <si>
    <t xml:space="preserve">Kujawska 25/52                </t>
  </si>
  <si>
    <t>parter</t>
  </si>
  <si>
    <t xml:space="preserve">Kujawska 33/46                </t>
  </si>
  <si>
    <t xml:space="preserve">Kujawska 35/9                 </t>
  </si>
  <si>
    <t xml:space="preserve">Wiejska 37/48                 </t>
  </si>
  <si>
    <t xml:space="preserve">Kraszewskiego 6/2             </t>
  </si>
  <si>
    <t>1,8 tys</t>
  </si>
  <si>
    <t xml:space="preserve">Kraszewskiego 6/26            </t>
  </si>
  <si>
    <t xml:space="preserve">Kraszewskiego 6/34            </t>
  </si>
  <si>
    <t xml:space="preserve">Kujawska 37/40                </t>
  </si>
  <si>
    <t xml:space="preserve">Kujawska 37/34                </t>
  </si>
  <si>
    <t xml:space="preserve">Kujawska 7/41                 </t>
  </si>
  <si>
    <t xml:space="preserve">Aleja Dworcowa 1/45           </t>
  </si>
  <si>
    <t xml:space="preserve">Aleja Dworcowa 3/18           </t>
  </si>
  <si>
    <t xml:space="preserve">Kujawska 3/9                  </t>
  </si>
  <si>
    <t xml:space="preserve">Kujawska 16/58                </t>
  </si>
  <si>
    <t>Kujawska 2/ 18</t>
  </si>
  <si>
    <t>2,2 tys</t>
  </si>
  <si>
    <t>Goplańska 3/ 4</t>
  </si>
  <si>
    <t>2,5 tys</t>
  </si>
  <si>
    <t xml:space="preserve">Niepodległości 30/2A          </t>
  </si>
  <si>
    <t>1,5 tys.</t>
  </si>
  <si>
    <t xml:space="preserve">Chełmce 104/1                 </t>
  </si>
  <si>
    <t>1,2 tys.</t>
  </si>
  <si>
    <t xml:space="preserve">Łagiewniki 3/3                </t>
  </si>
  <si>
    <t xml:space="preserve">Szarlej 12/1                  </t>
  </si>
  <si>
    <t>1,0 tys</t>
  </si>
  <si>
    <t>RAZEM:</t>
  </si>
  <si>
    <t xml:space="preserve">WYKAZ LOKALI MIESZKALNYCH </t>
  </si>
  <si>
    <t>Wartość odtworzeniowa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</si>
</sst>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0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4"/>
      <name val="Arial"/>
      <family val="2"/>
      <charset val="238"/>
    </font>
    <font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8"/>
      <name val="Czcionka tekstu podstawowego"/>
      <family val="2"/>
      <charset val="238"/>
    </font>
    <font>
      <i/>
      <u/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12"/>
      <color indexed="8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4" fontId="16" fillId="0" borderId="0" applyFont="0" applyFill="0" applyBorder="0" applyAlignment="0" applyProtection="0"/>
  </cellStyleXfs>
  <cellXfs count="271">
    <xf numFmtId="0" fontId="0" fillId="0" borderId="0" xfId="0"/>
    <xf numFmtId="0" fontId="17" fillId="0" borderId="1" xfId="0" applyFont="1" applyBorder="1"/>
    <xf numFmtId="44" fontId="17" fillId="0" borderId="1" xfId="2" applyFont="1" applyBorder="1"/>
    <xf numFmtId="0" fontId="0" fillId="0" borderId="0" xfId="0" applyBorder="1"/>
    <xf numFmtId="44" fontId="16" fillId="0" borderId="0" xfId="2" applyFont="1" applyBorder="1"/>
    <xf numFmtId="0" fontId="18" fillId="0" borderId="0" xfId="0" applyFont="1"/>
    <xf numFmtId="44" fontId="0" fillId="2" borderId="1" xfId="0" applyNumberFormat="1" applyFill="1" applyBorder="1" applyAlignment="1">
      <alignment horizontal="right"/>
    </xf>
    <xf numFmtId="0" fontId="17" fillId="0" borderId="0" xfId="0" applyFont="1"/>
    <xf numFmtId="0" fontId="20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21" fillId="2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0" fillId="2" borderId="1" xfId="0" applyNumberFormat="1" applyFill="1" applyBorder="1" applyAlignment="1">
      <alignment horizontal="center" wrapText="1"/>
    </xf>
    <xf numFmtId="0" fontId="23" fillId="2" borderId="1" xfId="0" applyNumberFormat="1" applyFont="1" applyFill="1" applyBorder="1" applyAlignment="1">
      <alignment horizontal="center" wrapText="1"/>
    </xf>
    <xf numFmtId="0" fontId="25" fillId="0" borderId="1" xfId="0" applyNumberFormat="1" applyFont="1" applyBorder="1" applyAlignment="1">
      <alignment wrapText="1"/>
    </xf>
    <xf numFmtId="44" fontId="23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44" fontId="3" fillId="0" borderId="1" xfId="0" applyNumberFormat="1" applyFont="1" applyBorder="1" applyAlignment="1">
      <alignment horizontal="right" wrapText="1"/>
    </xf>
    <xf numFmtId="0" fontId="1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44" fontId="3" fillId="0" borderId="1" xfId="2" applyFont="1" applyBorder="1" applyAlignment="1">
      <alignment wrapText="1"/>
    </xf>
    <xf numFmtId="44" fontId="2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3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right" wrapText="1"/>
    </xf>
    <xf numFmtId="44" fontId="1" fillId="0" borderId="1" xfId="2" applyFont="1" applyBorder="1" applyAlignment="1">
      <alignment wrapText="1"/>
    </xf>
    <xf numFmtId="0" fontId="1" fillId="0" borderId="12" xfId="0" applyFont="1" applyBorder="1" applyAlignment="1">
      <alignment wrapText="1"/>
    </xf>
    <xf numFmtId="44" fontId="1" fillId="0" borderId="12" xfId="2" applyFont="1" applyBorder="1" applyAlignment="1">
      <alignment wrapText="1"/>
    </xf>
    <xf numFmtId="44" fontId="1" fillId="0" borderId="3" xfId="2" applyFont="1" applyBorder="1" applyAlignment="1">
      <alignment wrapText="1"/>
    </xf>
    <xf numFmtId="44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8" fontId="1" fillId="2" borderId="3" xfId="0" applyNumberFormat="1" applyFont="1" applyFill="1" applyBorder="1" applyAlignment="1">
      <alignment horizontal="right" wrapText="1"/>
    </xf>
    <xf numFmtId="44" fontId="1" fillId="2" borderId="3" xfId="0" applyNumberFormat="1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8" fontId="0" fillId="0" borderId="1" xfId="0" applyNumberFormat="1" applyBorder="1" applyAlignment="1">
      <alignment wrapText="1"/>
    </xf>
    <xf numFmtId="44" fontId="15" fillId="0" borderId="1" xfId="0" applyNumberFormat="1" applyFont="1" applyBorder="1" applyAlignment="1">
      <alignment wrapText="1"/>
    </xf>
    <xf numFmtId="0" fontId="0" fillId="0" borderId="14" xfId="0" applyBorder="1"/>
    <xf numFmtId="0" fontId="1" fillId="0" borderId="15" xfId="0" applyFont="1" applyBorder="1"/>
    <xf numFmtId="0" fontId="4" fillId="2" borderId="16" xfId="0" applyFont="1" applyFill="1" applyBorder="1" applyAlignment="1">
      <alignment horizontal="center"/>
    </xf>
    <xf numFmtId="0" fontId="0" fillId="0" borderId="17" xfId="0" applyBorder="1"/>
    <xf numFmtId="0" fontId="1" fillId="0" borderId="6" xfId="0" applyFont="1" applyBorder="1"/>
    <xf numFmtId="0" fontId="1" fillId="0" borderId="18" xfId="0" applyFont="1" applyBorder="1"/>
    <xf numFmtId="0" fontId="2" fillId="0" borderId="12" xfId="0" applyFont="1" applyBorder="1" applyAlignment="1">
      <alignment horizontal="center" wrapText="1"/>
    </xf>
    <xf numFmtId="44" fontId="1" fillId="2" borderId="12" xfId="0" applyNumberFormat="1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8" fontId="28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left"/>
    </xf>
    <xf numFmtId="6" fontId="0" fillId="0" borderId="0" xfId="0" applyNumberFormat="1"/>
    <xf numFmtId="44" fontId="3" fillId="4" borderId="1" xfId="2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vertical="center" wrapText="1"/>
    </xf>
    <xf numFmtId="8" fontId="23" fillId="4" borderId="1" xfId="0" applyNumberFormat="1" applyFont="1" applyFill="1" applyBorder="1" applyAlignment="1">
      <alignment wrapText="1"/>
    </xf>
    <xf numFmtId="0" fontId="7" fillId="0" borderId="23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164" fontId="7" fillId="0" borderId="8" xfId="1" applyNumberFormat="1" applyFont="1" applyFill="1" applyBorder="1" applyAlignment="1">
      <alignment vertical="center" wrapText="1"/>
    </xf>
    <xf numFmtId="44" fontId="3" fillId="2" borderId="1" xfId="2" applyFont="1" applyFill="1" applyBorder="1" applyAlignment="1">
      <alignment wrapText="1"/>
    </xf>
    <xf numFmtId="44" fontId="0" fillId="0" borderId="0" xfId="0" applyNumberFormat="1"/>
    <xf numFmtId="0" fontId="31" fillId="2" borderId="1" xfId="0" applyNumberFormat="1" applyFont="1" applyFill="1" applyBorder="1" applyAlignment="1">
      <alignment horizontal="center" wrapText="1"/>
    </xf>
    <xf numFmtId="0" fontId="32" fillId="0" borderId="1" xfId="0" applyNumberFormat="1" applyFont="1" applyBorder="1" applyAlignment="1">
      <alignment horizontal="center" wrapText="1"/>
    </xf>
    <xf numFmtId="0" fontId="17" fillId="2" borderId="1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wrapText="1"/>
    </xf>
    <xf numFmtId="0" fontId="1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2" fillId="2" borderId="1" xfId="0" applyNumberFormat="1" applyFont="1" applyFill="1" applyBorder="1" applyAlignment="1">
      <alignment horizontal="center" wrapText="1"/>
    </xf>
    <xf numFmtId="0" fontId="25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8" fontId="0" fillId="2" borderId="1" xfId="0" applyNumberFormat="1" applyFill="1" applyBorder="1" applyAlignment="1">
      <alignment wrapText="1"/>
    </xf>
    <xf numFmtId="44" fontId="29" fillId="0" borderId="0" xfId="0" applyNumberFormat="1" applyFont="1"/>
    <xf numFmtId="8" fontId="0" fillId="0" borderId="0" xfId="0" applyNumberFormat="1"/>
    <xf numFmtId="0" fontId="33" fillId="0" borderId="1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0" fontId="35" fillId="0" borderId="1" xfId="0" applyFont="1" applyBorder="1"/>
    <xf numFmtId="164" fontId="0" fillId="0" borderId="0" xfId="0" applyNumberFormat="1"/>
    <xf numFmtId="44" fontId="23" fillId="2" borderId="1" xfId="0" applyNumberFormat="1" applyFont="1" applyFill="1" applyBorder="1" applyAlignment="1">
      <alignment wrapText="1"/>
    </xf>
    <xf numFmtId="0" fontId="17" fillId="0" borderId="0" xfId="0" applyFont="1" applyAlignment="1">
      <alignment horizontal="right"/>
    </xf>
    <xf numFmtId="44" fontId="0" fillId="2" borderId="12" xfId="0" applyNumberFormat="1" applyFill="1" applyBorder="1" applyAlignment="1">
      <alignment horizontal="right"/>
    </xf>
    <xf numFmtId="0" fontId="0" fillId="0" borderId="1" xfId="0" applyBorder="1"/>
    <xf numFmtId="4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2" xfId="0" applyBorder="1"/>
    <xf numFmtId="8" fontId="37" fillId="2" borderId="1" xfId="0" applyNumberFormat="1" applyFont="1" applyFill="1" applyBorder="1" applyAlignment="1">
      <alignment horizontal="right"/>
    </xf>
    <xf numFmtId="8" fontId="38" fillId="2" borderId="1" xfId="0" applyNumberFormat="1" applyFont="1" applyFill="1" applyBorder="1" applyAlignment="1">
      <alignment horizontal="right"/>
    </xf>
    <xf numFmtId="44" fontId="37" fillId="2" borderId="1" xfId="0" applyNumberFormat="1" applyFont="1" applyFill="1" applyBorder="1" applyAlignment="1">
      <alignment horizontal="right"/>
    </xf>
    <xf numFmtId="44" fontId="38" fillId="2" borderId="1" xfId="0" applyNumberFormat="1" applyFont="1" applyFill="1" applyBorder="1" applyAlignment="1">
      <alignment horizontal="right"/>
    </xf>
    <xf numFmtId="44" fontId="39" fillId="0" borderId="4" xfId="0" applyNumberFormat="1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40" fillId="0" borderId="1" xfId="0" applyNumberFormat="1" applyFont="1" applyBorder="1" applyAlignment="1">
      <alignment horizont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43" fillId="2" borderId="8" xfId="1" applyFont="1" applyFill="1" applyBorder="1" applyAlignment="1">
      <alignment vertical="center" wrapText="1"/>
    </xf>
    <xf numFmtId="0" fontId="47" fillId="0" borderId="8" xfId="1" applyFont="1" applyFill="1" applyBorder="1" applyAlignment="1">
      <alignment vertical="center" wrapText="1"/>
    </xf>
    <xf numFmtId="0" fontId="47" fillId="0" borderId="1" xfId="1" applyFont="1" applyFill="1" applyBorder="1" applyAlignment="1">
      <alignment vertical="center" wrapText="1"/>
    </xf>
    <xf numFmtId="0" fontId="47" fillId="2" borderId="1" xfId="1" applyFont="1" applyFill="1" applyBorder="1" applyAlignment="1">
      <alignment vertical="center" wrapText="1"/>
    </xf>
    <xf numFmtId="0" fontId="42" fillId="2" borderId="8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0" fontId="48" fillId="2" borderId="1" xfId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49" fillId="0" borderId="0" xfId="1" applyFont="1" applyAlignment="1">
      <alignment wrapText="1"/>
    </xf>
    <xf numFmtId="0" fontId="50" fillId="0" borderId="8" xfId="1" applyFont="1" applyFill="1" applyBorder="1" applyAlignment="1">
      <alignment horizontal="center" vertical="center" wrapText="1"/>
    </xf>
    <xf numFmtId="0" fontId="49" fillId="2" borderId="8" xfId="1" applyFont="1" applyFill="1" applyBorder="1" applyAlignment="1">
      <alignment vertical="center" wrapText="1"/>
    </xf>
    <xf numFmtId="0" fontId="49" fillId="0" borderId="8" xfId="1" applyFont="1" applyFill="1" applyBorder="1" applyAlignment="1">
      <alignment vertical="center" wrapText="1"/>
    </xf>
    <xf numFmtId="0" fontId="51" fillId="0" borderId="9" xfId="1" applyFont="1" applyFill="1" applyBorder="1" applyAlignment="1">
      <alignment horizontal="center" vertical="center" wrapText="1"/>
    </xf>
    <xf numFmtId="0" fontId="46" fillId="0" borderId="21" xfId="1" applyFont="1" applyFill="1" applyBorder="1" applyAlignment="1">
      <alignment horizontal="center" vertical="center" wrapText="1"/>
    </xf>
    <xf numFmtId="0" fontId="51" fillId="0" borderId="19" xfId="1" applyFont="1" applyFill="1" applyBorder="1" applyAlignment="1">
      <alignment horizontal="center" vertical="center" wrapText="1"/>
    </xf>
    <xf numFmtId="0" fontId="51" fillId="0" borderId="22" xfId="1" applyFont="1" applyFill="1" applyBorder="1" applyAlignment="1">
      <alignment horizontal="center" vertical="center" wrapText="1"/>
    </xf>
    <xf numFmtId="0" fontId="46" fillId="0" borderId="0" xfId="1" applyFont="1" applyFill="1" applyAlignment="1">
      <alignment horizontal="center" vertical="center" wrapText="1"/>
    </xf>
    <xf numFmtId="0" fontId="44" fillId="2" borderId="8" xfId="1" applyFont="1" applyFill="1" applyBorder="1" applyAlignment="1">
      <alignment vertical="center" wrapText="1"/>
    </xf>
    <xf numFmtId="164" fontId="44" fillId="2" borderId="8" xfId="1" applyNumberFormat="1" applyFont="1" applyFill="1" applyBorder="1" applyAlignment="1">
      <alignment vertical="center" wrapText="1"/>
    </xf>
    <xf numFmtId="164" fontId="49" fillId="0" borderId="8" xfId="1" applyNumberFormat="1" applyFont="1" applyFill="1" applyBorder="1" applyAlignment="1">
      <alignment vertical="center" wrapText="1"/>
    </xf>
    <xf numFmtId="0" fontId="49" fillId="0" borderId="1" xfId="1" applyFont="1" applyFill="1" applyBorder="1" applyAlignment="1">
      <alignment vertical="center" wrapText="1"/>
    </xf>
    <xf numFmtId="164" fontId="49" fillId="0" borderId="1" xfId="1" applyNumberFormat="1" applyFont="1" applyFill="1" applyBorder="1" applyAlignment="1">
      <alignment vertical="center" wrapText="1"/>
    </xf>
    <xf numFmtId="0" fontId="49" fillId="2" borderId="1" xfId="1" applyFont="1" applyFill="1" applyBorder="1" applyAlignment="1">
      <alignment vertical="center" wrapText="1"/>
    </xf>
    <xf numFmtId="164" fontId="49" fillId="2" borderId="1" xfId="1" applyNumberFormat="1" applyFont="1" applyFill="1" applyBorder="1" applyAlignment="1">
      <alignment vertical="center" wrapText="1"/>
    </xf>
    <xf numFmtId="0" fontId="49" fillId="0" borderId="8" xfId="1" applyFont="1" applyFill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9" fillId="2" borderId="1" xfId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right" vertical="center" wrapText="1"/>
    </xf>
    <xf numFmtId="164" fontId="49" fillId="2" borderId="8" xfId="1" applyNumberFormat="1" applyFont="1" applyFill="1" applyBorder="1" applyAlignment="1">
      <alignment vertical="center" wrapText="1"/>
    </xf>
    <xf numFmtId="164" fontId="49" fillId="0" borderId="9" xfId="1" applyNumberFormat="1" applyFont="1" applyFill="1" applyBorder="1" applyAlignment="1">
      <alignment vertical="center" wrapText="1"/>
    </xf>
    <xf numFmtId="0" fontId="49" fillId="0" borderId="10" xfId="1" applyFont="1" applyFill="1" applyBorder="1" applyAlignment="1">
      <alignment vertical="center" wrapText="1"/>
    </xf>
    <xf numFmtId="0" fontId="0" fillId="0" borderId="35" xfId="0" applyBorder="1"/>
    <xf numFmtId="164" fontId="46" fillId="0" borderId="1" xfId="1" applyNumberFormat="1" applyFont="1" applyFill="1" applyBorder="1" applyAlignment="1">
      <alignment vertical="center" wrapText="1"/>
    </xf>
    <xf numFmtId="0" fontId="49" fillId="0" borderId="1" xfId="1" applyFont="1" applyFill="1" applyBorder="1" applyAlignment="1">
      <alignment horizontal="right" vertical="center" wrapText="1"/>
    </xf>
    <xf numFmtId="0" fontId="4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44" fontId="0" fillId="0" borderId="0" xfId="0" applyNumberFormat="1" applyAlignment="1">
      <alignment wrapText="1"/>
    </xf>
    <xf numFmtId="0" fontId="24" fillId="0" borderId="0" xfId="0" applyFont="1"/>
    <xf numFmtId="44" fontId="24" fillId="0" borderId="0" xfId="0" applyNumberFormat="1" applyFont="1"/>
    <xf numFmtId="44" fontId="54" fillId="0" borderId="0" xfId="0" applyNumberFormat="1" applyFont="1"/>
    <xf numFmtId="44" fontId="0" fillId="0" borderId="0" xfId="0" applyNumberFormat="1" applyBorder="1"/>
    <xf numFmtId="0" fontId="31" fillId="0" borderId="0" xfId="0" applyFont="1"/>
    <xf numFmtId="0" fontId="31" fillId="0" borderId="0" xfId="0" applyFont="1" applyAlignment="1">
      <alignment wrapText="1"/>
    </xf>
    <xf numFmtId="44" fontId="31" fillId="0" borderId="0" xfId="0" applyNumberFormat="1" applyFont="1" applyAlignment="1">
      <alignment wrapText="1"/>
    </xf>
    <xf numFmtId="8" fontId="31" fillId="0" borderId="0" xfId="0" applyNumberFormat="1" applyFont="1" applyAlignment="1">
      <alignment wrapText="1"/>
    </xf>
    <xf numFmtId="8" fontId="0" fillId="0" borderId="0" xfId="0" applyNumberFormat="1" applyAlignment="1">
      <alignment wrapText="1"/>
    </xf>
    <xf numFmtId="44" fontId="17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44" fontId="1" fillId="2" borderId="12" xfId="2" applyFont="1" applyFill="1" applyBorder="1" applyAlignment="1">
      <alignment wrapText="1"/>
    </xf>
    <xf numFmtId="44" fontId="1" fillId="2" borderId="12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1" xfId="2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6" fillId="2" borderId="1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right" wrapText="1"/>
    </xf>
    <xf numFmtId="0" fontId="13" fillId="2" borderId="20" xfId="0" applyFont="1" applyFill="1" applyBorder="1" applyAlignment="1">
      <alignment horizontal="left" vertical="center" wrapText="1"/>
    </xf>
    <xf numFmtId="0" fontId="3" fillId="2" borderId="29" xfId="0" applyNumberFormat="1" applyFont="1" applyFill="1" applyBorder="1" applyAlignment="1">
      <alignment horizontal="center" wrapText="1"/>
    </xf>
    <xf numFmtId="0" fontId="32" fillId="2" borderId="29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wrapText="1"/>
    </xf>
    <xf numFmtId="8" fontId="3" fillId="2" borderId="1" xfId="2" applyNumberFormat="1" applyFont="1" applyFill="1" applyBorder="1" applyAlignment="1">
      <alignment wrapText="1"/>
    </xf>
    <xf numFmtId="8" fontId="37" fillId="2" borderId="12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45" fillId="0" borderId="0" xfId="0" applyFont="1"/>
    <xf numFmtId="0" fontId="55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4" fontId="1" fillId="0" borderId="12" xfId="2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8" fontId="0" fillId="0" borderId="1" xfId="0" applyNumberFormat="1" applyFill="1" applyBorder="1" applyAlignment="1">
      <alignment wrapText="1"/>
    </xf>
    <xf numFmtId="0" fontId="0" fillId="0" borderId="36" xfId="0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44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4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13" xfId="0" applyNumberForma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top"/>
    </xf>
    <xf numFmtId="0" fontId="30" fillId="0" borderId="6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58" fillId="0" borderId="1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/>
    </xf>
    <xf numFmtId="49" fontId="59" fillId="0" borderId="1" xfId="0" applyNumberFormat="1" applyFont="1" applyBorder="1"/>
    <xf numFmtId="2" fontId="5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right"/>
    </xf>
    <xf numFmtId="6" fontId="59" fillId="0" borderId="1" xfId="0" applyNumberFormat="1" applyFont="1" applyBorder="1"/>
    <xf numFmtId="0" fontId="57" fillId="0" borderId="1" xfId="0" applyFont="1" applyBorder="1"/>
    <xf numFmtId="2" fontId="57" fillId="0" borderId="1" xfId="0" applyNumberFormat="1" applyFont="1" applyBorder="1" applyAlignment="1">
      <alignment horizontal="center"/>
    </xf>
    <xf numFmtId="0" fontId="57" fillId="0" borderId="1" xfId="0" applyFont="1" applyBorder="1" applyAlignment="1">
      <alignment horizontal="right"/>
    </xf>
    <xf numFmtId="6" fontId="57" fillId="0" borderId="1" xfId="0" applyNumberFormat="1" applyFont="1" applyBorder="1"/>
    <xf numFmtId="0" fontId="22" fillId="0" borderId="0" xfId="0" applyFont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view="pageBreakPreview" topLeftCell="A88" zoomScaleSheetLayoutView="100" workbookViewId="0">
      <selection activeCell="J82" sqref="J82"/>
    </sheetView>
  </sheetViews>
  <sheetFormatPr defaultRowHeight="14.25"/>
  <cols>
    <col min="1" max="1" width="2.75" customWidth="1"/>
    <col min="2" max="2" width="12.375" customWidth="1"/>
    <col min="3" max="3" width="20.125" customWidth="1"/>
    <col min="4" max="4" width="40" customWidth="1"/>
    <col min="5" max="5" width="8.625" customWidth="1"/>
    <col min="6" max="6" width="8.75" customWidth="1"/>
    <col min="7" max="7" width="15.75" customWidth="1"/>
    <col min="8" max="8" width="6.125" customWidth="1"/>
    <col min="9" max="9" width="8.375" customWidth="1"/>
    <col min="10" max="10" width="9.875" customWidth="1"/>
    <col min="11" max="11" width="7.125" customWidth="1"/>
    <col min="12" max="12" width="15.75" customWidth="1"/>
    <col min="13" max="13" width="15.5" customWidth="1"/>
  </cols>
  <sheetData>
    <row r="1" spans="1:13" ht="15">
      <c r="B1" s="231" t="s">
        <v>825</v>
      </c>
      <c r="C1" s="232"/>
      <c r="D1" s="207" t="s">
        <v>375</v>
      </c>
      <c r="E1" s="224"/>
      <c r="F1" s="224"/>
      <c r="G1" s="224"/>
      <c r="H1" s="224"/>
      <c r="I1" s="224"/>
      <c r="J1" s="224"/>
    </row>
    <row r="2" spans="1:13" ht="15">
      <c r="B2" s="204"/>
      <c r="C2" s="204"/>
      <c r="E2" s="134"/>
      <c r="F2" s="134"/>
      <c r="G2" s="134"/>
      <c r="H2" s="134"/>
      <c r="I2" s="134"/>
      <c r="J2" s="134"/>
    </row>
    <row r="3" spans="1:13" ht="15">
      <c r="B3" s="230"/>
      <c r="C3" s="230"/>
      <c r="D3" s="205" t="s">
        <v>826</v>
      </c>
      <c r="E3" s="134"/>
      <c r="F3" s="134"/>
      <c r="G3" s="134"/>
      <c r="H3" s="134"/>
      <c r="I3" s="134"/>
      <c r="J3" s="134"/>
    </row>
    <row r="5" spans="1:13" s="37" customFormat="1" ht="47.25" customHeight="1">
      <c r="A5" s="173" t="s">
        <v>3</v>
      </c>
      <c r="B5" s="172" t="s">
        <v>827</v>
      </c>
      <c r="C5" s="94" t="s">
        <v>567</v>
      </c>
      <c r="D5" s="35" t="s">
        <v>0</v>
      </c>
      <c r="E5" s="36" t="s">
        <v>1</v>
      </c>
      <c r="F5" s="36" t="s">
        <v>15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372</v>
      </c>
    </row>
    <row r="6" spans="1:13" s="19" customFormat="1" ht="18.75" customHeight="1">
      <c r="A6" s="221" t="s">
        <v>33</v>
      </c>
      <c r="B6" s="225" t="s">
        <v>192</v>
      </c>
      <c r="C6" s="95" t="s">
        <v>568</v>
      </c>
      <c r="D6" s="122" t="s">
        <v>86</v>
      </c>
      <c r="E6" s="21" t="s">
        <v>2</v>
      </c>
      <c r="F6" s="22">
        <v>1983</v>
      </c>
      <c r="G6" s="23">
        <v>181</v>
      </c>
      <c r="H6" s="22">
        <v>1</v>
      </c>
      <c r="I6" s="78" t="s">
        <v>24</v>
      </c>
      <c r="J6" s="78" t="s">
        <v>23</v>
      </c>
      <c r="K6" s="24" t="s">
        <v>32</v>
      </c>
      <c r="L6" s="25">
        <v>217200</v>
      </c>
    </row>
    <row r="7" spans="1:13" s="19" customFormat="1" ht="23.25" customHeight="1">
      <c r="A7" s="222"/>
      <c r="B7" s="226"/>
      <c r="C7" s="95" t="s">
        <v>569</v>
      </c>
      <c r="D7" s="194" t="s">
        <v>88</v>
      </c>
      <c r="E7" s="81" t="s">
        <v>2</v>
      </c>
      <c r="F7" s="22">
        <v>1969</v>
      </c>
      <c r="G7" s="23">
        <v>225</v>
      </c>
      <c r="H7" s="22">
        <v>1</v>
      </c>
      <c r="I7" s="78" t="s">
        <v>24</v>
      </c>
      <c r="J7" s="78" t="s">
        <v>23</v>
      </c>
      <c r="K7" s="85" t="s">
        <v>32</v>
      </c>
      <c r="L7" s="104">
        <v>270000</v>
      </c>
      <c r="M7" s="195"/>
    </row>
    <row r="8" spans="1:13" s="19" customFormat="1" ht="18" customHeight="1">
      <c r="A8" s="222"/>
      <c r="B8" s="226"/>
      <c r="C8" s="95" t="s">
        <v>570</v>
      </c>
      <c r="D8" s="194" t="s">
        <v>87</v>
      </c>
      <c r="E8" s="81" t="s">
        <v>2</v>
      </c>
      <c r="F8" s="22">
        <v>1965</v>
      </c>
      <c r="G8" s="23">
        <v>260</v>
      </c>
      <c r="H8" s="22">
        <v>1</v>
      </c>
      <c r="I8" s="78" t="s">
        <v>24</v>
      </c>
      <c r="J8" s="78" t="s">
        <v>23</v>
      </c>
      <c r="K8" s="85" t="s">
        <v>32</v>
      </c>
      <c r="L8" s="104">
        <v>312000</v>
      </c>
      <c r="M8" s="195"/>
    </row>
    <row r="9" spans="1:13" s="19" customFormat="1" ht="26.25" customHeight="1">
      <c r="A9" s="222"/>
      <c r="B9" s="226"/>
      <c r="C9" s="95" t="s">
        <v>571</v>
      </c>
      <c r="D9" s="194" t="s">
        <v>97</v>
      </c>
      <c r="E9" s="81" t="s">
        <v>2</v>
      </c>
      <c r="F9" s="22">
        <v>1969</v>
      </c>
      <c r="G9" s="23">
        <v>421.43</v>
      </c>
      <c r="H9" s="22">
        <v>1</v>
      </c>
      <c r="I9" s="78" t="s">
        <v>98</v>
      </c>
      <c r="J9" s="78" t="s">
        <v>23</v>
      </c>
      <c r="K9" s="85" t="s">
        <v>32</v>
      </c>
      <c r="L9" s="104">
        <v>505716</v>
      </c>
      <c r="M9" s="195"/>
    </row>
    <row r="10" spans="1:13" s="19" customFormat="1" ht="18" customHeight="1">
      <c r="A10" s="222"/>
      <c r="B10" s="226"/>
      <c r="C10" s="95" t="s">
        <v>572</v>
      </c>
      <c r="D10" s="194" t="s">
        <v>99</v>
      </c>
      <c r="E10" s="81" t="s">
        <v>2</v>
      </c>
      <c r="F10" s="22">
        <v>1973</v>
      </c>
      <c r="G10" s="23">
        <v>182</v>
      </c>
      <c r="H10" s="22">
        <v>1</v>
      </c>
      <c r="I10" s="78" t="s">
        <v>28</v>
      </c>
      <c r="J10" s="78" t="s">
        <v>23</v>
      </c>
      <c r="K10" s="85" t="s">
        <v>85</v>
      </c>
      <c r="L10" s="104">
        <v>218400</v>
      </c>
      <c r="M10" s="195"/>
    </row>
    <row r="11" spans="1:13" s="19" customFormat="1" ht="17.25" customHeight="1">
      <c r="A11" s="222"/>
      <c r="B11" s="226"/>
      <c r="C11" s="95" t="s">
        <v>573</v>
      </c>
      <c r="D11" s="194" t="s">
        <v>687</v>
      </c>
      <c r="E11" s="81" t="s">
        <v>84</v>
      </c>
      <c r="F11" s="22">
        <v>1965</v>
      </c>
      <c r="G11" s="23">
        <v>188</v>
      </c>
      <c r="H11" s="22">
        <v>1</v>
      </c>
      <c r="I11" s="78" t="s">
        <v>24</v>
      </c>
      <c r="J11" s="78" t="s">
        <v>23</v>
      </c>
      <c r="K11" s="85" t="s">
        <v>100</v>
      </c>
      <c r="L11" s="104">
        <v>225600</v>
      </c>
      <c r="M11" s="195"/>
    </row>
    <row r="12" spans="1:13" s="19" customFormat="1" ht="24" customHeight="1">
      <c r="A12" s="222"/>
      <c r="B12" s="226"/>
      <c r="C12" s="95" t="s">
        <v>574</v>
      </c>
      <c r="D12" s="194" t="s">
        <v>5</v>
      </c>
      <c r="E12" s="81" t="s">
        <v>2</v>
      </c>
      <c r="F12" s="22">
        <v>1968</v>
      </c>
      <c r="G12" s="23">
        <v>58</v>
      </c>
      <c r="H12" s="22">
        <v>1</v>
      </c>
      <c r="I12" s="78" t="s">
        <v>24</v>
      </c>
      <c r="J12" s="78" t="s">
        <v>23</v>
      </c>
      <c r="K12" s="85" t="s">
        <v>32</v>
      </c>
      <c r="L12" s="104">
        <v>69600</v>
      </c>
      <c r="M12" s="195"/>
    </row>
    <row r="13" spans="1:13" s="19" customFormat="1" ht="18" customHeight="1">
      <c r="A13" s="222"/>
      <c r="B13" s="226"/>
      <c r="C13" s="95" t="s">
        <v>575</v>
      </c>
      <c r="D13" s="194" t="s">
        <v>6</v>
      </c>
      <c r="E13" s="81" t="s">
        <v>2</v>
      </c>
      <c r="F13" s="22">
        <v>2007</v>
      </c>
      <c r="G13" s="23">
        <v>240</v>
      </c>
      <c r="H13" s="22">
        <v>1</v>
      </c>
      <c r="I13" s="78" t="s">
        <v>24</v>
      </c>
      <c r="J13" s="78" t="s">
        <v>23</v>
      </c>
      <c r="K13" s="85" t="s">
        <v>32</v>
      </c>
      <c r="L13" s="104">
        <v>288000</v>
      </c>
      <c r="M13" s="195"/>
    </row>
    <row r="14" spans="1:13" s="19" customFormat="1" ht="21" customHeight="1">
      <c r="A14" s="222"/>
      <c r="B14" s="226"/>
      <c r="C14" s="95" t="s">
        <v>576</v>
      </c>
      <c r="D14" s="194" t="s">
        <v>8</v>
      </c>
      <c r="E14" s="81" t="s">
        <v>2</v>
      </c>
      <c r="F14" s="22">
        <v>1964</v>
      </c>
      <c r="G14" s="23">
        <v>128</v>
      </c>
      <c r="H14" s="22">
        <v>2</v>
      </c>
      <c r="I14" s="78" t="s">
        <v>25</v>
      </c>
      <c r="J14" s="78" t="s">
        <v>26</v>
      </c>
      <c r="K14" s="85" t="s">
        <v>32</v>
      </c>
      <c r="L14" s="104">
        <v>153600</v>
      </c>
      <c r="M14" s="195"/>
    </row>
    <row r="15" spans="1:13" s="19" customFormat="1" ht="21" customHeight="1">
      <c r="A15" s="222"/>
      <c r="B15" s="226"/>
      <c r="C15" s="95" t="s">
        <v>577</v>
      </c>
      <c r="D15" s="194" t="s">
        <v>9</v>
      </c>
      <c r="E15" s="81" t="s">
        <v>2</v>
      </c>
      <c r="F15" s="22">
        <v>1976</v>
      </c>
      <c r="G15" s="23">
        <v>350</v>
      </c>
      <c r="H15" s="22">
        <v>2</v>
      </c>
      <c r="I15" s="78" t="s">
        <v>27</v>
      </c>
      <c r="J15" s="78" t="s">
        <v>23</v>
      </c>
      <c r="K15" s="85" t="s">
        <v>32</v>
      </c>
      <c r="L15" s="104">
        <v>420000</v>
      </c>
      <c r="M15" s="195"/>
    </row>
    <row r="16" spans="1:13" s="19" customFormat="1" ht="19.5" customHeight="1">
      <c r="A16" s="222"/>
      <c r="B16" s="226"/>
      <c r="C16" s="95" t="s">
        <v>578</v>
      </c>
      <c r="D16" s="196" t="s">
        <v>101</v>
      </c>
      <c r="E16" s="81" t="s">
        <v>84</v>
      </c>
      <c r="F16" s="22">
        <v>1969</v>
      </c>
      <c r="G16" s="23">
        <v>72</v>
      </c>
      <c r="H16" s="22">
        <v>1</v>
      </c>
      <c r="I16" s="78" t="s">
        <v>24</v>
      </c>
      <c r="J16" s="78" t="s">
        <v>23</v>
      </c>
      <c r="K16" s="85" t="s">
        <v>103</v>
      </c>
      <c r="L16" s="104">
        <v>86400</v>
      </c>
      <c r="M16" s="195"/>
    </row>
    <row r="17" spans="1:13" s="19" customFormat="1" ht="19.5" customHeight="1">
      <c r="A17" s="222"/>
      <c r="B17" s="226"/>
      <c r="C17" s="95" t="s">
        <v>579</v>
      </c>
      <c r="D17" s="122" t="s">
        <v>7</v>
      </c>
      <c r="E17" s="21" t="s">
        <v>84</v>
      </c>
      <c r="F17" s="22">
        <v>2007</v>
      </c>
      <c r="G17" s="23">
        <v>300</v>
      </c>
      <c r="H17" s="22">
        <v>2</v>
      </c>
      <c r="I17" s="78" t="s">
        <v>24</v>
      </c>
      <c r="J17" s="78" t="s">
        <v>23</v>
      </c>
      <c r="K17" s="24" t="s">
        <v>102</v>
      </c>
      <c r="L17" s="25">
        <v>360000</v>
      </c>
      <c r="M17" s="175">
        <f>SUM(L6:L17)</f>
        <v>3126516</v>
      </c>
    </row>
    <row r="18" spans="1:13" s="19" customFormat="1" ht="27.75" customHeight="1">
      <c r="A18" s="222"/>
      <c r="B18" s="226"/>
      <c r="C18" s="95" t="s">
        <v>580</v>
      </c>
      <c r="D18" s="122" t="s">
        <v>11</v>
      </c>
      <c r="E18" s="21" t="s">
        <v>2</v>
      </c>
      <c r="F18" s="22" t="s">
        <v>666</v>
      </c>
      <c r="G18" s="23" t="s">
        <v>616</v>
      </c>
      <c r="H18" s="22">
        <v>3</v>
      </c>
      <c r="I18" s="78" t="s">
        <v>24</v>
      </c>
      <c r="J18" s="78" t="s">
        <v>21</v>
      </c>
      <c r="K18" s="24" t="s">
        <v>32</v>
      </c>
      <c r="L18" s="104">
        <v>4395600</v>
      </c>
    </row>
    <row r="19" spans="1:13" s="19" customFormat="1" ht="30" customHeight="1">
      <c r="A19" s="222"/>
      <c r="B19" s="226"/>
      <c r="C19" s="95" t="s">
        <v>581</v>
      </c>
      <c r="D19" s="122" t="s">
        <v>361</v>
      </c>
      <c r="E19" s="21" t="s">
        <v>12</v>
      </c>
      <c r="F19" s="22">
        <v>1990</v>
      </c>
      <c r="G19" s="23">
        <v>72</v>
      </c>
      <c r="H19" s="22">
        <v>1</v>
      </c>
      <c r="I19" s="78" t="s">
        <v>24</v>
      </c>
      <c r="J19" s="78" t="s">
        <v>23</v>
      </c>
      <c r="K19" s="24" t="s">
        <v>32</v>
      </c>
      <c r="L19" s="25">
        <v>86400</v>
      </c>
      <c r="M19" s="175">
        <f>SUM(L18:L19)</f>
        <v>4482000</v>
      </c>
    </row>
    <row r="20" spans="1:13" s="19" customFormat="1" ht="30" hidden="1" customHeight="1">
      <c r="A20" s="222"/>
      <c r="B20" s="226"/>
      <c r="C20" s="95" t="s">
        <v>582</v>
      </c>
      <c r="D20" s="122" t="s">
        <v>13</v>
      </c>
      <c r="E20" s="21" t="s">
        <v>2</v>
      </c>
      <c r="F20" s="22">
        <v>1950</v>
      </c>
      <c r="G20" s="23">
        <v>629</v>
      </c>
      <c r="H20" s="22">
        <v>4</v>
      </c>
      <c r="I20" s="78" t="s">
        <v>24</v>
      </c>
      <c r="J20" s="78" t="s">
        <v>23</v>
      </c>
      <c r="K20" s="24" t="s">
        <v>32</v>
      </c>
      <c r="L20" s="25">
        <v>1132200</v>
      </c>
    </row>
    <row r="21" spans="1:13" s="19" customFormat="1" ht="27.75" customHeight="1">
      <c r="A21" s="222"/>
      <c r="B21" s="226"/>
      <c r="C21" s="95" t="s">
        <v>583</v>
      </c>
      <c r="D21" s="122" t="s">
        <v>107</v>
      </c>
      <c r="E21" s="21" t="s">
        <v>2</v>
      </c>
      <c r="F21" s="22">
        <v>1980</v>
      </c>
      <c r="G21" s="23">
        <v>120</v>
      </c>
      <c r="H21" s="22">
        <v>1</v>
      </c>
      <c r="I21" s="78" t="s">
        <v>24</v>
      </c>
      <c r="J21" s="78" t="s">
        <v>23</v>
      </c>
      <c r="K21" s="24" t="s">
        <v>32</v>
      </c>
      <c r="L21" s="25">
        <v>144000</v>
      </c>
    </row>
    <row r="22" spans="1:13" s="19" customFormat="1" ht="17.25" customHeight="1">
      <c r="A22" s="222"/>
      <c r="B22" s="226"/>
      <c r="C22" s="95" t="s">
        <v>584</v>
      </c>
      <c r="D22" s="122" t="s">
        <v>110</v>
      </c>
      <c r="E22" s="21" t="s">
        <v>84</v>
      </c>
      <c r="F22" s="22">
        <v>1960</v>
      </c>
      <c r="G22" s="23">
        <v>200</v>
      </c>
      <c r="H22" s="22">
        <v>1</v>
      </c>
      <c r="I22" s="78" t="s">
        <v>22</v>
      </c>
      <c r="J22" s="78" t="s">
        <v>26</v>
      </c>
      <c r="K22" s="24" t="s">
        <v>32</v>
      </c>
      <c r="L22" s="25">
        <v>240000</v>
      </c>
      <c r="M22" s="175">
        <f>SUM(L21:L22)</f>
        <v>384000</v>
      </c>
    </row>
    <row r="23" spans="1:13" s="19" customFormat="1" ht="18.75" customHeight="1">
      <c r="A23" s="222"/>
      <c r="B23" s="226"/>
      <c r="C23" s="95" t="s">
        <v>585</v>
      </c>
      <c r="D23" s="122" t="s">
        <v>112</v>
      </c>
      <c r="E23" s="21" t="s">
        <v>84</v>
      </c>
      <c r="F23" s="22">
        <v>1970</v>
      </c>
      <c r="G23" s="23">
        <v>300</v>
      </c>
      <c r="H23" s="22">
        <v>1</v>
      </c>
      <c r="I23" s="78" t="s">
        <v>24</v>
      </c>
      <c r="J23" s="78" t="s">
        <v>196</v>
      </c>
      <c r="K23" s="24" t="s">
        <v>32</v>
      </c>
      <c r="L23" s="25">
        <v>360000</v>
      </c>
    </row>
    <row r="24" spans="1:13" s="19" customFormat="1" ht="18" customHeight="1">
      <c r="A24" s="222"/>
      <c r="B24" s="226"/>
      <c r="C24" s="95" t="s">
        <v>586</v>
      </c>
      <c r="D24" s="122" t="s">
        <v>111</v>
      </c>
      <c r="E24" s="21" t="s">
        <v>84</v>
      </c>
      <c r="F24" s="22">
        <v>1930</v>
      </c>
      <c r="G24" s="23">
        <v>50</v>
      </c>
      <c r="H24" s="22">
        <v>1</v>
      </c>
      <c r="I24" s="78" t="s">
        <v>24</v>
      </c>
      <c r="J24" s="78" t="s">
        <v>23</v>
      </c>
      <c r="K24" s="24" t="s">
        <v>32</v>
      </c>
      <c r="L24" s="25">
        <v>60000</v>
      </c>
    </row>
    <row r="25" spans="1:13" s="19" customFormat="1" ht="28.5" customHeight="1">
      <c r="A25" s="222"/>
      <c r="B25" s="226"/>
      <c r="C25" s="95" t="s">
        <v>657</v>
      </c>
      <c r="D25" s="122" t="s">
        <v>200</v>
      </c>
      <c r="E25" s="26" t="s">
        <v>84</v>
      </c>
      <c r="F25" s="22">
        <v>1920</v>
      </c>
      <c r="G25" s="23">
        <v>3000</v>
      </c>
      <c r="H25" s="22">
        <v>1</v>
      </c>
      <c r="I25" s="78" t="s">
        <v>24</v>
      </c>
      <c r="J25" s="78" t="s">
        <v>194</v>
      </c>
      <c r="K25" s="24" t="s">
        <v>32</v>
      </c>
      <c r="L25" s="25">
        <v>360000</v>
      </c>
    </row>
    <row r="26" spans="1:13" s="19" customFormat="1" ht="18.75" customHeight="1">
      <c r="A26" s="222"/>
      <c r="B26" s="226"/>
      <c r="C26" s="95" t="s">
        <v>587</v>
      </c>
      <c r="D26" s="122" t="s">
        <v>108</v>
      </c>
      <c r="E26" s="21" t="s">
        <v>84</v>
      </c>
      <c r="F26" s="22">
        <v>1980</v>
      </c>
      <c r="G26" s="23">
        <v>60</v>
      </c>
      <c r="H26" s="22">
        <v>1</v>
      </c>
      <c r="I26" s="78" t="s">
        <v>28</v>
      </c>
      <c r="J26" s="78" t="s">
        <v>23</v>
      </c>
      <c r="K26" s="24" t="s">
        <v>32</v>
      </c>
      <c r="L26" s="25">
        <v>72000</v>
      </c>
    </row>
    <row r="27" spans="1:13" s="19" customFormat="1" ht="24" customHeight="1">
      <c r="A27" s="222"/>
      <c r="B27" s="226"/>
      <c r="C27" s="95" t="s">
        <v>588</v>
      </c>
      <c r="D27" s="122" t="s">
        <v>109</v>
      </c>
      <c r="E27" s="21" t="s">
        <v>84</v>
      </c>
      <c r="F27" s="22">
        <v>1960</v>
      </c>
      <c r="G27" s="23">
        <v>18</v>
      </c>
      <c r="H27" s="22">
        <v>1</v>
      </c>
      <c r="I27" s="78" t="s">
        <v>22</v>
      </c>
      <c r="J27" s="78" t="s">
        <v>23</v>
      </c>
      <c r="K27" s="24" t="s">
        <v>32</v>
      </c>
      <c r="L27" s="25">
        <v>21600</v>
      </c>
    </row>
    <row r="28" spans="1:13" s="19" customFormat="1" ht="16.5" customHeight="1">
      <c r="A28" s="222"/>
      <c r="B28" s="226"/>
      <c r="C28" s="95" t="s">
        <v>589</v>
      </c>
      <c r="D28" s="122" t="s">
        <v>113</v>
      </c>
      <c r="E28" s="21" t="s">
        <v>84</v>
      </c>
      <c r="F28" s="22">
        <v>2005</v>
      </c>
      <c r="G28" s="23">
        <v>60</v>
      </c>
      <c r="H28" s="22">
        <v>1</v>
      </c>
      <c r="I28" s="78" t="s">
        <v>24</v>
      </c>
      <c r="J28" s="78" t="s">
        <v>23</v>
      </c>
      <c r="K28" s="24" t="s">
        <v>32</v>
      </c>
      <c r="L28" s="25">
        <v>72000</v>
      </c>
    </row>
    <row r="29" spans="1:13" s="19" customFormat="1" ht="17.25" customHeight="1">
      <c r="A29" s="222"/>
      <c r="B29" s="226"/>
      <c r="C29" s="95" t="s">
        <v>590</v>
      </c>
      <c r="D29" s="122" t="s">
        <v>14</v>
      </c>
      <c r="E29" s="21" t="s">
        <v>2</v>
      </c>
      <c r="F29" s="22">
        <v>1970</v>
      </c>
      <c r="G29" s="23">
        <v>181</v>
      </c>
      <c r="H29" s="22">
        <v>1</v>
      </c>
      <c r="I29" s="78" t="s">
        <v>24</v>
      </c>
      <c r="J29" s="78" t="s">
        <v>23</v>
      </c>
      <c r="K29" s="24" t="s">
        <v>32</v>
      </c>
      <c r="L29" s="25">
        <v>217200</v>
      </c>
    </row>
    <row r="30" spans="1:13" s="19" customFormat="1" ht="18" customHeight="1">
      <c r="A30" s="222"/>
      <c r="B30" s="226"/>
      <c r="C30" s="95" t="s">
        <v>591</v>
      </c>
      <c r="D30" s="122" t="s">
        <v>105</v>
      </c>
      <c r="E30" s="21" t="s">
        <v>2</v>
      </c>
      <c r="F30" s="22">
        <v>1960</v>
      </c>
      <c r="G30" s="23">
        <v>650</v>
      </c>
      <c r="H30" s="22">
        <v>3</v>
      </c>
      <c r="I30" s="78" t="s">
        <v>24</v>
      </c>
      <c r="J30" s="78" t="s">
        <v>23</v>
      </c>
      <c r="K30" s="85" t="s">
        <v>32</v>
      </c>
      <c r="L30" s="104">
        <v>1170000</v>
      </c>
    </row>
    <row r="31" spans="1:13" s="19" customFormat="1" ht="17.25" customHeight="1">
      <c r="A31" s="222"/>
      <c r="B31" s="226"/>
      <c r="C31" s="95" t="s">
        <v>592</v>
      </c>
      <c r="D31" s="122" t="s">
        <v>377</v>
      </c>
      <c r="E31" s="21" t="s">
        <v>2</v>
      </c>
      <c r="F31" s="22">
        <v>2010</v>
      </c>
      <c r="G31" s="23">
        <v>100</v>
      </c>
      <c r="H31" s="22">
        <v>1</v>
      </c>
      <c r="I31" s="78" t="s">
        <v>29</v>
      </c>
      <c r="J31" s="78" t="s">
        <v>30</v>
      </c>
      <c r="K31" s="85" t="s">
        <v>32</v>
      </c>
      <c r="L31" s="197">
        <v>120000</v>
      </c>
    </row>
    <row r="32" spans="1:13" s="19" customFormat="1" ht="30" customHeight="1">
      <c r="A32" s="222"/>
      <c r="B32" s="226"/>
      <c r="C32" s="128" t="s">
        <v>593</v>
      </c>
      <c r="D32" s="129" t="s">
        <v>378</v>
      </c>
      <c r="E32" s="130" t="s">
        <v>84</v>
      </c>
      <c r="F32" s="22">
        <v>1980</v>
      </c>
      <c r="G32" s="23">
        <v>517.75</v>
      </c>
      <c r="H32" s="22">
        <v>2</v>
      </c>
      <c r="I32" s="78" t="s">
        <v>24</v>
      </c>
      <c r="J32" s="78" t="s">
        <v>23</v>
      </c>
      <c r="K32" s="85" t="s">
        <v>32</v>
      </c>
      <c r="L32" s="197">
        <v>621300</v>
      </c>
    </row>
    <row r="33" spans="1:12" s="19" customFormat="1" ht="18.75" customHeight="1">
      <c r="A33" s="222"/>
      <c r="B33" s="226"/>
      <c r="C33" s="95" t="s">
        <v>594</v>
      </c>
      <c r="D33" s="122" t="s">
        <v>104</v>
      </c>
      <c r="E33" s="21" t="s">
        <v>84</v>
      </c>
      <c r="F33" s="22">
        <v>1960</v>
      </c>
      <c r="G33" s="23">
        <v>271</v>
      </c>
      <c r="H33" s="22">
        <v>2</v>
      </c>
      <c r="I33" s="78" t="s">
        <v>24</v>
      </c>
      <c r="J33" s="78" t="s">
        <v>194</v>
      </c>
      <c r="K33" s="85" t="s">
        <v>85</v>
      </c>
      <c r="L33" s="197">
        <v>325200</v>
      </c>
    </row>
    <row r="34" spans="1:12" s="19" customFormat="1" ht="18" customHeight="1">
      <c r="A34" s="222"/>
      <c r="B34" s="226"/>
      <c r="C34" s="95" t="s">
        <v>595</v>
      </c>
      <c r="D34" s="123" t="s">
        <v>201</v>
      </c>
      <c r="E34" s="21" t="s">
        <v>202</v>
      </c>
      <c r="F34" s="82">
        <v>1960</v>
      </c>
      <c r="G34" s="83">
        <v>100</v>
      </c>
      <c r="H34" s="82">
        <v>2</v>
      </c>
      <c r="I34" s="84" t="s">
        <v>24</v>
      </c>
      <c r="J34" s="84" t="s">
        <v>194</v>
      </c>
      <c r="K34" s="85" t="s">
        <v>32</v>
      </c>
      <c r="L34" s="76">
        <v>120000</v>
      </c>
    </row>
    <row r="35" spans="1:12" s="19" customFormat="1" ht="18.75" customHeight="1">
      <c r="A35" s="222"/>
      <c r="B35" s="226"/>
      <c r="C35" s="95" t="s">
        <v>596</v>
      </c>
      <c r="D35" s="174" t="s">
        <v>198</v>
      </c>
      <c r="E35" s="21" t="s">
        <v>2</v>
      </c>
      <c r="F35" s="82">
        <v>1970</v>
      </c>
      <c r="G35" s="83">
        <v>60</v>
      </c>
      <c r="H35" s="82">
        <v>1</v>
      </c>
      <c r="I35" s="84" t="s">
        <v>24</v>
      </c>
      <c r="J35" s="84" t="s">
        <v>23</v>
      </c>
      <c r="K35" s="85" t="s">
        <v>32</v>
      </c>
      <c r="L35" s="76">
        <v>72000</v>
      </c>
    </row>
    <row r="36" spans="1:12" s="19" customFormat="1" ht="20.25" customHeight="1">
      <c r="A36" s="222"/>
      <c r="B36" s="226"/>
      <c r="C36" s="95" t="s">
        <v>597</v>
      </c>
      <c r="D36" s="123" t="s">
        <v>195</v>
      </c>
      <c r="E36" s="21" t="s">
        <v>2</v>
      </c>
      <c r="F36" s="28">
        <v>1980</v>
      </c>
      <c r="G36" s="29">
        <v>100</v>
      </c>
      <c r="H36" s="28">
        <v>1</v>
      </c>
      <c r="I36" s="79" t="s">
        <v>24</v>
      </c>
      <c r="J36" s="79" t="s">
        <v>31</v>
      </c>
      <c r="K36" s="24" t="s">
        <v>32</v>
      </c>
      <c r="L36" s="30">
        <v>120000</v>
      </c>
    </row>
    <row r="37" spans="1:12" s="19" customFormat="1" ht="18" customHeight="1">
      <c r="A37" s="222"/>
      <c r="B37" s="226"/>
      <c r="C37" s="95" t="s">
        <v>598</v>
      </c>
      <c r="D37" s="123" t="s">
        <v>96</v>
      </c>
      <c r="E37" s="21" t="s">
        <v>2</v>
      </c>
      <c r="F37" s="28">
        <v>1970</v>
      </c>
      <c r="G37" s="29">
        <v>120</v>
      </c>
      <c r="H37" s="28">
        <v>2</v>
      </c>
      <c r="I37" s="79" t="s">
        <v>27</v>
      </c>
      <c r="J37" s="79" t="s">
        <v>23</v>
      </c>
      <c r="K37" s="24" t="s">
        <v>32</v>
      </c>
      <c r="L37" s="30">
        <v>144000</v>
      </c>
    </row>
    <row r="38" spans="1:12" s="19" customFormat="1" ht="19.5" customHeight="1">
      <c r="A38" s="222"/>
      <c r="B38" s="226"/>
      <c r="C38" s="95" t="s">
        <v>599</v>
      </c>
      <c r="D38" s="123" t="s">
        <v>357</v>
      </c>
      <c r="E38" s="21" t="s">
        <v>84</v>
      </c>
      <c r="F38" s="28">
        <v>2010</v>
      </c>
      <c r="G38" s="29">
        <v>172</v>
      </c>
      <c r="H38" s="28">
        <v>1</v>
      </c>
      <c r="I38" s="79" t="s">
        <v>29</v>
      </c>
      <c r="J38" s="79" t="s">
        <v>31</v>
      </c>
      <c r="K38" s="24" t="s">
        <v>85</v>
      </c>
      <c r="L38" s="76">
        <v>558672.26</v>
      </c>
    </row>
    <row r="39" spans="1:12" s="19" customFormat="1" ht="18.75" customHeight="1">
      <c r="A39" s="222"/>
      <c r="B39" s="226"/>
      <c r="C39" s="95"/>
      <c r="D39" s="123" t="s">
        <v>358</v>
      </c>
      <c r="E39" s="21" t="s">
        <v>84</v>
      </c>
      <c r="F39" s="28">
        <v>1960</v>
      </c>
      <c r="G39" s="29">
        <v>275</v>
      </c>
      <c r="H39" s="28">
        <v>1</v>
      </c>
      <c r="I39" s="79" t="s">
        <v>24</v>
      </c>
      <c r="J39" s="79" t="s">
        <v>23</v>
      </c>
      <c r="K39" s="24" t="s">
        <v>85</v>
      </c>
      <c r="L39" s="30">
        <v>330000</v>
      </c>
    </row>
    <row r="40" spans="1:12" s="19" customFormat="1" ht="19.5" customHeight="1">
      <c r="A40" s="222"/>
      <c r="B40" s="226"/>
      <c r="C40" s="95" t="s">
        <v>600</v>
      </c>
      <c r="D40" s="123" t="s">
        <v>83</v>
      </c>
      <c r="E40" s="21" t="s">
        <v>84</v>
      </c>
      <c r="F40" s="28">
        <v>2006</v>
      </c>
      <c r="G40" s="29">
        <v>200</v>
      </c>
      <c r="H40" s="28">
        <v>1</v>
      </c>
      <c r="I40" s="79" t="s">
        <v>24</v>
      </c>
      <c r="J40" s="79" t="s">
        <v>23</v>
      </c>
      <c r="K40" s="24" t="s">
        <v>85</v>
      </c>
      <c r="L40" s="30">
        <v>240000</v>
      </c>
    </row>
    <row r="41" spans="1:12" s="19" customFormat="1" ht="19.5" customHeight="1">
      <c r="A41" s="222"/>
      <c r="B41" s="226"/>
      <c r="C41" s="95" t="s">
        <v>601</v>
      </c>
      <c r="D41" s="123" t="s">
        <v>89</v>
      </c>
      <c r="E41" s="21" t="s">
        <v>84</v>
      </c>
      <c r="F41" s="28">
        <v>1950</v>
      </c>
      <c r="G41" s="29">
        <v>187</v>
      </c>
      <c r="H41" s="28">
        <v>2</v>
      </c>
      <c r="I41" s="79" t="s">
        <v>24</v>
      </c>
      <c r="J41" s="79" t="s">
        <v>26</v>
      </c>
      <c r="K41" s="24" t="s">
        <v>32</v>
      </c>
      <c r="L41" s="30">
        <v>224400</v>
      </c>
    </row>
    <row r="42" spans="1:12" s="19" customFormat="1" ht="21" customHeight="1">
      <c r="A42" s="222"/>
      <c r="B42" s="226"/>
      <c r="C42" s="95" t="s">
        <v>602</v>
      </c>
      <c r="D42" s="123" t="s">
        <v>90</v>
      </c>
      <c r="E42" s="21" t="s">
        <v>84</v>
      </c>
      <c r="F42" s="28">
        <v>1960</v>
      </c>
      <c r="G42" s="29">
        <v>300</v>
      </c>
      <c r="H42" s="28">
        <v>2</v>
      </c>
      <c r="I42" s="79" t="s">
        <v>24</v>
      </c>
      <c r="J42" s="79" t="s">
        <v>194</v>
      </c>
      <c r="K42" s="24" t="s">
        <v>32</v>
      </c>
      <c r="L42" s="30">
        <v>360000</v>
      </c>
    </row>
    <row r="43" spans="1:12" s="19" customFormat="1" ht="18" customHeight="1">
      <c r="A43" s="222"/>
      <c r="B43" s="226"/>
      <c r="C43" s="95" t="s">
        <v>603</v>
      </c>
      <c r="D43" s="123" t="s">
        <v>91</v>
      </c>
      <c r="E43" s="21" t="s">
        <v>84</v>
      </c>
      <c r="F43" s="28">
        <v>1970</v>
      </c>
      <c r="G43" s="29">
        <v>200</v>
      </c>
      <c r="H43" s="28">
        <v>1</v>
      </c>
      <c r="I43" s="79" t="s">
        <v>28</v>
      </c>
      <c r="J43" s="79" t="s">
        <v>23</v>
      </c>
      <c r="K43" s="24" t="s">
        <v>32</v>
      </c>
      <c r="L43" s="30">
        <v>240000</v>
      </c>
    </row>
    <row r="44" spans="1:12" s="19" customFormat="1" ht="21.75" customHeight="1">
      <c r="A44" s="222"/>
      <c r="B44" s="226"/>
      <c r="C44" s="95" t="s">
        <v>604</v>
      </c>
      <c r="D44" s="123" t="s">
        <v>92</v>
      </c>
      <c r="E44" s="21" t="s">
        <v>84</v>
      </c>
      <c r="F44" s="28">
        <v>1950</v>
      </c>
      <c r="G44" s="29">
        <v>150</v>
      </c>
      <c r="H44" s="28">
        <v>2</v>
      </c>
      <c r="I44" s="79" t="s">
        <v>27</v>
      </c>
      <c r="J44" s="79" t="s">
        <v>194</v>
      </c>
      <c r="K44" s="24" t="s">
        <v>32</v>
      </c>
      <c r="L44" s="30">
        <v>180000</v>
      </c>
    </row>
    <row r="45" spans="1:12" s="19" customFormat="1" ht="21" customHeight="1">
      <c r="A45" s="222"/>
      <c r="B45" s="226"/>
      <c r="C45" s="95" t="s">
        <v>605</v>
      </c>
      <c r="D45" s="123" t="s">
        <v>106</v>
      </c>
      <c r="E45" s="21" t="s">
        <v>84</v>
      </c>
      <c r="F45" s="28">
        <v>1970</v>
      </c>
      <c r="G45" s="29">
        <v>100</v>
      </c>
      <c r="H45" s="28">
        <v>1</v>
      </c>
      <c r="I45" s="79" t="s">
        <v>24</v>
      </c>
      <c r="J45" s="79" t="s">
        <v>23</v>
      </c>
      <c r="K45" s="24" t="s">
        <v>32</v>
      </c>
      <c r="L45" s="30">
        <v>120000</v>
      </c>
    </row>
    <row r="46" spans="1:12" s="19" customFormat="1" ht="19.5" customHeight="1">
      <c r="A46" s="222"/>
      <c r="B46" s="226"/>
      <c r="C46" s="95" t="s">
        <v>606</v>
      </c>
      <c r="D46" s="123" t="s">
        <v>93</v>
      </c>
      <c r="E46" s="21" t="s">
        <v>84</v>
      </c>
      <c r="F46" s="28">
        <v>1990</v>
      </c>
      <c r="G46" s="29">
        <v>50</v>
      </c>
      <c r="H46" s="28">
        <v>1</v>
      </c>
      <c r="I46" s="79" t="s">
        <v>199</v>
      </c>
      <c r="J46" s="79" t="s">
        <v>23</v>
      </c>
      <c r="K46" s="24" t="s">
        <v>32</v>
      </c>
      <c r="L46" s="30">
        <v>60000</v>
      </c>
    </row>
    <row r="47" spans="1:12" s="19" customFormat="1" ht="19.5" customHeight="1">
      <c r="A47" s="222"/>
      <c r="B47" s="226"/>
      <c r="C47" s="95" t="s">
        <v>607</v>
      </c>
      <c r="D47" s="123" t="s">
        <v>94</v>
      </c>
      <c r="E47" s="21" t="s">
        <v>84</v>
      </c>
      <c r="F47" s="28">
        <v>1950</v>
      </c>
      <c r="G47" s="29">
        <v>300</v>
      </c>
      <c r="H47" s="28">
        <v>2</v>
      </c>
      <c r="I47" s="79" t="s">
        <v>24</v>
      </c>
      <c r="J47" s="79" t="s">
        <v>194</v>
      </c>
      <c r="K47" s="24" t="s">
        <v>32</v>
      </c>
      <c r="L47" s="30">
        <v>360000</v>
      </c>
    </row>
    <row r="48" spans="1:12" s="19" customFormat="1" ht="24.75" customHeight="1">
      <c r="A48" s="222"/>
      <c r="B48" s="226"/>
      <c r="C48" s="95" t="s">
        <v>608</v>
      </c>
      <c r="D48" s="123" t="s">
        <v>95</v>
      </c>
      <c r="E48" s="21" t="s">
        <v>84</v>
      </c>
      <c r="F48" s="28">
        <v>1960</v>
      </c>
      <c r="G48" s="29">
        <v>250</v>
      </c>
      <c r="H48" s="28">
        <v>2</v>
      </c>
      <c r="I48" s="79" t="s">
        <v>24</v>
      </c>
      <c r="J48" s="79" t="s">
        <v>193</v>
      </c>
      <c r="K48" s="24" t="s">
        <v>32</v>
      </c>
      <c r="L48" s="30">
        <v>300000</v>
      </c>
    </row>
    <row r="49" spans="1:13" s="19" customFormat="1" ht="21.75" customHeight="1">
      <c r="A49" s="222"/>
      <c r="B49" s="226"/>
      <c r="C49" s="95" t="s">
        <v>609</v>
      </c>
      <c r="D49" s="123" t="s">
        <v>362</v>
      </c>
      <c r="E49" s="21" t="s">
        <v>2</v>
      </c>
      <c r="F49" s="28">
        <v>2014</v>
      </c>
      <c r="G49" s="29">
        <v>201.49</v>
      </c>
      <c r="H49" s="28">
        <v>1</v>
      </c>
      <c r="I49" s="79" t="s">
        <v>28</v>
      </c>
      <c r="J49" s="79" t="s">
        <v>363</v>
      </c>
      <c r="K49" s="24" t="s">
        <v>364</v>
      </c>
      <c r="L49" s="76">
        <v>576932</v>
      </c>
      <c r="M49" s="175">
        <f>SUM(L32:L49)</f>
        <v>4952504.26</v>
      </c>
    </row>
    <row r="50" spans="1:13" s="19" customFormat="1" ht="22.5" customHeight="1">
      <c r="A50" s="222"/>
      <c r="B50" s="226"/>
      <c r="C50" s="95" t="s">
        <v>610</v>
      </c>
      <c r="D50" s="123" t="s">
        <v>365</v>
      </c>
      <c r="E50" s="21" t="s">
        <v>84</v>
      </c>
      <c r="F50" s="28">
        <v>2014</v>
      </c>
      <c r="G50" s="29">
        <v>20.6</v>
      </c>
      <c r="H50" s="28">
        <v>1</v>
      </c>
      <c r="I50" s="79" t="s">
        <v>366</v>
      </c>
      <c r="J50" s="79" t="s">
        <v>367</v>
      </c>
      <c r="K50" s="24" t="s">
        <v>364</v>
      </c>
      <c r="L50" s="76">
        <v>57974.76</v>
      </c>
    </row>
    <row r="51" spans="1:13" s="19" customFormat="1" ht="36" customHeight="1">
      <c r="A51" s="222"/>
      <c r="B51" s="226"/>
      <c r="C51" s="95" t="s">
        <v>611</v>
      </c>
      <c r="D51" s="123" t="s">
        <v>368</v>
      </c>
      <c r="E51" s="21" t="s">
        <v>84</v>
      </c>
      <c r="F51" s="28">
        <v>2014</v>
      </c>
      <c r="G51" s="29">
        <v>629.5</v>
      </c>
      <c r="H51" s="28">
        <v>1</v>
      </c>
      <c r="I51" s="125" t="s">
        <v>369</v>
      </c>
      <c r="J51" s="125" t="s">
        <v>370</v>
      </c>
      <c r="K51" s="24" t="s">
        <v>364</v>
      </c>
      <c r="L51" s="76">
        <v>667124</v>
      </c>
    </row>
    <row r="52" spans="1:13" s="19" customFormat="1" ht="16.5" customHeight="1">
      <c r="A52" s="222"/>
      <c r="B52" s="226"/>
      <c r="C52" s="95" t="s">
        <v>691</v>
      </c>
      <c r="D52" s="123" t="s">
        <v>692</v>
      </c>
      <c r="E52" s="21" t="s">
        <v>2</v>
      </c>
      <c r="F52" s="28">
        <v>2006</v>
      </c>
      <c r="G52" s="29">
        <v>814.45</v>
      </c>
      <c r="H52" s="28">
        <v>1</v>
      </c>
      <c r="I52" s="125" t="s">
        <v>28</v>
      </c>
      <c r="J52" s="125" t="s">
        <v>30</v>
      </c>
      <c r="K52" s="24" t="s">
        <v>719</v>
      </c>
      <c r="L52" s="76">
        <v>977340</v>
      </c>
    </row>
    <row r="53" spans="1:13" s="19" customFormat="1" ht="18" customHeight="1">
      <c r="A53" s="222"/>
      <c r="B53" s="226"/>
      <c r="C53" s="96" t="s">
        <v>612</v>
      </c>
      <c r="D53" s="123" t="s">
        <v>379</v>
      </c>
      <c r="E53" s="21" t="s">
        <v>2</v>
      </c>
      <c r="F53" s="28">
        <v>2015</v>
      </c>
      <c r="G53" s="29">
        <v>20</v>
      </c>
      <c r="H53" s="28">
        <v>1</v>
      </c>
      <c r="I53" s="79" t="s">
        <v>28</v>
      </c>
      <c r="J53" s="79" t="s">
        <v>23</v>
      </c>
      <c r="K53" s="24"/>
      <c r="L53" s="76">
        <v>24000</v>
      </c>
    </row>
    <row r="54" spans="1:13" s="19" customFormat="1" ht="29.25" customHeight="1">
      <c r="A54" s="222"/>
      <c r="B54" s="226"/>
      <c r="C54" s="97" t="s">
        <v>613</v>
      </c>
      <c r="D54" s="123" t="s">
        <v>380</v>
      </c>
      <c r="E54" s="21" t="s">
        <v>2</v>
      </c>
      <c r="F54" s="28"/>
      <c r="G54" s="29">
        <v>287.64</v>
      </c>
      <c r="H54" s="28">
        <v>2</v>
      </c>
      <c r="I54" s="79" t="s">
        <v>28</v>
      </c>
      <c r="J54" s="79" t="s">
        <v>23</v>
      </c>
      <c r="K54" s="24"/>
      <c r="L54" s="76">
        <v>151583.07999999999</v>
      </c>
    </row>
    <row r="55" spans="1:13" s="19" customFormat="1" ht="19.5" customHeight="1">
      <c r="A55" s="222"/>
      <c r="B55" s="226"/>
      <c r="C55" s="97" t="s">
        <v>614</v>
      </c>
      <c r="D55" s="123" t="s">
        <v>381</v>
      </c>
      <c r="E55" s="21" t="s">
        <v>2</v>
      </c>
      <c r="F55" s="28"/>
      <c r="G55" s="29">
        <v>252.2</v>
      </c>
      <c r="H55" s="28">
        <v>1</v>
      </c>
      <c r="I55" s="79" t="s">
        <v>24</v>
      </c>
      <c r="J55" s="79" t="s">
        <v>23</v>
      </c>
      <c r="K55" s="24" t="s">
        <v>364</v>
      </c>
      <c r="L55" s="76">
        <v>453960</v>
      </c>
    </row>
    <row r="56" spans="1:13" s="19" customFormat="1" ht="21" customHeight="1">
      <c r="A56" s="222"/>
      <c r="B56" s="227"/>
      <c r="C56" s="97" t="s">
        <v>615</v>
      </c>
      <c r="D56" s="123" t="s">
        <v>382</v>
      </c>
      <c r="E56" s="21" t="s">
        <v>2</v>
      </c>
      <c r="F56" s="28">
        <v>1909</v>
      </c>
      <c r="G56" s="29">
        <v>730</v>
      </c>
      <c r="H56" s="28">
        <v>4</v>
      </c>
      <c r="I56" s="79" t="s">
        <v>24</v>
      </c>
      <c r="J56" s="79" t="s">
        <v>23</v>
      </c>
      <c r="K56" s="24" t="s">
        <v>383</v>
      </c>
      <c r="L56" s="76">
        <v>1351542.83</v>
      </c>
    </row>
    <row r="57" spans="1:13" s="19" customFormat="1" ht="19.5" customHeight="1">
      <c r="A57" s="223"/>
      <c r="B57" s="80"/>
      <c r="C57" s="97" t="s">
        <v>662</v>
      </c>
      <c r="D57" s="124" t="s">
        <v>384</v>
      </c>
      <c r="E57" s="81" t="s">
        <v>385</v>
      </c>
      <c r="F57" s="82">
        <v>1972</v>
      </c>
      <c r="G57" s="83">
        <v>1668</v>
      </c>
      <c r="H57" s="82">
        <v>4</v>
      </c>
      <c r="I57" s="84" t="s">
        <v>24</v>
      </c>
      <c r="J57" s="84" t="s">
        <v>23</v>
      </c>
      <c r="K57" s="85" t="s">
        <v>386</v>
      </c>
      <c r="L57" s="76">
        <v>3002400</v>
      </c>
      <c r="M57" s="175">
        <f>SUM(L54:L57)</f>
        <v>4959485.91</v>
      </c>
    </row>
    <row r="58" spans="1:13" s="19" customFormat="1" ht="33.75" customHeight="1">
      <c r="A58" s="127"/>
      <c r="B58" s="80"/>
      <c r="C58" s="97" t="s">
        <v>726</v>
      </c>
      <c r="D58" s="198" t="s">
        <v>727</v>
      </c>
      <c r="E58" s="81" t="s">
        <v>728</v>
      </c>
      <c r="F58" s="82">
        <v>2019</v>
      </c>
      <c r="G58" s="199">
        <v>676.8</v>
      </c>
      <c r="H58" s="82">
        <v>1</v>
      </c>
      <c r="I58" s="200" t="s">
        <v>729</v>
      </c>
      <c r="J58" s="84" t="s">
        <v>730</v>
      </c>
      <c r="K58" s="201" t="s">
        <v>386</v>
      </c>
      <c r="L58" s="202">
        <v>1024454.63</v>
      </c>
    </row>
    <row r="59" spans="1:13" s="19" customFormat="1" ht="19.5" customHeight="1">
      <c r="A59" s="127"/>
      <c r="B59" s="80"/>
      <c r="C59" s="97" t="s">
        <v>764</v>
      </c>
      <c r="D59" s="198" t="s">
        <v>765</v>
      </c>
      <c r="E59" s="81" t="s">
        <v>766</v>
      </c>
      <c r="F59" s="82">
        <v>2019</v>
      </c>
      <c r="G59" s="199">
        <v>72</v>
      </c>
      <c r="H59" s="82"/>
      <c r="I59" s="200" t="s">
        <v>30</v>
      </c>
      <c r="J59" s="84" t="s">
        <v>30</v>
      </c>
      <c r="K59" s="201"/>
      <c r="L59" s="76">
        <v>17460</v>
      </c>
    </row>
    <row r="60" spans="1:13">
      <c r="L60" s="77"/>
    </row>
    <row r="61" spans="1:13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229">
        <f>SUM(L6:L59)</f>
        <v>24257859.559999999</v>
      </c>
      <c r="L61" s="229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4"/>
    </row>
    <row r="63" spans="1:13">
      <c r="D63" s="228" t="s">
        <v>688</v>
      </c>
      <c r="E63" s="228"/>
      <c r="F63" s="228"/>
      <c r="G63" s="228"/>
      <c r="H63" s="228"/>
      <c r="I63" s="228"/>
      <c r="J63" s="228"/>
      <c r="K63" s="5"/>
    </row>
    <row r="64" spans="1:13">
      <c r="D64" s="228"/>
      <c r="E64" s="228"/>
      <c r="F64" s="228"/>
      <c r="G64" s="228"/>
      <c r="H64" s="228"/>
      <c r="I64" s="228"/>
      <c r="J64" s="228"/>
      <c r="K64" s="5"/>
    </row>
    <row r="65" spans="2:12">
      <c r="D65" s="228"/>
      <c r="E65" s="228"/>
      <c r="F65" s="228"/>
      <c r="G65" s="228"/>
      <c r="H65" s="228"/>
      <c r="I65" s="228"/>
      <c r="J65" s="228"/>
      <c r="K65" s="5"/>
    </row>
    <row r="66" spans="2:12">
      <c r="B66" s="176">
        <v>92109</v>
      </c>
      <c r="C66" s="177">
        <f>SUM(M49)</f>
        <v>4952504.26</v>
      </c>
      <c r="D66" s="179"/>
      <c r="K66" s="5"/>
    </row>
    <row r="67" spans="2:12">
      <c r="B67" s="176">
        <v>75412</v>
      </c>
      <c r="C67" s="177">
        <f>SUM(M17+L27)</f>
        <v>3148116</v>
      </c>
      <c r="K67" s="65"/>
    </row>
    <row r="68" spans="2:12">
      <c r="B68" s="176">
        <v>75023</v>
      </c>
      <c r="C68" s="177">
        <v>12320885.91</v>
      </c>
      <c r="K68" s="5"/>
    </row>
    <row r="69" spans="2:12" ht="14.25" customHeight="1">
      <c r="B69" s="176">
        <v>70005</v>
      </c>
      <c r="C69" s="177">
        <f>SUM(M22+L24+L26+L59)</f>
        <v>533460</v>
      </c>
    </row>
    <row r="70" spans="2:12" ht="14.25" customHeight="1">
      <c r="B70" s="176">
        <v>92601</v>
      </c>
      <c r="C70" s="177">
        <f>SUM(L25+L26+L51+L52+L58)</f>
        <v>3100918.63</v>
      </c>
      <c r="D70" s="177"/>
      <c r="L70" s="65"/>
    </row>
    <row r="71" spans="2:12" ht="14.25" customHeight="1">
      <c r="B71" s="176">
        <v>75415</v>
      </c>
      <c r="C71" s="177">
        <f>SUM(L50+L53)</f>
        <v>81974.760000000009</v>
      </c>
      <c r="D71" s="177"/>
      <c r="L71" s="5"/>
    </row>
    <row r="72" spans="2:12" ht="14.25" customHeight="1">
      <c r="B72" s="176">
        <v>90095</v>
      </c>
      <c r="C72" s="177">
        <v>120000</v>
      </c>
      <c r="D72" s="177"/>
      <c r="L72" s="5"/>
    </row>
    <row r="73" spans="2:12" ht="14.25" customHeight="1">
      <c r="C73" s="178">
        <f>SUM(C66:C72)</f>
        <v>24257859.560000002</v>
      </c>
      <c r="D73" s="176"/>
    </row>
    <row r="74" spans="2:12" ht="14.25" customHeight="1">
      <c r="C74" s="178"/>
      <c r="D74" s="176"/>
    </row>
    <row r="75" spans="2:12" ht="14.25" customHeight="1">
      <c r="C75" s="178"/>
      <c r="D75" s="176"/>
    </row>
    <row r="76" spans="2:12" ht="14.25" customHeight="1">
      <c r="C76" s="178"/>
      <c r="D76" s="176"/>
    </row>
    <row r="77" spans="2:12" ht="14.25" customHeight="1">
      <c r="C77" s="178"/>
      <c r="D77" s="176"/>
    </row>
    <row r="78" spans="2:12" ht="14.25" customHeight="1">
      <c r="C78" s="178"/>
      <c r="D78" s="270" t="s">
        <v>866</v>
      </c>
      <c r="E78" s="270"/>
      <c r="F78" s="270"/>
      <c r="G78" s="270"/>
      <c r="H78" s="270"/>
    </row>
    <row r="79" spans="2:12" ht="14.25" customHeight="1">
      <c r="C79" s="178"/>
      <c r="D79" s="176"/>
    </row>
    <row r="80" spans="2:12" ht="33.75" customHeight="1">
      <c r="B80" s="257" t="s">
        <v>3</v>
      </c>
      <c r="C80" s="257" t="s">
        <v>831</v>
      </c>
      <c r="D80" s="258" t="s">
        <v>832</v>
      </c>
      <c r="E80" s="257" t="s">
        <v>833</v>
      </c>
      <c r="F80" s="259" t="s">
        <v>834</v>
      </c>
      <c r="G80" s="260" t="s">
        <v>867</v>
      </c>
    </row>
    <row r="81" spans="2:7" ht="14.25" customHeight="1">
      <c r="B81" s="261">
        <v>1</v>
      </c>
      <c r="C81" s="262" t="s">
        <v>835</v>
      </c>
      <c r="D81" s="263">
        <v>60.83</v>
      </c>
      <c r="E81" s="261">
        <v>4</v>
      </c>
      <c r="F81" s="264" t="s">
        <v>836</v>
      </c>
      <c r="G81" s="265">
        <v>121700</v>
      </c>
    </row>
    <row r="82" spans="2:7" ht="14.25" customHeight="1">
      <c r="B82" s="261">
        <v>2</v>
      </c>
      <c r="C82" s="262" t="s">
        <v>837</v>
      </c>
      <c r="D82" s="263">
        <v>60.83</v>
      </c>
      <c r="E82" s="261">
        <v>4</v>
      </c>
      <c r="F82" s="264" t="s">
        <v>836</v>
      </c>
      <c r="G82" s="265">
        <v>121700</v>
      </c>
    </row>
    <row r="83" spans="2:7" ht="14.25" customHeight="1">
      <c r="B83" s="261">
        <v>3</v>
      </c>
      <c r="C83" s="262" t="s">
        <v>838</v>
      </c>
      <c r="D83" s="263">
        <v>48.45</v>
      </c>
      <c r="E83" s="261" t="s">
        <v>839</v>
      </c>
      <c r="F83" s="264" t="s">
        <v>836</v>
      </c>
      <c r="G83" s="265">
        <v>96900</v>
      </c>
    </row>
    <row r="84" spans="2:7" ht="14.25" customHeight="1">
      <c r="B84" s="261">
        <v>4</v>
      </c>
      <c r="C84" s="262" t="s">
        <v>840</v>
      </c>
      <c r="D84" s="263">
        <v>60.83</v>
      </c>
      <c r="E84" s="261">
        <v>3</v>
      </c>
      <c r="F84" s="264" t="s">
        <v>836</v>
      </c>
      <c r="G84" s="265">
        <v>121700</v>
      </c>
    </row>
    <row r="85" spans="2:7" ht="14.25" customHeight="1">
      <c r="B85" s="261">
        <v>5</v>
      </c>
      <c r="C85" s="262" t="s">
        <v>841</v>
      </c>
      <c r="D85" s="263">
        <v>60.69</v>
      </c>
      <c r="E85" s="261">
        <v>4</v>
      </c>
      <c r="F85" s="264" t="s">
        <v>836</v>
      </c>
      <c r="G85" s="265">
        <v>121400</v>
      </c>
    </row>
    <row r="86" spans="2:7" ht="14.25" customHeight="1">
      <c r="B86" s="261">
        <v>6</v>
      </c>
      <c r="C86" s="262" t="s">
        <v>842</v>
      </c>
      <c r="D86" s="263">
        <v>48.45</v>
      </c>
      <c r="E86" s="261">
        <v>3</v>
      </c>
      <c r="F86" s="264" t="s">
        <v>836</v>
      </c>
      <c r="G86" s="265">
        <v>96900</v>
      </c>
    </row>
    <row r="87" spans="2:7" ht="14.25" customHeight="1">
      <c r="B87" s="261">
        <v>7</v>
      </c>
      <c r="C87" s="262" t="s">
        <v>843</v>
      </c>
      <c r="D87" s="263">
        <v>36.020000000000003</v>
      </c>
      <c r="E87" s="261" t="s">
        <v>839</v>
      </c>
      <c r="F87" s="264" t="s">
        <v>844</v>
      </c>
      <c r="G87" s="265">
        <v>64800</v>
      </c>
    </row>
    <row r="88" spans="2:7" ht="14.25" customHeight="1">
      <c r="B88" s="261">
        <v>8</v>
      </c>
      <c r="C88" s="262" t="s">
        <v>845</v>
      </c>
      <c r="D88" s="263">
        <v>25.18</v>
      </c>
      <c r="E88" s="261">
        <v>1</v>
      </c>
      <c r="F88" s="264" t="s">
        <v>844</v>
      </c>
      <c r="G88" s="265">
        <v>45300</v>
      </c>
    </row>
    <row r="89" spans="2:7" ht="14.25" customHeight="1">
      <c r="B89" s="261">
        <v>9</v>
      </c>
      <c r="C89" s="262" t="s">
        <v>846</v>
      </c>
      <c r="D89" s="263">
        <v>25.15</v>
      </c>
      <c r="E89" s="261">
        <v>3</v>
      </c>
      <c r="F89" s="264" t="s">
        <v>844</v>
      </c>
      <c r="G89" s="265">
        <v>45300</v>
      </c>
    </row>
    <row r="90" spans="2:7" ht="14.25" customHeight="1">
      <c r="B90" s="261">
        <v>10</v>
      </c>
      <c r="C90" s="262" t="s">
        <v>847</v>
      </c>
      <c r="D90" s="263">
        <v>60.5</v>
      </c>
      <c r="E90" s="261">
        <v>3</v>
      </c>
      <c r="F90" s="264" t="s">
        <v>836</v>
      </c>
      <c r="G90" s="265">
        <v>121000</v>
      </c>
    </row>
    <row r="91" spans="2:7" ht="14.25" customHeight="1">
      <c r="B91" s="261">
        <v>11</v>
      </c>
      <c r="C91" s="262" t="s">
        <v>848</v>
      </c>
      <c r="D91" s="263">
        <v>60.5</v>
      </c>
      <c r="E91" s="261">
        <v>1</v>
      </c>
      <c r="F91" s="264" t="s">
        <v>844</v>
      </c>
      <c r="G91" s="265">
        <v>108900</v>
      </c>
    </row>
    <row r="92" spans="2:7" ht="14.25" customHeight="1">
      <c r="B92" s="261">
        <v>12</v>
      </c>
      <c r="C92" s="262" t="s">
        <v>849</v>
      </c>
      <c r="D92" s="263">
        <v>28.79</v>
      </c>
      <c r="E92" s="261">
        <v>1</v>
      </c>
      <c r="F92" s="264" t="s">
        <v>836</v>
      </c>
      <c r="G92" s="265">
        <v>57600</v>
      </c>
    </row>
    <row r="93" spans="2:7" ht="14.25" customHeight="1">
      <c r="B93" s="261">
        <v>13</v>
      </c>
      <c r="C93" s="262" t="s">
        <v>850</v>
      </c>
      <c r="D93" s="263">
        <v>28.72</v>
      </c>
      <c r="E93" s="261">
        <v>3</v>
      </c>
      <c r="F93" s="264" t="s">
        <v>844</v>
      </c>
      <c r="G93" s="265">
        <v>51700</v>
      </c>
    </row>
    <row r="94" spans="2:7" ht="14.25" customHeight="1">
      <c r="B94" s="261">
        <v>14</v>
      </c>
      <c r="C94" s="262" t="s">
        <v>851</v>
      </c>
      <c r="D94" s="263">
        <v>35.74</v>
      </c>
      <c r="E94" s="261">
        <v>3</v>
      </c>
      <c r="F94" s="264" t="s">
        <v>844</v>
      </c>
      <c r="G94" s="265">
        <v>64300</v>
      </c>
    </row>
    <row r="95" spans="2:7" ht="14.25" customHeight="1">
      <c r="B95" s="261">
        <v>15</v>
      </c>
      <c r="C95" s="262" t="s">
        <v>852</v>
      </c>
      <c r="D95" s="263">
        <v>47.52</v>
      </c>
      <c r="E95" s="261">
        <v>2</v>
      </c>
      <c r="F95" s="264" t="s">
        <v>836</v>
      </c>
      <c r="G95" s="265">
        <v>95000</v>
      </c>
    </row>
    <row r="96" spans="2:7" ht="14.25" customHeight="1">
      <c r="B96" s="261">
        <v>16</v>
      </c>
      <c r="C96" s="262" t="s">
        <v>853</v>
      </c>
      <c r="D96" s="263">
        <v>47.65</v>
      </c>
      <c r="E96" s="261">
        <v>4</v>
      </c>
      <c r="F96" s="264" t="s">
        <v>836</v>
      </c>
      <c r="G96" s="265">
        <v>95300</v>
      </c>
    </row>
    <row r="97" spans="2:7" ht="14.25" customHeight="1">
      <c r="B97" s="261">
        <v>17</v>
      </c>
      <c r="C97" s="262" t="s">
        <v>854</v>
      </c>
      <c r="D97" s="263">
        <v>55.73</v>
      </c>
      <c r="E97" s="261" t="s">
        <v>839</v>
      </c>
      <c r="F97" s="264" t="s">
        <v>855</v>
      </c>
      <c r="G97" s="265">
        <v>120000</v>
      </c>
    </row>
    <row r="98" spans="2:7" ht="14.25" customHeight="1">
      <c r="B98" s="261">
        <v>18</v>
      </c>
      <c r="C98" s="262" t="s">
        <v>856</v>
      </c>
      <c r="D98" s="263">
        <v>48.05</v>
      </c>
      <c r="E98" s="261">
        <v>1</v>
      </c>
      <c r="F98" s="264" t="s">
        <v>857</v>
      </c>
      <c r="G98" s="265">
        <v>120000</v>
      </c>
    </row>
    <row r="99" spans="2:7" ht="14.25" customHeight="1">
      <c r="B99" s="261">
        <v>19</v>
      </c>
      <c r="C99" s="262" t="s">
        <v>858</v>
      </c>
      <c r="D99" s="263">
        <v>43</v>
      </c>
      <c r="E99" s="261" t="s">
        <v>839</v>
      </c>
      <c r="F99" s="264" t="s">
        <v>859</v>
      </c>
      <c r="G99" s="265">
        <v>64500</v>
      </c>
    </row>
    <row r="100" spans="2:7" ht="14.25" customHeight="1">
      <c r="B100" s="261">
        <v>20</v>
      </c>
      <c r="C100" s="262" t="s">
        <v>860</v>
      </c>
      <c r="D100" s="263">
        <v>43.61</v>
      </c>
      <c r="E100" s="261" t="s">
        <v>839</v>
      </c>
      <c r="F100" s="264" t="s">
        <v>861</v>
      </c>
      <c r="G100" s="265">
        <v>52300</v>
      </c>
    </row>
    <row r="101" spans="2:7" ht="14.25" customHeight="1">
      <c r="B101" s="261">
        <v>21</v>
      </c>
      <c r="C101" s="262" t="s">
        <v>862</v>
      </c>
      <c r="D101" s="263">
        <v>39.4</v>
      </c>
      <c r="E101" s="261">
        <v>1</v>
      </c>
      <c r="F101" s="264" t="s">
        <v>859</v>
      </c>
      <c r="G101" s="265">
        <v>59100</v>
      </c>
    </row>
    <row r="102" spans="2:7" ht="14.25" customHeight="1">
      <c r="B102" s="261">
        <v>22</v>
      </c>
      <c r="C102" s="262" t="s">
        <v>863</v>
      </c>
      <c r="D102" s="263">
        <v>35.9</v>
      </c>
      <c r="E102" s="261" t="s">
        <v>839</v>
      </c>
      <c r="F102" s="264" t="s">
        <v>864</v>
      </c>
      <c r="G102" s="265">
        <v>35900</v>
      </c>
    </row>
    <row r="103" spans="2:7" ht="14.25" customHeight="1">
      <c r="B103" s="261"/>
      <c r="C103" s="266" t="s">
        <v>865</v>
      </c>
      <c r="D103" s="267"/>
      <c r="E103" s="266"/>
      <c r="F103" s="268"/>
      <c r="G103" s="269">
        <f>SUM(G81:G102)</f>
        <v>1881300</v>
      </c>
    </row>
    <row r="104" spans="2:7" ht="14.25" customHeight="1">
      <c r="C104" s="178"/>
      <c r="D104" s="176"/>
    </row>
    <row r="105" spans="2:7" ht="14.25" customHeight="1">
      <c r="C105" s="178"/>
      <c r="D105" s="176"/>
    </row>
    <row r="106" spans="2:7" ht="14.25" customHeight="1">
      <c r="C106" s="178"/>
      <c r="D106" s="176"/>
    </row>
    <row r="107" spans="2:7" ht="14.25" customHeight="1">
      <c r="C107" s="178"/>
      <c r="D107" s="176"/>
    </row>
    <row r="108" spans="2:7" ht="14.25" customHeight="1">
      <c r="C108" s="178"/>
      <c r="D108" s="176"/>
    </row>
  </sheetData>
  <mergeCells count="8">
    <mergeCell ref="D78:H78"/>
    <mergeCell ref="A6:A57"/>
    <mergeCell ref="E1:J1"/>
    <mergeCell ref="B6:B56"/>
    <mergeCell ref="D63:J65"/>
    <mergeCell ref="K61:L61"/>
    <mergeCell ref="B3:C3"/>
    <mergeCell ref="B1:C1"/>
  </mergeCells>
  <pageMargins left="0.23622047244094491" right="0.23622047244094491" top="0.74803149606299213" bottom="0.74803149606299213" header="0.31496062992125984" footer="0.31496062992125984"/>
  <pageSetup paperSize="9" scale="86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4.25"/>
  <cols>
    <col min="2" max="2" width="18.75" customWidth="1"/>
  </cols>
  <sheetData>
    <row r="1" spans="1:2" ht="15">
      <c r="A1" s="1"/>
      <c r="B1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4"/>
  <sheetViews>
    <sheetView view="pageBreakPreview" zoomScale="90" zoomScaleSheetLayoutView="90" workbookViewId="0">
      <selection activeCell="D29" sqref="D29"/>
    </sheetView>
  </sheetViews>
  <sheetFormatPr defaultRowHeight="14.25"/>
  <cols>
    <col min="1" max="1" width="3.125" customWidth="1"/>
    <col min="2" max="2" width="17.375" customWidth="1"/>
    <col min="3" max="3" width="18.125" customWidth="1"/>
    <col min="4" max="4" width="52" customWidth="1"/>
    <col min="5" max="5" width="11.125" customWidth="1"/>
    <col min="6" max="6" width="18.125" customWidth="1"/>
    <col min="7" max="7" width="14.625" bestFit="1" customWidth="1"/>
    <col min="8" max="8" width="19.25" customWidth="1"/>
  </cols>
  <sheetData>
    <row r="1" spans="1:7" ht="15">
      <c r="B1" s="233" t="s">
        <v>824</v>
      </c>
      <c r="C1" s="233"/>
      <c r="D1" s="7" t="s">
        <v>375</v>
      </c>
    </row>
    <row r="2" spans="1:7">
      <c r="B2" s="234"/>
      <c r="C2" s="234"/>
    </row>
    <row r="4" spans="1:7" ht="15.75">
      <c r="A4" s="52"/>
      <c r="B4" s="53"/>
      <c r="C4" s="53"/>
      <c r="D4" s="208" t="s">
        <v>828</v>
      </c>
      <c r="E4" s="53"/>
      <c r="F4" s="54"/>
    </row>
    <row r="5" spans="1:7">
      <c r="A5" s="55"/>
      <c r="B5" s="56"/>
      <c r="C5" s="56"/>
      <c r="D5" s="56"/>
      <c r="E5" s="56"/>
      <c r="F5" s="57"/>
      <c r="G5" s="180"/>
    </row>
    <row r="6" spans="1:7" s="19" customFormat="1" ht="29.25">
      <c r="A6" s="34" t="s">
        <v>3</v>
      </c>
      <c r="B6" s="61" t="s">
        <v>829</v>
      </c>
      <c r="C6" s="61" t="s">
        <v>116</v>
      </c>
      <c r="D6" s="61" t="s">
        <v>0</v>
      </c>
      <c r="E6" s="60" t="s">
        <v>71</v>
      </c>
      <c r="F6" s="60" t="s">
        <v>371</v>
      </c>
      <c r="G6" s="181"/>
    </row>
    <row r="7" spans="1:7" s="19" customFormat="1">
      <c r="A7" s="237">
        <v>1</v>
      </c>
      <c r="B7" s="238" t="s">
        <v>82</v>
      </c>
      <c r="C7" s="63" t="s">
        <v>203</v>
      </c>
      <c r="D7" s="40" t="s">
        <v>119</v>
      </c>
      <c r="E7" s="58"/>
      <c r="F7" s="59">
        <v>1911235.56</v>
      </c>
      <c r="G7" s="181"/>
    </row>
    <row r="8" spans="1:7" s="19" customFormat="1">
      <c r="A8" s="237"/>
      <c r="B8" s="238"/>
      <c r="C8" s="63" t="s">
        <v>214</v>
      </c>
      <c r="D8" s="32" t="s">
        <v>197</v>
      </c>
      <c r="E8" s="131"/>
      <c r="F8" s="38">
        <v>2063464.84</v>
      </c>
      <c r="G8" s="181"/>
    </row>
    <row r="9" spans="1:7" s="19" customFormat="1" ht="15.75" customHeight="1">
      <c r="A9" s="237"/>
      <c r="B9" s="238"/>
      <c r="C9" s="63" t="s">
        <v>215</v>
      </c>
      <c r="D9" s="119" t="s">
        <v>49</v>
      </c>
      <c r="E9" s="131"/>
      <c r="F9" s="39">
        <v>195008.94</v>
      </c>
      <c r="G9" s="182">
        <f>SUM(F7:F9)</f>
        <v>4169709.3400000003</v>
      </c>
    </row>
    <row r="10" spans="1:7" s="19" customFormat="1">
      <c r="A10" s="237"/>
      <c r="B10" s="238"/>
      <c r="C10" s="63" t="s">
        <v>216</v>
      </c>
      <c r="D10" s="32" t="s">
        <v>34</v>
      </c>
      <c r="E10" s="131" t="s">
        <v>774</v>
      </c>
      <c r="F10" s="39">
        <v>355691.72</v>
      </c>
      <c r="G10" s="181"/>
    </row>
    <row r="11" spans="1:7" s="19" customFormat="1">
      <c r="A11" s="237"/>
      <c r="B11" s="238"/>
      <c r="C11" s="63" t="s">
        <v>217</v>
      </c>
      <c r="D11" s="32" t="s">
        <v>35</v>
      </c>
      <c r="E11" s="131" t="s">
        <v>774</v>
      </c>
      <c r="F11" s="39">
        <v>483825.12</v>
      </c>
      <c r="G11" s="181"/>
    </row>
    <row r="12" spans="1:7" s="19" customFormat="1">
      <c r="A12" s="237"/>
      <c r="B12" s="238"/>
      <c r="C12" s="63" t="s">
        <v>218</v>
      </c>
      <c r="D12" s="32" t="s">
        <v>36</v>
      </c>
      <c r="E12" s="131" t="s">
        <v>774</v>
      </c>
      <c r="F12" s="39">
        <v>337225.99</v>
      </c>
      <c r="G12" s="181"/>
    </row>
    <row r="13" spans="1:7" s="19" customFormat="1">
      <c r="A13" s="237"/>
      <c r="B13" s="238"/>
      <c r="C13" s="63" t="s">
        <v>219</v>
      </c>
      <c r="D13" s="32" t="s">
        <v>37</v>
      </c>
      <c r="E13" s="131" t="s">
        <v>774</v>
      </c>
      <c r="F13" s="39">
        <v>984761.72</v>
      </c>
      <c r="G13" s="181"/>
    </row>
    <row r="14" spans="1:7" s="19" customFormat="1">
      <c r="A14" s="237"/>
      <c r="B14" s="238"/>
      <c r="C14" s="63" t="s">
        <v>220</v>
      </c>
      <c r="D14" s="32" t="s">
        <v>38</v>
      </c>
      <c r="E14" s="131" t="s">
        <v>774</v>
      </c>
      <c r="F14" s="39">
        <v>468831.68</v>
      </c>
      <c r="G14" s="181"/>
    </row>
    <row r="15" spans="1:7" s="19" customFormat="1">
      <c r="A15" s="237"/>
      <c r="B15" s="238"/>
      <c r="C15" s="63" t="s">
        <v>221</v>
      </c>
      <c r="D15" s="32" t="s">
        <v>39</v>
      </c>
      <c r="E15" s="131" t="s">
        <v>774</v>
      </c>
      <c r="F15" s="39">
        <v>221450.71</v>
      </c>
      <c r="G15" s="181"/>
    </row>
    <row r="16" spans="1:7" s="19" customFormat="1">
      <c r="A16" s="237"/>
      <c r="B16" s="238"/>
      <c r="C16" s="63" t="s">
        <v>222</v>
      </c>
      <c r="D16" s="32" t="s">
        <v>40</v>
      </c>
      <c r="E16" s="131" t="s">
        <v>774</v>
      </c>
      <c r="F16" s="39">
        <v>328471.65000000002</v>
      </c>
      <c r="G16" s="181"/>
    </row>
    <row r="17" spans="1:7" s="19" customFormat="1">
      <c r="A17" s="237"/>
      <c r="B17" s="238"/>
      <c r="C17" s="209" t="s">
        <v>223</v>
      </c>
      <c r="D17" s="210" t="s">
        <v>41</v>
      </c>
      <c r="E17" s="211" t="s">
        <v>774</v>
      </c>
      <c r="F17" s="212">
        <v>765389.33</v>
      </c>
      <c r="G17" s="181"/>
    </row>
    <row r="18" spans="1:7" s="19" customFormat="1">
      <c r="A18" s="237"/>
      <c r="B18" s="238"/>
      <c r="C18" s="63" t="s">
        <v>224</v>
      </c>
      <c r="D18" s="32" t="s">
        <v>42</v>
      </c>
      <c r="E18" s="131" t="s">
        <v>774</v>
      </c>
      <c r="F18" s="39">
        <v>883292.35</v>
      </c>
      <c r="G18" s="181"/>
    </row>
    <row r="19" spans="1:7" s="19" customFormat="1">
      <c r="A19" s="237"/>
      <c r="B19" s="238"/>
      <c r="C19" s="63" t="s">
        <v>225</v>
      </c>
      <c r="D19" s="32" t="s">
        <v>43</v>
      </c>
      <c r="E19" s="131" t="s">
        <v>774</v>
      </c>
      <c r="F19" s="39">
        <v>241842.73</v>
      </c>
      <c r="G19" s="181"/>
    </row>
    <row r="20" spans="1:7" s="19" customFormat="1">
      <c r="A20" s="237"/>
      <c r="B20" s="238"/>
      <c r="C20" s="63" t="s">
        <v>161</v>
      </c>
      <c r="D20" s="32" t="s">
        <v>163</v>
      </c>
      <c r="E20" s="131" t="s">
        <v>774</v>
      </c>
      <c r="F20" s="39">
        <v>786160.8</v>
      </c>
      <c r="G20" s="181"/>
    </row>
    <row r="21" spans="1:7" s="19" customFormat="1">
      <c r="A21" s="237"/>
      <c r="B21" s="238"/>
      <c r="C21" s="63" t="s">
        <v>210</v>
      </c>
      <c r="D21" s="32" t="s">
        <v>53</v>
      </c>
      <c r="E21" s="131" t="s">
        <v>774</v>
      </c>
      <c r="F21" s="39">
        <v>754859.08</v>
      </c>
      <c r="G21" s="181"/>
    </row>
    <row r="22" spans="1:7" s="19" customFormat="1">
      <c r="A22" s="237"/>
      <c r="B22" s="238"/>
      <c r="C22" s="63" t="s">
        <v>211</v>
      </c>
      <c r="D22" s="32" t="s">
        <v>54</v>
      </c>
      <c r="E22" s="131" t="s">
        <v>774</v>
      </c>
      <c r="F22" s="39">
        <v>659860.52</v>
      </c>
      <c r="G22" s="182">
        <f>SUM(F10:F22)</f>
        <v>7271663.4000000004</v>
      </c>
    </row>
    <row r="23" spans="1:7" s="19" customFormat="1">
      <c r="A23" s="237"/>
      <c r="B23" s="238"/>
      <c r="C23" s="63" t="s">
        <v>212</v>
      </c>
      <c r="D23" s="32" t="s">
        <v>44</v>
      </c>
      <c r="E23" s="131" t="s">
        <v>775</v>
      </c>
      <c r="F23" s="39">
        <v>174479.17</v>
      </c>
      <c r="G23" s="181"/>
    </row>
    <row r="24" spans="1:7" s="19" customFormat="1">
      <c r="A24" s="237"/>
      <c r="B24" s="238"/>
      <c r="C24" s="63" t="s">
        <v>213</v>
      </c>
      <c r="D24" s="32" t="s">
        <v>45</v>
      </c>
      <c r="E24" s="131" t="s">
        <v>775</v>
      </c>
      <c r="F24" s="39">
        <v>150768.42000000001</v>
      </c>
      <c r="G24" s="181"/>
    </row>
    <row r="25" spans="1:7" s="19" customFormat="1">
      <c r="A25" s="237"/>
      <c r="B25" s="238"/>
      <c r="C25" s="63" t="s">
        <v>204</v>
      </c>
      <c r="D25" s="32" t="s">
        <v>46</v>
      </c>
      <c r="E25" s="131" t="s">
        <v>775</v>
      </c>
      <c r="F25" s="39">
        <v>50316.92</v>
      </c>
      <c r="G25" s="181"/>
    </row>
    <row r="26" spans="1:7" s="19" customFormat="1">
      <c r="A26" s="237"/>
      <c r="B26" s="238"/>
      <c r="C26" s="63" t="s">
        <v>185</v>
      </c>
      <c r="D26" s="32" t="s">
        <v>186</v>
      </c>
      <c r="E26" s="131" t="s">
        <v>775</v>
      </c>
      <c r="F26" s="42">
        <v>62242.22</v>
      </c>
      <c r="G26" s="181"/>
    </row>
    <row r="27" spans="1:7" s="19" customFormat="1">
      <c r="A27" s="237"/>
      <c r="B27" s="238"/>
      <c r="C27" s="63" t="s">
        <v>717</v>
      </c>
      <c r="D27" s="32" t="s">
        <v>718</v>
      </c>
      <c r="E27" s="131" t="s">
        <v>775</v>
      </c>
      <c r="F27" s="42">
        <v>500448.06</v>
      </c>
      <c r="G27" s="182">
        <f>SUM(F23:F27)</f>
        <v>938254.79</v>
      </c>
    </row>
    <row r="28" spans="1:7" s="19" customFormat="1">
      <c r="A28" s="237"/>
      <c r="B28" s="238"/>
      <c r="C28" s="63" t="s">
        <v>226</v>
      </c>
      <c r="D28" s="32" t="s">
        <v>47</v>
      </c>
      <c r="E28" s="131"/>
      <c r="F28" s="43">
        <v>284826.82</v>
      </c>
      <c r="G28" s="181"/>
    </row>
    <row r="29" spans="1:7" s="19" customFormat="1" ht="28.5">
      <c r="A29" s="237"/>
      <c r="B29" s="238"/>
      <c r="C29" s="63" t="s">
        <v>670</v>
      </c>
      <c r="D29" s="32" t="s">
        <v>164</v>
      </c>
      <c r="E29" s="131"/>
      <c r="F29" s="38">
        <v>208010</v>
      </c>
      <c r="G29" s="182">
        <f>SUM(F28:F29)</f>
        <v>492836.82</v>
      </c>
    </row>
    <row r="30" spans="1:7" s="19" customFormat="1">
      <c r="A30" s="237"/>
      <c r="B30" s="238"/>
      <c r="C30" s="63" t="s">
        <v>181</v>
      </c>
      <c r="D30" s="32" t="s">
        <v>114</v>
      </c>
      <c r="E30" s="131"/>
      <c r="F30" s="39">
        <v>10449.99</v>
      </c>
      <c r="G30" s="181"/>
    </row>
    <row r="31" spans="1:7" s="19" customFormat="1" ht="28.5" customHeight="1">
      <c r="A31" s="237"/>
      <c r="B31" s="238"/>
      <c r="C31" s="63" t="s">
        <v>190</v>
      </c>
      <c r="D31" s="100" t="s">
        <v>191</v>
      </c>
      <c r="E31" s="132"/>
      <c r="F31" s="41">
        <v>10056.5</v>
      </c>
      <c r="G31" s="181"/>
    </row>
    <row r="32" spans="1:7" s="19" customFormat="1">
      <c r="A32" s="237"/>
      <c r="B32" s="238"/>
      <c r="C32" s="63" t="s">
        <v>188</v>
      </c>
      <c r="D32" s="40" t="s">
        <v>189</v>
      </c>
      <c r="E32" s="132"/>
      <c r="F32" s="41">
        <v>3225639.02</v>
      </c>
      <c r="G32" s="181"/>
    </row>
    <row r="33" spans="1:7" s="19" customFormat="1" ht="18.75" customHeight="1">
      <c r="A33" s="237"/>
      <c r="B33" s="238"/>
      <c r="C33" s="63" t="s">
        <v>205</v>
      </c>
      <c r="D33" s="100" t="s">
        <v>187</v>
      </c>
      <c r="E33" s="132"/>
      <c r="F33" s="41">
        <v>86100</v>
      </c>
      <c r="G33" s="182">
        <f>SUM(F31:F33)</f>
        <v>3321795.52</v>
      </c>
    </row>
    <row r="34" spans="1:7" s="19" customFormat="1">
      <c r="A34" s="237"/>
      <c r="B34" s="238"/>
      <c r="C34" s="63" t="s">
        <v>182</v>
      </c>
      <c r="D34" s="40" t="s">
        <v>168</v>
      </c>
      <c r="E34" s="132" t="s">
        <v>780</v>
      </c>
      <c r="F34" s="41">
        <v>19224.759999999998</v>
      </c>
      <c r="G34" s="181"/>
    </row>
    <row r="35" spans="1:7" s="19" customFormat="1">
      <c r="A35" s="237"/>
      <c r="B35" s="238"/>
      <c r="C35" s="63" t="s">
        <v>183</v>
      </c>
      <c r="D35" s="40" t="s">
        <v>169</v>
      </c>
      <c r="E35" s="132" t="s">
        <v>780</v>
      </c>
      <c r="F35" s="41">
        <v>50912.98</v>
      </c>
      <c r="G35" s="181"/>
    </row>
    <row r="36" spans="1:7" s="19" customFormat="1">
      <c r="A36" s="237"/>
      <c r="B36" s="238"/>
      <c r="C36" s="63" t="s">
        <v>184</v>
      </c>
      <c r="D36" s="40" t="s">
        <v>115</v>
      </c>
      <c r="E36" s="132" t="s">
        <v>780</v>
      </c>
      <c r="F36" s="41">
        <v>49914.85</v>
      </c>
      <c r="G36" s="181"/>
    </row>
    <row r="37" spans="1:7" s="19" customFormat="1">
      <c r="A37" s="237"/>
      <c r="B37" s="238"/>
      <c r="C37" s="63" t="s">
        <v>228</v>
      </c>
      <c r="D37" s="40" t="s">
        <v>180</v>
      </c>
      <c r="E37" s="132" t="s">
        <v>780</v>
      </c>
      <c r="F37" s="41">
        <v>93168.2</v>
      </c>
      <c r="G37" s="181"/>
    </row>
    <row r="38" spans="1:7" s="19" customFormat="1">
      <c r="A38" s="237"/>
      <c r="B38" s="238"/>
      <c r="C38" s="186" t="s">
        <v>227</v>
      </c>
      <c r="D38" s="187" t="s">
        <v>173</v>
      </c>
      <c r="E38" s="188" t="s">
        <v>780</v>
      </c>
      <c r="F38" s="189">
        <v>66821.399999999994</v>
      </c>
      <c r="G38" s="181"/>
    </row>
    <row r="39" spans="1:7" s="19" customFormat="1">
      <c r="A39" s="237"/>
      <c r="B39" s="238"/>
      <c r="C39" s="186" t="s">
        <v>229</v>
      </c>
      <c r="D39" s="187" t="s">
        <v>170</v>
      </c>
      <c r="E39" s="188" t="s">
        <v>780</v>
      </c>
      <c r="F39" s="190">
        <v>11900</v>
      </c>
      <c r="G39" s="181"/>
    </row>
    <row r="40" spans="1:7" s="19" customFormat="1">
      <c r="A40" s="237"/>
      <c r="B40" s="238"/>
      <c r="C40" s="186" t="s">
        <v>230</v>
      </c>
      <c r="D40" s="191" t="s">
        <v>171</v>
      </c>
      <c r="E40" s="188" t="s">
        <v>780</v>
      </c>
      <c r="F40" s="192">
        <v>24279</v>
      </c>
      <c r="G40" s="181"/>
    </row>
    <row r="41" spans="1:7" s="19" customFormat="1">
      <c r="A41" s="237"/>
      <c r="B41" s="238"/>
      <c r="C41" s="186" t="s">
        <v>231</v>
      </c>
      <c r="D41" s="191" t="s">
        <v>172</v>
      </c>
      <c r="E41" s="188" t="s">
        <v>780</v>
      </c>
      <c r="F41" s="192">
        <v>54488.4</v>
      </c>
      <c r="G41" s="181"/>
    </row>
    <row r="42" spans="1:7" s="19" customFormat="1">
      <c r="A42" s="237"/>
      <c r="B42" s="238"/>
      <c r="C42" s="186" t="s">
        <v>232</v>
      </c>
      <c r="D42" s="191" t="s">
        <v>174</v>
      </c>
      <c r="E42" s="188" t="s">
        <v>780</v>
      </c>
      <c r="F42" s="192">
        <v>32489.99</v>
      </c>
      <c r="G42" s="182">
        <f>SUM(F34:F42)</f>
        <v>403199.57999999996</v>
      </c>
    </row>
    <row r="43" spans="1:7" s="19" customFormat="1" ht="28.5">
      <c r="A43" s="237"/>
      <c r="B43" s="238"/>
      <c r="C43" s="186" t="s">
        <v>233</v>
      </c>
      <c r="D43" s="191" t="s">
        <v>206</v>
      </c>
      <c r="E43" s="193" t="s">
        <v>774</v>
      </c>
      <c r="F43" s="192">
        <v>915006.26</v>
      </c>
      <c r="G43" s="181"/>
    </row>
    <row r="44" spans="1:7" s="19" customFormat="1">
      <c r="A44" s="237"/>
      <c r="B44" s="238"/>
      <c r="C44" s="186" t="s">
        <v>234</v>
      </c>
      <c r="D44" s="191" t="s">
        <v>167</v>
      </c>
      <c r="E44" s="193" t="s">
        <v>774</v>
      </c>
      <c r="F44" s="192">
        <v>1047249.05</v>
      </c>
      <c r="G44" s="181"/>
    </row>
    <row r="45" spans="1:7" s="19" customFormat="1">
      <c r="A45" s="237"/>
      <c r="B45" s="238"/>
      <c r="C45" s="186" t="s">
        <v>235</v>
      </c>
      <c r="D45" s="191" t="s">
        <v>166</v>
      </c>
      <c r="E45" s="193" t="s">
        <v>774</v>
      </c>
      <c r="F45" s="192">
        <v>225344.48</v>
      </c>
      <c r="G45" s="182">
        <f>SUM(F43:F45)</f>
        <v>2187599.79</v>
      </c>
    </row>
    <row r="46" spans="1:7" s="19" customFormat="1">
      <c r="A46" s="237"/>
      <c r="B46" s="238"/>
      <c r="C46" s="186" t="s">
        <v>236</v>
      </c>
      <c r="D46" s="191" t="s">
        <v>165</v>
      </c>
      <c r="E46" s="193"/>
      <c r="F46" s="192">
        <v>170186.06</v>
      </c>
      <c r="G46" s="181"/>
    </row>
    <row r="47" spans="1:7" s="19" customFormat="1">
      <c r="A47" s="237"/>
      <c r="B47" s="238"/>
      <c r="C47" s="63" t="s">
        <v>237</v>
      </c>
      <c r="D47" s="40" t="s">
        <v>175</v>
      </c>
      <c r="E47" s="132" t="s">
        <v>50</v>
      </c>
      <c r="F47" s="41">
        <v>141526.65</v>
      </c>
      <c r="G47" s="181"/>
    </row>
    <row r="48" spans="1:7" s="19" customFormat="1">
      <c r="A48" s="237"/>
      <c r="B48" s="238"/>
      <c r="C48" s="63" t="s">
        <v>238</v>
      </c>
      <c r="D48" s="32" t="s">
        <v>176</v>
      </c>
      <c r="E48" s="131" t="s">
        <v>50</v>
      </c>
      <c r="F48" s="39">
        <v>343302.47</v>
      </c>
      <c r="G48" s="181"/>
    </row>
    <row r="49" spans="1:8" s="19" customFormat="1">
      <c r="A49" s="237"/>
      <c r="B49" s="238"/>
      <c r="C49" s="63" t="s">
        <v>671</v>
      </c>
      <c r="D49" s="32" t="s">
        <v>177</v>
      </c>
      <c r="E49" s="131" t="s">
        <v>50</v>
      </c>
      <c r="F49" s="39">
        <v>175928.27</v>
      </c>
      <c r="G49" s="182">
        <f>SUM(F47:F49)</f>
        <v>660757.39</v>
      </c>
    </row>
    <row r="50" spans="1:8" s="19" customFormat="1" ht="22.5" customHeight="1">
      <c r="A50" s="237"/>
      <c r="B50" s="238"/>
      <c r="C50" s="63" t="s">
        <v>239</v>
      </c>
      <c r="D50" s="40" t="s">
        <v>51</v>
      </c>
      <c r="E50" s="132" t="s">
        <v>51</v>
      </c>
      <c r="F50" s="41">
        <v>29520</v>
      </c>
      <c r="G50" s="181"/>
      <c r="H50" s="62"/>
    </row>
    <row r="51" spans="1:8" s="19" customFormat="1">
      <c r="A51" s="237"/>
      <c r="B51" s="238"/>
      <c r="C51" s="44" t="s">
        <v>240</v>
      </c>
      <c r="D51" s="45" t="s">
        <v>52</v>
      </c>
      <c r="E51" s="133"/>
      <c r="F51" s="47">
        <v>333646.12</v>
      </c>
      <c r="G51" s="181"/>
    </row>
    <row r="52" spans="1:8" s="19" customFormat="1">
      <c r="A52" s="237"/>
      <c r="B52" s="238"/>
      <c r="C52" s="44" t="s">
        <v>207</v>
      </c>
      <c r="D52" s="45" t="s">
        <v>162</v>
      </c>
      <c r="E52" s="133" t="s">
        <v>776</v>
      </c>
      <c r="F52" s="48">
        <v>1005109.66</v>
      </c>
      <c r="G52" s="181"/>
    </row>
    <row r="53" spans="1:8" s="19" customFormat="1">
      <c r="A53" s="237"/>
      <c r="B53" s="238"/>
      <c r="C53" s="44" t="s">
        <v>241</v>
      </c>
      <c r="D53" s="45" t="s">
        <v>48</v>
      </c>
      <c r="E53" s="133" t="s">
        <v>776</v>
      </c>
      <c r="F53" s="48">
        <v>371306.15</v>
      </c>
      <c r="G53" s="181"/>
    </row>
    <row r="54" spans="1:8" s="19" customFormat="1">
      <c r="A54" s="237"/>
      <c r="B54" s="238"/>
      <c r="C54" s="44" t="s">
        <v>208</v>
      </c>
      <c r="D54" s="45" t="s">
        <v>158</v>
      </c>
      <c r="E54" s="133" t="s">
        <v>776</v>
      </c>
      <c r="F54" s="48">
        <v>427022.48</v>
      </c>
      <c r="G54" s="181"/>
    </row>
    <row r="55" spans="1:8" s="19" customFormat="1" ht="30" customHeight="1">
      <c r="A55" s="237"/>
      <c r="B55" s="238"/>
      <c r="C55" s="44" t="s">
        <v>157</v>
      </c>
      <c r="D55" s="45" t="s">
        <v>685</v>
      </c>
      <c r="E55" s="133" t="s">
        <v>776</v>
      </c>
      <c r="F55" s="47">
        <v>217603.41</v>
      </c>
      <c r="G55" s="181"/>
    </row>
    <row r="56" spans="1:8" s="19" customFormat="1" ht="18" customHeight="1">
      <c r="A56" s="237"/>
      <c r="B56" s="238"/>
      <c r="C56" s="44" t="s">
        <v>159</v>
      </c>
      <c r="D56" s="121" t="s">
        <v>684</v>
      </c>
      <c r="E56" s="133" t="s">
        <v>776</v>
      </c>
      <c r="F56" s="47">
        <v>676852.77</v>
      </c>
      <c r="G56" s="181"/>
    </row>
    <row r="57" spans="1:8" s="19" customFormat="1" ht="27" customHeight="1">
      <c r="A57" s="237"/>
      <c r="B57" s="238"/>
      <c r="C57" s="44" t="s">
        <v>160</v>
      </c>
      <c r="D57" s="45" t="s">
        <v>686</v>
      </c>
      <c r="E57" s="133" t="s">
        <v>776</v>
      </c>
      <c r="F57" s="47">
        <v>803632.15</v>
      </c>
      <c r="G57" s="181"/>
    </row>
    <row r="58" spans="1:8" s="19" customFormat="1">
      <c r="A58" s="237"/>
      <c r="B58" s="238"/>
      <c r="C58" s="44" t="s">
        <v>209</v>
      </c>
      <c r="D58" s="45" t="s">
        <v>55</v>
      </c>
      <c r="E58" s="46"/>
      <c r="F58" s="49">
        <v>50000.04</v>
      </c>
      <c r="G58" s="181"/>
    </row>
    <row r="59" spans="1:8" s="19" customFormat="1" ht="15.75" customHeight="1">
      <c r="A59" s="237"/>
      <c r="B59" s="238"/>
      <c r="C59" s="44" t="s">
        <v>117</v>
      </c>
      <c r="D59" s="45" t="s">
        <v>118</v>
      </c>
      <c r="E59" s="46" t="s">
        <v>777</v>
      </c>
      <c r="F59" s="49">
        <v>10142.799999999999</v>
      </c>
      <c r="G59" s="181"/>
    </row>
    <row r="60" spans="1:8" s="19" customFormat="1" ht="15" customHeight="1">
      <c r="A60" s="237"/>
      <c r="B60" s="238"/>
      <c r="C60" s="44" t="s">
        <v>142</v>
      </c>
      <c r="D60" s="45" t="s">
        <v>143</v>
      </c>
      <c r="E60" s="46" t="s">
        <v>777</v>
      </c>
      <c r="F60" s="49">
        <v>4689.99</v>
      </c>
      <c r="G60" s="181"/>
    </row>
    <row r="61" spans="1:8" s="19" customFormat="1">
      <c r="A61" s="237"/>
      <c r="B61" s="238"/>
      <c r="C61" s="44" t="s">
        <v>132</v>
      </c>
      <c r="D61" s="45" t="s">
        <v>672</v>
      </c>
      <c r="E61" s="46" t="s">
        <v>778</v>
      </c>
      <c r="F61" s="49">
        <v>5350</v>
      </c>
      <c r="G61" s="181"/>
    </row>
    <row r="62" spans="1:8" s="19" customFormat="1">
      <c r="A62" s="237"/>
      <c r="B62" s="238"/>
      <c r="C62" s="44" t="s">
        <v>120</v>
      </c>
      <c r="D62" s="45" t="s">
        <v>121</v>
      </c>
      <c r="E62" s="46" t="s">
        <v>778</v>
      </c>
      <c r="F62" s="49">
        <v>38685.82</v>
      </c>
      <c r="G62" s="181"/>
    </row>
    <row r="63" spans="1:8" s="19" customFormat="1">
      <c r="A63" s="237"/>
      <c r="B63" s="238"/>
      <c r="C63" s="44" t="s">
        <v>122</v>
      </c>
      <c r="D63" s="45" t="s">
        <v>123</v>
      </c>
      <c r="E63" s="46" t="s">
        <v>778</v>
      </c>
      <c r="F63" s="49">
        <v>1845.32</v>
      </c>
      <c r="G63" s="181"/>
    </row>
    <row r="64" spans="1:8" s="19" customFormat="1">
      <c r="A64" s="237"/>
      <c r="B64" s="238"/>
      <c r="C64" s="44" t="s">
        <v>124</v>
      </c>
      <c r="D64" s="45" t="s">
        <v>673</v>
      </c>
      <c r="E64" s="46" t="s">
        <v>778</v>
      </c>
      <c r="F64" s="49">
        <v>2684</v>
      </c>
      <c r="G64" s="181"/>
    </row>
    <row r="65" spans="1:7" s="19" customFormat="1">
      <c r="A65" s="237"/>
      <c r="B65" s="238"/>
      <c r="C65" s="44" t="s">
        <v>126</v>
      </c>
      <c r="D65" s="45" t="s">
        <v>674</v>
      </c>
      <c r="E65" s="46" t="s">
        <v>778</v>
      </c>
      <c r="F65" s="49">
        <v>4539.99</v>
      </c>
      <c r="G65" s="181"/>
    </row>
    <row r="66" spans="1:7" s="19" customFormat="1">
      <c r="A66" s="237"/>
      <c r="B66" s="238"/>
      <c r="C66" s="44" t="s">
        <v>127</v>
      </c>
      <c r="D66" s="45" t="s">
        <v>675</v>
      </c>
      <c r="E66" s="46" t="s">
        <v>778</v>
      </c>
      <c r="F66" s="49">
        <v>5190.6899999999996</v>
      </c>
      <c r="G66" s="181"/>
    </row>
    <row r="67" spans="1:7" s="19" customFormat="1">
      <c r="A67" s="237"/>
      <c r="B67" s="238"/>
      <c r="C67" s="44" t="s">
        <v>128</v>
      </c>
      <c r="D67" s="45" t="s">
        <v>676</v>
      </c>
      <c r="E67" s="46" t="s">
        <v>778</v>
      </c>
      <c r="F67" s="49">
        <v>2013</v>
      </c>
      <c r="G67" s="181"/>
    </row>
    <row r="68" spans="1:7" s="19" customFormat="1">
      <c r="A68" s="237"/>
      <c r="B68" s="238"/>
      <c r="C68" s="44" t="s">
        <v>129</v>
      </c>
      <c r="D68" s="45" t="s">
        <v>125</v>
      </c>
      <c r="E68" s="46" t="s">
        <v>778</v>
      </c>
      <c r="F68" s="49">
        <v>2684</v>
      </c>
      <c r="G68" s="181"/>
    </row>
    <row r="69" spans="1:7" s="19" customFormat="1">
      <c r="A69" s="237"/>
      <c r="B69" s="238"/>
      <c r="C69" s="44" t="s">
        <v>130</v>
      </c>
      <c r="D69" s="45" t="s">
        <v>131</v>
      </c>
      <c r="E69" s="46" t="s">
        <v>778</v>
      </c>
      <c r="F69" s="49">
        <v>4700</v>
      </c>
      <c r="G69" s="181"/>
    </row>
    <row r="70" spans="1:7" s="19" customFormat="1" ht="14.25" customHeight="1">
      <c r="A70" s="237"/>
      <c r="B70" s="238"/>
      <c r="C70" s="44" t="s">
        <v>133</v>
      </c>
      <c r="D70" s="45" t="s">
        <v>134</v>
      </c>
      <c r="E70" s="46" t="s">
        <v>778</v>
      </c>
      <c r="F70" s="50">
        <v>4609.42</v>
      </c>
      <c r="G70" s="181"/>
    </row>
    <row r="71" spans="1:7" s="19" customFormat="1">
      <c r="A71" s="237"/>
      <c r="B71" s="238"/>
      <c r="C71" s="44" t="s">
        <v>135</v>
      </c>
      <c r="D71" s="45" t="s">
        <v>136</v>
      </c>
      <c r="E71" s="46" t="s">
        <v>778</v>
      </c>
      <c r="F71" s="50">
        <v>4883.1000000000004</v>
      </c>
      <c r="G71" s="181"/>
    </row>
    <row r="72" spans="1:7" s="19" customFormat="1">
      <c r="A72" s="237"/>
      <c r="B72" s="238"/>
      <c r="C72" s="44" t="s">
        <v>137</v>
      </c>
      <c r="D72" s="45" t="s">
        <v>139</v>
      </c>
      <c r="E72" s="46" t="s">
        <v>778</v>
      </c>
      <c r="F72" s="50">
        <v>4883.1000000000004</v>
      </c>
      <c r="G72" s="181"/>
    </row>
    <row r="73" spans="1:7" s="19" customFormat="1">
      <c r="A73" s="237"/>
      <c r="B73" s="238"/>
      <c r="C73" s="44" t="s">
        <v>138</v>
      </c>
      <c r="D73" s="45" t="s">
        <v>139</v>
      </c>
      <c r="E73" s="46" t="s">
        <v>778</v>
      </c>
      <c r="F73" s="50">
        <v>4883.1000000000004</v>
      </c>
      <c r="G73" s="181"/>
    </row>
    <row r="74" spans="1:7" s="19" customFormat="1">
      <c r="A74" s="237"/>
      <c r="B74" s="238"/>
      <c r="C74" s="44" t="s">
        <v>140</v>
      </c>
      <c r="D74" s="45" t="s">
        <v>141</v>
      </c>
      <c r="E74" s="46" t="s">
        <v>778</v>
      </c>
      <c r="F74" s="50">
        <v>4883.1000000000004</v>
      </c>
      <c r="G74" s="181"/>
    </row>
    <row r="75" spans="1:7" s="19" customFormat="1" ht="28.5">
      <c r="A75" s="237"/>
      <c r="B75" s="238"/>
      <c r="C75" s="44" t="s">
        <v>144</v>
      </c>
      <c r="D75" s="45" t="s">
        <v>145</v>
      </c>
      <c r="E75" s="46" t="s">
        <v>778</v>
      </c>
      <c r="F75" s="50">
        <v>6000</v>
      </c>
      <c r="G75" s="181"/>
    </row>
    <row r="76" spans="1:7" s="19" customFormat="1">
      <c r="A76" s="237"/>
      <c r="B76" s="238"/>
      <c r="C76" s="44" t="s">
        <v>146</v>
      </c>
      <c r="D76" s="45" t="s">
        <v>147</v>
      </c>
      <c r="E76" s="46" t="s">
        <v>778</v>
      </c>
      <c r="F76" s="50">
        <v>4609.42</v>
      </c>
      <c r="G76" s="181"/>
    </row>
    <row r="77" spans="1:7" s="19" customFormat="1">
      <c r="A77" s="237"/>
      <c r="B77" s="238"/>
      <c r="C77" s="44" t="s">
        <v>677</v>
      </c>
      <c r="D77" s="45" t="s">
        <v>148</v>
      </c>
      <c r="E77" s="46" t="s">
        <v>778</v>
      </c>
      <c r="F77" s="50">
        <v>4609.42</v>
      </c>
      <c r="G77" s="181"/>
    </row>
    <row r="78" spans="1:7" s="19" customFormat="1">
      <c r="A78" s="237"/>
      <c r="B78" s="238"/>
      <c r="C78" s="44" t="s">
        <v>149</v>
      </c>
      <c r="D78" s="45" t="s">
        <v>150</v>
      </c>
      <c r="E78" s="46" t="s">
        <v>778</v>
      </c>
      <c r="F78" s="50">
        <v>4609.43</v>
      </c>
      <c r="G78" s="181"/>
    </row>
    <row r="79" spans="1:7" s="19" customFormat="1">
      <c r="A79" s="237"/>
      <c r="B79" s="238"/>
      <c r="C79" s="44" t="s">
        <v>151</v>
      </c>
      <c r="D79" s="45" t="s">
        <v>152</v>
      </c>
      <c r="E79" s="46" t="s">
        <v>778</v>
      </c>
      <c r="F79" s="50">
        <v>34515.07</v>
      </c>
      <c r="G79" s="181"/>
    </row>
    <row r="80" spans="1:7" s="19" customFormat="1">
      <c r="A80" s="237"/>
      <c r="B80" s="238"/>
      <c r="C80" s="44" t="s">
        <v>153</v>
      </c>
      <c r="D80" s="45" t="s">
        <v>154</v>
      </c>
      <c r="E80" s="46" t="s">
        <v>778</v>
      </c>
      <c r="F80" s="50">
        <v>3936</v>
      </c>
      <c r="G80" s="181"/>
    </row>
    <row r="81" spans="1:7" s="19" customFormat="1">
      <c r="A81" s="237"/>
      <c r="B81" s="238"/>
      <c r="C81" s="44" t="s">
        <v>156</v>
      </c>
      <c r="D81" s="45" t="s">
        <v>155</v>
      </c>
      <c r="E81" s="46" t="s">
        <v>778</v>
      </c>
      <c r="F81" s="50">
        <v>4609.43</v>
      </c>
      <c r="G81" s="182">
        <f>SUM(F52:F81)</f>
        <v>3721082.86</v>
      </c>
    </row>
    <row r="82" spans="1:7" s="19" customFormat="1">
      <c r="A82" s="237"/>
      <c r="B82" s="238"/>
      <c r="C82" s="44" t="s">
        <v>242</v>
      </c>
      <c r="D82" s="45" t="s">
        <v>243</v>
      </c>
      <c r="E82" s="46" t="s">
        <v>244</v>
      </c>
      <c r="F82" s="50">
        <v>31214.5</v>
      </c>
      <c r="G82" s="181"/>
    </row>
    <row r="83" spans="1:7" s="19" customFormat="1">
      <c r="A83" s="237"/>
      <c r="B83" s="238"/>
      <c r="C83" s="44" t="s">
        <v>245</v>
      </c>
      <c r="D83" s="45" t="s">
        <v>246</v>
      </c>
      <c r="E83" s="46" t="s">
        <v>668</v>
      </c>
      <c r="F83" s="50">
        <v>18265.8</v>
      </c>
      <c r="G83" s="181"/>
    </row>
    <row r="84" spans="1:7" s="19" customFormat="1">
      <c r="A84" s="237"/>
      <c r="B84" s="238"/>
      <c r="C84" s="44" t="s">
        <v>248</v>
      </c>
      <c r="D84" s="45" t="s">
        <v>249</v>
      </c>
      <c r="E84" s="46" t="s">
        <v>250</v>
      </c>
      <c r="F84" s="50">
        <v>28379.25</v>
      </c>
      <c r="G84" s="181"/>
    </row>
    <row r="85" spans="1:7" s="19" customFormat="1">
      <c r="A85" s="237"/>
      <c r="B85" s="238"/>
      <c r="C85" s="44" t="s">
        <v>251</v>
      </c>
      <c r="D85" s="45" t="s">
        <v>252</v>
      </c>
      <c r="E85" s="46" t="s">
        <v>253</v>
      </c>
      <c r="F85" s="50">
        <v>4670.5</v>
      </c>
      <c r="G85" s="181"/>
    </row>
    <row r="86" spans="1:7" s="19" customFormat="1">
      <c r="A86" s="237"/>
      <c r="B86" s="238"/>
      <c r="C86" s="44" t="s">
        <v>254</v>
      </c>
      <c r="D86" s="45" t="s">
        <v>255</v>
      </c>
      <c r="E86" s="46" t="s">
        <v>250</v>
      </c>
      <c r="F86" s="50">
        <v>41657.839999999997</v>
      </c>
      <c r="G86" s="181"/>
    </row>
    <row r="87" spans="1:7" s="19" customFormat="1">
      <c r="A87" s="237"/>
      <c r="B87" s="238"/>
      <c r="C87" s="44" t="s">
        <v>256</v>
      </c>
      <c r="D87" s="45" t="s">
        <v>257</v>
      </c>
      <c r="E87" s="46"/>
      <c r="F87" s="50">
        <v>7107.5</v>
      </c>
      <c r="G87" s="181"/>
    </row>
    <row r="88" spans="1:7" s="19" customFormat="1">
      <c r="A88" s="237"/>
      <c r="B88" s="238"/>
      <c r="C88" s="44" t="s">
        <v>258</v>
      </c>
      <c r="D88" s="45" t="s">
        <v>259</v>
      </c>
      <c r="E88" s="46" t="s">
        <v>247</v>
      </c>
      <c r="F88" s="50">
        <v>3631</v>
      </c>
      <c r="G88" s="181"/>
    </row>
    <row r="89" spans="1:7" s="19" customFormat="1">
      <c r="A89" s="237"/>
      <c r="B89" s="238"/>
      <c r="C89" s="44" t="s">
        <v>260</v>
      </c>
      <c r="D89" s="45" t="s">
        <v>261</v>
      </c>
      <c r="E89" s="46" t="s">
        <v>262</v>
      </c>
      <c r="F89" s="50">
        <v>18207.599999999999</v>
      </c>
      <c r="G89" s="181"/>
    </row>
    <row r="90" spans="1:7" s="19" customFormat="1">
      <c r="A90" s="237"/>
      <c r="B90" s="238"/>
      <c r="C90" s="44" t="s">
        <v>263</v>
      </c>
      <c r="D90" s="45" t="s">
        <v>264</v>
      </c>
      <c r="E90" s="46" t="s">
        <v>253</v>
      </c>
      <c r="F90" s="50">
        <v>8016.64</v>
      </c>
      <c r="G90" s="181"/>
    </row>
    <row r="91" spans="1:7" s="19" customFormat="1">
      <c r="A91" s="237"/>
      <c r="B91" s="238"/>
      <c r="C91" s="44" t="s">
        <v>265</v>
      </c>
      <c r="D91" s="45" t="s">
        <v>267</v>
      </c>
      <c r="E91" s="46" t="s">
        <v>268</v>
      </c>
      <c r="F91" s="50">
        <v>9823.98</v>
      </c>
      <c r="G91" s="181"/>
    </row>
    <row r="92" spans="1:7" s="19" customFormat="1">
      <c r="A92" s="237"/>
      <c r="B92" s="238"/>
      <c r="C92" s="44" t="s">
        <v>269</v>
      </c>
      <c r="D92" s="45" t="s">
        <v>270</v>
      </c>
      <c r="E92" s="46" t="s">
        <v>271</v>
      </c>
      <c r="F92" s="50">
        <v>11468.88</v>
      </c>
      <c r="G92" s="181"/>
    </row>
    <row r="93" spans="1:7" s="19" customFormat="1">
      <c r="A93" s="237"/>
      <c r="B93" s="238"/>
      <c r="C93" s="44" t="s">
        <v>272</v>
      </c>
      <c r="D93" s="45" t="s">
        <v>273</v>
      </c>
      <c r="E93" s="46" t="s">
        <v>271</v>
      </c>
      <c r="F93" s="50">
        <v>18571.14</v>
      </c>
      <c r="G93" s="181"/>
    </row>
    <row r="94" spans="1:7" s="19" customFormat="1">
      <c r="A94" s="237"/>
      <c r="B94" s="238"/>
      <c r="C94" s="44" t="s">
        <v>274</v>
      </c>
      <c r="D94" s="45" t="s">
        <v>275</v>
      </c>
      <c r="E94" s="46" t="s">
        <v>247</v>
      </c>
      <c r="F94" s="50">
        <v>5629.98</v>
      </c>
      <c r="G94" s="181"/>
    </row>
    <row r="95" spans="1:7" s="19" customFormat="1">
      <c r="A95" s="237"/>
      <c r="B95" s="238"/>
      <c r="C95" s="44" t="s">
        <v>276</v>
      </c>
      <c r="D95" s="45" t="s">
        <v>277</v>
      </c>
      <c r="E95" s="46" t="s">
        <v>278</v>
      </c>
      <c r="F95" s="50">
        <v>11051.24</v>
      </c>
      <c r="G95" s="181"/>
    </row>
    <row r="96" spans="1:7" s="19" customFormat="1">
      <c r="A96" s="237"/>
      <c r="B96" s="238"/>
      <c r="C96" s="44" t="s">
        <v>279</v>
      </c>
      <c r="D96" s="45" t="s">
        <v>280</v>
      </c>
      <c r="E96" s="46" t="s">
        <v>247</v>
      </c>
      <c r="F96" s="50">
        <v>4954.3</v>
      </c>
      <c r="G96" s="181"/>
    </row>
    <row r="97" spans="1:7" s="19" customFormat="1">
      <c r="A97" s="237"/>
      <c r="B97" s="238"/>
      <c r="C97" s="44" t="s">
        <v>281</v>
      </c>
      <c r="D97" s="45" t="s">
        <v>282</v>
      </c>
      <c r="E97" s="46" t="s">
        <v>247</v>
      </c>
      <c r="F97" s="50">
        <v>7274.98</v>
      </c>
      <c r="G97" s="181"/>
    </row>
    <row r="98" spans="1:7" s="19" customFormat="1">
      <c r="A98" s="237"/>
      <c r="B98" s="238"/>
      <c r="C98" s="44" t="s">
        <v>283</v>
      </c>
      <c r="D98" s="45" t="s">
        <v>282</v>
      </c>
      <c r="E98" s="46" t="s">
        <v>284</v>
      </c>
      <c r="F98" s="50">
        <v>10284.6</v>
      </c>
      <c r="G98" s="181"/>
    </row>
    <row r="99" spans="1:7" s="19" customFormat="1" ht="16.5" customHeight="1">
      <c r="A99" s="237"/>
      <c r="B99" s="238"/>
      <c r="C99" s="44" t="s">
        <v>285</v>
      </c>
      <c r="D99" s="45" t="s">
        <v>286</v>
      </c>
      <c r="E99" s="46" t="s">
        <v>247</v>
      </c>
      <c r="F99" s="50">
        <v>5281.52</v>
      </c>
      <c r="G99" s="181"/>
    </row>
    <row r="100" spans="1:7" s="19" customFormat="1">
      <c r="A100" s="237"/>
      <c r="B100" s="238"/>
      <c r="C100" s="44" t="s">
        <v>287</v>
      </c>
      <c r="D100" s="45" t="s">
        <v>288</v>
      </c>
      <c r="E100" s="46" t="s">
        <v>253</v>
      </c>
      <c r="F100" s="50">
        <v>7133</v>
      </c>
      <c r="G100" s="181"/>
    </row>
    <row r="101" spans="1:7" s="19" customFormat="1">
      <c r="A101" s="237"/>
      <c r="B101" s="238"/>
      <c r="C101" s="44" t="s">
        <v>289</v>
      </c>
      <c r="D101" s="45" t="s">
        <v>290</v>
      </c>
      <c r="E101" s="46" t="s">
        <v>247</v>
      </c>
      <c r="F101" s="50">
        <v>15889.72</v>
      </c>
      <c r="G101" s="181"/>
    </row>
    <row r="102" spans="1:7" s="19" customFormat="1">
      <c r="A102" s="237"/>
      <c r="B102" s="238"/>
      <c r="C102" s="44" t="s">
        <v>291</v>
      </c>
      <c r="D102" s="45" t="s">
        <v>292</v>
      </c>
      <c r="E102" s="46" t="s">
        <v>293</v>
      </c>
      <c r="F102" s="50">
        <v>31564.07</v>
      </c>
      <c r="G102" s="181"/>
    </row>
    <row r="103" spans="1:7" s="19" customFormat="1">
      <c r="A103" s="237"/>
      <c r="B103" s="238"/>
      <c r="C103" s="44" t="s">
        <v>294</v>
      </c>
      <c r="D103" s="45" t="s">
        <v>295</v>
      </c>
      <c r="E103" s="46" t="s">
        <v>278</v>
      </c>
      <c r="F103" s="50">
        <v>43267.98</v>
      </c>
      <c r="G103" s="181"/>
    </row>
    <row r="104" spans="1:7" s="19" customFormat="1">
      <c r="A104" s="237"/>
      <c r="B104" s="238"/>
      <c r="C104" s="44" t="s">
        <v>296</v>
      </c>
      <c r="D104" s="45" t="s">
        <v>297</v>
      </c>
      <c r="E104" s="46" t="s">
        <v>298</v>
      </c>
      <c r="F104" s="50">
        <v>56273.2</v>
      </c>
      <c r="G104" s="181"/>
    </row>
    <row r="105" spans="1:7" s="19" customFormat="1">
      <c r="A105" s="237"/>
      <c r="B105" s="238"/>
      <c r="C105" s="44" t="s">
        <v>299</v>
      </c>
      <c r="D105" s="45" t="s">
        <v>300</v>
      </c>
      <c r="E105" s="46" t="s">
        <v>301</v>
      </c>
      <c r="F105" s="50">
        <v>17142.8</v>
      </c>
      <c r="G105" s="181"/>
    </row>
    <row r="106" spans="1:7" s="19" customFormat="1">
      <c r="A106" s="237"/>
      <c r="B106" s="238"/>
      <c r="C106" s="44" t="s">
        <v>304</v>
      </c>
      <c r="D106" s="45" t="s">
        <v>302</v>
      </c>
      <c r="E106" s="46" t="s">
        <v>303</v>
      </c>
      <c r="F106" s="50">
        <v>64228.45</v>
      </c>
      <c r="G106" s="181"/>
    </row>
    <row r="107" spans="1:7" s="19" customFormat="1">
      <c r="A107" s="237"/>
      <c r="B107" s="238"/>
      <c r="C107" s="44" t="s">
        <v>305</v>
      </c>
      <c r="D107" s="45" t="s">
        <v>306</v>
      </c>
      <c r="E107" s="46" t="s">
        <v>307</v>
      </c>
      <c r="F107" s="50">
        <v>12524.13</v>
      </c>
      <c r="G107" s="181"/>
    </row>
    <row r="108" spans="1:7" s="19" customFormat="1">
      <c r="A108" s="237"/>
      <c r="B108" s="238"/>
      <c r="C108" s="44" t="s">
        <v>308</v>
      </c>
      <c r="D108" s="45" t="s">
        <v>309</v>
      </c>
      <c r="E108" s="46" t="s">
        <v>307</v>
      </c>
      <c r="F108" s="50">
        <v>21337.8</v>
      </c>
      <c r="G108" s="181"/>
    </row>
    <row r="109" spans="1:7" s="19" customFormat="1">
      <c r="A109" s="237"/>
      <c r="B109" s="238"/>
      <c r="C109" s="44" t="s">
        <v>310</v>
      </c>
      <c r="D109" s="45" t="s">
        <v>311</v>
      </c>
      <c r="E109" s="46" t="s">
        <v>312</v>
      </c>
      <c r="F109" s="50">
        <v>9000.73</v>
      </c>
      <c r="G109" s="181"/>
    </row>
    <row r="110" spans="1:7" s="19" customFormat="1">
      <c r="A110" s="237"/>
      <c r="B110" s="238"/>
      <c r="C110" s="44" t="s">
        <v>313</v>
      </c>
      <c r="D110" s="45" t="s">
        <v>314</v>
      </c>
      <c r="E110" s="46" t="s">
        <v>315</v>
      </c>
      <c r="F110" s="50">
        <v>5805.5</v>
      </c>
      <c r="G110" s="181"/>
    </row>
    <row r="111" spans="1:7" s="19" customFormat="1">
      <c r="A111" s="237"/>
      <c r="B111" s="238"/>
      <c r="C111" s="44" t="s">
        <v>316</v>
      </c>
      <c r="D111" s="45" t="s">
        <v>317</v>
      </c>
      <c r="E111" s="46" t="s">
        <v>298</v>
      </c>
      <c r="F111" s="50">
        <v>57521.599999999999</v>
      </c>
      <c r="G111" s="181"/>
    </row>
    <row r="112" spans="1:7" s="19" customFormat="1">
      <c r="A112" s="237"/>
      <c r="B112" s="238"/>
      <c r="C112" s="44" t="s">
        <v>318</v>
      </c>
      <c r="D112" s="45" t="s">
        <v>319</v>
      </c>
      <c r="E112" s="46" t="s">
        <v>320</v>
      </c>
      <c r="F112" s="50">
        <v>18991.54</v>
      </c>
      <c r="G112" s="181"/>
    </row>
    <row r="113" spans="1:7" s="19" customFormat="1">
      <c r="A113" s="237"/>
      <c r="B113" s="238"/>
      <c r="C113" s="44" t="s">
        <v>321</v>
      </c>
      <c r="D113" s="45" t="s">
        <v>323</v>
      </c>
      <c r="E113" s="46" t="s">
        <v>278</v>
      </c>
      <c r="F113" s="50">
        <v>31129.94</v>
      </c>
      <c r="G113" s="181"/>
    </row>
    <row r="114" spans="1:7" s="19" customFormat="1">
      <c r="A114" s="237"/>
      <c r="B114" s="238"/>
      <c r="C114" s="44" t="s">
        <v>322</v>
      </c>
      <c r="D114" s="45" t="s">
        <v>324</v>
      </c>
      <c r="E114" s="46"/>
      <c r="F114" s="50">
        <v>32056.959999999999</v>
      </c>
      <c r="G114" s="181"/>
    </row>
    <row r="115" spans="1:7" s="19" customFormat="1">
      <c r="A115" s="237"/>
      <c r="B115" s="238"/>
      <c r="C115" s="44" t="s">
        <v>325</v>
      </c>
      <c r="D115" s="45" t="s">
        <v>327</v>
      </c>
      <c r="E115" s="46"/>
      <c r="F115" s="50">
        <v>74900</v>
      </c>
      <c r="G115" s="181"/>
    </row>
    <row r="116" spans="1:7" s="19" customFormat="1">
      <c r="A116" s="237"/>
      <c r="B116" s="238"/>
      <c r="C116" s="44" t="s">
        <v>326</v>
      </c>
      <c r="D116" s="45" t="s">
        <v>328</v>
      </c>
      <c r="E116" s="46"/>
      <c r="F116" s="50">
        <v>82069</v>
      </c>
      <c r="G116" s="181"/>
    </row>
    <row r="117" spans="1:7" s="19" customFormat="1">
      <c r="A117" s="237"/>
      <c r="B117" s="238"/>
      <c r="C117" s="44" t="s">
        <v>329</v>
      </c>
      <c r="D117" s="45" t="s">
        <v>330</v>
      </c>
      <c r="E117" s="46" t="s">
        <v>331</v>
      </c>
      <c r="F117" s="50">
        <v>40873.599999999999</v>
      </c>
      <c r="G117" s="181"/>
    </row>
    <row r="118" spans="1:7" s="19" customFormat="1">
      <c r="A118" s="237"/>
      <c r="B118" s="238"/>
      <c r="C118" s="44" t="s">
        <v>332</v>
      </c>
      <c r="D118" s="45" t="s">
        <v>333</v>
      </c>
      <c r="E118" s="46" t="s">
        <v>247</v>
      </c>
      <c r="F118" s="50">
        <v>9165</v>
      </c>
      <c r="G118" s="181"/>
    </row>
    <row r="119" spans="1:7" s="19" customFormat="1">
      <c r="A119" s="237"/>
      <c r="B119" s="238"/>
      <c r="C119" s="44" t="s">
        <v>334</v>
      </c>
      <c r="D119" s="45" t="s">
        <v>336</v>
      </c>
      <c r="E119" s="46" t="s">
        <v>247</v>
      </c>
      <c r="F119" s="50">
        <v>110827.23</v>
      </c>
      <c r="G119" s="181"/>
    </row>
    <row r="120" spans="1:7" s="19" customFormat="1">
      <c r="A120" s="237"/>
      <c r="B120" s="238"/>
      <c r="C120" s="44" t="s">
        <v>335</v>
      </c>
      <c r="D120" s="45" t="s">
        <v>337</v>
      </c>
      <c r="E120" s="46" t="s">
        <v>253</v>
      </c>
      <c r="F120" s="50">
        <v>14834</v>
      </c>
      <c r="G120" s="181"/>
    </row>
    <row r="121" spans="1:7" s="19" customFormat="1">
      <c r="A121" s="237"/>
      <c r="B121" s="238"/>
      <c r="C121" s="44" t="s">
        <v>338</v>
      </c>
      <c r="D121" s="45" t="s">
        <v>339</v>
      </c>
      <c r="E121" s="46" t="s">
        <v>247</v>
      </c>
      <c r="F121" s="50">
        <v>9919</v>
      </c>
      <c r="G121" s="181"/>
    </row>
    <row r="122" spans="1:7" s="19" customFormat="1">
      <c r="A122" s="237"/>
      <c r="B122" s="238"/>
      <c r="C122" s="44" t="s">
        <v>340</v>
      </c>
      <c r="D122" s="45" t="s">
        <v>341</v>
      </c>
      <c r="E122" s="46" t="s">
        <v>253</v>
      </c>
      <c r="F122" s="50">
        <v>19838</v>
      </c>
      <c r="G122" s="181"/>
    </row>
    <row r="123" spans="1:7" s="19" customFormat="1">
      <c r="A123" s="237"/>
      <c r="B123" s="238"/>
      <c r="C123" s="44" t="s">
        <v>479</v>
      </c>
      <c r="D123" s="45" t="s">
        <v>342</v>
      </c>
      <c r="E123" s="46" t="s">
        <v>247</v>
      </c>
      <c r="F123" s="50">
        <v>9468</v>
      </c>
      <c r="G123" s="181"/>
    </row>
    <row r="124" spans="1:7" s="19" customFormat="1">
      <c r="A124" s="237"/>
      <c r="B124" s="238"/>
      <c r="C124" s="44" t="s">
        <v>343</v>
      </c>
      <c r="D124" s="45" t="s">
        <v>266</v>
      </c>
      <c r="E124" s="46" t="s">
        <v>253</v>
      </c>
      <c r="F124" s="50">
        <v>21055.19</v>
      </c>
      <c r="G124" s="181"/>
    </row>
    <row r="125" spans="1:7" s="19" customFormat="1">
      <c r="A125" s="237"/>
      <c r="B125" s="238"/>
      <c r="C125" s="44" t="s">
        <v>344</v>
      </c>
      <c r="D125" s="45" t="s">
        <v>345</v>
      </c>
      <c r="E125" s="46" t="s">
        <v>312</v>
      </c>
      <c r="F125" s="50">
        <v>16768.689999999999</v>
      </c>
      <c r="G125" s="181"/>
    </row>
    <row r="126" spans="1:7" s="19" customFormat="1">
      <c r="A126" s="237"/>
      <c r="B126" s="238"/>
      <c r="C126" s="44" t="s">
        <v>347</v>
      </c>
      <c r="D126" s="45" t="s">
        <v>348</v>
      </c>
      <c r="E126" s="46" t="s">
        <v>320</v>
      </c>
      <c r="F126" s="50">
        <v>40807.230000000003</v>
      </c>
      <c r="G126" s="181"/>
    </row>
    <row r="127" spans="1:7" s="19" customFormat="1">
      <c r="A127" s="237"/>
      <c r="B127" s="238"/>
      <c r="C127" s="44" t="s">
        <v>349</v>
      </c>
      <c r="D127" s="45" t="s">
        <v>350</v>
      </c>
      <c r="E127" s="46" t="s">
        <v>253</v>
      </c>
      <c r="F127" s="50">
        <v>16027.48</v>
      </c>
      <c r="G127" s="181"/>
    </row>
    <row r="128" spans="1:7" s="19" customFormat="1">
      <c r="A128" s="237"/>
      <c r="B128" s="238"/>
      <c r="C128" s="44" t="s">
        <v>351</v>
      </c>
      <c r="D128" s="45" t="s">
        <v>352</v>
      </c>
      <c r="E128" s="46" t="s">
        <v>346</v>
      </c>
      <c r="F128" s="50">
        <v>61648.72</v>
      </c>
      <c r="G128" s="181"/>
    </row>
    <row r="129" spans="1:7" s="19" customFormat="1">
      <c r="A129" s="237"/>
      <c r="B129" s="238"/>
      <c r="C129" s="44" t="s">
        <v>353</v>
      </c>
      <c r="D129" s="45" t="s">
        <v>354</v>
      </c>
      <c r="E129" s="46" t="s">
        <v>247</v>
      </c>
      <c r="F129" s="50">
        <v>7746</v>
      </c>
      <c r="G129" s="181"/>
    </row>
    <row r="130" spans="1:7" s="19" customFormat="1">
      <c r="A130" s="237"/>
      <c r="B130" s="238"/>
      <c r="C130" s="44" t="s">
        <v>355</v>
      </c>
      <c r="D130" s="45" t="s">
        <v>356</v>
      </c>
      <c r="E130" s="46" t="s">
        <v>247</v>
      </c>
      <c r="F130" s="50">
        <v>7746</v>
      </c>
      <c r="G130" s="181"/>
    </row>
    <row r="131" spans="1:7" s="19" customFormat="1">
      <c r="A131" s="237"/>
      <c r="B131" s="238"/>
      <c r="C131" s="44" t="s">
        <v>359</v>
      </c>
      <c r="D131" s="45" t="s">
        <v>360</v>
      </c>
      <c r="E131" s="46" t="s">
        <v>247</v>
      </c>
      <c r="F131" s="50">
        <v>7299</v>
      </c>
      <c r="G131" s="181"/>
    </row>
    <row r="132" spans="1:7" s="19" customFormat="1">
      <c r="A132" s="237"/>
      <c r="B132" s="238"/>
      <c r="C132" s="86" t="s">
        <v>422</v>
      </c>
      <c r="D132" s="87" t="s">
        <v>423</v>
      </c>
      <c r="E132" s="88"/>
      <c r="F132" s="89">
        <v>127774.76</v>
      </c>
      <c r="G132" s="181"/>
    </row>
    <row r="133" spans="1:7" s="19" customFormat="1">
      <c r="A133" s="237"/>
      <c r="B133" s="238"/>
      <c r="C133" s="86" t="s">
        <v>424</v>
      </c>
      <c r="D133" s="87" t="s">
        <v>425</v>
      </c>
      <c r="E133" s="88"/>
      <c r="F133" s="89">
        <v>44246.14</v>
      </c>
      <c r="G133" s="181"/>
    </row>
    <row r="134" spans="1:7" s="19" customFormat="1">
      <c r="A134" s="237"/>
      <c r="B134" s="238"/>
      <c r="C134" s="86" t="s">
        <v>426</v>
      </c>
      <c r="D134" s="87" t="s">
        <v>427</v>
      </c>
      <c r="E134" s="88" t="s">
        <v>430</v>
      </c>
      <c r="F134" s="89">
        <v>9999</v>
      </c>
      <c r="G134" s="183">
        <f>SUM(F82:F134)</f>
        <v>1402370.7099999997</v>
      </c>
    </row>
    <row r="135" spans="1:7" s="19" customFormat="1">
      <c r="A135" s="237"/>
      <c r="B135" s="238"/>
      <c r="C135" s="86" t="s">
        <v>428</v>
      </c>
      <c r="D135" s="87" t="s">
        <v>429</v>
      </c>
      <c r="E135" s="88" t="s">
        <v>430</v>
      </c>
      <c r="F135" s="89">
        <v>3835.14</v>
      </c>
      <c r="G135" s="181"/>
    </row>
    <row r="136" spans="1:7" s="19" customFormat="1">
      <c r="A136" s="237"/>
      <c r="B136" s="238"/>
      <c r="C136" s="86" t="s">
        <v>431</v>
      </c>
      <c r="D136" s="87" t="s">
        <v>432</v>
      </c>
      <c r="E136" s="88" t="s">
        <v>430</v>
      </c>
      <c r="F136" s="89">
        <v>4059</v>
      </c>
      <c r="G136" s="181"/>
    </row>
    <row r="137" spans="1:7" s="19" customFormat="1">
      <c r="A137" s="237"/>
      <c r="B137" s="238"/>
      <c r="C137" s="86" t="s">
        <v>433</v>
      </c>
      <c r="D137" s="87" t="s">
        <v>434</v>
      </c>
      <c r="E137" s="88" t="s">
        <v>430</v>
      </c>
      <c r="F137" s="89">
        <v>3874.5</v>
      </c>
      <c r="G137" s="181"/>
    </row>
    <row r="138" spans="1:7" s="19" customFormat="1">
      <c r="A138" s="237"/>
      <c r="B138" s="238"/>
      <c r="C138" s="86" t="s">
        <v>435</v>
      </c>
      <c r="D138" s="87" t="s">
        <v>436</v>
      </c>
      <c r="E138" s="88" t="s">
        <v>430</v>
      </c>
      <c r="F138" s="89">
        <v>6211.5</v>
      </c>
      <c r="G138" s="181"/>
    </row>
    <row r="139" spans="1:7" s="19" customFormat="1">
      <c r="A139" s="237"/>
      <c r="B139" s="238"/>
      <c r="C139" s="86" t="s">
        <v>437</v>
      </c>
      <c r="D139" s="87" t="s">
        <v>438</v>
      </c>
      <c r="E139" s="88" t="s">
        <v>430</v>
      </c>
      <c r="F139" s="89">
        <v>3835.14</v>
      </c>
      <c r="G139" s="181"/>
    </row>
    <row r="140" spans="1:7" s="19" customFormat="1">
      <c r="A140" s="237"/>
      <c r="B140" s="238"/>
      <c r="C140" s="86" t="s">
        <v>439</v>
      </c>
      <c r="D140" s="87" t="s">
        <v>440</v>
      </c>
      <c r="E140" s="88" t="s">
        <v>430</v>
      </c>
      <c r="F140" s="89">
        <v>4059</v>
      </c>
      <c r="G140" s="181"/>
    </row>
    <row r="141" spans="1:7" s="19" customFormat="1">
      <c r="A141" s="237"/>
      <c r="B141" s="238"/>
      <c r="C141" s="86" t="s">
        <v>441</v>
      </c>
      <c r="D141" s="87" t="s">
        <v>440</v>
      </c>
      <c r="E141" s="88" t="s">
        <v>430</v>
      </c>
      <c r="F141" s="89">
        <v>4059</v>
      </c>
      <c r="G141" s="181"/>
    </row>
    <row r="142" spans="1:7" s="19" customFormat="1">
      <c r="A142" s="237"/>
      <c r="B142" s="238"/>
      <c r="C142" s="86" t="s">
        <v>442</v>
      </c>
      <c r="D142" s="87" t="s">
        <v>440</v>
      </c>
      <c r="E142" s="88" t="s">
        <v>430</v>
      </c>
      <c r="F142" s="89">
        <v>3874.5</v>
      </c>
      <c r="G142" s="181"/>
    </row>
    <row r="143" spans="1:7" s="19" customFormat="1">
      <c r="A143" s="237"/>
      <c r="B143" s="238"/>
      <c r="C143" s="86" t="s">
        <v>443</v>
      </c>
      <c r="D143" s="87" t="s">
        <v>444</v>
      </c>
      <c r="E143" s="88" t="s">
        <v>430</v>
      </c>
      <c r="F143" s="89">
        <v>3835.14</v>
      </c>
      <c r="G143" s="181"/>
    </row>
    <row r="144" spans="1:7" s="19" customFormat="1">
      <c r="A144" s="237"/>
      <c r="B144" s="238"/>
      <c r="C144" s="86" t="s">
        <v>445</v>
      </c>
      <c r="D144" s="87" t="s">
        <v>446</v>
      </c>
      <c r="E144" s="88" t="s">
        <v>430</v>
      </c>
      <c r="F144" s="89">
        <v>3874.5</v>
      </c>
      <c r="G144" s="181"/>
    </row>
    <row r="145" spans="1:7" s="19" customFormat="1">
      <c r="A145" s="237"/>
      <c r="B145" s="238"/>
      <c r="C145" s="86" t="s">
        <v>447</v>
      </c>
      <c r="D145" s="87" t="s">
        <v>448</v>
      </c>
      <c r="E145" s="88" t="s">
        <v>430</v>
      </c>
      <c r="F145" s="89">
        <v>3835.14</v>
      </c>
      <c r="G145" s="181"/>
    </row>
    <row r="146" spans="1:7" s="19" customFormat="1">
      <c r="A146" s="237"/>
      <c r="B146" s="238"/>
      <c r="C146" s="86" t="s">
        <v>449</v>
      </c>
      <c r="D146" s="87" t="s">
        <v>450</v>
      </c>
      <c r="E146" s="88" t="s">
        <v>430</v>
      </c>
      <c r="F146" s="89">
        <v>3874.5</v>
      </c>
      <c r="G146" s="181"/>
    </row>
    <row r="147" spans="1:7" s="19" customFormat="1">
      <c r="A147" s="237"/>
      <c r="B147" s="238"/>
      <c r="C147" s="86" t="s">
        <v>451</v>
      </c>
      <c r="D147" s="87" t="s">
        <v>452</v>
      </c>
      <c r="E147" s="88" t="s">
        <v>430</v>
      </c>
      <c r="F147" s="89">
        <v>3835.14</v>
      </c>
      <c r="G147" s="181"/>
    </row>
    <row r="148" spans="1:7" s="19" customFormat="1">
      <c r="A148" s="237"/>
      <c r="B148" s="238"/>
      <c r="C148" s="86" t="s">
        <v>453</v>
      </c>
      <c r="D148" s="87" t="s">
        <v>454</v>
      </c>
      <c r="E148" s="88" t="s">
        <v>430</v>
      </c>
      <c r="F148" s="89">
        <v>4059</v>
      </c>
      <c r="G148" s="181"/>
    </row>
    <row r="149" spans="1:7" s="19" customFormat="1">
      <c r="A149" s="237"/>
      <c r="B149" s="238"/>
      <c r="C149" s="86" t="s">
        <v>455</v>
      </c>
      <c r="D149" s="87" t="s">
        <v>456</v>
      </c>
      <c r="E149" s="88" t="s">
        <v>430</v>
      </c>
      <c r="F149" s="89">
        <v>6211.5</v>
      </c>
      <c r="G149" s="181"/>
    </row>
    <row r="150" spans="1:7" s="19" customFormat="1">
      <c r="A150" s="237"/>
      <c r="B150" s="238"/>
      <c r="C150" s="86" t="s">
        <v>457</v>
      </c>
      <c r="D150" s="87" t="s">
        <v>456</v>
      </c>
      <c r="E150" s="88" t="s">
        <v>430</v>
      </c>
      <c r="F150" s="89">
        <v>4119.42</v>
      </c>
      <c r="G150" s="183">
        <f>SUM(F135:F150)</f>
        <v>67452.12</v>
      </c>
    </row>
    <row r="151" spans="1:7" s="19" customFormat="1">
      <c r="A151" s="237"/>
      <c r="B151" s="238"/>
      <c r="C151" s="86" t="s">
        <v>458</v>
      </c>
      <c r="D151" s="87" t="s">
        <v>459</v>
      </c>
      <c r="E151" s="88"/>
      <c r="F151" s="89">
        <v>5348.5</v>
      </c>
      <c r="G151" s="181"/>
    </row>
    <row r="152" spans="1:7" s="19" customFormat="1">
      <c r="A152" s="237"/>
      <c r="B152" s="238"/>
      <c r="C152" s="86" t="s">
        <v>460</v>
      </c>
      <c r="D152" s="87" t="s">
        <v>461</v>
      </c>
      <c r="E152" s="88" t="s">
        <v>462</v>
      </c>
      <c r="F152" s="89">
        <v>366069.39</v>
      </c>
      <c r="G152" s="181"/>
    </row>
    <row r="153" spans="1:7" s="19" customFormat="1">
      <c r="A153" s="237"/>
      <c r="B153" s="238"/>
      <c r="C153" s="86" t="s">
        <v>463</v>
      </c>
      <c r="D153" s="87" t="s">
        <v>464</v>
      </c>
      <c r="E153" s="88" t="s">
        <v>465</v>
      </c>
      <c r="F153" s="89">
        <v>26287.01</v>
      </c>
      <c r="G153" s="183">
        <f>SUM(F152:F153)</f>
        <v>392356.4</v>
      </c>
    </row>
    <row r="154" spans="1:7" s="19" customFormat="1">
      <c r="A154" s="237"/>
      <c r="B154" s="238"/>
      <c r="C154" s="86" t="s">
        <v>466</v>
      </c>
      <c r="D154" s="87" t="s">
        <v>467</v>
      </c>
      <c r="E154" s="88"/>
      <c r="F154" s="89">
        <v>821517.85</v>
      </c>
      <c r="G154" s="181"/>
    </row>
    <row r="155" spans="1:7" s="19" customFormat="1">
      <c r="A155" s="237"/>
      <c r="B155" s="238"/>
      <c r="C155" s="86" t="s">
        <v>468</v>
      </c>
      <c r="D155" s="87" t="s">
        <v>469</v>
      </c>
      <c r="E155" s="88"/>
      <c r="F155" s="89">
        <v>1706046.19</v>
      </c>
      <c r="G155" s="183">
        <f>SUM(F154:F155)</f>
        <v>2527564.04</v>
      </c>
    </row>
    <row r="156" spans="1:7" s="19" customFormat="1">
      <c r="A156" s="237"/>
      <c r="B156" s="238"/>
      <c r="C156" s="86" t="s">
        <v>470</v>
      </c>
      <c r="D156" s="87" t="s">
        <v>471</v>
      </c>
      <c r="E156" s="88"/>
      <c r="F156" s="89">
        <v>58115</v>
      </c>
      <c r="G156" s="181"/>
    </row>
    <row r="157" spans="1:7" s="19" customFormat="1">
      <c r="A157" s="237"/>
      <c r="B157" s="238"/>
      <c r="C157" s="86" t="s">
        <v>472</v>
      </c>
      <c r="D157" s="87" t="s">
        <v>473</v>
      </c>
      <c r="E157" s="88" t="s">
        <v>780</v>
      </c>
      <c r="F157" s="89">
        <v>28946.19</v>
      </c>
      <c r="G157" s="181"/>
    </row>
    <row r="158" spans="1:7" s="19" customFormat="1">
      <c r="A158" s="237"/>
      <c r="B158" s="238"/>
      <c r="C158" s="86" t="s">
        <v>474</v>
      </c>
      <c r="D158" s="87" t="s">
        <v>475</v>
      </c>
      <c r="E158" s="88" t="s">
        <v>780</v>
      </c>
      <c r="F158" s="89">
        <v>29653.51</v>
      </c>
      <c r="G158" s="181"/>
    </row>
    <row r="159" spans="1:7" s="19" customFormat="1">
      <c r="A159" s="237"/>
      <c r="B159" s="238"/>
      <c r="C159" s="86" t="s">
        <v>470</v>
      </c>
      <c r="D159" s="87" t="s">
        <v>476</v>
      </c>
      <c r="E159" s="88" t="s">
        <v>780</v>
      </c>
      <c r="F159" s="89">
        <v>14682</v>
      </c>
      <c r="G159" s="181"/>
    </row>
    <row r="160" spans="1:7" s="19" customFormat="1">
      <c r="A160" s="237"/>
      <c r="B160" s="238"/>
      <c r="C160" s="86" t="s">
        <v>477</v>
      </c>
      <c r="D160" s="87" t="s">
        <v>478</v>
      </c>
      <c r="E160" s="88" t="s">
        <v>780</v>
      </c>
      <c r="F160" s="89">
        <v>14270</v>
      </c>
      <c r="G160" s="183">
        <f>SUM(F157:F160)</f>
        <v>87551.7</v>
      </c>
    </row>
    <row r="161" spans="1:7" s="19" customFormat="1">
      <c r="A161" s="237"/>
      <c r="B161" s="238"/>
      <c r="C161" s="86" t="s">
        <v>480</v>
      </c>
      <c r="D161" s="87" t="s">
        <v>481</v>
      </c>
      <c r="E161" s="88" t="s">
        <v>781</v>
      </c>
      <c r="F161" s="89">
        <v>975764.53</v>
      </c>
      <c r="G161" s="181"/>
    </row>
    <row r="162" spans="1:7" s="19" customFormat="1">
      <c r="A162" s="237"/>
      <c r="B162" s="238"/>
      <c r="C162" s="86" t="s">
        <v>482</v>
      </c>
      <c r="D162" s="87" t="s">
        <v>483</v>
      </c>
      <c r="E162" s="88" t="s">
        <v>781</v>
      </c>
      <c r="F162" s="89">
        <v>1654980.29</v>
      </c>
      <c r="G162" s="181"/>
    </row>
    <row r="163" spans="1:7" s="19" customFormat="1">
      <c r="A163" s="237"/>
      <c r="B163" s="238"/>
      <c r="C163" s="86" t="s">
        <v>693</v>
      </c>
      <c r="D163" s="87" t="s">
        <v>694</v>
      </c>
      <c r="E163" s="88" t="s">
        <v>774</v>
      </c>
      <c r="F163" s="89">
        <v>333618.03999999998</v>
      </c>
      <c r="G163" s="181"/>
    </row>
    <row r="164" spans="1:7" s="19" customFormat="1">
      <c r="A164" s="237"/>
      <c r="B164" s="238"/>
      <c r="C164" s="86" t="s">
        <v>695</v>
      </c>
      <c r="D164" s="87" t="s">
        <v>696</v>
      </c>
      <c r="E164" s="88" t="s">
        <v>774</v>
      </c>
      <c r="F164" s="89">
        <v>437313</v>
      </c>
      <c r="G164" s="181"/>
    </row>
    <row r="165" spans="1:7" s="19" customFormat="1" ht="28.5">
      <c r="A165" s="237"/>
      <c r="B165" s="238"/>
      <c r="C165" s="86" t="s">
        <v>697</v>
      </c>
      <c r="D165" s="87" t="s">
        <v>698</v>
      </c>
      <c r="E165" s="88" t="s">
        <v>774</v>
      </c>
      <c r="F165" s="89">
        <v>1116583.53</v>
      </c>
      <c r="G165" s="181"/>
    </row>
    <row r="166" spans="1:7" s="19" customFormat="1">
      <c r="A166" s="237"/>
      <c r="B166" s="238"/>
      <c r="C166" s="86" t="s">
        <v>699</v>
      </c>
      <c r="D166" s="87" t="s">
        <v>700</v>
      </c>
      <c r="E166" s="88" t="s">
        <v>774</v>
      </c>
      <c r="F166" s="89">
        <v>169698.99</v>
      </c>
      <c r="G166" s="181"/>
    </row>
    <row r="167" spans="1:7" s="19" customFormat="1">
      <c r="A167" s="237"/>
      <c r="B167" s="238"/>
      <c r="C167" s="86" t="s">
        <v>701</v>
      </c>
      <c r="D167" s="87" t="s">
        <v>702</v>
      </c>
      <c r="E167" s="88" t="s">
        <v>774</v>
      </c>
      <c r="F167" s="89">
        <v>1069042.4099999999</v>
      </c>
      <c r="G167" s="181"/>
    </row>
    <row r="168" spans="1:7" s="19" customFormat="1">
      <c r="A168" s="237"/>
      <c r="B168" s="238"/>
      <c r="C168" s="86" t="s">
        <v>703</v>
      </c>
      <c r="D168" s="87" t="s">
        <v>704</v>
      </c>
      <c r="E168" s="88" t="s">
        <v>774</v>
      </c>
      <c r="F168" s="89">
        <v>1279768.06</v>
      </c>
      <c r="G168" s="181"/>
    </row>
    <row r="169" spans="1:7" s="19" customFormat="1">
      <c r="A169" s="237"/>
      <c r="B169" s="238"/>
      <c r="C169" s="86" t="s">
        <v>705</v>
      </c>
      <c r="D169" s="87" t="s">
        <v>706</v>
      </c>
      <c r="E169" s="88"/>
      <c r="F169" s="89">
        <v>100778.24000000001</v>
      </c>
      <c r="G169" s="181"/>
    </row>
    <row r="170" spans="1:7" s="19" customFormat="1">
      <c r="A170" s="237"/>
      <c r="B170" s="238"/>
      <c r="C170" s="86" t="s">
        <v>720</v>
      </c>
      <c r="D170" s="87" t="s">
        <v>721</v>
      </c>
      <c r="E170" s="88" t="s">
        <v>781</v>
      </c>
      <c r="F170" s="89">
        <v>2866680.59</v>
      </c>
      <c r="G170" s="181"/>
    </row>
    <row r="171" spans="1:7" s="19" customFormat="1">
      <c r="A171" s="237"/>
      <c r="B171" s="238"/>
      <c r="C171" s="86" t="s">
        <v>722</v>
      </c>
      <c r="D171" s="87" t="s">
        <v>723</v>
      </c>
      <c r="E171" s="88" t="s">
        <v>781</v>
      </c>
      <c r="F171" s="89">
        <v>1215434.3400000001</v>
      </c>
      <c r="G171" s="181"/>
    </row>
    <row r="172" spans="1:7" s="19" customFormat="1">
      <c r="A172" s="237"/>
      <c r="B172" s="238"/>
      <c r="C172" s="86" t="s">
        <v>724</v>
      </c>
      <c r="D172" s="87" t="s">
        <v>725</v>
      </c>
      <c r="E172" s="88" t="s">
        <v>781</v>
      </c>
      <c r="F172" s="89">
        <v>1895905.25</v>
      </c>
      <c r="G172" s="183">
        <f>SUM(F161:F172)</f>
        <v>13115567.270000001</v>
      </c>
    </row>
    <row r="173" spans="1:7" s="19" customFormat="1">
      <c r="A173" s="237"/>
      <c r="B173" s="238"/>
      <c r="C173" s="86" t="s">
        <v>484</v>
      </c>
      <c r="D173" s="87" t="s">
        <v>485</v>
      </c>
      <c r="E173" s="88"/>
      <c r="F173" s="89">
        <v>3600</v>
      </c>
      <c r="G173" s="181"/>
    </row>
    <row r="174" spans="1:7" s="19" customFormat="1">
      <c r="A174" s="237"/>
      <c r="B174" s="238"/>
      <c r="C174" s="86" t="s">
        <v>486</v>
      </c>
      <c r="D174" s="87" t="s">
        <v>487</v>
      </c>
      <c r="E174" s="88" t="s">
        <v>780</v>
      </c>
      <c r="F174" s="89">
        <v>26507.64</v>
      </c>
      <c r="G174" s="183">
        <f>SUM(F173:F174)</f>
        <v>30107.64</v>
      </c>
    </row>
    <row r="175" spans="1:7" s="19" customFormat="1">
      <c r="A175" s="237"/>
      <c r="B175" s="238"/>
      <c r="C175" s="86" t="s">
        <v>488</v>
      </c>
      <c r="D175" s="87" t="s">
        <v>489</v>
      </c>
      <c r="E175" s="88" t="s">
        <v>430</v>
      </c>
      <c r="F175" s="89">
        <v>8100</v>
      </c>
      <c r="G175" s="181"/>
    </row>
    <row r="176" spans="1:7" s="19" customFormat="1">
      <c r="A176" s="237"/>
      <c r="B176" s="238"/>
      <c r="C176" s="86" t="s">
        <v>490</v>
      </c>
      <c r="D176" s="87" t="s">
        <v>427</v>
      </c>
      <c r="E176" s="88" t="s">
        <v>430</v>
      </c>
      <c r="F176" s="89">
        <v>9500</v>
      </c>
      <c r="G176" s="181"/>
    </row>
    <row r="177" spans="1:7" s="19" customFormat="1">
      <c r="A177" s="237"/>
      <c r="B177" s="238"/>
      <c r="C177" s="86" t="s">
        <v>678</v>
      </c>
      <c r="D177" s="87" t="s">
        <v>491</v>
      </c>
      <c r="E177" s="88" t="s">
        <v>679</v>
      </c>
      <c r="F177" s="89">
        <v>5882.03</v>
      </c>
      <c r="G177" s="181"/>
    </row>
    <row r="178" spans="1:7" s="19" customFormat="1">
      <c r="A178" s="237"/>
      <c r="B178" s="238"/>
      <c r="C178" s="86" t="s">
        <v>492</v>
      </c>
      <c r="D178" s="87" t="s">
        <v>493</v>
      </c>
      <c r="E178" s="88" t="s">
        <v>680</v>
      </c>
      <c r="F178" s="89">
        <v>15367.97</v>
      </c>
      <c r="G178" s="181"/>
    </row>
    <row r="179" spans="1:7" s="19" customFormat="1">
      <c r="A179" s="237"/>
      <c r="B179" s="238"/>
      <c r="C179" s="86" t="s">
        <v>494</v>
      </c>
      <c r="D179" s="87" t="s">
        <v>495</v>
      </c>
      <c r="E179" s="88" t="s">
        <v>679</v>
      </c>
      <c r="F179" s="89">
        <v>12275.86</v>
      </c>
      <c r="G179" s="181"/>
    </row>
    <row r="180" spans="1:7" s="19" customFormat="1">
      <c r="A180" s="237"/>
      <c r="B180" s="238"/>
      <c r="C180" s="86" t="s">
        <v>496</v>
      </c>
      <c r="D180" s="87" t="s">
        <v>495</v>
      </c>
      <c r="E180" s="88" t="s">
        <v>679</v>
      </c>
      <c r="F180" s="89">
        <v>12964.64</v>
      </c>
      <c r="G180" s="181"/>
    </row>
    <row r="181" spans="1:7" s="19" customFormat="1">
      <c r="A181" s="237"/>
      <c r="B181" s="238"/>
      <c r="C181" s="86" t="s">
        <v>497</v>
      </c>
      <c r="D181" s="87" t="s">
        <v>498</v>
      </c>
      <c r="E181" s="88" t="s">
        <v>680</v>
      </c>
      <c r="F181" s="89">
        <v>15092.94</v>
      </c>
      <c r="G181" s="181"/>
    </row>
    <row r="182" spans="1:7" s="19" customFormat="1">
      <c r="A182" s="237"/>
      <c r="B182" s="238"/>
      <c r="C182" s="86" t="s">
        <v>499</v>
      </c>
      <c r="D182" s="87" t="s">
        <v>500</v>
      </c>
      <c r="E182" s="88" t="s">
        <v>679</v>
      </c>
      <c r="F182" s="89">
        <v>10339.719999999999</v>
      </c>
      <c r="G182" s="181"/>
    </row>
    <row r="183" spans="1:7" s="19" customFormat="1">
      <c r="A183" s="237"/>
      <c r="B183" s="238"/>
      <c r="C183" s="86" t="s">
        <v>501</v>
      </c>
      <c r="D183" s="87" t="s">
        <v>502</v>
      </c>
      <c r="E183" s="88" t="s">
        <v>680</v>
      </c>
      <c r="F183" s="89">
        <v>18888.849999999999</v>
      </c>
      <c r="G183" s="181"/>
    </row>
    <row r="184" spans="1:7" s="19" customFormat="1">
      <c r="A184" s="237"/>
      <c r="B184" s="238"/>
      <c r="C184" s="86" t="s">
        <v>503</v>
      </c>
      <c r="D184" s="87" t="s">
        <v>504</v>
      </c>
      <c r="E184" s="88" t="s">
        <v>681</v>
      </c>
      <c r="F184" s="89">
        <v>28348.2</v>
      </c>
      <c r="G184" s="181"/>
    </row>
    <row r="185" spans="1:7" s="19" customFormat="1">
      <c r="A185" s="237"/>
      <c r="B185" s="238"/>
      <c r="C185" s="86" t="s">
        <v>505</v>
      </c>
      <c r="D185" s="87" t="s">
        <v>506</v>
      </c>
      <c r="E185" s="88" t="s">
        <v>681</v>
      </c>
      <c r="F185" s="89">
        <v>28272.53</v>
      </c>
      <c r="G185" s="181"/>
    </row>
    <row r="186" spans="1:7" s="19" customFormat="1">
      <c r="A186" s="237"/>
      <c r="B186" s="238"/>
      <c r="C186" s="86" t="s">
        <v>507</v>
      </c>
      <c r="D186" s="87" t="s">
        <v>508</v>
      </c>
      <c r="E186" s="88" t="s">
        <v>430</v>
      </c>
      <c r="F186" s="89">
        <v>6428.91</v>
      </c>
      <c r="G186" s="181"/>
    </row>
    <row r="187" spans="1:7" s="19" customFormat="1">
      <c r="A187" s="237"/>
      <c r="B187" s="238"/>
      <c r="C187" s="86" t="s">
        <v>509</v>
      </c>
      <c r="D187" s="87" t="s">
        <v>510</v>
      </c>
      <c r="E187" s="88" t="s">
        <v>680</v>
      </c>
      <c r="F187" s="89">
        <v>13543.28</v>
      </c>
      <c r="G187" s="181"/>
    </row>
    <row r="188" spans="1:7" s="19" customFormat="1">
      <c r="A188" s="237"/>
      <c r="B188" s="238"/>
      <c r="C188" s="86" t="s">
        <v>511</v>
      </c>
      <c r="D188" s="87" t="s">
        <v>512</v>
      </c>
      <c r="E188" s="88" t="s">
        <v>682</v>
      </c>
      <c r="F188" s="89">
        <v>51898.3</v>
      </c>
      <c r="G188" s="183">
        <f>SUM(F175:F188)</f>
        <v>236903.23000000004</v>
      </c>
    </row>
    <row r="189" spans="1:7" s="19" customFormat="1">
      <c r="A189" s="237"/>
      <c r="B189" s="238"/>
      <c r="C189" s="86" t="s">
        <v>513</v>
      </c>
      <c r="D189" s="87" t="s">
        <v>514</v>
      </c>
      <c r="E189" s="88" t="s">
        <v>430</v>
      </c>
      <c r="F189" s="89">
        <v>3444</v>
      </c>
      <c r="G189" s="181"/>
    </row>
    <row r="190" spans="1:7" s="19" customFormat="1">
      <c r="A190" s="237"/>
      <c r="B190" s="238"/>
      <c r="C190" s="86" t="s">
        <v>515</v>
      </c>
      <c r="D190" s="87" t="s">
        <v>516</v>
      </c>
      <c r="E190" s="88" t="s">
        <v>430</v>
      </c>
      <c r="F190" s="89">
        <v>3444</v>
      </c>
      <c r="G190" s="181"/>
    </row>
    <row r="191" spans="1:7" s="19" customFormat="1">
      <c r="A191" s="237"/>
      <c r="B191" s="238"/>
      <c r="C191" s="86" t="s">
        <v>517</v>
      </c>
      <c r="D191" s="87" t="s">
        <v>518</v>
      </c>
      <c r="E191" s="88" t="s">
        <v>430</v>
      </c>
      <c r="F191" s="89">
        <v>3444</v>
      </c>
      <c r="G191" s="183">
        <f>SUM(F189:F191)</f>
        <v>10332</v>
      </c>
    </row>
    <row r="192" spans="1:7" s="19" customFormat="1">
      <c r="A192" s="237"/>
      <c r="B192" s="238"/>
      <c r="C192" s="86" t="s">
        <v>519</v>
      </c>
      <c r="D192" s="87" t="s">
        <v>520</v>
      </c>
      <c r="E192" s="88"/>
      <c r="F192" s="89">
        <v>14619.35</v>
      </c>
      <c r="G192" s="181"/>
    </row>
    <row r="193" spans="1:7" s="19" customFormat="1">
      <c r="A193" s="237"/>
      <c r="B193" s="238"/>
      <c r="C193" s="86" t="s">
        <v>521</v>
      </c>
      <c r="D193" s="87" t="s">
        <v>522</v>
      </c>
      <c r="E193" s="88"/>
      <c r="F193" s="89">
        <v>23876.2</v>
      </c>
      <c r="G193" s="183">
        <f>SUM(F192:F193)</f>
        <v>38495.550000000003</v>
      </c>
    </row>
    <row r="194" spans="1:7" s="19" customFormat="1">
      <c r="A194" s="237"/>
      <c r="B194" s="238"/>
      <c r="C194" s="86" t="s">
        <v>523</v>
      </c>
      <c r="D194" s="87" t="s">
        <v>524</v>
      </c>
      <c r="E194" s="88" t="s">
        <v>430</v>
      </c>
      <c r="F194" s="89">
        <v>6519</v>
      </c>
      <c r="G194" s="181"/>
    </row>
    <row r="195" spans="1:7" s="19" customFormat="1">
      <c r="A195" s="237"/>
      <c r="B195" s="238"/>
      <c r="C195" s="86" t="s">
        <v>525</v>
      </c>
      <c r="D195" s="87" t="s">
        <v>526</v>
      </c>
      <c r="E195" s="88" t="s">
        <v>430</v>
      </c>
      <c r="F195" s="89">
        <v>6519</v>
      </c>
      <c r="G195" s="181"/>
    </row>
    <row r="196" spans="1:7" s="19" customFormat="1">
      <c r="A196" s="237"/>
      <c r="B196" s="238"/>
      <c r="C196" s="86" t="s">
        <v>527</v>
      </c>
      <c r="D196" s="87" t="s">
        <v>528</v>
      </c>
      <c r="E196" s="88" t="s">
        <v>430</v>
      </c>
      <c r="F196" s="89">
        <v>6519</v>
      </c>
      <c r="G196" s="183">
        <f>SUM(F194:F196)</f>
        <v>19557</v>
      </c>
    </row>
    <row r="197" spans="1:7" s="19" customFormat="1">
      <c r="A197" s="237"/>
      <c r="B197" s="238"/>
      <c r="C197" s="86" t="s">
        <v>529</v>
      </c>
      <c r="D197" s="87" t="s">
        <v>530</v>
      </c>
      <c r="E197" s="88"/>
      <c r="F197" s="89">
        <v>18628.099999999999</v>
      </c>
      <c r="G197" s="181"/>
    </row>
    <row r="198" spans="1:7" s="19" customFormat="1">
      <c r="A198" s="237"/>
      <c r="B198" s="238"/>
      <c r="C198" s="86" t="s">
        <v>531</v>
      </c>
      <c r="D198" s="87" t="s">
        <v>532</v>
      </c>
      <c r="E198" s="88"/>
      <c r="F198" s="89">
        <v>15495</v>
      </c>
      <c r="G198" s="183">
        <f>SUM(F197:F198)</f>
        <v>34123.1</v>
      </c>
    </row>
    <row r="199" spans="1:7" s="19" customFormat="1">
      <c r="A199" s="237"/>
      <c r="B199" s="238"/>
      <c r="C199" s="86" t="s">
        <v>533</v>
      </c>
      <c r="D199" s="87" t="s">
        <v>534</v>
      </c>
      <c r="E199" s="88"/>
      <c r="F199" s="89">
        <v>1039768.9</v>
      </c>
      <c r="G199" s="181"/>
    </row>
    <row r="200" spans="1:7" s="19" customFormat="1">
      <c r="A200" s="237"/>
      <c r="B200" s="238"/>
      <c r="C200" s="86" t="s">
        <v>535</v>
      </c>
      <c r="D200" s="87" t="s">
        <v>536</v>
      </c>
      <c r="E200" s="88" t="s">
        <v>780</v>
      </c>
      <c r="F200" s="89">
        <v>23782.19</v>
      </c>
      <c r="G200" s="181"/>
    </row>
    <row r="201" spans="1:7" s="19" customFormat="1">
      <c r="A201" s="237"/>
      <c r="B201" s="238"/>
      <c r="C201" s="86" t="s">
        <v>537</v>
      </c>
      <c r="D201" s="87" t="s">
        <v>538</v>
      </c>
      <c r="E201" s="88" t="s">
        <v>539</v>
      </c>
      <c r="F201" s="89">
        <v>15861.98</v>
      </c>
      <c r="G201" s="181"/>
    </row>
    <row r="202" spans="1:7" s="19" customFormat="1">
      <c r="A202" s="237"/>
      <c r="B202" s="238"/>
      <c r="C202" s="86" t="s">
        <v>540</v>
      </c>
      <c r="D202" s="87" t="s">
        <v>541</v>
      </c>
      <c r="E202" s="88" t="s">
        <v>542</v>
      </c>
      <c r="F202" s="89">
        <v>10628.6</v>
      </c>
      <c r="G202" s="181"/>
    </row>
    <row r="203" spans="1:7" s="19" customFormat="1">
      <c r="A203" s="237"/>
      <c r="B203" s="238"/>
      <c r="C203" s="86" t="s">
        <v>543</v>
      </c>
      <c r="D203" s="87" t="s">
        <v>544</v>
      </c>
      <c r="E203" s="88" t="s">
        <v>545</v>
      </c>
      <c r="F203" s="89">
        <v>5395.22</v>
      </c>
      <c r="G203" s="181"/>
    </row>
    <row r="204" spans="1:7" s="19" customFormat="1">
      <c r="A204" s="237"/>
      <c r="B204" s="238"/>
      <c r="C204" s="86" t="s">
        <v>546</v>
      </c>
      <c r="D204" s="87" t="s">
        <v>547</v>
      </c>
      <c r="E204" s="88" t="s">
        <v>545</v>
      </c>
      <c r="F204" s="89">
        <v>5233.54</v>
      </c>
      <c r="G204" s="181"/>
    </row>
    <row r="205" spans="1:7" s="19" customFormat="1">
      <c r="A205" s="237"/>
      <c r="B205" s="238"/>
      <c r="C205" s="86" t="s">
        <v>548</v>
      </c>
      <c r="D205" s="87" t="s">
        <v>549</v>
      </c>
      <c r="E205" s="88" t="s">
        <v>545</v>
      </c>
      <c r="F205" s="89">
        <v>5233.38</v>
      </c>
      <c r="G205" s="181"/>
    </row>
    <row r="206" spans="1:7" s="19" customFormat="1">
      <c r="A206" s="237"/>
      <c r="B206" s="238"/>
      <c r="C206" s="86" t="s">
        <v>550</v>
      </c>
      <c r="D206" s="87" t="s">
        <v>551</v>
      </c>
      <c r="E206" s="88" t="s">
        <v>545</v>
      </c>
      <c r="F206" s="89">
        <v>5395.22</v>
      </c>
      <c r="G206" s="181"/>
    </row>
    <row r="207" spans="1:7" s="19" customFormat="1">
      <c r="A207" s="237"/>
      <c r="B207" s="238"/>
      <c r="C207" s="86" t="s">
        <v>552</v>
      </c>
      <c r="D207" s="87" t="s">
        <v>553</v>
      </c>
      <c r="E207" s="88" t="s">
        <v>545</v>
      </c>
      <c r="F207" s="89">
        <v>6947.55</v>
      </c>
      <c r="G207" s="181"/>
    </row>
    <row r="208" spans="1:7" s="19" customFormat="1">
      <c r="A208" s="237"/>
      <c r="B208" s="238"/>
      <c r="C208" s="86" t="s">
        <v>554</v>
      </c>
      <c r="D208" s="87" t="s">
        <v>555</v>
      </c>
      <c r="E208" s="88" t="s">
        <v>556</v>
      </c>
      <c r="F208" s="89">
        <v>20933.52</v>
      </c>
      <c r="G208" s="181"/>
    </row>
    <row r="209" spans="1:7" s="19" customFormat="1">
      <c r="A209" s="237"/>
      <c r="B209" s="238"/>
      <c r="C209" s="86" t="s">
        <v>557</v>
      </c>
      <c r="D209" s="87" t="s">
        <v>558</v>
      </c>
      <c r="E209" s="88" t="s">
        <v>545</v>
      </c>
      <c r="F209" s="89">
        <v>5395.22</v>
      </c>
      <c r="G209" s="181"/>
    </row>
    <row r="210" spans="1:7" s="19" customFormat="1">
      <c r="A210" s="237"/>
      <c r="B210" s="238"/>
      <c r="C210" s="86" t="s">
        <v>559</v>
      </c>
      <c r="D210" s="87" t="s">
        <v>560</v>
      </c>
      <c r="E210" s="88" t="s">
        <v>542</v>
      </c>
      <c r="F210" s="89">
        <v>10628.6</v>
      </c>
      <c r="G210" s="181"/>
    </row>
    <row r="211" spans="1:7" s="19" customFormat="1">
      <c r="A211" s="237"/>
      <c r="B211" s="238"/>
      <c r="C211" s="86" t="s">
        <v>561</v>
      </c>
      <c r="D211" s="87" t="s">
        <v>562</v>
      </c>
      <c r="E211" s="88" t="s">
        <v>556</v>
      </c>
      <c r="F211" s="89">
        <v>21095.360000000001</v>
      </c>
      <c r="G211" s="181"/>
    </row>
    <row r="212" spans="1:7" s="19" customFormat="1">
      <c r="A212" s="237"/>
      <c r="B212" s="238"/>
      <c r="C212" s="86" t="s">
        <v>563</v>
      </c>
      <c r="D212" s="87" t="s">
        <v>564</v>
      </c>
      <c r="E212" s="88" t="s">
        <v>545</v>
      </c>
      <c r="F212" s="89">
        <v>5395.22</v>
      </c>
      <c r="G212" s="183">
        <f>SUM(F201:F212)</f>
        <v>118143.41000000002</v>
      </c>
    </row>
    <row r="213" spans="1:7" s="19" customFormat="1">
      <c r="A213" s="237"/>
      <c r="B213" s="238"/>
      <c r="C213" s="86" t="s">
        <v>617</v>
      </c>
      <c r="D213" s="98" t="s">
        <v>618</v>
      </c>
      <c r="E213" s="99" t="s">
        <v>430</v>
      </c>
      <c r="F213" s="89">
        <v>5920</v>
      </c>
      <c r="G213" s="181"/>
    </row>
    <row r="214" spans="1:7" s="19" customFormat="1">
      <c r="A214" s="237"/>
      <c r="B214" s="238"/>
      <c r="C214" s="86" t="s">
        <v>619</v>
      </c>
      <c r="D214" s="98" t="s">
        <v>620</v>
      </c>
      <c r="E214" s="99"/>
      <c r="F214" s="89">
        <v>522937.03</v>
      </c>
      <c r="G214" s="181"/>
    </row>
    <row r="215" spans="1:7" s="19" customFormat="1">
      <c r="A215" s="237"/>
      <c r="B215" s="238"/>
      <c r="C215" s="86" t="s">
        <v>621</v>
      </c>
      <c r="D215" s="98" t="s">
        <v>622</v>
      </c>
      <c r="E215" s="99"/>
      <c r="F215" s="89">
        <v>153860.37</v>
      </c>
      <c r="G215" s="181"/>
    </row>
    <row r="216" spans="1:7" s="19" customFormat="1">
      <c r="A216" s="237"/>
      <c r="B216" s="238"/>
      <c r="C216" s="86" t="s">
        <v>623</v>
      </c>
      <c r="D216" s="98" t="s">
        <v>624</v>
      </c>
      <c r="E216" s="99"/>
      <c r="F216" s="89">
        <v>172628.3</v>
      </c>
      <c r="G216" s="183">
        <f>SUM(F214:F216)</f>
        <v>849425.7</v>
      </c>
    </row>
    <row r="217" spans="1:7" s="19" customFormat="1" ht="15" customHeight="1">
      <c r="A217" s="237"/>
      <c r="B217" s="238"/>
      <c r="C217" s="86" t="s">
        <v>649</v>
      </c>
      <c r="D217" s="120" t="s">
        <v>683</v>
      </c>
      <c r="E217" s="99"/>
      <c r="F217" s="89">
        <v>734806.11</v>
      </c>
      <c r="G217" s="181"/>
    </row>
    <row r="218" spans="1:7" s="19" customFormat="1" ht="15" customHeight="1">
      <c r="A218" s="237"/>
      <c r="B218" s="238"/>
      <c r="C218" s="86" t="s">
        <v>689</v>
      </c>
      <c r="D218" s="126" t="s">
        <v>690</v>
      </c>
      <c r="E218" s="99"/>
      <c r="F218" s="89">
        <v>4000</v>
      </c>
      <c r="G218" s="183">
        <f>SUM(F217:F218)</f>
        <v>738806.11</v>
      </c>
    </row>
    <row r="219" spans="1:7" s="19" customFormat="1">
      <c r="A219" s="237"/>
      <c r="B219" s="238"/>
      <c r="C219" s="86" t="s">
        <v>631</v>
      </c>
      <c r="D219" s="98" t="s">
        <v>632</v>
      </c>
      <c r="E219" s="99" t="s">
        <v>430</v>
      </c>
      <c r="F219" s="89">
        <v>11345.28</v>
      </c>
      <c r="G219" s="181"/>
    </row>
    <row r="220" spans="1:7" s="19" customFormat="1">
      <c r="A220" s="237"/>
      <c r="B220" s="238"/>
      <c r="C220" s="86" t="s">
        <v>633</v>
      </c>
      <c r="D220" s="98" t="s">
        <v>634</v>
      </c>
      <c r="E220" s="99" t="s">
        <v>430</v>
      </c>
      <c r="F220" s="89">
        <v>11507.12</v>
      </c>
      <c r="G220" s="181"/>
    </row>
    <row r="221" spans="1:7" s="19" customFormat="1">
      <c r="A221" s="237"/>
      <c r="B221" s="238"/>
      <c r="C221" s="86" t="s">
        <v>635</v>
      </c>
      <c r="D221" s="98" t="s">
        <v>636</v>
      </c>
      <c r="E221" s="99" t="s">
        <v>430</v>
      </c>
      <c r="F221" s="89">
        <v>17179.759999999998</v>
      </c>
      <c r="G221" s="181"/>
    </row>
    <row r="222" spans="1:7" s="19" customFormat="1">
      <c r="A222" s="237"/>
      <c r="B222" s="238"/>
      <c r="C222" s="86" t="s">
        <v>637</v>
      </c>
      <c r="D222" s="98" t="s">
        <v>638</v>
      </c>
      <c r="E222" s="99" t="s">
        <v>430</v>
      </c>
      <c r="F222" s="89">
        <v>5672.64</v>
      </c>
      <c r="G222" s="181"/>
    </row>
    <row r="223" spans="1:7" s="19" customFormat="1">
      <c r="A223" s="237"/>
      <c r="B223" s="238"/>
      <c r="C223" s="86" t="s">
        <v>626</v>
      </c>
      <c r="D223" s="98" t="s">
        <v>630</v>
      </c>
      <c r="E223" s="99" t="s">
        <v>430</v>
      </c>
      <c r="F223" s="89">
        <v>34035.839999999997</v>
      </c>
      <c r="G223" s="181"/>
    </row>
    <row r="224" spans="1:7" s="19" customFormat="1">
      <c r="A224" s="237"/>
      <c r="B224" s="238"/>
      <c r="C224" s="86" t="s">
        <v>627</v>
      </c>
      <c r="D224" s="98" t="s">
        <v>628</v>
      </c>
      <c r="E224" s="99" t="s">
        <v>430</v>
      </c>
      <c r="F224" s="89">
        <v>30383.34</v>
      </c>
      <c r="G224" s="181"/>
    </row>
    <row r="225" spans="1:7" s="19" customFormat="1">
      <c r="A225" s="237"/>
      <c r="B225" s="238"/>
      <c r="C225" s="86" t="s">
        <v>625</v>
      </c>
      <c r="D225" s="98" t="s">
        <v>629</v>
      </c>
      <c r="E225" s="99" t="s">
        <v>430</v>
      </c>
      <c r="F225" s="89">
        <v>6173.87</v>
      </c>
      <c r="G225" s="181"/>
    </row>
    <row r="226" spans="1:7" s="19" customFormat="1">
      <c r="A226" s="237"/>
      <c r="B226" s="238"/>
      <c r="C226" s="86" t="s">
        <v>639</v>
      </c>
      <c r="D226" s="98" t="s">
        <v>640</v>
      </c>
      <c r="E226" s="99" t="s">
        <v>430</v>
      </c>
      <c r="F226" s="89">
        <v>11699.99</v>
      </c>
      <c r="G226" s="181"/>
    </row>
    <row r="227" spans="1:7" s="19" customFormat="1">
      <c r="A227" s="237"/>
      <c r="B227" s="238"/>
      <c r="C227" s="86" t="s">
        <v>641</v>
      </c>
      <c r="D227" s="98" t="s">
        <v>643</v>
      </c>
      <c r="E227" s="99" t="s">
        <v>430</v>
      </c>
      <c r="F227" s="89">
        <v>29336.720000000001</v>
      </c>
      <c r="G227" s="181"/>
    </row>
    <row r="228" spans="1:7" s="19" customFormat="1">
      <c r="A228" s="237"/>
      <c r="B228" s="238"/>
      <c r="C228" s="86" t="s">
        <v>642</v>
      </c>
      <c r="D228" s="98" t="s">
        <v>644</v>
      </c>
      <c r="E228" s="99" t="s">
        <v>430</v>
      </c>
      <c r="F228" s="89">
        <v>7200</v>
      </c>
      <c r="G228" s="181"/>
    </row>
    <row r="229" spans="1:7" s="19" customFormat="1">
      <c r="A229" s="237"/>
      <c r="B229" s="238"/>
      <c r="C229" s="86" t="s">
        <v>645</v>
      </c>
      <c r="D229" s="98" t="s">
        <v>647</v>
      </c>
      <c r="E229" s="99" t="s">
        <v>430</v>
      </c>
      <c r="F229" s="89">
        <v>11518.97</v>
      </c>
      <c r="G229" s="181"/>
    </row>
    <row r="230" spans="1:7" s="19" customFormat="1">
      <c r="A230" s="237"/>
      <c r="B230" s="238"/>
      <c r="C230" s="86" t="s">
        <v>646</v>
      </c>
      <c r="D230" s="98" t="s">
        <v>648</v>
      </c>
      <c r="E230" s="99" t="s">
        <v>430</v>
      </c>
      <c r="F230" s="89">
        <v>9506.84</v>
      </c>
      <c r="G230" s="183">
        <f>SUM(F219:F230)</f>
        <v>185560.37</v>
      </c>
    </row>
    <row r="231" spans="1:7" s="19" customFormat="1">
      <c r="A231" s="237"/>
      <c r="B231" s="238"/>
      <c r="C231" s="86" t="s">
        <v>707</v>
      </c>
      <c r="D231" s="98" t="s">
        <v>708</v>
      </c>
      <c r="E231" s="99"/>
      <c r="F231" s="89">
        <v>160900</v>
      </c>
      <c r="G231" s="181"/>
    </row>
    <row r="232" spans="1:7" s="19" customFormat="1">
      <c r="A232" s="237"/>
      <c r="B232" s="238"/>
      <c r="C232" s="86" t="s">
        <v>709</v>
      </c>
      <c r="D232" s="98" t="s">
        <v>710</v>
      </c>
      <c r="E232" s="99" t="s">
        <v>774</v>
      </c>
      <c r="F232" s="89">
        <v>651915.92000000004</v>
      </c>
      <c r="G232" s="181"/>
    </row>
    <row r="233" spans="1:7" s="19" customFormat="1">
      <c r="A233" s="237"/>
      <c r="B233" s="238"/>
      <c r="C233" s="86" t="s">
        <v>711</v>
      </c>
      <c r="D233" s="98" t="s">
        <v>712</v>
      </c>
      <c r="E233" s="99" t="s">
        <v>774</v>
      </c>
      <c r="F233" s="89">
        <v>186079.79</v>
      </c>
      <c r="G233" s="181"/>
    </row>
    <row r="234" spans="1:7" s="19" customFormat="1">
      <c r="A234" s="237"/>
      <c r="B234" s="238"/>
      <c r="C234" s="86" t="s">
        <v>713</v>
      </c>
      <c r="D234" s="98" t="s">
        <v>716</v>
      </c>
      <c r="E234" s="99"/>
      <c r="F234" s="89">
        <v>1207022.6200000001</v>
      </c>
      <c r="G234" s="181"/>
    </row>
    <row r="235" spans="1:7" s="19" customFormat="1">
      <c r="A235" s="237"/>
      <c r="B235" s="238"/>
      <c r="C235" s="86" t="s">
        <v>714</v>
      </c>
      <c r="D235" s="98" t="s">
        <v>715</v>
      </c>
      <c r="E235" s="99"/>
      <c r="F235" s="89">
        <v>258465.83</v>
      </c>
      <c r="G235" s="183">
        <f>SUM(F231:F235)</f>
        <v>2464384.16</v>
      </c>
    </row>
    <row r="236" spans="1:7" s="19" customFormat="1">
      <c r="A236" s="237"/>
      <c r="B236" s="238"/>
      <c r="C236" s="86" t="s">
        <v>650</v>
      </c>
      <c r="D236" s="98" t="s">
        <v>651</v>
      </c>
      <c r="E236" s="99" t="s">
        <v>430</v>
      </c>
      <c r="F236" s="89">
        <v>73107.899999999994</v>
      </c>
      <c r="G236" s="181"/>
    </row>
    <row r="237" spans="1:7" s="19" customFormat="1">
      <c r="A237" s="237"/>
      <c r="B237" s="238"/>
      <c r="C237" s="86" t="s">
        <v>652</v>
      </c>
      <c r="D237" s="98" t="s">
        <v>653</v>
      </c>
      <c r="E237" s="99" t="s">
        <v>780</v>
      </c>
      <c r="F237" s="89">
        <v>31000</v>
      </c>
      <c r="G237" s="181"/>
    </row>
    <row r="238" spans="1:7" s="19" customFormat="1">
      <c r="A238" s="237"/>
      <c r="B238" s="238"/>
      <c r="C238" s="86" t="s">
        <v>654</v>
      </c>
      <c r="D238" s="98" t="s">
        <v>655</v>
      </c>
      <c r="E238" s="99" t="s">
        <v>430</v>
      </c>
      <c r="F238" s="89">
        <v>14946.18</v>
      </c>
      <c r="G238" s="181"/>
    </row>
    <row r="239" spans="1:7" s="19" customFormat="1">
      <c r="A239" s="237"/>
      <c r="B239" s="238"/>
      <c r="C239" s="86" t="s">
        <v>656</v>
      </c>
      <c r="D239" s="98" t="s">
        <v>667</v>
      </c>
      <c r="E239" s="99" t="s">
        <v>430</v>
      </c>
      <c r="F239" s="89">
        <v>11363.95</v>
      </c>
      <c r="G239" s="181"/>
    </row>
    <row r="240" spans="1:7" s="19" customFormat="1">
      <c r="A240" s="237"/>
      <c r="B240" s="238"/>
      <c r="C240" s="86" t="s">
        <v>731</v>
      </c>
      <c r="D240" s="98" t="s">
        <v>732</v>
      </c>
      <c r="E240" s="99" t="s">
        <v>430</v>
      </c>
      <c r="F240" s="89">
        <v>44799.99</v>
      </c>
      <c r="G240" s="181"/>
    </row>
    <row r="241" spans="1:7" s="19" customFormat="1">
      <c r="A241" s="237"/>
      <c r="B241" s="238"/>
      <c r="C241" s="86" t="s">
        <v>733</v>
      </c>
      <c r="D241" s="98" t="s">
        <v>734</v>
      </c>
      <c r="E241" s="99"/>
      <c r="F241" s="89">
        <v>849367.24</v>
      </c>
      <c r="G241" s="181"/>
    </row>
    <row r="242" spans="1:7" s="19" customFormat="1">
      <c r="A242" s="237"/>
      <c r="B242" s="238"/>
      <c r="C242" s="86" t="s">
        <v>709</v>
      </c>
      <c r="D242" s="98" t="s">
        <v>773</v>
      </c>
      <c r="E242" s="99" t="s">
        <v>774</v>
      </c>
      <c r="F242" s="89">
        <v>853338.1</v>
      </c>
      <c r="G242" s="181"/>
    </row>
    <row r="243" spans="1:7" s="19" customFormat="1">
      <c r="A243" s="237"/>
      <c r="B243" s="238"/>
      <c r="C243" s="86" t="s">
        <v>735</v>
      </c>
      <c r="D243" s="98" t="s">
        <v>736</v>
      </c>
      <c r="E243" s="99" t="s">
        <v>539</v>
      </c>
      <c r="F243" s="89">
        <v>21675.360000000001</v>
      </c>
      <c r="G243" s="181"/>
    </row>
    <row r="244" spans="1:7" s="19" customFormat="1">
      <c r="A244" s="237"/>
      <c r="B244" s="238"/>
      <c r="C244" s="86" t="s">
        <v>737</v>
      </c>
      <c r="D244" s="98" t="s">
        <v>738</v>
      </c>
      <c r="E244" s="99" t="s">
        <v>545</v>
      </c>
      <c r="F244" s="89">
        <v>7225.18</v>
      </c>
      <c r="G244" s="181"/>
    </row>
    <row r="245" spans="1:7" s="19" customFormat="1">
      <c r="A245" s="237"/>
      <c r="B245" s="238"/>
      <c r="C245" s="86" t="s">
        <v>739</v>
      </c>
      <c r="D245" s="98" t="s">
        <v>740</v>
      </c>
      <c r="E245" s="99" t="s">
        <v>779</v>
      </c>
      <c r="F245" s="89">
        <v>14450.24</v>
      </c>
      <c r="G245" s="181"/>
    </row>
    <row r="246" spans="1:7" s="19" customFormat="1">
      <c r="A246" s="237"/>
      <c r="B246" s="238"/>
      <c r="C246" s="86" t="s">
        <v>741</v>
      </c>
      <c r="D246" s="98" t="s">
        <v>742</v>
      </c>
      <c r="E246" s="99" t="s">
        <v>779</v>
      </c>
      <c r="F246" s="89">
        <v>13040.66</v>
      </c>
      <c r="G246" s="181"/>
    </row>
    <row r="247" spans="1:7" s="19" customFormat="1">
      <c r="A247" s="237"/>
      <c r="B247" s="238"/>
      <c r="C247" s="86" t="s">
        <v>743</v>
      </c>
      <c r="D247" s="98" t="s">
        <v>744</v>
      </c>
      <c r="E247" s="99" t="s">
        <v>545</v>
      </c>
      <c r="F247" s="89">
        <v>7225.12</v>
      </c>
      <c r="G247" s="181"/>
    </row>
    <row r="248" spans="1:7" s="19" customFormat="1">
      <c r="A248" s="237"/>
      <c r="B248" s="238"/>
      <c r="C248" s="86" t="s">
        <v>746</v>
      </c>
      <c r="D248" s="98" t="s">
        <v>745</v>
      </c>
      <c r="E248" s="99" t="s">
        <v>779</v>
      </c>
      <c r="F248" s="89">
        <v>14450.24</v>
      </c>
      <c r="G248" s="183">
        <f>SUM(F243:F248)</f>
        <v>78066.8</v>
      </c>
    </row>
    <row r="249" spans="1:7" s="19" customFormat="1">
      <c r="A249" s="237"/>
      <c r="B249" s="238"/>
      <c r="C249" s="86" t="s">
        <v>747</v>
      </c>
      <c r="D249" s="98" t="s">
        <v>748</v>
      </c>
      <c r="E249" s="99"/>
      <c r="F249" s="89">
        <v>9840</v>
      </c>
      <c r="G249" s="181"/>
    </row>
    <row r="250" spans="1:7" s="19" customFormat="1">
      <c r="A250" s="237"/>
      <c r="B250" s="238"/>
      <c r="C250" s="86" t="s">
        <v>749</v>
      </c>
      <c r="D250" s="98" t="s">
        <v>750</v>
      </c>
      <c r="E250" s="99"/>
      <c r="F250" s="89">
        <v>805219.5</v>
      </c>
      <c r="G250" s="181"/>
    </row>
    <row r="251" spans="1:7" s="19" customFormat="1">
      <c r="A251" s="237"/>
      <c r="B251" s="238"/>
      <c r="C251" s="86" t="s">
        <v>751</v>
      </c>
      <c r="D251" s="98" t="s">
        <v>752</v>
      </c>
      <c r="E251" s="99"/>
      <c r="F251" s="89">
        <v>216479.21</v>
      </c>
      <c r="G251" s="181"/>
    </row>
    <row r="252" spans="1:7" s="19" customFormat="1">
      <c r="A252" s="237"/>
      <c r="B252" s="238"/>
      <c r="C252" s="86" t="s">
        <v>753</v>
      </c>
      <c r="D252" s="98" t="s">
        <v>754</v>
      </c>
      <c r="E252" s="99"/>
      <c r="F252" s="89">
        <v>355365.77</v>
      </c>
      <c r="G252" s="183">
        <f>SUM(F250:F252)</f>
        <v>1377064.48</v>
      </c>
    </row>
    <row r="253" spans="1:7" s="19" customFormat="1">
      <c r="A253" s="237"/>
      <c r="B253" s="238"/>
      <c r="C253" s="86" t="s">
        <v>755</v>
      </c>
      <c r="D253" s="98" t="s">
        <v>756</v>
      </c>
      <c r="E253" s="99"/>
      <c r="F253" s="89">
        <v>366731.61</v>
      </c>
      <c r="G253" s="181"/>
    </row>
    <row r="254" spans="1:7" s="19" customFormat="1">
      <c r="A254" s="237"/>
      <c r="B254" s="238"/>
      <c r="C254" s="86" t="s">
        <v>757</v>
      </c>
      <c r="D254" s="98" t="s">
        <v>758</v>
      </c>
      <c r="E254" s="99"/>
      <c r="F254" s="89">
        <v>940908.36</v>
      </c>
      <c r="G254" s="183">
        <f>SUM(F253:F254)</f>
        <v>1307639.97</v>
      </c>
    </row>
    <row r="255" spans="1:7" s="19" customFormat="1">
      <c r="A255" s="237"/>
      <c r="B255" s="238"/>
      <c r="C255" s="86" t="s">
        <v>759</v>
      </c>
      <c r="D255" s="98" t="s">
        <v>760</v>
      </c>
      <c r="E255" s="99" t="s">
        <v>779</v>
      </c>
      <c r="F255" s="89">
        <v>14921.42</v>
      </c>
      <c r="G255" s="181"/>
    </row>
    <row r="256" spans="1:7" s="19" customFormat="1">
      <c r="A256" s="237"/>
      <c r="B256" s="238"/>
      <c r="C256" s="86" t="s">
        <v>761</v>
      </c>
      <c r="D256" s="98" t="s">
        <v>762</v>
      </c>
      <c r="E256" s="99" t="s">
        <v>545</v>
      </c>
      <c r="F256" s="89">
        <v>7800</v>
      </c>
      <c r="G256" s="181"/>
    </row>
    <row r="257" spans="1:7" s="19" customFormat="1">
      <c r="A257" s="237"/>
      <c r="B257" s="238"/>
      <c r="C257" s="86" t="s">
        <v>763</v>
      </c>
      <c r="D257" s="98" t="s">
        <v>762</v>
      </c>
      <c r="E257" s="99" t="s">
        <v>545</v>
      </c>
      <c r="F257" s="89">
        <v>7622.54</v>
      </c>
      <c r="G257" s="181"/>
    </row>
    <row r="258" spans="1:7" s="19" customFormat="1">
      <c r="A258" s="237"/>
      <c r="B258" s="238"/>
      <c r="C258" s="86" t="s">
        <v>768</v>
      </c>
      <c r="D258" s="98" t="s">
        <v>767</v>
      </c>
      <c r="E258" s="99" t="s">
        <v>545</v>
      </c>
      <c r="F258" s="89">
        <v>9929.84</v>
      </c>
      <c r="G258" s="184">
        <f>SUM(F255:F258)</f>
        <v>40273.800000000003</v>
      </c>
    </row>
    <row r="259" spans="1:7" s="19" customFormat="1">
      <c r="A259" s="237"/>
      <c r="B259" s="238"/>
      <c r="C259" s="86" t="s">
        <v>769</v>
      </c>
      <c r="D259" s="98" t="s">
        <v>770</v>
      </c>
      <c r="E259" s="99"/>
      <c r="F259" s="89">
        <v>4958.8</v>
      </c>
    </row>
    <row r="260" spans="1:7" s="19" customFormat="1">
      <c r="A260" s="237"/>
      <c r="B260" s="238"/>
      <c r="C260" s="86" t="s">
        <v>771</v>
      </c>
      <c r="D260" s="98" t="s">
        <v>772</v>
      </c>
      <c r="E260" s="99"/>
      <c r="F260" s="89">
        <v>11990</v>
      </c>
      <c r="G260" s="184">
        <f>SUM(F259:F260)</f>
        <v>16948.8</v>
      </c>
    </row>
    <row r="261" spans="1:7" s="19" customFormat="1">
      <c r="A261" s="237"/>
      <c r="B261" s="238"/>
      <c r="C261" s="213" t="s">
        <v>786</v>
      </c>
      <c r="D261" s="214" t="s">
        <v>787</v>
      </c>
      <c r="E261" s="215" t="s">
        <v>430</v>
      </c>
      <c r="F261" s="216">
        <v>3813</v>
      </c>
      <c r="G261" s="184"/>
    </row>
    <row r="262" spans="1:7" s="19" customFormat="1">
      <c r="A262" s="237"/>
      <c r="B262" s="238"/>
      <c r="C262" s="213" t="s">
        <v>788</v>
      </c>
      <c r="D262" s="214" t="s">
        <v>524</v>
      </c>
      <c r="E262" s="215" t="s">
        <v>430</v>
      </c>
      <c r="F262" s="216">
        <v>3813</v>
      </c>
      <c r="G262" s="184"/>
    </row>
    <row r="263" spans="1:7" s="19" customFormat="1">
      <c r="A263" s="237"/>
      <c r="B263" s="238"/>
      <c r="C263" s="213" t="s">
        <v>789</v>
      </c>
      <c r="D263" s="214" t="s">
        <v>528</v>
      </c>
      <c r="E263" s="215" t="s">
        <v>430</v>
      </c>
      <c r="F263" s="216">
        <v>3813</v>
      </c>
      <c r="G263" s="184"/>
    </row>
    <row r="264" spans="1:7" s="19" customFormat="1">
      <c r="A264" s="237"/>
      <c r="B264" s="238"/>
      <c r="C264" s="213" t="s">
        <v>790</v>
      </c>
      <c r="D264" s="214" t="s">
        <v>791</v>
      </c>
      <c r="E264" s="215" t="s">
        <v>430</v>
      </c>
      <c r="F264" s="216">
        <v>3813</v>
      </c>
      <c r="G264" s="184"/>
    </row>
    <row r="265" spans="1:7" s="19" customFormat="1">
      <c r="A265" s="237"/>
      <c r="B265" s="238"/>
      <c r="C265" s="213" t="s">
        <v>792</v>
      </c>
      <c r="D265" s="214" t="s">
        <v>793</v>
      </c>
      <c r="E265" s="215" t="s">
        <v>430</v>
      </c>
      <c r="F265" s="216">
        <v>3813</v>
      </c>
      <c r="G265" s="184"/>
    </row>
    <row r="266" spans="1:7" s="19" customFormat="1">
      <c r="A266" s="237"/>
      <c r="B266" s="238"/>
      <c r="C266" s="213" t="s">
        <v>794</v>
      </c>
      <c r="D266" s="214" t="s">
        <v>795</v>
      </c>
      <c r="E266" s="215" t="s">
        <v>430</v>
      </c>
      <c r="F266" s="216">
        <v>3813</v>
      </c>
      <c r="G266" s="184"/>
    </row>
    <row r="267" spans="1:7" s="19" customFormat="1">
      <c r="A267" s="237"/>
      <c r="B267" s="238"/>
      <c r="C267" s="213" t="s">
        <v>796</v>
      </c>
      <c r="D267" s="214" t="s">
        <v>797</v>
      </c>
      <c r="E267" s="215"/>
      <c r="F267" s="216">
        <v>243382.02</v>
      </c>
      <c r="G267" s="184"/>
    </row>
    <row r="268" spans="1:7" s="19" customFormat="1">
      <c r="A268" s="237"/>
      <c r="B268" s="238"/>
      <c r="C268" s="213" t="s">
        <v>798</v>
      </c>
      <c r="D268" s="214" t="s">
        <v>799</v>
      </c>
      <c r="E268" s="215"/>
      <c r="F268" s="216">
        <v>751857.44</v>
      </c>
      <c r="G268" s="184"/>
    </row>
    <row r="269" spans="1:7" s="19" customFormat="1">
      <c r="A269" s="237"/>
      <c r="B269" s="238"/>
      <c r="C269" s="213" t="s">
        <v>800</v>
      </c>
      <c r="D269" s="214" t="s">
        <v>801</v>
      </c>
      <c r="E269" s="215"/>
      <c r="F269" s="216">
        <v>2187114.87</v>
      </c>
      <c r="G269" s="184"/>
    </row>
    <row r="270" spans="1:7" s="19" customFormat="1">
      <c r="A270" s="237"/>
      <c r="B270" s="238"/>
      <c r="C270" s="213" t="s">
        <v>802</v>
      </c>
      <c r="D270" s="214" t="s">
        <v>803</v>
      </c>
      <c r="E270" s="215"/>
      <c r="F270" s="216">
        <v>11286.06</v>
      </c>
      <c r="G270" s="184"/>
    </row>
    <row r="271" spans="1:7" s="19" customFormat="1">
      <c r="A271" s="237"/>
      <c r="B271" s="238"/>
      <c r="C271" s="213" t="s">
        <v>804</v>
      </c>
      <c r="D271" s="214" t="s">
        <v>805</v>
      </c>
      <c r="E271" s="215"/>
      <c r="F271" s="216">
        <v>11173.2</v>
      </c>
      <c r="G271" s="184"/>
    </row>
    <row r="272" spans="1:7" s="19" customFormat="1">
      <c r="A272" s="237"/>
      <c r="B272" s="238"/>
      <c r="C272" s="213" t="s">
        <v>806</v>
      </c>
      <c r="D272" s="214" t="s">
        <v>807</v>
      </c>
      <c r="E272" s="215"/>
      <c r="F272" s="216">
        <v>22589.72</v>
      </c>
      <c r="G272" s="184"/>
    </row>
    <row r="273" spans="1:7" s="19" customFormat="1">
      <c r="A273" s="237"/>
      <c r="B273" s="238"/>
      <c r="C273" s="213" t="s">
        <v>808</v>
      </c>
      <c r="D273" s="214" t="s">
        <v>809</v>
      </c>
      <c r="E273" s="215"/>
      <c r="F273" s="216">
        <v>11173.2</v>
      </c>
      <c r="G273" s="184"/>
    </row>
    <row r="274" spans="1:7" s="19" customFormat="1">
      <c r="A274" s="237"/>
      <c r="B274" s="238"/>
      <c r="C274" s="213" t="s">
        <v>810</v>
      </c>
      <c r="D274" s="214" t="s">
        <v>811</v>
      </c>
      <c r="E274" s="215"/>
      <c r="F274" s="216">
        <v>8244.99</v>
      </c>
      <c r="G274" s="184"/>
    </row>
    <row r="275" spans="1:7" s="19" customFormat="1">
      <c r="A275" s="237"/>
      <c r="B275" s="238"/>
      <c r="C275" s="213" t="s">
        <v>812</v>
      </c>
      <c r="D275" s="214" t="s">
        <v>811</v>
      </c>
      <c r="E275" s="215"/>
      <c r="F275" s="216">
        <v>8245</v>
      </c>
      <c r="G275" s="184"/>
    </row>
    <row r="276" spans="1:7" s="19" customFormat="1">
      <c r="A276" s="237"/>
      <c r="B276" s="238"/>
      <c r="C276" s="213" t="s">
        <v>813</v>
      </c>
      <c r="D276" s="214" t="s">
        <v>814</v>
      </c>
      <c r="E276" s="215"/>
      <c r="F276" s="216">
        <v>8245</v>
      </c>
      <c r="G276" s="184"/>
    </row>
    <row r="277" spans="1:7" s="19" customFormat="1">
      <c r="A277" s="237"/>
      <c r="B277" s="238"/>
      <c r="C277" s="213" t="s">
        <v>815</v>
      </c>
      <c r="D277" s="214" t="s">
        <v>814</v>
      </c>
      <c r="E277" s="215"/>
      <c r="F277" s="216">
        <v>8245</v>
      </c>
      <c r="G277" s="184"/>
    </row>
    <row r="278" spans="1:7" s="19" customFormat="1">
      <c r="A278" s="237"/>
      <c r="B278" s="238"/>
      <c r="C278" s="213" t="s">
        <v>816</v>
      </c>
      <c r="D278" s="214" t="s">
        <v>817</v>
      </c>
      <c r="E278" s="215"/>
      <c r="F278" s="216">
        <v>562398.59</v>
      </c>
      <c r="G278" s="184"/>
    </row>
    <row r="279" spans="1:7" s="19" customFormat="1">
      <c r="A279" s="237"/>
      <c r="B279" s="238"/>
      <c r="C279" s="213" t="s">
        <v>818</v>
      </c>
      <c r="D279" s="214" t="s">
        <v>819</v>
      </c>
      <c r="E279" s="215"/>
      <c r="F279" s="216">
        <v>1531735.26</v>
      </c>
      <c r="G279" s="184"/>
    </row>
    <row r="280" spans="1:7" s="19" customFormat="1">
      <c r="A280" s="237"/>
      <c r="B280" s="238"/>
      <c r="C280" s="213" t="s">
        <v>820</v>
      </c>
      <c r="D280" s="214" t="s">
        <v>821</v>
      </c>
      <c r="E280" s="215"/>
      <c r="F280" s="216">
        <v>1374902.78</v>
      </c>
      <c r="G280" s="184"/>
    </row>
    <row r="281" spans="1:7" s="19" customFormat="1">
      <c r="A281" s="237"/>
      <c r="B281" s="238"/>
      <c r="C281" s="213" t="s">
        <v>771</v>
      </c>
      <c r="D281" s="214" t="s">
        <v>822</v>
      </c>
      <c r="E281" s="215"/>
      <c r="F281" s="216">
        <v>10000</v>
      </c>
      <c r="G281" s="184"/>
    </row>
    <row r="282" spans="1:7" s="19" customFormat="1">
      <c r="A282" s="237"/>
      <c r="B282" s="238"/>
      <c r="C282" s="213" t="s">
        <v>231</v>
      </c>
      <c r="D282" s="214" t="s">
        <v>172</v>
      </c>
      <c r="E282" s="215"/>
      <c r="F282" s="216">
        <v>8700</v>
      </c>
      <c r="G282" s="184"/>
    </row>
    <row r="283" spans="1:7" s="19" customFormat="1" ht="24.75" customHeight="1">
      <c r="A283" s="237"/>
      <c r="B283" s="238"/>
      <c r="C283" s="44"/>
      <c r="D283" s="235" t="s">
        <v>387</v>
      </c>
      <c r="E283" s="236"/>
      <c r="F283" s="51">
        <f>SUM(F7:F282)</f>
        <v>58652265.100000046</v>
      </c>
    </row>
    <row r="284" spans="1:7" ht="15.75">
      <c r="E284" s="105"/>
      <c r="F284" s="90"/>
    </row>
    <row r="285" spans="1:7">
      <c r="B285">
        <v>63003</v>
      </c>
      <c r="C285" s="77">
        <f>SUM(G9+G49)</f>
        <v>4830466.7300000004</v>
      </c>
    </row>
    <row r="286" spans="1:7">
      <c r="B286">
        <v>60016</v>
      </c>
      <c r="C286" s="77">
        <v>44638830.600000001</v>
      </c>
    </row>
    <row r="287" spans="1:7">
      <c r="B287">
        <v>70005</v>
      </c>
      <c r="C287" s="91">
        <f>SUM(F151+F236)</f>
        <v>78456.399999999994</v>
      </c>
    </row>
    <row r="288" spans="1:7">
      <c r="B288">
        <v>90001</v>
      </c>
      <c r="C288" s="77">
        <f>SUM(G27+F240+F267)</f>
        <v>1226436.8</v>
      </c>
    </row>
    <row r="289" spans="2:3">
      <c r="B289">
        <v>90015</v>
      </c>
      <c r="C289" s="91">
        <f>SUM(G134+G153+G188+G212+G230+F239+G248+G258+F270+F271+F272+F273)</f>
        <v>2521260.8500000006</v>
      </c>
    </row>
    <row r="290" spans="2:3">
      <c r="B290">
        <v>90095</v>
      </c>
      <c r="C290" s="77">
        <f>SUM(G42+G160+G174+G193+G198+F200+F237+F249+F281+F282)</f>
        <v>676799.75999999989</v>
      </c>
    </row>
    <row r="291" spans="2:3">
      <c r="B291">
        <v>92109</v>
      </c>
      <c r="C291" s="77">
        <f>SUM(F30)</f>
        <v>10449.99</v>
      </c>
    </row>
    <row r="292" spans="2:3">
      <c r="B292">
        <v>92195</v>
      </c>
      <c r="C292" s="77">
        <f>SUM(F50)</f>
        <v>29520</v>
      </c>
    </row>
    <row r="293" spans="2:3">
      <c r="B293">
        <v>92601</v>
      </c>
      <c r="C293" s="77">
        <f>SUM(F46+F51+F156+F199+G216+F238+F241+G254+G260)</f>
        <v>4640043.97</v>
      </c>
    </row>
    <row r="294" spans="2:3" ht="15">
      <c r="C294" s="185">
        <f>SUM(C285:C293)</f>
        <v>58652265.099999994</v>
      </c>
    </row>
  </sheetData>
  <mergeCells count="5">
    <mergeCell ref="B1:C1"/>
    <mergeCell ref="B2:C2"/>
    <mergeCell ref="D283:E283"/>
    <mergeCell ref="A7:A283"/>
    <mergeCell ref="B7:B28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view="pageBreakPreview" zoomScale="90" zoomScaleSheetLayoutView="90" workbookViewId="0">
      <selection activeCell="H18" sqref="H18"/>
    </sheetView>
  </sheetViews>
  <sheetFormatPr defaultRowHeight="14.25"/>
  <cols>
    <col min="1" max="1" width="7.75" customWidth="1"/>
    <col min="2" max="2" width="35.875" customWidth="1"/>
    <col min="3" max="3" width="34.125" customWidth="1"/>
    <col min="4" max="4" width="17.25" customWidth="1"/>
    <col min="5" max="5" width="19.125" customWidth="1"/>
    <col min="6" max="6" width="14.375" customWidth="1"/>
  </cols>
  <sheetData>
    <row r="1" spans="1:5" ht="22.5" customHeight="1">
      <c r="A1" s="248" t="s">
        <v>824</v>
      </c>
      <c r="B1" s="248"/>
      <c r="C1" s="220" t="s">
        <v>375</v>
      </c>
      <c r="D1" s="246"/>
      <c r="E1" s="246"/>
    </row>
    <row r="2" spans="1:5" ht="28.5" customHeight="1">
      <c r="A2" s="107"/>
      <c r="B2" s="245" t="s">
        <v>830</v>
      </c>
      <c r="C2" s="245"/>
      <c r="D2" s="246"/>
      <c r="E2" s="246"/>
    </row>
    <row r="3" spans="1:5" ht="23.25" customHeight="1" thickBot="1">
      <c r="A3" s="217" t="s">
        <v>3</v>
      </c>
      <c r="B3" s="218" t="s">
        <v>829</v>
      </c>
      <c r="C3" s="219" t="s">
        <v>0</v>
      </c>
      <c r="D3" s="135"/>
      <c r="E3" s="136" t="s">
        <v>371</v>
      </c>
    </row>
    <row r="4" spans="1:5" ht="15">
      <c r="A4" s="241">
        <v>1</v>
      </c>
      <c r="B4" s="243" t="s">
        <v>178</v>
      </c>
      <c r="C4" s="112" t="s">
        <v>4</v>
      </c>
      <c r="D4" s="106"/>
      <c r="E4" s="203">
        <v>134821</v>
      </c>
    </row>
    <row r="5" spans="1:5" ht="15">
      <c r="A5" s="242"/>
      <c r="B5" s="244"/>
      <c r="C5" s="107" t="s">
        <v>7</v>
      </c>
      <c r="D5" s="6"/>
      <c r="E5" s="113">
        <v>49237</v>
      </c>
    </row>
    <row r="6" spans="1:5" ht="15">
      <c r="A6" s="242"/>
      <c r="B6" s="244"/>
      <c r="C6" s="107" t="s">
        <v>8</v>
      </c>
      <c r="D6" s="6"/>
      <c r="E6" s="113">
        <v>84000</v>
      </c>
    </row>
    <row r="7" spans="1:5" ht="15">
      <c r="A7" s="242"/>
      <c r="B7" s="244"/>
      <c r="C7" s="107" t="s">
        <v>9</v>
      </c>
      <c r="D7" s="6"/>
      <c r="E7" s="113">
        <v>276945</v>
      </c>
    </row>
    <row r="8" spans="1:5" ht="15">
      <c r="A8" s="242"/>
      <c r="B8" s="244"/>
      <c r="C8" s="107" t="s">
        <v>10</v>
      </c>
      <c r="D8" s="6"/>
      <c r="E8" s="113">
        <v>7020</v>
      </c>
    </row>
    <row r="9" spans="1:5" ht="15">
      <c r="A9" s="242"/>
      <c r="B9" s="244"/>
      <c r="C9" s="107" t="s">
        <v>669</v>
      </c>
      <c r="D9" s="6"/>
      <c r="E9" s="113">
        <v>9500</v>
      </c>
    </row>
    <row r="10" spans="1:5" ht="21.75" customHeight="1">
      <c r="A10" s="242"/>
      <c r="B10" s="244"/>
      <c r="C10" s="107"/>
      <c r="D10" s="108" t="s">
        <v>72</v>
      </c>
      <c r="E10" s="114">
        <f>SUM(E4:E9)</f>
        <v>561523</v>
      </c>
    </row>
    <row r="11" spans="1:5" ht="15">
      <c r="A11" s="242">
        <v>2</v>
      </c>
      <c r="B11" s="244" t="s">
        <v>178</v>
      </c>
      <c r="C11" s="247" t="s">
        <v>665</v>
      </c>
      <c r="D11" s="64" t="s">
        <v>57</v>
      </c>
      <c r="E11" s="113">
        <v>248670.57</v>
      </c>
    </row>
    <row r="12" spans="1:5" ht="15">
      <c r="A12" s="242"/>
      <c r="B12" s="244"/>
      <c r="C12" s="247"/>
      <c r="D12" s="64" t="s">
        <v>58</v>
      </c>
      <c r="E12" s="113">
        <v>601589.41</v>
      </c>
    </row>
    <row r="13" spans="1:5" ht="15">
      <c r="A13" s="242"/>
      <c r="B13" s="244"/>
      <c r="C13" s="247"/>
      <c r="D13" s="64" t="s">
        <v>59</v>
      </c>
      <c r="E13" s="113">
        <v>52356.5</v>
      </c>
    </row>
    <row r="14" spans="1:5" ht="15">
      <c r="A14" s="242"/>
      <c r="B14" s="244"/>
      <c r="C14" s="247"/>
      <c r="D14" s="64" t="s">
        <v>60</v>
      </c>
      <c r="E14" s="113">
        <v>358450.23</v>
      </c>
    </row>
    <row r="15" spans="1:5" ht="15">
      <c r="A15" s="242"/>
      <c r="B15" s="244"/>
      <c r="C15" s="247"/>
      <c r="D15" s="64" t="s">
        <v>56</v>
      </c>
      <c r="E15" s="113">
        <v>735361.43</v>
      </c>
    </row>
    <row r="16" spans="1:5" ht="15">
      <c r="A16" s="242"/>
      <c r="B16" s="244"/>
      <c r="C16" s="247"/>
      <c r="D16" s="64" t="s">
        <v>61</v>
      </c>
      <c r="E16" s="115">
        <v>320848.34999999998</v>
      </c>
    </row>
    <row r="17" spans="1:6" ht="27" customHeight="1">
      <c r="A17" s="242"/>
      <c r="B17" s="244"/>
      <c r="C17" s="247"/>
      <c r="D17" s="109" t="s">
        <v>72</v>
      </c>
      <c r="E17" s="114">
        <f>SUM(E11:E16)</f>
        <v>2317276.4900000002</v>
      </c>
      <c r="F17" s="91"/>
    </row>
    <row r="18" spans="1:6" ht="21.75" customHeight="1" thickBot="1">
      <c r="A18" s="110">
        <v>3</v>
      </c>
      <c r="B18" s="111" t="s">
        <v>82</v>
      </c>
      <c r="C18" s="118" t="s">
        <v>179</v>
      </c>
      <c r="D18" s="109" t="s">
        <v>388</v>
      </c>
      <c r="E18" s="116">
        <v>12835</v>
      </c>
    </row>
    <row r="19" spans="1:6" ht="33" customHeight="1" thickBot="1">
      <c r="C19" s="239" t="s">
        <v>782</v>
      </c>
      <c r="D19" s="240"/>
      <c r="E19" s="117">
        <f>SUM(E10+E17+E18)</f>
        <v>2891634.49</v>
      </c>
    </row>
  </sheetData>
  <mergeCells count="9">
    <mergeCell ref="B2:C2"/>
    <mergeCell ref="D1:E2"/>
    <mergeCell ref="C11:C17"/>
    <mergeCell ref="A1:B1"/>
    <mergeCell ref="C19:D19"/>
    <mergeCell ref="A4:A10"/>
    <mergeCell ref="B4:B10"/>
    <mergeCell ref="A11:A17"/>
    <mergeCell ref="B11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3"/>
  <sheetViews>
    <sheetView view="pageBreakPreview" topLeftCell="A13" zoomScaleSheetLayoutView="100" workbookViewId="0">
      <selection activeCell="E54" sqref="E54"/>
    </sheetView>
  </sheetViews>
  <sheetFormatPr defaultRowHeight="14.25"/>
  <cols>
    <col min="1" max="1" width="5.75" customWidth="1"/>
    <col min="2" max="2" width="20.375" customWidth="1"/>
    <col min="3" max="3" width="47.75" customWidth="1"/>
    <col min="4" max="4" width="14.625" customWidth="1"/>
    <col min="5" max="5" width="17.125" customWidth="1"/>
    <col min="6" max="6" width="10.875" bestFit="1" customWidth="1"/>
  </cols>
  <sheetData>
    <row r="1" spans="1:5" ht="15.75">
      <c r="A1" s="255" t="s">
        <v>824</v>
      </c>
      <c r="B1" s="255"/>
      <c r="C1" s="206" t="s">
        <v>375</v>
      </c>
      <c r="D1" s="8"/>
      <c r="E1" s="8"/>
    </row>
    <row r="2" spans="1:5" ht="15.75">
      <c r="A2" s="256"/>
      <c r="B2" s="256"/>
      <c r="C2" s="145"/>
      <c r="D2" s="8"/>
      <c r="E2" s="8"/>
    </row>
    <row r="3" spans="1:5" ht="34.5" customHeight="1">
      <c r="A3" s="146"/>
      <c r="B3" s="146"/>
      <c r="C3" s="154" t="s">
        <v>70</v>
      </c>
      <c r="D3" s="146" t="s">
        <v>373</v>
      </c>
      <c r="E3" s="9"/>
    </row>
    <row r="4" spans="1:5" ht="15" customHeight="1">
      <c r="A4" s="249"/>
      <c r="B4" s="249"/>
      <c r="C4" s="249"/>
      <c r="D4" s="249"/>
      <c r="E4" s="10"/>
    </row>
    <row r="5" spans="1:5" ht="24.75" customHeight="1">
      <c r="A5" s="250" t="s">
        <v>823</v>
      </c>
      <c r="B5" s="250"/>
      <c r="C5" s="250"/>
      <c r="D5" s="250"/>
      <c r="E5" s="250"/>
    </row>
    <row r="6" spans="1:5" ht="117.75" customHeight="1" thickBot="1">
      <c r="A6" s="151" t="s">
        <v>64</v>
      </c>
      <c r="B6" s="152" t="s">
        <v>659</v>
      </c>
      <c r="C6" s="150" t="s">
        <v>783</v>
      </c>
      <c r="D6" s="150" t="s">
        <v>62</v>
      </c>
      <c r="E6" s="153" t="s">
        <v>65</v>
      </c>
    </row>
    <row r="7" spans="1:5" ht="18" customHeight="1" thickBot="1">
      <c r="A7" s="70"/>
      <c r="B7" s="71"/>
      <c r="C7" s="72" t="s">
        <v>63</v>
      </c>
      <c r="D7" s="72"/>
      <c r="E7" s="73"/>
    </row>
    <row r="8" spans="1:5" ht="20.25" customHeight="1">
      <c r="A8" s="162">
        <v>1</v>
      </c>
      <c r="B8" s="141" t="s">
        <v>75</v>
      </c>
      <c r="C8" s="137" t="s">
        <v>566</v>
      </c>
      <c r="D8" s="155">
        <v>2010</v>
      </c>
      <c r="E8" s="156">
        <v>5000</v>
      </c>
    </row>
    <row r="9" spans="1:5" ht="15.75">
      <c r="A9" s="162">
        <v>2</v>
      </c>
      <c r="B9" s="142" t="s">
        <v>76</v>
      </c>
      <c r="C9" s="138" t="s">
        <v>77</v>
      </c>
      <c r="D9" s="149">
        <v>2009</v>
      </c>
      <c r="E9" s="157">
        <v>177803.06</v>
      </c>
    </row>
    <row r="10" spans="1:5" ht="15.75">
      <c r="A10" s="163">
        <v>3</v>
      </c>
      <c r="B10" s="143" t="s">
        <v>78</v>
      </c>
      <c r="C10" s="139" t="s">
        <v>74</v>
      </c>
      <c r="D10" s="158">
        <v>2013</v>
      </c>
      <c r="E10" s="159">
        <v>21217.5</v>
      </c>
    </row>
    <row r="11" spans="1:5" ht="15.75">
      <c r="A11" s="164">
        <v>4</v>
      </c>
      <c r="B11" s="144" t="s">
        <v>389</v>
      </c>
      <c r="C11" s="140" t="s">
        <v>390</v>
      </c>
      <c r="D11" s="160">
        <v>2015</v>
      </c>
      <c r="E11" s="161">
        <v>9557.1</v>
      </c>
    </row>
    <row r="12" spans="1:5" ht="15.75">
      <c r="A12" s="164">
        <v>5</v>
      </c>
      <c r="B12" s="144" t="s">
        <v>391</v>
      </c>
      <c r="C12" s="140" t="s">
        <v>392</v>
      </c>
      <c r="D12" s="160">
        <v>2014</v>
      </c>
      <c r="E12" s="161">
        <v>15977.7</v>
      </c>
    </row>
    <row r="13" spans="1:5" ht="15.75">
      <c r="A13" s="164">
        <v>6</v>
      </c>
      <c r="B13" s="144" t="s">
        <v>393</v>
      </c>
      <c r="C13" s="140" t="s">
        <v>394</v>
      </c>
      <c r="D13" s="160">
        <v>2014</v>
      </c>
      <c r="E13" s="161">
        <v>21119.1</v>
      </c>
    </row>
    <row r="14" spans="1:5" ht="15.75">
      <c r="A14" s="164">
        <v>7</v>
      </c>
      <c r="B14" s="144" t="s">
        <v>395</v>
      </c>
      <c r="C14" s="140" t="s">
        <v>396</v>
      </c>
      <c r="D14" s="160">
        <v>2014</v>
      </c>
      <c r="E14" s="161">
        <v>6487.02</v>
      </c>
    </row>
    <row r="15" spans="1:5" ht="15.75">
      <c r="A15" s="164">
        <v>8</v>
      </c>
      <c r="B15" s="144" t="s">
        <v>397</v>
      </c>
      <c r="C15" s="140" t="s">
        <v>398</v>
      </c>
      <c r="D15" s="160">
        <v>2016</v>
      </c>
      <c r="E15" s="161">
        <v>18910</v>
      </c>
    </row>
    <row r="16" spans="1:5" ht="15.75">
      <c r="A16" s="164">
        <v>9</v>
      </c>
      <c r="B16" s="144" t="s">
        <v>399</v>
      </c>
      <c r="C16" s="140" t="s">
        <v>400</v>
      </c>
      <c r="D16" s="160">
        <v>2016</v>
      </c>
      <c r="E16" s="161">
        <v>4875.72</v>
      </c>
    </row>
    <row r="17" spans="1:6" ht="15.75">
      <c r="A17" s="164">
        <v>10</v>
      </c>
      <c r="B17" s="144" t="s">
        <v>401</v>
      </c>
      <c r="C17" s="140" t="s">
        <v>402</v>
      </c>
      <c r="D17" s="160">
        <v>2016</v>
      </c>
      <c r="E17" s="161">
        <v>12546</v>
      </c>
    </row>
    <row r="18" spans="1:6" ht="15.75">
      <c r="A18" s="164">
        <v>11</v>
      </c>
      <c r="B18" s="144" t="s">
        <v>403</v>
      </c>
      <c r="C18" s="140" t="s">
        <v>404</v>
      </c>
      <c r="D18" s="160">
        <v>2016</v>
      </c>
      <c r="E18" s="161">
        <v>6999.93</v>
      </c>
    </row>
    <row r="19" spans="1:6" ht="15.75">
      <c r="A19" s="164">
        <v>12</v>
      </c>
      <c r="B19" s="144" t="s">
        <v>405</v>
      </c>
      <c r="C19" s="140" t="s">
        <v>406</v>
      </c>
      <c r="D19" s="160">
        <v>2016</v>
      </c>
      <c r="E19" s="161">
        <v>5122</v>
      </c>
    </row>
    <row r="20" spans="1:6" ht="15.75">
      <c r="A20" s="164">
        <v>13</v>
      </c>
      <c r="B20" s="144" t="s">
        <v>407</v>
      </c>
      <c r="C20" s="140" t="s">
        <v>408</v>
      </c>
      <c r="D20" s="160">
        <v>2016</v>
      </c>
      <c r="E20" s="161">
        <v>5550.9</v>
      </c>
    </row>
    <row r="21" spans="1:6" ht="15.75">
      <c r="A21" s="164">
        <v>14</v>
      </c>
      <c r="B21" s="144" t="s">
        <v>409</v>
      </c>
      <c r="C21" s="140" t="s">
        <v>408</v>
      </c>
      <c r="D21" s="160">
        <v>2016</v>
      </c>
      <c r="E21" s="161">
        <v>5550.9</v>
      </c>
    </row>
    <row r="22" spans="1:6" ht="15.75">
      <c r="A22" s="164">
        <v>15</v>
      </c>
      <c r="B22" s="144" t="s">
        <v>410</v>
      </c>
      <c r="C22" s="140" t="s">
        <v>408</v>
      </c>
      <c r="D22" s="160">
        <v>2016</v>
      </c>
      <c r="E22" s="161">
        <v>5550.9</v>
      </c>
    </row>
    <row r="23" spans="1:6" ht="15.75">
      <c r="A23" s="164">
        <v>16</v>
      </c>
      <c r="B23" s="144" t="s">
        <v>411</v>
      </c>
      <c r="C23" s="140" t="s">
        <v>408</v>
      </c>
      <c r="D23" s="160">
        <v>2016</v>
      </c>
      <c r="E23" s="161">
        <v>5550.92</v>
      </c>
    </row>
    <row r="24" spans="1:6" ht="15.75">
      <c r="A24" s="164">
        <v>17</v>
      </c>
      <c r="B24" s="144" t="s">
        <v>412</v>
      </c>
      <c r="C24" s="140" t="s">
        <v>413</v>
      </c>
      <c r="D24" s="160">
        <v>2016</v>
      </c>
      <c r="E24" s="161">
        <v>5412.28</v>
      </c>
    </row>
    <row r="25" spans="1:6" ht="15.75">
      <c r="A25" s="164">
        <v>18</v>
      </c>
      <c r="B25" s="144" t="s">
        <v>414</v>
      </c>
      <c r="C25" s="140" t="s">
        <v>415</v>
      </c>
      <c r="D25" s="160">
        <v>2016</v>
      </c>
      <c r="E25" s="161">
        <v>5755.9</v>
      </c>
    </row>
    <row r="26" spans="1:6" ht="15.75">
      <c r="A26" s="164">
        <v>19</v>
      </c>
      <c r="B26" s="144" t="s">
        <v>416</v>
      </c>
      <c r="C26" s="140" t="s">
        <v>417</v>
      </c>
      <c r="D26" s="160">
        <v>2016</v>
      </c>
      <c r="E26" s="161">
        <v>5755.89</v>
      </c>
    </row>
    <row r="27" spans="1:6" ht="15.75">
      <c r="A27" s="164">
        <v>20</v>
      </c>
      <c r="B27" s="144" t="s">
        <v>418</v>
      </c>
      <c r="C27" s="140" t="s">
        <v>419</v>
      </c>
      <c r="D27" s="160">
        <v>2016</v>
      </c>
      <c r="E27" s="161">
        <v>5755.9</v>
      </c>
    </row>
    <row r="28" spans="1:6" ht="15.75">
      <c r="A28" s="164">
        <v>21</v>
      </c>
      <c r="B28" s="144" t="s">
        <v>663</v>
      </c>
      <c r="C28" s="140" t="s">
        <v>664</v>
      </c>
      <c r="D28" s="160">
        <v>2018</v>
      </c>
      <c r="E28" s="161">
        <v>13980</v>
      </c>
    </row>
    <row r="29" spans="1:6" ht="15.75">
      <c r="A29" s="92"/>
      <c r="B29" s="93"/>
      <c r="C29" s="171" t="s">
        <v>374</v>
      </c>
      <c r="D29" s="170">
        <f>SUM(E8:E28)</f>
        <v>364478.72000000009</v>
      </c>
      <c r="E29" s="102"/>
      <c r="F29" s="103"/>
    </row>
    <row r="30" spans="1:6" ht="24" customHeight="1">
      <c r="A30" s="251" t="s">
        <v>784</v>
      </c>
      <c r="B30" s="252"/>
      <c r="C30" s="252"/>
      <c r="D30" s="252"/>
      <c r="E30" s="253"/>
    </row>
    <row r="31" spans="1:6" ht="64.5" thickBot="1">
      <c r="A31" s="13" t="s">
        <v>64</v>
      </c>
      <c r="B31" s="14" t="s">
        <v>73</v>
      </c>
      <c r="C31" s="14" t="s">
        <v>66</v>
      </c>
      <c r="D31" s="14" t="s">
        <v>62</v>
      </c>
      <c r="E31" s="11" t="s">
        <v>65</v>
      </c>
    </row>
    <row r="32" spans="1:6" ht="15.75">
      <c r="A32" s="13"/>
      <c r="B32" s="14"/>
      <c r="C32" s="14" t="s">
        <v>376</v>
      </c>
      <c r="D32" s="14"/>
      <c r="E32" s="74"/>
    </row>
    <row r="33" spans="1:5" ht="15.75">
      <c r="A33" s="12">
        <v>1</v>
      </c>
      <c r="B33" s="147" t="s">
        <v>420</v>
      </c>
      <c r="C33" s="148" t="s">
        <v>421</v>
      </c>
      <c r="D33" s="148">
        <v>2015</v>
      </c>
      <c r="E33" s="166">
        <v>15183.84</v>
      </c>
    </row>
    <row r="34" spans="1:5" ht="15.75">
      <c r="A34" s="12"/>
      <c r="B34" s="18"/>
      <c r="C34" s="165" t="s">
        <v>374</v>
      </c>
      <c r="D34" s="75">
        <f>SUM(E33:E33)</f>
        <v>15183.84</v>
      </c>
      <c r="E34" s="169"/>
    </row>
    <row r="35" spans="1:5" ht="59.25" customHeight="1">
      <c r="A35" s="254" t="s">
        <v>785</v>
      </c>
      <c r="B35" s="254"/>
      <c r="C35" s="254"/>
      <c r="D35" s="254"/>
      <c r="E35" s="254"/>
    </row>
    <row r="36" spans="1:5" ht="64.5" thickBot="1">
      <c r="A36" s="14" t="s">
        <v>64</v>
      </c>
      <c r="B36" s="14" t="s">
        <v>73</v>
      </c>
      <c r="C36" s="14" t="s">
        <v>67</v>
      </c>
      <c r="D36" s="14" t="s">
        <v>62</v>
      </c>
      <c r="E36" s="11" t="s">
        <v>65</v>
      </c>
    </row>
    <row r="37" spans="1:5" ht="15.75">
      <c r="A37" s="14"/>
      <c r="B37" s="14"/>
      <c r="C37" s="13" t="s">
        <v>375</v>
      </c>
      <c r="D37" s="14"/>
      <c r="E37" s="74"/>
    </row>
    <row r="38" spans="1:5" ht="15.75">
      <c r="A38" s="162">
        <v>1</v>
      </c>
      <c r="B38" s="147" t="s">
        <v>79</v>
      </c>
      <c r="C38" s="149" t="s">
        <v>658</v>
      </c>
      <c r="D38" s="149">
        <v>2012</v>
      </c>
      <c r="E38" s="166">
        <v>280469.64</v>
      </c>
    </row>
    <row r="39" spans="1:5" ht="15.75">
      <c r="A39" s="162">
        <v>2</v>
      </c>
      <c r="B39" s="147" t="s">
        <v>80</v>
      </c>
      <c r="C39" s="149" t="s">
        <v>68</v>
      </c>
      <c r="D39" s="149">
        <v>2010</v>
      </c>
      <c r="E39" s="157">
        <v>9900</v>
      </c>
    </row>
    <row r="40" spans="1:5" ht="15.75">
      <c r="A40" s="162">
        <v>3</v>
      </c>
      <c r="B40" s="147" t="s">
        <v>81</v>
      </c>
      <c r="C40" s="149" t="s">
        <v>69</v>
      </c>
      <c r="D40" s="149">
        <v>2009</v>
      </c>
      <c r="E40" s="167">
        <v>71634.740000000005</v>
      </c>
    </row>
    <row r="41" spans="1:5" ht="15.75">
      <c r="A41" s="162">
        <v>4</v>
      </c>
      <c r="B41" s="147" t="s">
        <v>660</v>
      </c>
      <c r="C41" s="149" t="s">
        <v>661</v>
      </c>
      <c r="D41" s="168">
        <v>2018</v>
      </c>
      <c r="E41" s="159">
        <v>13960.5</v>
      </c>
    </row>
    <row r="42" spans="1:5" ht="16.5" thickBot="1">
      <c r="A42" s="12"/>
      <c r="B42" s="18"/>
      <c r="C42" s="165" t="s">
        <v>374</v>
      </c>
      <c r="D42" s="75">
        <f>SUM(E38:E41)</f>
        <v>375964.88</v>
      </c>
    </row>
    <row r="43" spans="1:5" ht="16.5" thickBot="1">
      <c r="A43" s="15"/>
      <c r="B43" s="15"/>
      <c r="C43" s="17" t="s">
        <v>565</v>
      </c>
      <c r="D43" s="16"/>
      <c r="E43" s="101">
        <f>SUM(D29+D34+D42)</f>
        <v>755627.44000000018</v>
      </c>
    </row>
  </sheetData>
  <mergeCells count="6">
    <mergeCell ref="A4:D4"/>
    <mergeCell ref="A5:E5"/>
    <mergeCell ref="A30:E30"/>
    <mergeCell ref="A35:E35"/>
    <mergeCell ref="A1:B1"/>
    <mergeCell ref="A2:B2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53"/>
  <sheetViews>
    <sheetView topLeftCell="A26" workbookViewId="0">
      <selection activeCell="E48" sqref="E48:E50"/>
    </sheetView>
  </sheetViews>
  <sheetFormatPr defaultRowHeight="14.25"/>
  <cols>
    <col min="1" max="1" width="19.875" customWidth="1"/>
    <col min="2" max="2" width="17.875" customWidth="1"/>
    <col min="5" max="5" width="21.25" customWidth="1"/>
  </cols>
  <sheetData>
    <row r="2" spans="1:2">
      <c r="A2" s="25">
        <v>217200</v>
      </c>
      <c r="B2" s="77">
        <f t="shared" ref="B2:B14" si="0">SUM(A2)</f>
        <v>217200</v>
      </c>
    </row>
    <row r="3" spans="1:2">
      <c r="A3" s="25">
        <v>270000</v>
      </c>
      <c r="B3" s="77">
        <f t="shared" si="0"/>
        <v>270000</v>
      </c>
    </row>
    <row r="4" spans="1:2">
      <c r="A4" s="25">
        <v>147600</v>
      </c>
      <c r="B4" s="77">
        <f t="shared" si="0"/>
        <v>147600</v>
      </c>
    </row>
    <row r="5" spans="1:2">
      <c r="A5" s="25">
        <v>73200</v>
      </c>
      <c r="B5" s="77">
        <f t="shared" si="0"/>
        <v>73200</v>
      </c>
    </row>
    <row r="6" spans="1:2">
      <c r="A6" s="25">
        <v>218400</v>
      </c>
      <c r="B6" s="77">
        <f t="shared" si="0"/>
        <v>218400</v>
      </c>
    </row>
    <row r="7" spans="1:2">
      <c r="A7" s="25">
        <v>225600</v>
      </c>
      <c r="B7" s="77">
        <f t="shared" si="0"/>
        <v>225600</v>
      </c>
    </row>
    <row r="8" spans="1:2">
      <c r="A8" s="25">
        <v>288000</v>
      </c>
      <c r="B8" s="77">
        <f t="shared" si="0"/>
        <v>288000</v>
      </c>
    </row>
    <row r="9" spans="1:2">
      <c r="A9" s="25">
        <v>69600</v>
      </c>
      <c r="B9" s="77">
        <f t="shared" si="0"/>
        <v>69600</v>
      </c>
    </row>
    <row r="10" spans="1:2">
      <c r="A10" s="25">
        <v>288000</v>
      </c>
      <c r="B10" s="77">
        <f t="shared" si="0"/>
        <v>288000</v>
      </c>
    </row>
    <row r="11" spans="1:2">
      <c r="A11" s="25">
        <v>153600</v>
      </c>
      <c r="B11" s="77">
        <f t="shared" si="0"/>
        <v>153600</v>
      </c>
    </row>
    <row r="12" spans="1:2">
      <c r="A12" s="25">
        <v>420000</v>
      </c>
      <c r="B12" s="77">
        <f t="shared" si="0"/>
        <v>420000</v>
      </c>
    </row>
    <row r="13" spans="1:2">
      <c r="A13" s="25">
        <v>86400</v>
      </c>
      <c r="B13" s="77">
        <f t="shared" si="0"/>
        <v>86400</v>
      </c>
    </row>
    <row r="14" spans="1:2">
      <c r="A14" s="25">
        <v>360000</v>
      </c>
      <c r="B14" s="77">
        <f t="shared" si="0"/>
        <v>360000</v>
      </c>
    </row>
    <row r="15" spans="1:2">
      <c r="A15" s="20"/>
    </row>
    <row r="16" spans="1:2">
      <c r="A16" s="25">
        <v>1998000</v>
      </c>
      <c r="B16" s="77">
        <f t="shared" ref="B16:B52" si="1">SUM(A16)</f>
        <v>1998000</v>
      </c>
    </row>
    <row r="17" spans="1:5">
      <c r="A17" s="25">
        <v>86400</v>
      </c>
      <c r="B17" s="77">
        <f t="shared" si="1"/>
        <v>86400</v>
      </c>
    </row>
    <row r="18" spans="1:5">
      <c r="A18" s="25">
        <v>1132200</v>
      </c>
      <c r="B18" s="77">
        <f t="shared" si="1"/>
        <v>1132200</v>
      </c>
    </row>
    <row r="19" spans="1:5">
      <c r="A19" s="25">
        <v>748800</v>
      </c>
      <c r="B19" s="77">
        <f t="shared" si="1"/>
        <v>748800</v>
      </c>
    </row>
    <row r="20" spans="1:5">
      <c r="A20" s="25">
        <v>144000</v>
      </c>
      <c r="B20" s="77">
        <f t="shared" si="1"/>
        <v>144000</v>
      </c>
    </row>
    <row r="21" spans="1:5">
      <c r="A21" s="25">
        <v>240000</v>
      </c>
      <c r="B21" s="77">
        <f t="shared" si="1"/>
        <v>240000</v>
      </c>
    </row>
    <row r="22" spans="1:5">
      <c r="A22" s="25">
        <v>360000</v>
      </c>
      <c r="B22" s="77">
        <f t="shared" si="1"/>
        <v>360000</v>
      </c>
    </row>
    <row r="23" spans="1:5">
      <c r="A23" s="25">
        <v>60000</v>
      </c>
      <c r="B23" s="77">
        <f t="shared" si="1"/>
        <v>60000</v>
      </c>
    </row>
    <row r="24" spans="1:5">
      <c r="A24" s="25">
        <v>360000</v>
      </c>
      <c r="B24" s="77">
        <f t="shared" si="1"/>
        <v>360000</v>
      </c>
    </row>
    <row r="25" spans="1:5">
      <c r="A25" s="25">
        <v>285600</v>
      </c>
      <c r="B25" s="77">
        <f t="shared" si="1"/>
        <v>285600</v>
      </c>
    </row>
    <row r="26" spans="1:5">
      <c r="A26" s="25">
        <v>72000</v>
      </c>
      <c r="B26" s="77">
        <f t="shared" si="1"/>
        <v>72000</v>
      </c>
    </row>
    <row r="27" spans="1:5">
      <c r="A27" s="25">
        <v>21600</v>
      </c>
      <c r="B27" s="77">
        <f t="shared" si="1"/>
        <v>21600</v>
      </c>
      <c r="E27" s="25">
        <v>3002400</v>
      </c>
    </row>
    <row r="28" spans="1:5">
      <c r="A28" s="25">
        <v>72000</v>
      </c>
      <c r="B28" s="77">
        <f t="shared" si="1"/>
        <v>72000</v>
      </c>
      <c r="E28" s="31">
        <v>5697000</v>
      </c>
    </row>
    <row r="29" spans="1:5">
      <c r="A29" s="25">
        <v>217200</v>
      </c>
      <c r="B29" s="77">
        <f t="shared" si="1"/>
        <v>217200</v>
      </c>
      <c r="E29" s="25">
        <v>5306400</v>
      </c>
    </row>
    <row r="30" spans="1:5">
      <c r="A30" s="25">
        <v>1170000</v>
      </c>
      <c r="B30" s="77">
        <f t="shared" si="1"/>
        <v>1170000</v>
      </c>
      <c r="E30" s="25">
        <v>1495800</v>
      </c>
    </row>
    <row r="31" spans="1:5">
      <c r="A31" s="27">
        <v>120000</v>
      </c>
      <c r="B31" s="77">
        <f t="shared" si="1"/>
        <v>120000</v>
      </c>
      <c r="E31" s="25">
        <v>3439800</v>
      </c>
    </row>
    <row r="32" spans="1:5">
      <c r="A32" s="27">
        <v>612000</v>
      </c>
      <c r="B32" s="77">
        <f t="shared" si="1"/>
        <v>612000</v>
      </c>
      <c r="E32" s="69">
        <v>191592</v>
      </c>
    </row>
    <row r="33" spans="1:5">
      <c r="A33" s="27">
        <v>1140000</v>
      </c>
      <c r="B33" s="77">
        <f t="shared" si="1"/>
        <v>1140000</v>
      </c>
      <c r="E33" s="25">
        <v>2169000</v>
      </c>
    </row>
    <row r="34" spans="1:5">
      <c r="A34" s="27">
        <v>325200</v>
      </c>
      <c r="B34" s="77">
        <f t="shared" si="1"/>
        <v>325200</v>
      </c>
      <c r="E34" s="25">
        <v>2687400</v>
      </c>
    </row>
    <row r="35" spans="1:5">
      <c r="A35" s="30">
        <v>120000</v>
      </c>
      <c r="B35" s="77">
        <f t="shared" si="1"/>
        <v>120000</v>
      </c>
      <c r="E35" s="25">
        <v>1839600</v>
      </c>
    </row>
    <row r="36" spans="1:5">
      <c r="A36" s="30">
        <v>72000</v>
      </c>
      <c r="B36" s="77">
        <f t="shared" si="1"/>
        <v>72000</v>
      </c>
      <c r="E36" s="25">
        <v>3240000</v>
      </c>
    </row>
    <row r="37" spans="1:5">
      <c r="A37" s="30">
        <v>120000</v>
      </c>
      <c r="B37" s="77">
        <f t="shared" si="1"/>
        <v>120000</v>
      </c>
      <c r="E37" s="67">
        <v>328161.31</v>
      </c>
    </row>
    <row r="38" spans="1:5">
      <c r="A38" s="30">
        <v>144000</v>
      </c>
      <c r="B38" s="77">
        <f t="shared" si="1"/>
        <v>144000</v>
      </c>
      <c r="E38" s="25">
        <v>4035600</v>
      </c>
    </row>
    <row r="39" spans="1:5">
      <c r="A39" s="66">
        <v>558672.26</v>
      </c>
      <c r="B39" s="77">
        <f t="shared" si="1"/>
        <v>558672.26</v>
      </c>
      <c r="E39" s="25">
        <v>1090800</v>
      </c>
    </row>
    <row r="40" spans="1:5">
      <c r="A40" s="30">
        <v>330000</v>
      </c>
      <c r="B40" s="77">
        <f t="shared" si="1"/>
        <v>330000</v>
      </c>
      <c r="E40" s="25">
        <v>1326600</v>
      </c>
    </row>
    <row r="41" spans="1:5">
      <c r="A41" s="30">
        <v>240000</v>
      </c>
      <c r="B41" s="77">
        <f t="shared" si="1"/>
        <v>240000</v>
      </c>
      <c r="E41" s="25">
        <v>4843800</v>
      </c>
    </row>
    <row r="42" spans="1:5">
      <c r="A42" s="30">
        <v>224400</v>
      </c>
      <c r="B42" s="77">
        <f t="shared" si="1"/>
        <v>224400</v>
      </c>
      <c r="E42" s="25">
        <v>484400</v>
      </c>
    </row>
    <row r="43" spans="1:5">
      <c r="A43" s="30">
        <v>360000</v>
      </c>
      <c r="B43" s="77">
        <f t="shared" si="1"/>
        <v>360000</v>
      </c>
      <c r="E43" s="25">
        <v>3081600</v>
      </c>
    </row>
    <row r="44" spans="1:5">
      <c r="A44" s="30">
        <v>240000</v>
      </c>
      <c r="B44" s="77">
        <f t="shared" si="1"/>
        <v>240000</v>
      </c>
      <c r="E44" s="33">
        <v>453960</v>
      </c>
    </row>
    <row r="45" spans="1:5">
      <c r="A45" s="30">
        <v>180000</v>
      </c>
      <c r="B45" s="77">
        <f t="shared" si="1"/>
        <v>180000</v>
      </c>
      <c r="E45" s="68">
        <v>1048295.18</v>
      </c>
    </row>
    <row r="46" spans="1:5">
      <c r="A46" s="30">
        <v>120000</v>
      </c>
      <c r="B46" s="77">
        <f t="shared" si="1"/>
        <v>120000</v>
      </c>
    </row>
    <row r="47" spans="1:5">
      <c r="A47" s="30">
        <v>60000</v>
      </c>
      <c r="B47" s="77">
        <f t="shared" si="1"/>
        <v>60000</v>
      </c>
    </row>
    <row r="48" spans="1:5">
      <c r="A48" s="30">
        <v>360000</v>
      </c>
      <c r="B48" s="77">
        <f t="shared" si="1"/>
        <v>360000</v>
      </c>
      <c r="E48" s="77">
        <f>SUM(E27:E47)</f>
        <v>45762208.490000002</v>
      </c>
    </row>
    <row r="49" spans="1:5">
      <c r="A49" s="30">
        <v>300000</v>
      </c>
      <c r="B49" s="77">
        <f t="shared" si="1"/>
        <v>300000</v>
      </c>
      <c r="E49" s="77">
        <f>$B$53</f>
        <v>16579533.02</v>
      </c>
    </row>
    <row r="50" spans="1:5">
      <c r="A50" s="66">
        <v>576932</v>
      </c>
      <c r="B50" s="77">
        <f t="shared" si="1"/>
        <v>576932</v>
      </c>
      <c r="E50" s="77">
        <f>SUM(E48:E49)</f>
        <v>62341741.510000005</v>
      </c>
    </row>
    <row r="51" spans="1:5">
      <c r="A51" s="66">
        <v>57974.76</v>
      </c>
      <c r="B51" s="77">
        <f t="shared" si="1"/>
        <v>57974.76</v>
      </c>
    </row>
    <row r="52" spans="1:5">
      <c r="A52" s="66">
        <v>532954</v>
      </c>
      <c r="B52" s="77">
        <f t="shared" si="1"/>
        <v>532954</v>
      </c>
    </row>
    <row r="53" spans="1:5">
      <c r="B53" s="77">
        <f>SUM(B2:B52)</f>
        <v>16579533.02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2</vt:i4>
      </vt:variant>
    </vt:vector>
  </HeadingPairs>
  <TitlesOfParts>
    <vt:vector size="10" baseType="lpstr">
      <vt:lpstr>Budynki</vt:lpstr>
      <vt:lpstr>Arkusz3</vt:lpstr>
      <vt:lpstr>Budowle</vt:lpstr>
      <vt:lpstr>Wyposażenie</vt:lpstr>
      <vt:lpstr>Sprzęt elektroniczny</vt:lpstr>
      <vt:lpstr>Arkusz1</vt:lpstr>
      <vt:lpstr>Arkusz2</vt:lpstr>
      <vt:lpstr>Arkusz4</vt:lpstr>
      <vt:lpstr>Budynki!Obszar_wydruku</vt:lpstr>
      <vt:lpstr>Wyposażenie!Obszar_wydruku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Sylwester</cp:lastModifiedBy>
  <cp:lastPrinted>2020-10-14T09:42:42Z</cp:lastPrinted>
  <dcterms:created xsi:type="dcterms:W3CDTF">2014-09-03T11:36:18Z</dcterms:created>
  <dcterms:modified xsi:type="dcterms:W3CDTF">2020-10-30T12:13:20Z</dcterms:modified>
</cp:coreProperties>
</file>