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10" windowHeight="7515" tabRatio="702" activeTab="0"/>
  </bookViews>
  <sheets>
    <sheet name="ODCINEK A-B" sheetId="1" r:id="rId1"/>
  </sheets>
  <definedNames>
    <definedName name="dane">#REF!</definedName>
    <definedName name="kurs">4.2735</definedName>
    <definedName name="_xlnm.Print_Area" localSheetId="0">'ODCINEK A-B'!$A$1:$G$42</definedName>
    <definedName name="_xlnm.Print_Titles" localSheetId="0">'ODCINEK A-B'!$7:$9</definedName>
  </definedNames>
  <calcPr fullCalcOnLoad="1"/>
</workbook>
</file>

<file path=xl/sharedStrings.xml><?xml version="1.0" encoding="utf-8"?>
<sst xmlns="http://schemas.openxmlformats.org/spreadsheetml/2006/main" count="135" uniqueCount="70">
  <si>
    <t>Wyszczególnienie elementów rozliczeniowych</t>
  </si>
  <si>
    <t>Ilość</t>
  </si>
  <si>
    <t>Wartość</t>
  </si>
  <si>
    <t>ryczałt</t>
  </si>
  <si>
    <t>m</t>
  </si>
  <si>
    <t>D.01.00.00.</t>
  </si>
  <si>
    <t>ROBOTY PRZYGOTOWAWCZE</t>
  </si>
  <si>
    <t>D.01.01.01.</t>
  </si>
  <si>
    <t>Odtworzenie trasy i punktów wysokościowych</t>
  </si>
  <si>
    <t>x</t>
  </si>
  <si>
    <t>D.05.00.00.</t>
  </si>
  <si>
    <t>NAWIERZCHNIE</t>
  </si>
  <si>
    <t>szt.</t>
  </si>
  <si>
    <t>Nr</t>
  </si>
  <si>
    <t>Jednostka</t>
  </si>
  <si>
    <t>Lp.</t>
  </si>
  <si>
    <t>Nazwa</t>
  </si>
  <si>
    <t>- wykonanie geodezyjnej dokumentacji powykonawczej obiektu</t>
  </si>
  <si>
    <t>D.07.00.00.</t>
  </si>
  <si>
    <t>URZĄDZENIA BEZPIECZEŃSTWA RUCHU</t>
  </si>
  <si>
    <t>Cena</t>
  </si>
  <si>
    <t>Specyfikacji</t>
  </si>
  <si>
    <t>jednostkowa</t>
  </si>
  <si>
    <t>Technicznej</t>
  </si>
  <si>
    <t>zł*)</t>
  </si>
  <si>
    <t>D.04.01.01.</t>
  </si>
  <si>
    <t>Koryto wraz z profilowaniem i zagęszczeniem podłoża</t>
  </si>
  <si>
    <t>D.08.00.00</t>
  </si>
  <si>
    <t>ELEMENTY ULIC</t>
  </si>
  <si>
    <t>D.08.01.01.</t>
  </si>
  <si>
    <t>Krawężniki betonowe</t>
  </si>
  <si>
    <t>D.04.00.00.</t>
  </si>
  <si>
    <t>PODBUDOWY</t>
  </si>
  <si>
    <t>D.05.03.23.</t>
  </si>
  <si>
    <t>Nawierzchnia z kostki brukowej betonowej</t>
  </si>
  <si>
    <t>D.07.02.01.</t>
  </si>
  <si>
    <t>Oznakowanie pionowe</t>
  </si>
  <si>
    <t xml:space="preserve">• montaż oznakowania </t>
  </si>
  <si>
    <t>D.04.05.01.</t>
  </si>
  <si>
    <t>- roboty pomiarowe dla potrzeb budowy drogi w terenie równinnym</t>
  </si>
  <si>
    <t xml:space="preserve">ROBOTY DROGOWE </t>
  </si>
  <si>
    <t>D.10.00.00</t>
  </si>
  <si>
    <t>INNE ROBOTY</t>
  </si>
  <si>
    <t>Numery stron</t>
  </si>
  <si>
    <t>L.P. SST</t>
  </si>
  <si>
    <t>Numer SST</t>
  </si>
  <si>
    <t>D.03.02.01a</t>
  </si>
  <si>
    <t>KOSZTORYS OFERTOWY</t>
  </si>
  <si>
    <t>PRZEBUDOWA ODC. A-B</t>
  </si>
  <si>
    <t xml:space="preserve">TABELA ELEMENTÓW ROZLICZENIOWYCH </t>
  </si>
  <si>
    <t>km</t>
  </si>
  <si>
    <t>- wykonanie podbudowy pomocniczej z gruntu stabilizowane cementem o Rm=1.5MPa grubości 10 cm (mieszanka z betoniarki)</t>
  </si>
  <si>
    <t>- wykonanie podbudowy pomocniczej z gruntu stabilizowane cementem o Rm=5MPa grubości 13 cm (mieszanka z betoniarki)</t>
  </si>
  <si>
    <t>D.04.06.01.</t>
  </si>
  <si>
    <t>Podbudowa z chudego betonu</t>
  </si>
  <si>
    <t>- wykonanie podbudowy zasadniczej grubości 16 cm z chudego betonu</t>
  </si>
  <si>
    <t>- wykonanie nawierzchni wraz ze ściekiem z kostki szarej (fazowanej typ BEHATON) z betonu wibroprasowanego grubości 8 cm na podsypce cementowo-piaskowej 1:4 grubości 3 cm</t>
  </si>
  <si>
    <r>
      <t>m</t>
    </r>
    <r>
      <rPr>
        <vertAlign val="superscript"/>
        <sz val="10"/>
        <rFont val="Calibri Light"/>
        <family val="2"/>
      </rPr>
      <t>2</t>
    </r>
  </si>
  <si>
    <r>
      <t xml:space="preserve">Podbudowa i ulepszone podłoże z mieszanki związanej cementem </t>
    </r>
    <r>
      <rPr>
        <sz val="9"/>
        <rFont val="Calibri Light"/>
        <family val="2"/>
      </rPr>
      <t>[gruntu lub kruszywa stabilizowanego cementem]</t>
    </r>
  </si>
  <si>
    <r>
      <t>m</t>
    </r>
    <r>
      <rPr>
        <vertAlign val="superscript"/>
        <sz val="10"/>
        <rFont val="Calibri Light"/>
        <family val="2"/>
      </rPr>
      <t>2</t>
    </r>
  </si>
  <si>
    <t>- słupki pionowe znaków drogowych z rur stalowych  o średnicy 60 mm</t>
  </si>
  <si>
    <t>- przymocowanie tarcz znaków drogowych odblaskowych znaki grupa S folia I Generacji (znak D-4a)</t>
  </si>
  <si>
    <t>- Regulacja wysokości studzienek kanalizacji sanitarnej</t>
  </si>
  <si>
    <t>- Regulacja wysokości zaworów sieci wodociągowej</t>
  </si>
  <si>
    <t xml:space="preserve">kwota netto </t>
  </si>
  <si>
    <t>podatek VAT  23%</t>
  </si>
  <si>
    <t>kwota brutto</t>
  </si>
  <si>
    <t>- Regulacja wysokości studzienek telekomunikacyjnych</t>
  </si>
  <si>
    <t>- Regulacja wysokości studzienek kanalizacji deszczowej</t>
  </si>
  <si>
    <t>- Regulacja wysokości wpustów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</si>
</sst>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"/>
    <numFmt numFmtId="165" formatCode="0.0"/>
    <numFmt numFmtId="166" formatCode="#,##0.0"/>
    <numFmt numFmtId="167" formatCode="d.00.00.00\."/>
    <numFmt numFmtId="168" formatCode="00\.00\.00\."/>
    <numFmt numFmtId="169" formatCode="#,##0.000"/>
    <numFmt numFmtId="170" formatCode="#,##0_ ;[Red]\-#,##0\ "/>
    <numFmt numFmtId="171" formatCode="#,##0.00_ ;[Red]\-#,##0.00\ "/>
    <numFmt numFmtId="172" formatCode="#,##0&quot; F&quot;_);[Red]\(#,##0&quot; F&quot;\)"/>
    <numFmt numFmtId="173" formatCode="#,##0.00&quot; F&quot;_);[Red]\(#,##0.00&quot; F&quot;\)"/>
    <numFmt numFmtId="174" formatCode="0.000"/>
    <numFmt numFmtId="175" formatCode="0\.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0000"/>
    <numFmt numFmtId="180" formatCode="#,##0.0000"/>
    <numFmt numFmtId="181" formatCode="0.00000"/>
    <numFmt numFmtId="182" formatCode="0.0000"/>
    <numFmt numFmtId="183" formatCode="#,##0.00000"/>
    <numFmt numFmtId="184" formatCode="#,##0.000000"/>
    <numFmt numFmtId="185" formatCode="#,##0.0000000"/>
    <numFmt numFmtId="186" formatCode="#,##0.00000000"/>
    <numFmt numFmtId="187" formatCode="_-* #,##0\ _Z_ł_-;\-* #,##0\ _Z_ł_-;_-* &quot;-&quot;\ _Z_ł_-;_-@_-"/>
    <numFmt numFmtId="188" formatCode="_-* #,##0.00\ _Z_ł_-;\-* #,##0.00\ _Z_ł_-;_-* &quot;-&quot;??\ _Z_ł_-;_-@_-"/>
    <numFmt numFmtId="189" formatCode="00\-000"/>
    <numFmt numFmtId="190" formatCode="[$€-2]\ #,##0.00_);[Red]\([$€-2]\ 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&quot; zł&quot;#,##0.00_);\(&quot; zł&quot;#,##0.00\)"/>
    <numFmt numFmtId="208" formatCode="_-* #,##0\ _z_ł_-;\-* #,##0\ _z_ł_-;_-* &quot;-&quot;??\ _z_ł_-;_-@_-"/>
    <numFmt numFmtId="209" formatCode="0.00;[Red]0.00"/>
    <numFmt numFmtId="210" formatCode="#,##0.00;[Red]#,##0.00"/>
    <numFmt numFmtId="211" formatCode="0.00000000"/>
    <numFmt numFmtId="212" formatCode="0.0000000"/>
    <numFmt numFmtId="213" formatCode="0.000;[Red]0.000"/>
    <numFmt numFmtId="214" formatCode="0.0;[Red]0.0"/>
    <numFmt numFmtId="215" formatCode="0;[Red]0"/>
    <numFmt numFmtId="216" formatCode="#,##0;&quot;-&quot;#,##0"/>
    <numFmt numFmtId="217" formatCode="#,##0;[Red]&quot;-&quot;#,##0"/>
    <numFmt numFmtId="218" formatCode="#,##0.00;&quot;-&quot;#,##0.00"/>
    <numFmt numFmtId="219" formatCode="#,##0.00;[Red]&quot;-&quot;#,##0.00"/>
    <numFmt numFmtId="220" formatCode="0&quot; *&quot;"/>
    <numFmt numFmtId="221" formatCode="#,##0;[Red]#,##0"/>
    <numFmt numFmtId="222" formatCode="#,##0.0;[Red]#,##0.0"/>
    <numFmt numFmtId="223" formatCode="#,##0.00\ &quot;zł&quot;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12"/>
      <name val="Calibri Light"/>
      <family val="2"/>
    </font>
    <font>
      <b/>
      <sz val="4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i/>
      <sz val="10"/>
      <name val="Calibri Light"/>
      <family val="2"/>
    </font>
    <font>
      <b/>
      <i/>
      <sz val="10"/>
      <name val="Calibri Light"/>
      <family val="2"/>
    </font>
    <font>
      <vertAlign val="superscript"/>
      <sz val="10"/>
      <name val="Calibri Light"/>
      <family val="2"/>
    </font>
    <font>
      <sz val="9"/>
      <name val="Calibri Light"/>
      <family val="2"/>
    </font>
    <font>
      <u val="single"/>
      <sz val="10"/>
      <name val="Calibri Light"/>
      <family val="2"/>
    </font>
    <font>
      <sz val="12"/>
      <name val="Calibri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Calibri Light"/>
      <family val="2"/>
    </font>
    <font>
      <sz val="10"/>
      <color indexed="10"/>
      <name val="Calibri Light"/>
      <family val="2"/>
    </font>
    <font>
      <i/>
      <sz val="4"/>
      <color indexed="10"/>
      <name val="Calibri Light"/>
      <family val="2"/>
    </font>
    <font>
      <sz val="4"/>
      <color indexed="10"/>
      <name val="Calibri Light"/>
      <family val="2"/>
    </font>
    <font>
      <b/>
      <i/>
      <sz val="10"/>
      <color indexed="10"/>
      <name val="Calibri Light"/>
      <family val="2"/>
    </font>
    <font>
      <b/>
      <sz val="10"/>
      <color indexed="10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Calibri Light"/>
      <family val="2"/>
    </font>
    <font>
      <sz val="10"/>
      <color rgb="FFFF0000"/>
      <name val="Calibri Light"/>
      <family val="2"/>
    </font>
    <font>
      <i/>
      <sz val="4"/>
      <color rgb="FFFF0000"/>
      <name val="Calibri Light"/>
      <family val="2"/>
    </font>
    <font>
      <sz val="4"/>
      <color rgb="FFFF0000"/>
      <name val="Calibri Light"/>
      <family val="2"/>
    </font>
    <font>
      <b/>
      <i/>
      <sz val="10"/>
      <color rgb="FFFF0000"/>
      <name val="Calibri Light"/>
      <family val="2"/>
    </font>
    <font>
      <b/>
      <sz val="10"/>
      <color rgb="FFFF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1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166" fontId="10" fillId="0" borderId="11" xfId="0" applyNumberFormat="1" applyFont="1" applyFill="1" applyBorder="1" applyAlignment="1" applyProtection="1">
      <alignment horizontal="center" vertical="top"/>
      <protection locked="0"/>
    </xf>
    <xf numFmtId="166" fontId="10" fillId="0" borderId="0" xfId="0" applyNumberFormat="1" applyFont="1" applyFill="1" applyBorder="1" applyAlignment="1" applyProtection="1">
      <alignment horizontal="center" vertical="top"/>
      <protection locked="0"/>
    </xf>
    <xf numFmtId="4" fontId="10" fillId="0" borderId="0" xfId="0" applyNumberFormat="1" applyFont="1" applyFill="1" applyBorder="1" applyAlignment="1" applyProtection="1">
      <alignment horizontal="center" vertical="top"/>
      <protection locked="0"/>
    </xf>
    <xf numFmtId="4" fontId="10" fillId="0" borderId="12" xfId="0" applyNumberFormat="1" applyFont="1" applyFill="1" applyBorder="1" applyAlignment="1" applyProtection="1">
      <alignment horizontal="center" vertical="top"/>
      <protection locked="0"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2" fillId="0" borderId="0" xfId="0" applyFont="1" applyFill="1" applyAlignment="1">
      <alignment wrapText="1"/>
    </xf>
    <xf numFmtId="0" fontId="65" fillId="0" borderId="13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167" fontId="65" fillId="33" borderId="15" xfId="0" applyNumberFormat="1" applyFont="1" applyFill="1" applyBorder="1" applyAlignment="1">
      <alignment horizontal="center" wrapText="1"/>
    </xf>
    <xf numFmtId="0" fontId="61" fillId="0" borderId="15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4" fontId="13" fillId="0" borderId="16" xfId="67" applyNumberFormat="1" applyFont="1" applyFill="1" applyBorder="1" applyAlignment="1">
      <alignment horizontal="center"/>
      <protection/>
    </xf>
    <xf numFmtId="1" fontId="65" fillId="0" borderId="16" xfId="0" applyNumberFormat="1" applyFont="1" applyFill="1" applyBorder="1" applyAlignment="1">
      <alignment horizontal="center" wrapText="1"/>
    </xf>
    <xf numFmtId="167" fontId="65" fillId="33" borderId="16" xfId="0" applyNumberFormat="1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/>
    </xf>
    <xf numFmtId="165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center"/>
    </xf>
    <xf numFmtId="165" fontId="62" fillId="0" borderId="0" xfId="0" applyNumberFormat="1" applyFont="1" applyFill="1" applyBorder="1" applyAlignment="1">
      <alignment horizontal="left" vertical="center" wrapText="1"/>
    </xf>
    <xf numFmtId="165" fontId="62" fillId="0" borderId="0" xfId="0" applyNumberFormat="1" applyFont="1" applyFill="1" applyBorder="1" applyAlignment="1">
      <alignment horizontal="center" vertical="center" wrapText="1"/>
    </xf>
    <xf numFmtId="0" fontId="61" fillId="0" borderId="0" xfId="66" applyFont="1" applyFill="1" applyBorder="1" applyAlignment="1">
      <alignment horizontal="center" wrapText="1"/>
      <protection/>
    </xf>
    <xf numFmtId="0" fontId="62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 wrapText="1"/>
    </xf>
    <xf numFmtId="1" fontId="61" fillId="0" borderId="0" xfId="0" applyNumberFormat="1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wrapText="1"/>
    </xf>
    <xf numFmtId="0" fontId="62" fillId="0" borderId="0" xfId="0" applyFont="1" applyFill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3" fontId="62" fillId="0" borderId="0" xfId="0" applyNumberFormat="1" applyFont="1" applyFill="1" applyBorder="1" applyAlignment="1">
      <alignment vertical="center" wrapText="1"/>
    </xf>
    <xf numFmtId="2" fontId="62" fillId="0" borderId="0" xfId="0" applyNumberFormat="1" applyFont="1" applyFill="1" applyAlignment="1">
      <alignment/>
    </xf>
    <xf numFmtId="3" fontId="62" fillId="0" borderId="16" xfId="0" applyNumberFormat="1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/>
    </xf>
    <xf numFmtId="4" fontId="65" fillId="0" borderId="15" xfId="66" applyNumberFormat="1" applyFont="1" applyFill="1" applyBorder="1" applyAlignment="1">
      <alignment horizontal="right" wrapText="1"/>
      <protection/>
    </xf>
    <xf numFmtId="4" fontId="62" fillId="34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1" fontId="16" fillId="0" borderId="16" xfId="0" applyNumberFormat="1" applyFont="1" applyFill="1" applyBorder="1" applyAlignment="1">
      <alignment horizontal="center" wrapText="1"/>
    </xf>
    <xf numFmtId="167" fontId="16" fillId="33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167" fontId="65" fillId="33" borderId="0" xfId="0" applyNumberFormat="1" applyFont="1" applyFill="1" applyBorder="1" applyAlignment="1">
      <alignment horizontal="center" wrapText="1"/>
    </xf>
    <xf numFmtId="4" fontId="15" fillId="0" borderId="16" xfId="66" applyNumberFormat="1" applyFont="1" applyFill="1" applyBorder="1" applyAlignment="1" applyProtection="1">
      <alignment horizontal="right"/>
      <protection locked="0"/>
    </xf>
    <xf numFmtId="4" fontId="15" fillId="0" borderId="16" xfId="66" applyNumberFormat="1" applyFont="1" applyFill="1" applyBorder="1" applyAlignment="1" applyProtection="1">
      <alignment horizontal="right" wrapText="1"/>
      <protection locked="0"/>
    </xf>
    <xf numFmtId="0" fontId="62" fillId="0" borderId="0" xfId="0" applyFont="1" applyFill="1" applyAlignment="1" applyProtection="1">
      <alignment/>
      <protection locked="0"/>
    </xf>
    <xf numFmtId="167" fontId="65" fillId="33" borderId="16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 applyProtection="1">
      <alignment horizontal="center" vertical="top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Continuous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Continuous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4" fontId="11" fillId="0" borderId="20" xfId="0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vertical="top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wrapText="1"/>
      <protection/>
    </xf>
    <xf numFmtId="4" fontId="11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167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Font="1" applyFill="1" applyBorder="1" applyAlignment="1" applyProtection="1">
      <alignment wrapText="1"/>
      <protection/>
    </xf>
    <xf numFmtId="0" fontId="13" fillId="0" borderId="16" xfId="64" applyFont="1" applyFill="1" applyBorder="1" applyAlignment="1" applyProtection="1">
      <alignment horizontal="center"/>
      <protection/>
    </xf>
    <xf numFmtId="4" fontId="13" fillId="0" borderId="16" xfId="64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167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Fill="1" applyBorder="1" applyAlignment="1" applyProtection="1">
      <alignment wrapText="1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24" xfId="66" applyNumberFormat="1" applyFont="1" applyFill="1" applyBorder="1" applyAlignment="1" applyProtection="1">
      <alignment horizontal="center" vertical="top"/>
      <protection/>
    </xf>
    <xf numFmtId="167" fontId="13" fillId="0" borderId="16" xfId="66" applyNumberFormat="1" applyFont="1" applyFill="1" applyBorder="1" applyAlignment="1" applyProtection="1">
      <alignment horizontal="center" vertical="top"/>
      <protection/>
    </xf>
    <xf numFmtId="0" fontId="13" fillId="0" borderId="16" xfId="66" applyFont="1" applyFill="1" applyBorder="1" applyAlignment="1" applyProtection="1" quotePrefix="1">
      <alignment wrapText="1"/>
      <protection/>
    </xf>
    <xf numFmtId="0" fontId="14" fillId="0" borderId="16" xfId="66" applyFont="1" applyFill="1" applyBorder="1" applyAlignment="1" applyProtection="1">
      <alignment horizontal="center"/>
      <protection/>
    </xf>
    <xf numFmtId="180" fontId="15" fillId="0" borderId="16" xfId="66" applyNumberFormat="1" applyFont="1" applyFill="1" applyBorder="1" applyAlignment="1" applyProtection="1">
      <alignment horizontal="right"/>
      <protection/>
    </xf>
    <xf numFmtId="1" fontId="13" fillId="0" borderId="24" xfId="66" applyNumberFormat="1" applyFont="1" applyFill="1" applyBorder="1" applyAlignment="1" applyProtection="1">
      <alignment horizontal="center" vertical="top" wrapText="1"/>
      <protection/>
    </xf>
    <xf numFmtId="0" fontId="13" fillId="0" borderId="16" xfId="66" applyFont="1" applyFill="1" applyBorder="1" applyAlignment="1" applyProtection="1">
      <alignment horizontal="center" vertical="top" wrapText="1"/>
      <protection/>
    </xf>
    <xf numFmtId="0" fontId="13" fillId="0" borderId="16" xfId="66" applyFont="1" applyFill="1" applyBorder="1" applyAlignment="1" applyProtection="1" quotePrefix="1">
      <alignment horizontal="left" wrapText="1"/>
      <protection/>
    </xf>
    <xf numFmtId="4" fontId="15" fillId="0" borderId="16" xfId="66" applyNumberFormat="1" applyFont="1" applyFill="1" applyBorder="1" applyAlignment="1" applyProtection="1">
      <alignment horizontal="right" wrapText="1"/>
      <protection/>
    </xf>
    <xf numFmtId="165" fontId="13" fillId="0" borderId="24" xfId="0" applyNumberFormat="1" applyFont="1" applyFill="1" applyBorder="1" applyAlignment="1" applyProtection="1">
      <alignment horizontal="center" vertical="top" wrapText="1"/>
      <protection/>
    </xf>
    <xf numFmtId="165" fontId="11" fillId="0" borderId="16" xfId="0" applyNumberFormat="1" applyFont="1" applyFill="1" applyBorder="1" applyAlignment="1" applyProtection="1" quotePrefix="1">
      <alignment horizontal="center" vertical="top" wrapText="1"/>
      <protection/>
    </xf>
    <xf numFmtId="165" fontId="11" fillId="0" borderId="16" xfId="0" applyNumberFormat="1" applyFont="1" applyFill="1" applyBorder="1" applyAlignment="1" applyProtection="1">
      <alignment horizontal="left" wrapText="1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24" xfId="0" applyNumberFormat="1" applyFont="1" applyFill="1" applyBorder="1" applyAlignment="1" applyProtection="1">
      <alignment horizontal="center" vertical="top"/>
      <protection/>
    </xf>
    <xf numFmtId="165" fontId="13" fillId="0" borderId="16" xfId="63" applyNumberFormat="1" applyFont="1" applyFill="1" applyBorder="1" applyAlignment="1" applyProtection="1">
      <alignment horizontal="center" vertical="top"/>
      <protection/>
    </xf>
    <xf numFmtId="165" fontId="13" fillId="0" borderId="16" xfId="63" applyNumberFormat="1" applyFont="1" applyFill="1" applyBorder="1" applyAlignment="1" applyProtection="1">
      <alignment wrapText="1"/>
      <protection/>
    </xf>
    <xf numFmtId="165" fontId="13" fillId="0" borderId="16" xfId="64" applyNumberFormat="1" applyFont="1" applyFill="1" applyBorder="1" applyAlignment="1" applyProtection="1">
      <alignment horizontal="center"/>
      <protection/>
    </xf>
    <xf numFmtId="1" fontId="13" fillId="0" borderId="24" xfId="0" applyNumberFormat="1" applyFont="1" applyFill="1" applyBorder="1" applyAlignment="1" applyProtection="1">
      <alignment horizontal="center" vertical="top"/>
      <protection/>
    </xf>
    <xf numFmtId="1" fontId="13" fillId="0" borderId="16" xfId="63" applyNumberFormat="1" applyFont="1" applyFill="1" applyBorder="1" applyAlignment="1" applyProtection="1" quotePrefix="1">
      <alignment wrapText="1"/>
      <protection/>
    </xf>
    <xf numFmtId="4" fontId="15" fillId="0" borderId="16" xfId="66" applyNumberFormat="1" applyFont="1" applyFill="1" applyBorder="1" applyAlignment="1" applyProtection="1">
      <alignment horizontal="right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167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64" applyFont="1" applyFill="1" applyBorder="1" applyAlignment="1" applyProtection="1">
      <alignment horizontal="center" vertical="center"/>
      <protection/>
    </xf>
    <xf numFmtId="4" fontId="13" fillId="0" borderId="16" xfId="64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 quotePrefix="1">
      <alignment wrapText="1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 quotePrefix="1">
      <alignment horizontal="left" wrapText="1"/>
      <protection/>
    </xf>
    <xf numFmtId="0" fontId="11" fillId="0" borderId="16" xfId="0" applyFont="1" applyFill="1" applyBorder="1" applyAlignment="1" applyProtection="1" quotePrefix="1">
      <alignment horizontal="center" vertical="top"/>
      <protection/>
    </xf>
    <xf numFmtId="0" fontId="11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vertical="top" wrapText="1"/>
      <protection/>
    </xf>
    <xf numFmtId="0" fontId="13" fillId="0" borderId="24" xfId="0" applyFont="1" applyFill="1" applyBorder="1" applyAlignment="1" applyProtection="1">
      <alignment horizontal="center" vertical="top" wrapText="1"/>
      <protection/>
    </xf>
    <xf numFmtId="0" fontId="11" fillId="0" borderId="16" xfId="0" applyFont="1" applyFill="1" applyBorder="1" applyAlignment="1" applyProtection="1" quotePrefix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4" fontId="13" fillId="0" borderId="16" xfId="67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 quotePrefix="1">
      <alignment horizontal="center" vertical="center" wrapText="1"/>
      <protection/>
    </xf>
    <xf numFmtId="0" fontId="13" fillId="0" borderId="16" xfId="0" applyFont="1" applyFill="1" applyBorder="1" applyAlignment="1" applyProtection="1" quotePrefix="1">
      <alignment horizontal="left" vertical="center" wrapText="1"/>
      <protection/>
    </xf>
    <xf numFmtId="0" fontId="19" fillId="0" borderId="16" xfId="0" applyFont="1" applyFill="1" applyBorder="1" applyAlignment="1" applyProtection="1" quotePrefix="1">
      <alignment horizontal="left" wrapText="1"/>
      <protection/>
    </xf>
    <xf numFmtId="1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 quotePrefix="1">
      <alignment horizontal="left" wrapText="1" inden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1" fontId="13" fillId="0" borderId="25" xfId="0" applyNumberFormat="1" applyFont="1" applyFill="1" applyBorder="1" applyAlignment="1" applyProtection="1">
      <alignment horizontal="center" vertical="top" wrapText="1"/>
      <protection/>
    </xf>
    <xf numFmtId="167" fontId="13" fillId="0" borderId="26" xfId="0" applyNumberFormat="1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wrapText="1"/>
      <protection/>
    </xf>
    <xf numFmtId="0" fontId="13" fillId="0" borderId="26" xfId="0" applyFont="1" applyFill="1" applyBorder="1" applyAlignment="1" applyProtection="1">
      <alignment horizontal="center"/>
      <protection/>
    </xf>
    <xf numFmtId="4" fontId="11" fillId="0" borderId="27" xfId="0" applyNumberFormat="1" applyFont="1" applyFill="1" applyBorder="1" applyAlignment="1" applyProtection="1">
      <alignment horizont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4" fontId="13" fillId="0" borderId="29" xfId="0" applyNumberFormat="1" applyFont="1" applyFill="1" applyBorder="1" applyAlignment="1" applyProtection="1">
      <alignment horizontal="center" vertical="center"/>
      <protection/>
    </xf>
    <xf numFmtId="4" fontId="13" fillId="0" borderId="29" xfId="64" applyNumberFormat="1" applyFont="1" applyFill="1" applyBorder="1" applyAlignment="1" applyProtection="1">
      <alignment horizontal="center"/>
      <protection/>
    </xf>
    <xf numFmtId="4" fontId="16" fillId="0" borderId="29" xfId="66" applyNumberFormat="1" applyFont="1" applyFill="1" applyBorder="1" applyAlignment="1" applyProtection="1">
      <alignment horizontal="right"/>
      <protection/>
    </xf>
    <xf numFmtId="4" fontId="13" fillId="0" borderId="29" xfId="64" applyNumberFormat="1" applyFont="1" applyFill="1" applyBorder="1" applyAlignment="1" applyProtection="1">
      <alignment horizontal="center" vertical="center"/>
      <protection/>
    </xf>
    <xf numFmtId="4" fontId="13" fillId="0" borderId="29" xfId="0" applyNumberFormat="1" applyFont="1" applyFill="1" applyBorder="1" applyAlignment="1" applyProtection="1">
      <alignment horizontal="center"/>
      <protection/>
    </xf>
    <xf numFmtId="4" fontId="13" fillId="0" borderId="29" xfId="67" applyNumberFormat="1" applyFont="1" applyFill="1" applyBorder="1" applyAlignment="1" applyProtection="1">
      <alignment horizontal="center"/>
      <protection/>
    </xf>
    <xf numFmtId="4" fontId="16" fillId="0" borderId="30" xfId="66" applyNumberFormat="1" applyFont="1" applyFill="1" applyBorder="1" applyAlignment="1" applyProtection="1">
      <alignment horizontal="right"/>
      <protection/>
    </xf>
    <xf numFmtId="4" fontId="12" fillId="0" borderId="19" xfId="0" applyNumberFormat="1" applyFont="1" applyFill="1" applyBorder="1" applyAlignment="1" applyProtection="1">
      <alignment horizontal="center" wrapText="1"/>
      <protection/>
    </xf>
    <xf numFmtId="4" fontId="11" fillId="0" borderId="18" xfId="0" applyNumberFormat="1" applyFont="1" applyFill="1" applyBorder="1" applyAlignment="1" applyProtection="1">
      <alignment horizontal="center" wrapText="1"/>
      <protection/>
    </xf>
    <xf numFmtId="1" fontId="13" fillId="0" borderId="17" xfId="0" applyNumberFormat="1" applyFont="1" applyFill="1" applyBorder="1" applyAlignment="1" applyProtection="1">
      <alignment horizontal="center" vertical="top" wrapText="1"/>
      <protection/>
    </xf>
    <xf numFmtId="167" fontId="62" fillId="0" borderId="31" xfId="0" applyNumberFormat="1" applyFont="1" applyFill="1" applyBorder="1" applyAlignment="1" applyProtection="1">
      <alignment horizontal="left" vertical="top"/>
      <protection/>
    </xf>
    <xf numFmtId="0" fontId="20" fillId="0" borderId="31" xfId="0" applyFont="1" applyFill="1" applyBorder="1" applyAlignment="1" applyProtection="1">
      <alignment horizontal="right" vertical="top" wrapText="1"/>
      <protection/>
    </xf>
    <xf numFmtId="0" fontId="13" fillId="0" borderId="31" xfId="0" applyFont="1" applyFill="1" applyBorder="1" applyAlignment="1" applyProtection="1">
      <alignment horizontal="center"/>
      <protection/>
    </xf>
    <xf numFmtId="1" fontId="13" fillId="0" borderId="11" xfId="0" applyNumberFormat="1" applyFont="1" applyFill="1" applyBorder="1" applyAlignment="1" applyProtection="1">
      <alignment horizontal="center" vertical="top" wrapText="1"/>
      <protection/>
    </xf>
    <xf numFmtId="167" fontId="62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right" vertical="top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62" fillId="0" borderId="32" xfId="0" applyFont="1" applyFill="1" applyBorder="1" applyAlignment="1" applyProtection="1">
      <alignment vertical="top"/>
      <protection/>
    </xf>
    <xf numFmtId="0" fontId="62" fillId="0" borderId="33" xfId="0" applyFont="1" applyFill="1" applyBorder="1" applyAlignment="1" applyProtection="1">
      <alignment horizontal="center" vertical="top"/>
      <protection/>
    </xf>
    <xf numFmtId="0" fontId="9" fillId="0" borderId="33" xfId="0" applyFont="1" applyFill="1" applyBorder="1" applyAlignment="1" applyProtection="1">
      <alignment horizontal="right" vertical="top" wrapText="1"/>
      <protection/>
    </xf>
    <xf numFmtId="0" fontId="13" fillId="0" borderId="33" xfId="0" applyFont="1" applyFill="1" applyBorder="1" applyAlignment="1" applyProtection="1">
      <alignment horizontal="center"/>
      <protection/>
    </xf>
    <xf numFmtId="3" fontId="15" fillId="0" borderId="16" xfId="66" applyNumberFormat="1" applyFont="1" applyFill="1" applyBorder="1" applyAlignment="1" applyProtection="1">
      <alignment horizontal="right"/>
      <protection/>
    </xf>
    <xf numFmtId="4" fontId="15" fillId="0" borderId="16" xfId="66" applyNumberFormat="1" applyFont="1" applyFill="1" applyBorder="1" applyAlignment="1" applyProtection="1">
      <alignment/>
      <protection locked="0"/>
    </xf>
    <xf numFmtId="4" fontId="15" fillId="0" borderId="26" xfId="66" applyNumberFormat="1" applyFont="1" applyFill="1" applyBorder="1" applyAlignment="1" applyProtection="1">
      <alignment/>
      <protection locked="0"/>
    </xf>
    <xf numFmtId="3" fontId="15" fillId="0" borderId="26" xfId="66" applyNumberFormat="1" applyFont="1" applyFill="1" applyBorder="1" applyAlignment="1" applyProtection="1">
      <alignment horizontal="right"/>
      <protection/>
    </xf>
    <xf numFmtId="4" fontId="15" fillId="0" borderId="16" xfId="67" applyNumberFormat="1" applyFont="1" applyFill="1" applyBorder="1" applyAlignment="1" applyProtection="1">
      <alignment/>
      <protection locked="0"/>
    </xf>
    <xf numFmtId="166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223" fontId="15" fillId="0" borderId="37" xfId="66" applyNumberFormat="1" applyFont="1" applyFill="1" applyBorder="1" applyAlignment="1" applyProtection="1">
      <alignment horizontal="right"/>
      <protection/>
    </xf>
    <xf numFmtId="223" fontId="15" fillId="0" borderId="38" xfId="66" applyNumberFormat="1" applyFont="1" applyFill="1" applyBorder="1" applyAlignment="1" applyProtection="1">
      <alignment horizontal="right"/>
      <protection/>
    </xf>
    <xf numFmtId="223" fontId="15" fillId="0" borderId="39" xfId="66" applyNumberFormat="1" applyFont="1" applyFill="1" applyBorder="1" applyAlignment="1" applyProtection="1">
      <alignment horizontal="right"/>
      <protection/>
    </xf>
    <xf numFmtId="223" fontId="15" fillId="0" borderId="40" xfId="66" applyNumberFormat="1" applyFont="1" applyFill="1" applyBorder="1" applyAlignment="1" applyProtection="1">
      <alignment horizontal="right"/>
      <protection/>
    </xf>
    <xf numFmtId="223" fontId="16" fillId="0" borderId="33" xfId="66" applyNumberFormat="1" applyFont="1" applyFill="1" applyBorder="1" applyAlignment="1" applyProtection="1">
      <alignment horizontal="right"/>
      <protection/>
    </xf>
    <xf numFmtId="223" fontId="16" fillId="0" borderId="41" xfId="66" applyNumberFormat="1" applyFont="1" applyFill="1" applyBorder="1" applyAlignment="1" applyProtection="1">
      <alignment horizontal="right"/>
      <protection/>
    </xf>
    <xf numFmtId="167" fontId="65" fillId="33" borderId="16" xfId="0" applyNumberFormat="1" applyFont="1" applyFill="1" applyBorder="1" applyAlignment="1">
      <alignment horizontal="center" wrapText="1"/>
    </xf>
    <xf numFmtId="167" fontId="16" fillId="33" borderId="16" xfId="0" applyNumberFormat="1" applyFont="1" applyFill="1" applyBorder="1" applyAlignment="1">
      <alignment horizontal="center" wrapText="1"/>
    </xf>
    <xf numFmtId="166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65" applyNumberFormat="1" applyFont="1" applyFill="1" applyBorder="1" applyAlignment="1">
      <alignment horizontal="center"/>
      <protection/>
    </xf>
    <xf numFmtId="164" fontId="9" fillId="0" borderId="0" xfId="65" applyNumberFormat="1" applyFont="1" applyFill="1" applyBorder="1" applyAlignment="1">
      <alignment horizontal="center"/>
      <protection/>
    </xf>
    <xf numFmtId="164" fontId="9" fillId="0" borderId="12" xfId="65" applyNumberFormat="1" applyFont="1" applyFill="1" applyBorder="1" applyAlignment="1">
      <alignment horizontal="center"/>
      <protection/>
    </xf>
    <xf numFmtId="166" fontId="9" fillId="0" borderId="11" xfId="0" applyNumberFormat="1" applyFont="1" applyFill="1" applyBorder="1" applyAlignment="1" applyProtection="1">
      <alignment horizontal="center" vertical="top"/>
      <protection locked="0"/>
    </xf>
    <xf numFmtId="166" fontId="9" fillId="0" borderId="0" xfId="0" applyNumberFormat="1" applyFont="1" applyFill="1" applyBorder="1" applyAlignment="1" applyProtection="1">
      <alignment horizontal="center" vertical="top"/>
      <protection locked="0"/>
    </xf>
    <xf numFmtId="166" fontId="9" fillId="0" borderId="12" xfId="0" applyNumberFormat="1" applyFont="1" applyFill="1" applyBorder="1" applyAlignment="1" applyProtection="1">
      <alignment horizontal="center" vertical="top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4" fontId="11" fillId="0" borderId="45" xfId="0" applyNumberFormat="1" applyFont="1" applyFill="1" applyBorder="1" applyAlignment="1" applyProtection="1">
      <alignment horizontal="center" vertical="center" wrapText="1"/>
      <protection/>
    </xf>
    <xf numFmtId="4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/>
    </xf>
    <xf numFmtId="0" fontId="66" fillId="0" borderId="47" xfId="0" applyFont="1" applyFill="1" applyBorder="1" applyAlignment="1">
      <alignment horizontal="center"/>
    </xf>
  </cellXfs>
  <cellStyles count="67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_Komorniki-Głuchowo" xfId="59"/>
    <cellStyle name="normální_laroux" xfId="60"/>
    <cellStyle name="Normalny 2" xfId="61"/>
    <cellStyle name="Normalny 3" xfId="62"/>
    <cellStyle name="Normalny_Arkusz1 (2)" xfId="63"/>
    <cellStyle name="Normalny_SL_KOSZT_Lew0" xfId="64"/>
    <cellStyle name="Normalny_TER_choszcz_wa" xfId="65"/>
    <cellStyle name="Normalny_TER_Milsko_droga" xfId="66"/>
    <cellStyle name="Normalny_TER_NTomyśl_09.10" xfId="67"/>
    <cellStyle name="Obliczenia" xfId="68"/>
    <cellStyle name="Followed Hyperlink" xfId="69"/>
    <cellStyle name="Opis" xfId="70"/>
    <cellStyle name="Percent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showZeros="0" tabSelected="1" view="pageBreakPreview" zoomScale="160" zoomScaleSheetLayoutView="160" zoomScalePageLayoutView="0" workbookViewId="0" topLeftCell="A1">
      <selection activeCell="O36" sqref="O36"/>
    </sheetView>
  </sheetViews>
  <sheetFormatPr defaultColWidth="9.00390625" defaultRowHeight="12.75"/>
  <cols>
    <col min="1" max="1" width="4.25390625" style="3" customWidth="1"/>
    <col min="2" max="2" width="10.75390625" style="3" customWidth="1"/>
    <col min="3" max="3" width="44.25390625" style="3" customWidth="1"/>
    <col min="4" max="4" width="4.00390625" style="3" customWidth="1"/>
    <col min="5" max="5" width="10.75390625" style="41" customWidth="1"/>
    <col min="6" max="7" width="10.75390625" style="39" customWidth="1"/>
    <col min="8" max="8" width="12.75390625" style="1" customWidth="1"/>
    <col min="9" max="10" width="12.75390625" style="1" hidden="1" customWidth="1"/>
    <col min="11" max="11" width="11.125" style="2" hidden="1" customWidth="1"/>
    <col min="12" max="12" width="10.25390625" style="3" hidden="1" customWidth="1"/>
    <col min="13" max="16384" width="9.125" style="3" customWidth="1"/>
  </cols>
  <sheetData>
    <row r="1" spans="1:7" ht="39" customHeight="1" thickBot="1" thickTop="1">
      <c r="A1" s="152" t="s">
        <v>47</v>
      </c>
      <c r="B1" s="153"/>
      <c r="C1" s="153"/>
      <c r="D1" s="153"/>
      <c r="E1" s="153"/>
      <c r="F1" s="153"/>
      <c r="G1" s="154"/>
    </row>
    <row r="2" spans="1:7" ht="27" customHeight="1" hidden="1" thickTop="1">
      <c r="A2" s="163" t="s">
        <v>49</v>
      </c>
      <c r="B2" s="164"/>
      <c r="C2" s="164"/>
      <c r="D2" s="164"/>
      <c r="E2" s="164"/>
      <c r="F2" s="164"/>
      <c r="G2" s="165"/>
    </row>
    <row r="3" spans="1:7" ht="16.5" thickTop="1">
      <c r="A3" s="166" t="s">
        <v>48</v>
      </c>
      <c r="B3" s="167"/>
      <c r="C3" s="167"/>
      <c r="D3" s="167"/>
      <c r="E3" s="167"/>
      <c r="F3" s="167"/>
      <c r="G3" s="168"/>
    </row>
    <row r="4" spans="1:11" s="10" customFormat="1" ht="6.75">
      <c r="A4" s="4"/>
      <c r="B4" s="5"/>
      <c r="C4" s="5"/>
      <c r="D4" s="5"/>
      <c r="E4" s="6"/>
      <c r="F4" s="6"/>
      <c r="G4" s="7"/>
      <c r="H4" s="8"/>
      <c r="I4" s="8"/>
      <c r="J4" s="8"/>
      <c r="K4" s="9"/>
    </row>
    <row r="5" spans="1:7" ht="15.75">
      <c r="A5" s="169" t="s">
        <v>40</v>
      </c>
      <c r="B5" s="170"/>
      <c r="C5" s="170"/>
      <c r="D5" s="170"/>
      <c r="E5" s="170"/>
      <c r="F5" s="170"/>
      <c r="G5" s="171"/>
    </row>
    <row r="6" spans="1:11" s="10" customFormat="1" ht="7.5" thickBot="1">
      <c r="A6" s="4"/>
      <c r="B6" s="5"/>
      <c r="C6" s="5"/>
      <c r="D6" s="5"/>
      <c r="E6" s="6"/>
      <c r="F6" s="6"/>
      <c r="G6" s="7"/>
      <c r="H6" s="8"/>
      <c r="I6" s="8"/>
      <c r="J6" s="8"/>
      <c r="K6" s="9"/>
    </row>
    <row r="7" spans="1:10" s="11" customFormat="1" ht="13.5" customHeight="1" thickTop="1">
      <c r="A7" s="52"/>
      <c r="B7" s="53" t="s">
        <v>13</v>
      </c>
      <c r="C7" s="54"/>
      <c r="D7" s="172" t="s">
        <v>14</v>
      </c>
      <c r="E7" s="173"/>
      <c r="F7" s="134" t="s">
        <v>20</v>
      </c>
      <c r="G7" s="174" t="s">
        <v>2</v>
      </c>
      <c r="H7" s="1"/>
      <c r="I7" s="1"/>
      <c r="J7" s="1"/>
    </row>
    <row r="8" spans="1:10" s="11" customFormat="1" ht="13.5" customHeight="1">
      <c r="A8" s="55" t="s">
        <v>15</v>
      </c>
      <c r="B8" s="56" t="s">
        <v>21</v>
      </c>
      <c r="C8" s="57" t="s">
        <v>0</v>
      </c>
      <c r="D8" s="58" t="s">
        <v>16</v>
      </c>
      <c r="E8" s="59" t="s">
        <v>1</v>
      </c>
      <c r="F8" s="133" t="s">
        <v>22</v>
      </c>
      <c r="G8" s="175"/>
      <c r="H8" s="1"/>
      <c r="I8" s="1"/>
      <c r="J8" s="1"/>
    </row>
    <row r="9" spans="1:10" s="11" customFormat="1" ht="13.5" customHeight="1" thickBot="1">
      <c r="A9" s="60"/>
      <c r="B9" s="61" t="s">
        <v>23</v>
      </c>
      <c r="C9" s="62"/>
      <c r="D9" s="61"/>
      <c r="E9" s="63"/>
      <c r="F9" s="63" t="s">
        <v>24</v>
      </c>
      <c r="G9" s="124" t="s">
        <v>24</v>
      </c>
      <c r="H9" s="1"/>
      <c r="I9" s="1"/>
      <c r="J9" s="1"/>
    </row>
    <row r="10" spans="1:7" ht="14.25" thickBot="1" thickTop="1">
      <c r="A10" s="64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  <c r="G10" s="125">
        <v>7</v>
      </c>
    </row>
    <row r="11" spans="1:12" ht="13.5" thickBot="1">
      <c r="A11" s="67"/>
      <c r="B11" s="68" t="s">
        <v>5</v>
      </c>
      <c r="C11" s="69" t="s">
        <v>6</v>
      </c>
      <c r="D11" s="70" t="s">
        <v>9</v>
      </c>
      <c r="E11" s="71" t="s">
        <v>9</v>
      </c>
      <c r="F11" s="76" t="s">
        <v>9</v>
      </c>
      <c r="G11" s="126" t="s">
        <v>9</v>
      </c>
      <c r="I11" s="12" t="s">
        <v>44</v>
      </c>
      <c r="J11" s="13" t="s">
        <v>45</v>
      </c>
      <c r="K11" s="176" t="s">
        <v>43</v>
      </c>
      <c r="L11" s="177"/>
    </row>
    <row r="12" spans="1:12" ht="12.75">
      <c r="A12" s="72"/>
      <c r="B12" s="73" t="s">
        <v>7</v>
      </c>
      <c r="C12" s="74" t="s">
        <v>8</v>
      </c>
      <c r="D12" s="75" t="s">
        <v>9</v>
      </c>
      <c r="E12" s="76" t="s">
        <v>9</v>
      </c>
      <c r="F12" s="71" t="s">
        <v>9</v>
      </c>
      <c r="G12" s="127" t="s">
        <v>9</v>
      </c>
      <c r="I12" s="14">
        <v>1</v>
      </c>
      <c r="J12" s="15" t="str">
        <f>B12</f>
        <v>D.01.01.01.</v>
      </c>
      <c r="K12" s="16">
        <v>1</v>
      </c>
      <c r="L12" s="17">
        <v>11</v>
      </c>
    </row>
    <row r="13" spans="1:12" ht="25.5">
      <c r="A13" s="77">
        <v>1</v>
      </c>
      <c r="B13" s="78"/>
      <c r="C13" s="79" t="s">
        <v>39</v>
      </c>
      <c r="D13" s="80" t="s">
        <v>50</v>
      </c>
      <c r="E13" s="81">
        <v>0.1201</v>
      </c>
      <c r="F13" s="48"/>
      <c r="G13" s="128">
        <f>E13*F13</f>
        <v>0</v>
      </c>
      <c r="I13" s="161">
        <f>B13</f>
        <v>0</v>
      </c>
      <c r="J13" s="161"/>
      <c r="K13" s="161"/>
      <c r="L13" s="161"/>
    </row>
    <row r="14" spans="1:12" ht="26.25" customHeight="1">
      <c r="A14" s="82">
        <f>1+A13</f>
        <v>2</v>
      </c>
      <c r="B14" s="83"/>
      <c r="C14" s="84" t="s">
        <v>17</v>
      </c>
      <c r="D14" s="80" t="s">
        <v>3</v>
      </c>
      <c r="E14" s="85">
        <v>1</v>
      </c>
      <c r="F14" s="49"/>
      <c r="G14" s="128">
        <f aca="true" t="shared" si="0" ref="G14:G22">E14*F14</f>
        <v>0</v>
      </c>
      <c r="I14" s="161"/>
      <c r="J14" s="161"/>
      <c r="K14" s="161"/>
      <c r="L14" s="161"/>
    </row>
    <row r="15" spans="1:12" s="22" customFormat="1" ht="14.25" customHeight="1">
      <c r="A15" s="86"/>
      <c r="B15" s="87" t="s">
        <v>31</v>
      </c>
      <c r="C15" s="88" t="s">
        <v>32</v>
      </c>
      <c r="D15" s="89" t="s">
        <v>9</v>
      </c>
      <c r="E15" s="76" t="s">
        <v>9</v>
      </c>
      <c r="F15" s="110" t="s">
        <v>9</v>
      </c>
      <c r="G15" s="126" t="s">
        <v>9</v>
      </c>
      <c r="H15" s="1"/>
      <c r="I15" s="19" t="e">
        <f>#REF!+1</f>
        <v>#REF!</v>
      </c>
      <c r="J15" s="20" t="s">
        <v>46</v>
      </c>
      <c r="K15" s="21">
        <v>61</v>
      </c>
      <c r="L15" s="21">
        <v>67</v>
      </c>
    </row>
    <row r="16" spans="1:14" s="25" customFormat="1" ht="12.75">
      <c r="A16" s="90"/>
      <c r="B16" s="91" t="s">
        <v>25</v>
      </c>
      <c r="C16" s="92" t="s">
        <v>26</v>
      </c>
      <c r="D16" s="93" t="s">
        <v>9</v>
      </c>
      <c r="E16" s="76" t="s">
        <v>9</v>
      </c>
      <c r="F16" s="71" t="s">
        <v>9</v>
      </c>
      <c r="G16" s="126" t="s">
        <v>9</v>
      </c>
      <c r="H16" s="1"/>
      <c r="I16" s="19" t="e">
        <f>I15+1</f>
        <v>#REF!</v>
      </c>
      <c r="J16" s="20" t="str">
        <f>B16</f>
        <v>D.04.01.01.</v>
      </c>
      <c r="K16" s="21">
        <f>L15+1</f>
        <v>68</v>
      </c>
      <c r="L16" s="23">
        <v>75</v>
      </c>
      <c r="M16" s="24"/>
      <c r="N16" s="24"/>
    </row>
    <row r="17" spans="1:14" s="25" customFormat="1" ht="57" customHeight="1">
      <c r="A17" s="94">
        <f>A14+1</f>
        <v>3</v>
      </c>
      <c r="B17" s="91"/>
      <c r="C17" s="95" t="str">
        <f>"- wykonanie koryta pod warstwy konstrukcyjne nawierzchni jezdni wraz ze ściekiem, krawężnikiem; średniej głębokości 50 cm wraz z wywozem na składowisko Wykonawcy; objętość = "&amp;0.5*E17&amp;" m^3"</f>
        <v>- wykonanie koryta pod warstwy konstrukcyjne nawierzchni jezdni wraz ze ściekiem, krawężnikiem; średniej głębokości 50 cm wraz z wywozem na składowisko Wykonawcy; objętość = 383.5 m^3</v>
      </c>
      <c r="D17" s="89" t="s">
        <v>57</v>
      </c>
      <c r="E17" s="96">
        <v>767</v>
      </c>
      <c r="F17" s="48"/>
      <c r="G17" s="128">
        <f t="shared" si="0"/>
        <v>0</v>
      </c>
      <c r="H17" s="26"/>
      <c r="I17" s="161">
        <f>B17</f>
        <v>0</v>
      </c>
      <c r="J17" s="161"/>
      <c r="K17" s="161"/>
      <c r="L17" s="161"/>
      <c r="M17" s="24"/>
      <c r="N17" s="24"/>
    </row>
    <row r="18" spans="1:12" s="27" customFormat="1" ht="37.5">
      <c r="A18" s="97"/>
      <c r="B18" s="98" t="s">
        <v>38</v>
      </c>
      <c r="C18" s="95" t="s">
        <v>58</v>
      </c>
      <c r="D18" s="99" t="s">
        <v>9</v>
      </c>
      <c r="E18" s="100" t="s">
        <v>9</v>
      </c>
      <c r="F18" s="100" t="s">
        <v>9</v>
      </c>
      <c r="G18" s="129" t="s">
        <v>9</v>
      </c>
      <c r="H18" s="1"/>
      <c r="I18" s="19" t="e">
        <f>#REF!+1</f>
        <v>#REF!</v>
      </c>
      <c r="J18" s="20" t="str">
        <f>B18</f>
        <v>D.04.05.01.</v>
      </c>
      <c r="K18" s="21" t="e">
        <f>#REF!+1</f>
        <v>#REF!</v>
      </c>
      <c r="L18" s="23">
        <v>135</v>
      </c>
    </row>
    <row r="19" spans="1:12" s="27" customFormat="1" ht="38.25">
      <c r="A19" s="97">
        <f>A17+1</f>
        <v>4</v>
      </c>
      <c r="B19" s="98"/>
      <c r="C19" s="101" t="s">
        <v>51</v>
      </c>
      <c r="D19" s="102" t="s">
        <v>59</v>
      </c>
      <c r="E19" s="96">
        <v>767</v>
      </c>
      <c r="F19" s="48"/>
      <c r="G19" s="128">
        <f t="shared" si="0"/>
        <v>0</v>
      </c>
      <c r="H19" s="1"/>
      <c r="I19" s="19"/>
      <c r="J19" s="20"/>
      <c r="K19" s="21"/>
      <c r="L19" s="23"/>
    </row>
    <row r="20" spans="1:13" s="27" customFormat="1" ht="42.75" customHeight="1">
      <c r="A20" s="94">
        <f>A19+1</f>
        <v>5</v>
      </c>
      <c r="B20" s="73"/>
      <c r="C20" s="101" t="s">
        <v>52</v>
      </c>
      <c r="D20" s="102" t="s">
        <v>59</v>
      </c>
      <c r="E20" s="96">
        <v>619</v>
      </c>
      <c r="F20" s="48"/>
      <c r="G20" s="128">
        <f t="shared" si="0"/>
        <v>0</v>
      </c>
      <c r="H20" s="1"/>
      <c r="I20" s="161">
        <f>B20</f>
        <v>0</v>
      </c>
      <c r="J20" s="161"/>
      <c r="K20" s="161"/>
      <c r="L20" s="161"/>
      <c r="M20" s="29"/>
    </row>
    <row r="21" spans="1:15" s="27" customFormat="1" ht="12.75">
      <c r="A21" s="94"/>
      <c r="B21" s="73" t="s">
        <v>53</v>
      </c>
      <c r="C21" s="103" t="s">
        <v>54</v>
      </c>
      <c r="D21" s="99" t="s">
        <v>9</v>
      </c>
      <c r="E21" s="100" t="s">
        <v>9</v>
      </c>
      <c r="F21" s="100" t="s">
        <v>9</v>
      </c>
      <c r="G21" s="129" t="s">
        <v>9</v>
      </c>
      <c r="H21" s="30"/>
      <c r="I21" s="19" t="e">
        <f>I18+1</f>
        <v>#REF!</v>
      </c>
      <c r="J21" s="20" t="str">
        <f>B21</f>
        <v>D.04.06.01.</v>
      </c>
      <c r="K21" s="21">
        <f>L18+1</f>
        <v>136</v>
      </c>
      <c r="L21" s="23">
        <v>156</v>
      </c>
      <c r="M21" s="31"/>
      <c r="N21" s="31"/>
      <c r="O21" s="32"/>
    </row>
    <row r="22" spans="1:15" s="27" customFormat="1" ht="25.5">
      <c r="A22" s="94">
        <f>A20+1</f>
        <v>6</v>
      </c>
      <c r="B22" s="73"/>
      <c r="C22" s="103" t="s">
        <v>55</v>
      </c>
      <c r="D22" s="102" t="s">
        <v>59</v>
      </c>
      <c r="E22" s="96">
        <v>619</v>
      </c>
      <c r="F22" s="48"/>
      <c r="G22" s="128">
        <f t="shared" si="0"/>
        <v>0</v>
      </c>
      <c r="H22" s="30"/>
      <c r="I22" s="161">
        <f>B22</f>
        <v>0</v>
      </c>
      <c r="J22" s="161"/>
      <c r="K22" s="161"/>
      <c r="L22" s="161"/>
      <c r="M22" s="29"/>
      <c r="N22" s="31"/>
      <c r="O22" s="33"/>
    </row>
    <row r="23" spans="1:12" s="27" customFormat="1" ht="13.5" customHeight="1">
      <c r="A23" s="72"/>
      <c r="B23" s="104" t="s">
        <v>10</v>
      </c>
      <c r="C23" s="105" t="s">
        <v>11</v>
      </c>
      <c r="D23" s="70" t="s">
        <v>9</v>
      </c>
      <c r="E23" s="100" t="s">
        <v>9</v>
      </c>
      <c r="F23" s="110" t="s">
        <v>9</v>
      </c>
      <c r="G23" s="129" t="s">
        <v>9</v>
      </c>
      <c r="H23" s="1"/>
      <c r="I23" s="161"/>
      <c r="J23" s="161"/>
      <c r="K23" s="161"/>
      <c r="L23" s="161"/>
    </row>
    <row r="24" spans="1:16" s="27" customFormat="1" ht="12.75">
      <c r="A24" s="72"/>
      <c r="B24" s="73" t="s">
        <v>33</v>
      </c>
      <c r="C24" s="106" t="s">
        <v>34</v>
      </c>
      <c r="D24" s="75" t="s">
        <v>9</v>
      </c>
      <c r="E24" s="76" t="s">
        <v>9</v>
      </c>
      <c r="F24" s="76" t="s">
        <v>9</v>
      </c>
      <c r="G24" s="130" t="s">
        <v>9</v>
      </c>
      <c r="H24" s="1"/>
      <c r="I24" s="19" t="e">
        <f>#REF!+1</f>
        <v>#REF!</v>
      </c>
      <c r="J24" s="20" t="str">
        <f>B24</f>
        <v>D.05.03.23.</v>
      </c>
      <c r="K24" s="21" t="e">
        <f>#REF!+1</f>
        <v>#REF!</v>
      </c>
      <c r="L24" s="23">
        <v>0</v>
      </c>
      <c r="M24" s="34"/>
      <c r="N24" s="35"/>
      <c r="O24" s="35"/>
      <c r="P24" s="35"/>
    </row>
    <row r="25" spans="1:16" s="27" customFormat="1" ht="57.75" customHeight="1">
      <c r="A25" s="94">
        <f>A22+1</f>
        <v>7</v>
      </c>
      <c r="B25" s="73"/>
      <c r="C25" s="101" t="s">
        <v>56</v>
      </c>
      <c r="D25" s="102" t="s">
        <v>59</v>
      </c>
      <c r="E25" s="96">
        <v>619</v>
      </c>
      <c r="F25" s="48"/>
      <c r="G25" s="128">
        <f aca="true" t="shared" si="1" ref="G25:G33">E25*F25</f>
        <v>0</v>
      </c>
      <c r="H25" s="1"/>
      <c r="I25" s="161">
        <f>B25</f>
        <v>0</v>
      </c>
      <c r="J25" s="161"/>
      <c r="K25" s="161"/>
      <c r="L25" s="161"/>
      <c r="M25" s="34"/>
      <c r="N25" s="35"/>
      <c r="O25" s="35"/>
      <c r="P25" s="35"/>
    </row>
    <row r="26" spans="1:12" s="35" customFormat="1" ht="15.75" customHeight="1">
      <c r="A26" s="107"/>
      <c r="B26" s="108" t="s">
        <v>18</v>
      </c>
      <c r="C26" s="109" t="s">
        <v>19</v>
      </c>
      <c r="D26" s="102" t="s">
        <v>9</v>
      </c>
      <c r="E26" s="110" t="s">
        <v>9</v>
      </c>
      <c r="F26" s="110" t="s">
        <v>9</v>
      </c>
      <c r="G26" s="130" t="s">
        <v>9</v>
      </c>
      <c r="H26" s="1"/>
      <c r="I26" s="161"/>
      <c r="J26" s="161"/>
      <c r="K26" s="161"/>
      <c r="L26" s="161"/>
    </row>
    <row r="27" spans="1:14" s="27" customFormat="1" ht="12.75">
      <c r="A27" s="111"/>
      <c r="B27" s="112" t="s">
        <v>35</v>
      </c>
      <c r="C27" s="113" t="s">
        <v>36</v>
      </c>
      <c r="D27" s="75" t="s">
        <v>9</v>
      </c>
      <c r="E27" s="76" t="s">
        <v>9</v>
      </c>
      <c r="F27" s="76" t="s">
        <v>9</v>
      </c>
      <c r="G27" s="126" t="s">
        <v>9</v>
      </c>
      <c r="H27" s="1"/>
      <c r="I27" s="19" t="e">
        <f>#REF!+1</f>
        <v>#REF!</v>
      </c>
      <c r="J27" s="20" t="str">
        <f>B27</f>
        <v>D.07.02.01.</v>
      </c>
      <c r="K27" s="21" t="e">
        <f>#REF!+1</f>
        <v>#REF!</v>
      </c>
      <c r="L27" s="38"/>
      <c r="M27" s="36"/>
      <c r="N27" s="37"/>
    </row>
    <row r="28" spans="1:14" s="27" customFormat="1" ht="12.75">
      <c r="A28" s="111"/>
      <c r="B28" s="112"/>
      <c r="C28" s="114" t="s">
        <v>37</v>
      </c>
      <c r="D28" s="76" t="s">
        <v>9</v>
      </c>
      <c r="E28" s="76" t="s">
        <v>9</v>
      </c>
      <c r="F28" s="76" t="s">
        <v>9</v>
      </c>
      <c r="G28" s="126" t="s">
        <v>9</v>
      </c>
      <c r="H28" s="1"/>
      <c r="I28" s="161"/>
      <c r="J28" s="161"/>
      <c r="K28" s="161"/>
      <c r="L28" s="161"/>
      <c r="M28" s="36"/>
      <c r="N28" s="37"/>
    </row>
    <row r="29" spans="1:14" s="27" customFormat="1" ht="29.25" customHeight="1">
      <c r="A29" s="115">
        <f>A25+1</f>
        <v>8</v>
      </c>
      <c r="B29" s="112"/>
      <c r="C29" s="116" t="s">
        <v>60</v>
      </c>
      <c r="D29" s="102" t="s">
        <v>12</v>
      </c>
      <c r="E29" s="96">
        <v>1</v>
      </c>
      <c r="F29" s="48"/>
      <c r="G29" s="128">
        <f t="shared" si="1"/>
        <v>0</v>
      </c>
      <c r="H29" s="1"/>
      <c r="I29" s="161"/>
      <c r="J29" s="161"/>
      <c r="K29" s="161"/>
      <c r="L29" s="161"/>
      <c r="M29" s="36"/>
      <c r="N29" s="37"/>
    </row>
    <row r="30" spans="1:14" s="27" customFormat="1" ht="26.25" customHeight="1">
      <c r="A30" s="115">
        <f>A29+1</f>
        <v>9</v>
      </c>
      <c r="B30" s="112"/>
      <c r="C30" s="116" t="s">
        <v>61</v>
      </c>
      <c r="D30" s="102" t="s">
        <v>12</v>
      </c>
      <c r="E30" s="96">
        <v>1</v>
      </c>
      <c r="F30" s="48"/>
      <c r="G30" s="128">
        <f t="shared" si="1"/>
        <v>0</v>
      </c>
      <c r="H30" s="1"/>
      <c r="I30" s="161"/>
      <c r="J30" s="161"/>
      <c r="K30" s="161"/>
      <c r="L30" s="161"/>
      <c r="M30" s="36"/>
      <c r="N30" s="37"/>
    </row>
    <row r="31" spans="1:12" s="43" customFormat="1" ht="15" customHeight="1">
      <c r="A31" s="107"/>
      <c r="B31" s="117" t="s">
        <v>27</v>
      </c>
      <c r="C31" s="109" t="s">
        <v>28</v>
      </c>
      <c r="D31" s="102" t="s">
        <v>9</v>
      </c>
      <c r="E31" s="110" t="s">
        <v>9</v>
      </c>
      <c r="F31" s="110" t="s">
        <v>9</v>
      </c>
      <c r="G31" s="131" t="s">
        <v>9</v>
      </c>
      <c r="H31" s="42"/>
      <c r="I31" s="162"/>
      <c r="J31" s="162"/>
      <c r="K31" s="162"/>
      <c r="L31" s="162"/>
    </row>
    <row r="32" spans="1:12" s="43" customFormat="1" ht="12.75">
      <c r="A32" s="118"/>
      <c r="B32" s="73" t="s">
        <v>29</v>
      </c>
      <c r="C32" s="103" t="s">
        <v>30</v>
      </c>
      <c r="D32" s="102" t="s">
        <v>9</v>
      </c>
      <c r="E32" s="110" t="s">
        <v>9</v>
      </c>
      <c r="F32" s="110" t="s">
        <v>9</v>
      </c>
      <c r="G32" s="131" t="s">
        <v>9</v>
      </c>
      <c r="H32" s="42"/>
      <c r="I32" s="44" t="e">
        <f>#REF!+1</f>
        <v>#REF!</v>
      </c>
      <c r="J32" s="45" t="str">
        <f>B32</f>
        <v>D.08.01.01.</v>
      </c>
      <c r="K32" s="46" t="e">
        <f>#REF!+1</f>
        <v>#REF!</v>
      </c>
      <c r="L32" s="28">
        <v>0</v>
      </c>
    </row>
    <row r="33" spans="1:12" s="35" customFormat="1" ht="58.5" customHeight="1">
      <c r="A33" s="94">
        <f>A30+1</f>
        <v>10</v>
      </c>
      <c r="B33" s="119"/>
      <c r="C33" s="103" t="str">
        <f>"- ustawienie krawężników betonowych 15×22 cm  na podsypce cementowo-piaskowej 1:4 oraz ławie betonowej z oporem (C12/15)                                                       objętość betonu = "&amp;0.0525*E33&amp;" m^3"</f>
        <v>- ustawienie krawężników betonowych 15×22 cm  na podsypce cementowo-piaskowej 1:4 oraz ławie betonowej z oporem (C12/15)                                                       objętość betonu = 12.8625 m^3</v>
      </c>
      <c r="D33" s="102" t="s">
        <v>4</v>
      </c>
      <c r="E33" s="96">
        <v>245</v>
      </c>
      <c r="F33" s="48"/>
      <c r="G33" s="128">
        <f t="shared" si="1"/>
        <v>0</v>
      </c>
      <c r="H33" s="1"/>
      <c r="I33" s="161"/>
      <c r="J33" s="161"/>
      <c r="K33" s="161"/>
      <c r="L33" s="161"/>
    </row>
    <row r="34" spans="1:23" ht="25.5">
      <c r="A34" s="107"/>
      <c r="B34" s="117" t="s">
        <v>41</v>
      </c>
      <c r="C34" s="109" t="s">
        <v>42</v>
      </c>
      <c r="D34" s="102" t="s">
        <v>9</v>
      </c>
      <c r="E34" s="110" t="s">
        <v>9</v>
      </c>
      <c r="F34" s="18" t="s">
        <v>9</v>
      </c>
      <c r="G34" s="131" t="s">
        <v>9</v>
      </c>
      <c r="I34" s="19" t="e">
        <f>#REF!+1</f>
        <v>#REF!</v>
      </c>
      <c r="J34" s="20" t="str">
        <f>B34</f>
        <v>D.10.00.00</v>
      </c>
      <c r="K34" s="21" t="e">
        <f>#REF!+1</f>
        <v>#REF!</v>
      </c>
      <c r="L34" s="23"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9.5" customHeight="1">
      <c r="A35" s="115">
        <f>A33+1</f>
        <v>11</v>
      </c>
      <c r="B35" s="117"/>
      <c r="C35" s="103" t="s">
        <v>67</v>
      </c>
      <c r="D35" s="102" t="s">
        <v>12</v>
      </c>
      <c r="E35" s="147">
        <v>2</v>
      </c>
      <c r="F35" s="151"/>
      <c r="G35" s="128">
        <f>E35*F35</f>
        <v>0</v>
      </c>
      <c r="I35" s="19"/>
      <c r="J35" s="51"/>
      <c r="K35" s="21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9.5" customHeight="1">
      <c r="A36" s="115">
        <f>A35+1</f>
        <v>12</v>
      </c>
      <c r="B36" s="117"/>
      <c r="C36" s="103" t="s">
        <v>63</v>
      </c>
      <c r="D36" s="102" t="s">
        <v>12</v>
      </c>
      <c r="E36" s="147">
        <v>1</v>
      </c>
      <c r="F36" s="151"/>
      <c r="G36" s="128">
        <f>E36*F36</f>
        <v>0</v>
      </c>
      <c r="I36" s="19"/>
      <c r="J36" s="51"/>
      <c r="K36" s="21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9.5" customHeight="1">
      <c r="A37" s="115">
        <f>A36+1</f>
        <v>13</v>
      </c>
      <c r="B37" s="117"/>
      <c r="C37" s="103" t="s">
        <v>68</v>
      </c>
      <c r="D37" s="102" t="s">
        <v>12</v>
      </c>
      <c r="E37" s="147">
        <v>3</v>
      </c>
      <c r="F37" s="151"/>
      <c r="G37" s="128">
        <f>E37*F37</f>
        <v>0</v>
      </c>
      <c r="I37" s="19"/>
      <c r="J37" s="51"/>
      <c r="K37" s="21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9.5" customHeight="1" thickBot="1">
      <c r="A38" s="115">
        <f>A37+1</f>
        <v>14</v>
      </c>
      <c r="B38" s="73"/>
      <c r="C38" s="122" t="s">
        <v>62</v>
      </c>
      <c r="D38" s="102" t="s">
        <v>12</v>
      </c>
      <c r="E38" s="147">
        <v>3</v>
      </c>
      <c r="F38" s="148"/>
      <c r="G38" s="128">
        <f>E38*F38</f>
        <v>0</v>
      </c>
      <c r="I38" s="161"/>
      <c r="J38" s="161"/>
      <c r="K38" s="161"/>
      <c r="L38" s="16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9.5" customHeight="1" thickBot="1" thickTop="1">
      <c r="A39" s="120">
        <f>A38+1</f>
        <v>15</v>
      </c>
      <c r="B39" s="121"/>
      <c r="C39" s="122" t="s">
        <v>69</v>
      </c>
      <c r="D39" s="123" t="s">
        <v>12</v>
      </c>
      <c r="E39" s="150">
        <v>3</v>
      </c>
      <c r="F39" s="149"/>
      <c r="G39" s="132">
        <f>E39*F39</f>
        <v>0</v>
      </c>
      <c r="I39" s="161"/>
      <c r="J39" s="161"/>
      <c r="K39" s="161"/>
      <c r="L39" s="16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9.5" customHeight="1" thickTop="1">
      <c r="A40" s="135"/>
      <c r="B40" s="136"/>
      <c r="C40" s="137" t="s">
        <v>64</v>
      </c>
      <c r="D40" s="138"/>
      <c r="E40" s="155">
        <f>SUM(G11:G39)</f>
        <v>0</v>
      </c>
      <c r="F40" s="155"/>
      <c r="G40" s="156"/>
      <c r="I40" s="47"/>
      <c r="J40" s="47"/>
      <c r="K40" s="47"/>
      <c r="L40" s="4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9.5" customHeight="1">
      <c r="A41" s="139"/>
      <c r="B41" s="140"/>
      <c r="C41" s="141" t="s">
        <v>65</v>
      </c>
      <c r="D41" s="142"/>
      <c r="E41" s="157">
        <f>E40*0.23</f>
        <v>0</v>
      </c>
      <c r="F41" s="157"/>
      <c r="G41" s="158"/>
      <c r="I41" s="47"/>
      <c r="J41" s="47"/>
      <c r="K41" s="47"/>
      <c r="L41" s="4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13" s="35" customFormat="1" ht="19.5" customHeight="1" thickBot="1">
      <c r="A42" s="143"/>
      <c r="B42" s="144"/>
      <c r="C42" s="145" t="s">
        <v>66</v>
      </c>
      <c r="D42" s="146"/>
      <c r="E42" s="159">
        <f>E40+E41</f>
        <v>0</v>
      </c>
      <c r="F42" s="159"/>
      <c r="G42" s="160"/>
      <c r="H42" s="1"/>
      <c r="I42" s="1"/>
      <c r="J42" s="1"/>
      <c r="M42" s="50"/>
    </row>
    <row r="43" spans="5:7" ht="13.5" thickTop="1">
      <c r="E43" s="39"/>
      <c r="G43" s="40"/>
    </row>
    <row r="44" ht="12.75">
      <c r="E44" s="39"/>
    </row>
    <row r="45" ht="12.75">
      <c r="E45" s="39"/>
    </row>
    <row r="46" ht="12.75">
      <c r="E46" s="39"/>
    </row>
    <row r="47" spans="5:12" ht="12.75">
      <c r="E47" s="39"/>
      <c r="L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</sheetData>
  <sheetProtection password="984D" sheet="1"/>
  <mergeCells count="20">
    <mergeCell ref="I33:L33"/>
    <mergeCell ref="I31:L31"/>
    <mergeCell ref="I28:L30"/>
    <mergeCell ref="I13:L14"/>
    <mergeCell ref="A2:G2"/>
    <mergeCell ref="A3:G3"/>
    <mergeCell ref="A5:G5"/>
    <mergeCell ref="D7:E7"/>
    <mergeCell ref="G7:G8"/>
    <mergeCell ref="K11:L11"/>
    <mergeCell ref="A1:G1"/>
    <mergeCell ref="E40:G40"/>
    <mergeCell ref="E41:G41"/>
    <mergeCell ref="E42:G42"/>
    <mergeCell ref="I26:L26"/>
    <mergeCell ref="I25:L25"/>
    <mergeCell ref="I20:L20"/>
    <mergeCell ref="I22:L23"/>
    <mergeCell ref="I38:L39"/>
    <mergeCell ref="I17:L17"/>
  </mergeCells>
  <printOptions/>
  <pageMargins left="0.6692913385826772" right="0.1968503937007874" top="0.7874015748031497" bottom="0.7874015748031497" header="0.5905511811023623" footer="0.5511811023622047"/>
  <pageSetup horizontalDpi="300" verticalDpi="300" orientation="portrait" paperSize="9" r:id="rId1"/>
  <headerFooter alignWithMargins="0">
    <oddFooter>&amp;L&amp;8&amp;A&amp;C&amp;8- &amp;P -&amp;R&amp;8Miłosław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Olimpia-Skarszew</dc:subject>
  <dc:creator>Robert Palicki</dc:creator>
  <cp:keywords/>
  <dc:description/>
  <cp:lastModifiedBy>Włodzimierz Hałas</cp:lastModifiedBy>
  <cp:lastPrinted>2022-05-10T08:27:31Z</cp:lastPrinted>
  <dcterms:created xsi:type="dcterms:W3CDTF">1997-03-14T22:29:30Z</dcterms:created>
  <dcterms:modified xsi:type="dcterms:W3CDTF">2022-07-12T11:17:32Z</dcterms:modified>
  <cp:category/>
  <cp:version/>
  <cp:contentType/>
  <cp:contentStatus/>
</cp:coreProperties>
</file>