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175" windowHeight="97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Arkusz1!$A$3:$O$19</definedName>
    <definedName name="_xlnm.Print_Area" localSheetId="0">Arkusz1!$A$1:$O$19</definedName>
  </definedNames>
  <calcPr calcId="125725"/>
</workbook>
</file>

<file path=xl/calcChain.xml><?xml version="1.0" encoding="utf-8"?>
<calcChain xmlns="http://schemas.openxmlformats.org/spreadsheetml/2006/main">
  <c r="M11" i="1"/>
  <c r="M8"/>
  <c r="N8" l="1"/>
  <c r="O8" s="1"/>
  <c r="M16" l="1"/>
  <c r="N16" s="1"/>
  <c r="O16" l="1"/>
  <c r="M12" l="1"/>
  <c r="M13"/>
  <c r="N13" s="1"/>
  <c r="O13" s="1"/>
  <c r="M14"/>
  <c r="N14" s="1"/>
  <c r="O14" s="1"/>
  <c r="M9"/>
  <c r="N9" l="1"/>
  <c r="O9" s="1"/>
  <c r="N12"/>
  <c r="O12" s="1"/>
  <c r="B15" i="2" l="1"/>
  <c r="B16" l="1"/>
  <c r="M18" i="1" l="1"/>
  <c r="N18" s="1"/>
  <c r="O18" s="1"/>
  <c r="M17" l="1"/>
  <c r="N17" l="1"/>
  <c r="O17" s="1"/>
  <c r="N11"/>
  <c r="O11" s="1"/>
  <c r="M15"/>
  <c r="N15" s="1"/>
  <c r="O15" l="1"/>
  <c r="M7"/>
  <c r="M19" l="1"/>
  <c r="N7"/>
  <c r="N19" l="1"/>
  <c r="O7"/>
  <c r="O19" l="1"/>
</calcChain>
</file>

<file path=xl/sharedStrings.xml><?xml version="1.0" encoding="utf-8"?>
<sst xmlns="http://schemas.openxmlformats.org/spreadsheetml/2006/main" count="73" uniqueCount="53">
  <si>
    <t>L.p.</t>
  </si>
  <si>
    <t>Nazwa</t>
  </si>
  <si>
    <t>Rys.</t>
  </si>
  <si>
    <t>Nazwa pomieszczenia/numer pomieszczenia</t>
  </si>
  <si>
    <t>Opis</t>
  </si>
  <si>
    <t>J.m.</t>
  </si>
  <si>
    <t>Ilość</t>
  </si>
  <si>
    <t>Cena jednostkowa netto w PLN</t>
  </si>
  <si>
    <t>VAT %</t>
  </si>
  <si>
    <t>Wartość netto w PLN</t>
  </si>
  <si>
    <t>Wartosć VAT w PLN</t>
  </si>
  <si>
    <t>Wartość brutto w PLN</t>
  </si>
  <si>
    <t>PRZEDMIOT ZAMÓWIENIA</t>
  </si>
  <si>
    <t>załącznik nr 1 do SIWZ</t>
  </si>
  <si>
    <t>13=(10x11)</t>
  </si>
  <si>
    <t>14=(12x13)</t>
  </si>
  <si>
    <t>15=(13+14)</t>
  </si>
  <si>
    <t>szt.</t>
  </si>
  <si>
    <t>Wartość:  netto, brutto, VAT</t>
  </si>
  <si>
    <t>L [cm] ±5%</t>
  </si>
  <si>
    <t>B [cm] ±5%</t>
  </si>
  <si>
    <t>H [cm] ±5%</t>
  </si>
  <si>
    <t xml:space="preserve">  Stelaż biurka wykonany ze stalowych profili zamkniętych o przekroju czworokątnym ze stopkami wyrównującymi wysokość. Blat o powłoce z melaminy grubości 4 cm odporny na środki myjące oraz dezynfekcyjne. Blat osadzony na konstrukcji stalowej biurka. W blacie biurka należy wykonać otwór na przewody komputerowe zabezpieczone okrągłymi zaślepkami z tworzywa sztucznego. Konstrukcja malowana proszkowo. Konstrukcja wykonana tak, aby zapewniała stabilność biurka. Biurko wyposażyć w szufladę na klawiaturę. UWAGI: przed realizacją zamówienia należy zweryfikować wymiary biurka z wymiarami pomieszczenia oraz wymaganiami użytkownika. Kolorystyka ustalana na etapie realizacji. </t>
  </si>
  <si>
    <t xml:space="preserve">Kontener  wykonany w technologii zapewniającej długoletnią trwałość w warunkach intensywnej eksploatacji w obiektach użyteczności publicznej. Kontener  w całości wykonany z płyty wiórowej.  Obudowa i fronty  wykonane z płyty wiórowej grubości 18mm wykończonej melaminą, plecy kontenera z płyty wiórowej grubości 12mm wykończonej melaminą. Wszystkie widoczne krawędź  trwale zabezpieczona doklejką   PCV lub PP w kolorze płyty. Kontener  wyposażony w kółka z tworzywa sztucznego o średnicy 65mm, dwa przednie mają posiadać blokadę jazdy. Kontener  wyposażony w zamek blokujący jednocześnie wszystkie szuflady. Wkłady szuflad  wykonane z wysokiej jakości tworzywa sztucznego – dopuszczalne obciążenie szuflad do 25 kg każda. Prowadnice szuflad łożyskowane, zapewniające wysuw szuflad w zakresie 90%.  Kontener wyposażony w cztery szuflady. Kontener ma posiadać zabezpieczenie przed wysunięciem dwóch szuflad jednocześnie. Kontener wyposażona w zamki patentowe. Drzwiczki oraz szuflady wyposażone w uchwyty metalowe w kształcie litery U, kolor alu mat.  Kontenerek dopasowany wymiarami do wysokości stołu / biurka. UWAGI: przed realizacją zamówienia należy zweryfikować wymiary kontenera z wymiarami pomieszczenia oraz wymaganiami użytkownika. Kolorystyka ustalana na etapie realizacji.  </t>
  </si>
  <si>
    <t xml:space="preserve">Podstawka pod komputer wykonana w technologii zapewniającej długoletnią trwałość w warunkach intensywnej eksploatacji w obiektach użyteczności publicznej. Podstawka w całości wykonana z płyty wiórowej.  Obudowa wykonana z płyty wiórowej grubości 18mm wykończonej melaminą. Wszystkie widoczne krawędzie trwale zabezpieczone doklejką PCV lub PP w kolorze płyty. Podstawka wyposażony w kółka z tworzywa sztucznego o średnicy 40 mm z hamulcem. Podstawka dopasowana wymiarami do wielkości jednostki komputera. UWAGI: przed realizacją zamówienia należy zweryfikować wymiary kontenera z wymiarami pomieszczenia oraz wymaganiami użytkownika. Kolorystyka ustalana na etapie realizacji. </t>
  </si>
  <si>
    <t>podstawka pod komputer</t>
  </si>
  <si>
    <t>BRUTTO</t>
  </si>
  <si>
    <t>aler</t>
  </si>
  <si>
    <t>cytometria</t>
  </si>
  <si>
    <t>B10</t>
  </si>
  <si>
    <t xml:space="preserve">  Stelaż biurka narożnego wykonany ze stalowych profili zamkniętych o przekroju czworokątnym ze stopkami wyrównującymi wysokość. Blat o powłoce z melaminy grubości 4 cm odporny na środki myjące oraz dezynfekcyjne. Blat osadzony na konstrukcji stalowej biurka. W blacie biurka należy wykonać otwór na przewody komputerowe zabezpieczone okrągłymi zaślepkami z tworzywa sztucznego. Konstrukcja malowana proszkowo. Konstrukcja wykonana tak, aby zapewniała stabilność biurka. Biurko wyposażyć w szufladę na klawiaturę. UWAGI: przed realizacją zamówienia należy zweryfikować wymiary biurka z wymiarami pomieszczenia oraz wymaganiami użytkownika. Kolorystyka ustalana na etapie realizacji. </t>
  </si>
  <si>
    <t>ZAB3</t>
  </si>
  <si>
    <t>SS1</t>
  </si>
  <si>
    <t>Korpus zabudowy należy wykonać z płyty dwustronnie laminowanej mimimum o gr. 18mm wykończonej okleiną PCV grubości 1mm. Zawiasy puszkowe z cichym domykiem.  Konstrukcja łączona za pomocą kołków i mimośrodów. Szafa zamykana drzwiczkami nakładanymi. Fronty z płyty dwustronnie laminowanej mimimum o gr. 18mm wykończonej okleiną PCV grubości 1mm. Wzór frontów prosty bez przetłoczeń.  Drzwiczki wyposażone w uchwyty metalowe kolor alu mat w kształcie litery U. Szafa dwukomorowa. Blat roboczy o grubości 28 mm, pokryty laminatem wysokociśnieniowym, szafka wyposażona w listwy nablatowe i przyblatowe. Szafka wykonana z materiałów zmywalnych odpornych na środki myjące i dezynfekcyjne.  Szafkę wyposażyć w zlew jednokomorowy z ociekaczem ze stali szlachetnej i baterię stojącą mechaniczną. Bateria musi posiadać minimum ruchomą wylewkę dł220mm, wysokości 145mm, sitko higieniczne, głowicę ceramiczną dn40 i ogranicznik temperatury maksymalnej.  Zabudowa wykonana z materiałów odpornych na zawilgocenie UWAGI: przed realizacją zamówienia należy zweryfkować wymiary zabudowy z wymiarami pomieszczenia. Kolorystyka ustalana na etapie realizacji.</t>
  </si>
  <si>
    <t xml:space="preserve">Szafa wisząca sześciokomorowa. Korpus szafy należy wykonać z płyty dwustronnie laminowanej mimimum o gr. 18mm wykończonej okleiną PCV grubości 1mm. Zawiasy puszkowe z cichym domykiem. Konstrukcja łączona za pomocą kołków i mimośrodów. Szafa zamykana drzwiczkami nakładanymi. Fronty z płyty dwustronnie laminowanej mimimum o gr. 18mm wykończonej okleiną PCV grubości 1mm. Wzór frontów prosty bez przetłoczeń. Drzwiczki wyposażone w uchwyty metalowe kolor alu mat w kształcie litery U. Szafa jednokomorowa. Komorę szafy należy wyposażyć w półki mocowane za pomocą złącz zabezpieczających przed przypadkowym wysunięciem. Półki szafy z możliwością regulacji wysokości.  Szafa wyposażona w dolną kwaterę otwartą UWAGI: przed realizacją zamówienia należy zweryfikować wymiary szafy z wymiarami pomieszczenia. Kolorystyka ustalana na etapie realizacji. </t>
  </si>
  <si>
    <t xml:space="preserve">Komoda. Korpus szafy należy wykonać z płyty dwustronnie laminowanej mimimum o gr. 18mm wykończonej okleiną PCV grubości 1mm. Zawiasy puszkowe z cichym domykiem. Szafka na stopkach z profili aluminiowych o wysokości 100 mm z płynną regulacją wysokości. Konstrukcja łączona za pomocą kołków i mimośrodów. Szafa zamykana drzwiczkami nakładanymi. Fronty z płyty dwustronnie laminowanej mimimum o gr. 18mm wykończonej okleiną PCV grubości 1mm. Wzór frontów prosty bez przetłoczeń.  Drzwiczki wyposażone w uchwyty metalowe kolor alu mat w kształcie litery U. Szafa dwukomorowa. Każdą komorę szafy należy wyposażyć w 3 półki  mocowane za pomocą złącz zabezpieczających przed przypadkowym wysunięciem z możliwością regulacji wysokości. Drzwiczki szafy wyposażyć w zamki patentowe.  Góra szafki zakończona blatem roboczym o gr. 28 mm, pokrytym laminatem wysokociśnieniowym, UWAGI: przed realizacją zamówienia należy zweryfikować wymiary szafy z wymiarami pomieszczenia. Kolorystyka ustalana na etapie realizacji. 
</t>
  </si>
  <si>
    <r>
      <t xml:space="preserve">Korpus zabudowy należy wykonać z płyty dwustronnie laminowanej mimimum o gr. 18mm wykończonej okleiną PCV grubości 1mm. Zawiasy puszkowe z cichym domykiem. Konstrukcja łączona za pomocą kołków i mimośrodów. Szafka na stopkach z profili aluminiowych o wysokości 100 mm z płynna regulacją wysokości Szafa zamykana drzwiczkami nakładanymi. Fronty z płyty dwustronnie laminowanej mimimum o gr.18mm wykończonej okleiną PCV grubości 1mm. Wzór frontów prosty bez przetłoczeń. Drzwiczki wyposażone w uchwyty metalowe kolor alu mat w kształcie litery U. Szafa ośmiokomorowa. Szafa wykonana z materiałów zmywalnych odpornych na </t>
    </r>
    <r>
      <rPr>
        <sz val="8"/>
        <rFont val="Arial CE"/>
        <charset val="238"/>
      </rPr>
      <t xml:space="preserve">środki myjące i dezynfekcyjne. Jedna z komór przeznaczona na szafę ubraniową wyposażona w drążek na wieszaki oraz dwie półki mocowane za pomocą złącz zabezpieczających przed przypadkowym wysunięciem. </t>
    </r>
    <r>
      <rPr>
        <sz val="8"/>
        <rFont val="Arial CE"/>
        <family val="2"/>
        <charset val="238"/>
      </rPr>
      <t>Zabudowa wykonana z materiałów odpornych na zawilgocenie. Szafa wyposażona w zamki patentowe. obciążenie półek minimum 25 kg każda. UWAGI: przed realizacją zamówienia należy zweryfkować wymiary zabudowy z wymiarami pomieszczenia. Kolorystyka ustalana na etapie realizacji</t>
    </r>
  </si>
  <si>
    <t>80/60</t>
  </si>
  <si>
    <t>Szafa czterokomorowa. Szafa regał na segregatory. Korpus szafy należy wykonać z płyty dwustronnie laminowanej mimimum o gr. 18mm wykończonej okleiną PCV grubości 1mm. Zawiasy puszkowe z cichym domykiem. Szafka na stopkach z profili aluminiowych o wysokości 100 mm z płynna regulacją wysokości. Konstrukcja łączona za pomocą kołków i mimośrodów. Szafa zamykana drzwiczkami nakładanymi. Fronty z płyty dwustronnie laminowanej mimimum o gr. 18mm wykończonej okleiną PCV grubości 1mm. Wzór frontów prosty bez przetłoczeń. Drzwiczki wyposażone w uchwyty metalowe kolor alu mat w kształcie litery U. Szafa czterokomorowa. Komory szafy należy wyposażyć w półki mocowane za pomocą złącz zabezpieczających przed przypadkowym wysunięciem. Ilość półek dostosować do wyskości segregatora. Drzwiczki szafy wyposażyć w zamki patentowe. W jednej z szaf jedną z komór przeznaczyć jako ubraniową wyposażoną w drążek na wieszaki oraz półkę mocowaną za pomocą złącz zabezpieczających przed przypadkowym wysunięciem. UWAGI: przed realizacją zamówienia należy zweryfikować wymiary szafy z wymiarami pomieszczenia. Kolorystyka ustalana na etapie realizacji.</t>
  </si>
  <si>
    <t>DZIAŁ LOGISTYKI</t>
  </si>
  <si>
    <t>KIEROWNIK DZIAŁU</t>
  </si>
  <si>
    <t>130/130</t>
  </si>
  <si>
    <t>KON 1</t>
  </si>
  <si>
    <t xml:space="preserve">KIEROWNIK </t>
  </si>
  <si>
    <t>KIEROWNIK</t>
  </si>
  <si>
    <t>POKÓJ BIUROWY</t>
  </si>
  <si>
    <t>BIURKO 2</t>
  </si>
  <si>
    <t>SZ DOK</t>
  </si>
  <si>
    <t>POK. BIUROWY</t>
  </si>
  <si>
    <t>KOM 1</t>
  </si>
  <si>
    <t>SWDOK 1</t>
  </si>
  <si>
    <t xml:space="preserve">Szafa wisząca trzykomorowa. Korpus szafy należy wykonać z płyty dwustronnie laminowanej mimimum o gr. 18mm wykończonej okleiną PCV grubości 1mm. Zawiasy puszkowe z cichym domykiem. Konstrukcja łączona za pomocą kołków i mimośrodów. Szafa zamykana drzwiczkami nakładanymi. Fronty z płyty dwustronnie laminowanej mimimum o gr. 18mm wykończonej okleiną PCV grubości 1mm. Wzór frontów prosty bez przetłoczeń. Drzwiczki wyposażone w uchwyty metalowe kolor alu mat w kształcie litery U. Komory szafy należy wyposażyć w półki mocowane za pomocą złącz zabezpieczających przed przypadkowym wysunięciem. Półki szafy z możliwością regulacji wysokości. UWAGI: przed realizacją zamówienia należy zweryfikować wymiary szafy z wymiarami pomieszczenia. Kolorystyka ustalana na etapie realizacji. </t>
  </si>
  <si>
    <t>ZAB KUCH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</si>
</sst>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7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color rgb="FFFF0000"/>
      <name val="Times New Roman"/>
      <family val="1"/>
      <charset val="238"/>
    </font>
    <font>
      <sz val="10"/>
      <color theme="0" tint="-0.249977111117893"/>
      <name val="Times New Roman"/>
      <family val="1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b/>
      <sz val="11"/>
      <color theme="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4" fillId="0" borderId="0"/>
  </cellStyleXfs>
  <cellXfs count="29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2" fontId="10" fillId="4" borderId="6" xfId="0" applyNumberFormat="1" applyFont="1" applyFill="1" applyBorder="1" applyAlignment="1">
      <alignment horizontal="center" vertical="center" wrapText="1"/>
    </xf>
    <xf numFmtId="9" fontId="7" fillId="0" borderId="6" xfId="1" applyFont="1" applyFill="1" applyBorder="1" applyAlignment="1">
      <alignment horizontal="center" wrapText="1"/>
    </xf>
    <xf numFmtId="164" fontId="8" fillId="5" borderId="6" xfId="0" applyNumberFormat="1" applyFont="1" applyFill="1" applyBorder="1" applyAlignment="1">
      <alignment wrapText="1"/>
    </xf>
    <xf numFmtId="0" fontId="11" fillId="5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justify" wrapText="1"/>
    </xf>
    <xf numFmtId="0" fontId="16" fillId="0" borderId="0" xfId="0" applyFont="1"/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610060</xdr:colOff>
      <xdr:row>18</xdr:row>
      <xdr:rowOff>1053</xdr:rowOff>
    </xdr:to>
    <xdr:pic>
      <xdr:nvPicPr>
        <xdr:cNvPr id="21" name="Picture 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0438" y="28114625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610060</xdr:colOff>
      <xdr:row>18</xdr:row>
      <xdr:rowOff>1053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614" y="28419136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867834</xdr:colOff>
      <xdr:row>18</xdr:row>
      <xdr:rowOff>1053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4658975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867834</xdr:colOff>
      <xdr:row>18</xdr:row>
      <xdr:rowOff>1053</xdr:rowOff>
    </xdr:to>
    <xdr:pic>
      <xdr:nvPicPr>
        <xdr:cNvPr id="15" name="Picture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14658975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610060</xdr:colOff>
      <xdr:row>18</xdr:row>
      <xdr:rowOff>1053</xdr:rowOff>
    </xdr:to>
    <xdr:pic>
      <xdr:nvPicPr>
        <xdr:cNvPr id="66" name="Picture 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991136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867834</xdr:colOff>
      <xdr:row>18</xdr:row>
      <xdr:rowOff>1053</xdr:rowOff>
    </xdr:to>
    <xdr:pic>
      <xdr:nvPicPr>
        <xdr:cNvPr id="67" name="Picture 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909" y="32991136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867834</xdr:colOff>
      <xdr:row>18</xdr:row>
      <xdr:rowOff>1053</xdr:rowOff>
    </xdr:to>
    <xdr:pic>
      <xdr:nvPicPr>
        <xdr:cNvPr id="68" name="Picture 2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5909" y="32991136"/>
          <a:ext cx="867834" cy="2117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2</xdr:col>
      <xdr:colOff>95249</xdr:colOff>
      <xdr:row>6</xdr:row>
      <xdr:rowOff>801688</xdr:rowOff>
    </xdr:from>
    <xdr:to>
      <xdr:col>2</xdr:col>
      <xdr:colOff>1452562</xdr:colOff>
      <xdr:row>6</xdr:row>
      <xdr:rowOff>1611312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437" y="2444751"/>
          <a:ext cx="1357313" cy="80962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432858</xdr:colOff>
      <xdr:row>7</xdr:row>
      <xdr:rowOff>965199</xdr:rowOff>
    </xdr:from>
    <xdr:to>
      <xdr:col>2</xdr:col>
      <xdr:colOff>1200150</xdr:colOff>
      <xdr:row>7</xdr:row>
      <xdr:rowOff>1834108</xdr:rowOff>
    </xdr:to>
    <xdr:pic>
      <xdr:nvPicPr>
        <xdr:cNvPr id="37" name="Picture 4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2808" y="4356099"/>
          <a:ext cx="767292" cy="86890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277434</xdr:colOff>
      <xdr:row>11</xdr:row>
      <xdr:rowOff>1034899</xdr:rowOff>
    </xdr:from>
    <xdr:to>
      <xdr:col>2</xdr:col>
      <xdr:colOff>1227667</xdr:colOff>
      <xdr:row>11</xdr:row>
      <xdr:rowOff>2110977</xdr:rowOff>
    </xdr:to>
    <xdr:pic>
      <xdr:nvPicPr>
        <xdr:cNvPr id="39" name="Picture 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5267" y="18253982"/>
          <a:ext cx="950233" cy="10760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370419</xdr:colOff>
      <xdr:row>17</xdr:row>
      <xdr:rowOff>296333</xdr:rowOff>
    </xdr:from>
    <xdr:to>
      <xdr:col>2</xdr:col>
      <xdr:colOff>1217085</xdr:colOff>
      <xdr:row>17</xdr:row>
      <xdr:rowOff>2111761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38252" y="71077666"/>
          <a:ext cx="846666" cy="181542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63500</xdr:colOff>
      <xdr:row>15</xdr:row>
      <xdr:rowOff>800100</xdr:rowOff>
    </xdr:from>
    <xdr:to>
      <xdr:col>2</xdr:col>
      <xdr:colOff>1468525</xdr:colOff>
      <xdr:row>15</xdr:row>
      <xdr:rowOff>1693985</xdr:rowOff>
    </xdr:to>
    <xdr:pic>
      <xdr:nvPicPr>
        <xdr:cNvPr id="63" name="Picture 16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3450" y="51479450"/>
          <a:ext cx="1405025" cy="89388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196850</xdr:colOff>
      <xdr:row>16</xdr:row>
      <xdr:rowOff>558800</xdr:rowOff>
    </xdr:from>
    <xdr:to>
      <xdr:col>2</xdr:col>
      <xdr:colOff>1346199</xdr:colOff>
      <xdr:row>16</xdr:row>
      <xdr:rowOff>1312653</xdr:rowOff>
    </xdr:to>
    <xdr:pic>
      <xdr:nvPicPr>
        <xdr:cNvPr id="64" name="Picture 2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66800" y="54032150"/>
          <a:ext cx="1149349" cy="75385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124558</xdr:colOff>
      <xdr:row>10</xdr:row>
      <xdr:rowOff>351693</xdr:rowOff>
    </xdr:from>
    <xdr:to>
      <xdr:col>2</xdr:col>
      <xdr:colOff>1492341</xdr:colOff>
      <xdr:row>10</xdr:row>
      <xdr:rowOff>1261971</xdr:rowOff>
    </xdr:to>
    <xdr:pic>
      <xdr:nvPicPr>
        <xdr:cNvPr id="82" name="Picture 2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989135" y="13752635"/>
          <a:ext cx="1367783" cy="91027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161194</xdr:colOff>
      <xdr:row>8</xdr:row>
      <xdr:rowOff>212481</xdr:rowOff>
    </xdr:from>
    <xdr:to>
      <xdr:col>2</xdr:col>
      <xdr:colOff>1383416</xdr:colOff>
      <xdr:row>8</xdr:row>
      <xdr:rowOff>1626576</xdr:rowOff>
    </xdr:to>
    <xdr:pic>
      <xdr:nvPicPr>
        <xdr:cNvPr id="86" name="Picture 6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77059" y="6711462"/>
          <a:ext cx="1222222" cy="1414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263770</xdr:colOff>
      <xdr:row>12</xdr:row>
      <xdr:rowOff>586154</xdr:rowOff>
    </xdr:from>
    <xdr:to>
      <xdr:col>2</xdr:col>
      <xdr:colOff>1286120</xdr:colOff>
      <xdr:row>12</xdr:row>
      <xdr:rowOff>1876850</xdr:rowOff>
    </xdr:to>
    <xdr:pic>
      <xdr:nvPicPr>
        <xdr:cNvPr id="87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79635" y="15042173"/>
          <a:ext cx="1022350" cy="129069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139212</xdr:colOff>
      <xdr:row>13</xdr:row>
      <xdr:rowOff>381000</xdr:rowOff>
    </xdr:from>
    <xdr:to>
      <xdr:col>2</xdr:col>
      <xdr:colOff>1386403</xdr:colOff>
      <xdr:row>13</xdr:row>
      <xdr:rowOff>1465385</xdr:rowOff>
    </xdr:to>
    <xdr:pic>
      <xdr:nvPicPr>
        <xdr:cNvPr id="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55077" y="17504019"/>
          <a:ext cx="1247191" cy="10843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view="pageBreakPreview" zoomScale="130" zoomScaleNormal="70" zoomScaleSheetLayoutView="130" zoomScalePageLayoutView="120" workbookViewId="0">
      <selection activeCell="O18" sqref="O18"/>
    </sheetView>
  </sheetViews>
  <sheetFormatPr defaultColWidth="9" defaultRowHeight="14.25"/>
  <cols>
    <col min="1" max="1" width="3.375" style="4" customWidth="1"/>
    <col min="2" max="2" width="8.625" style="4" customWidth="1"/>
    <col min="3" max="3" width="20.375" style="4" customWidth="1"/>
    <col min="4" max="4" width="10.375" style="4" customWidth="1"/>
    <col min="5" max="5" width="43.5" style="4" customWidth="1"/>
    <col min="6" max="6" width="6" style="4" customWidth="1"/>
    <col min="7" max="7" width="4.875" style="4" customWidth="1"/>
    <col min="8" max="8" width="4.5" style="4" customWidth="1"/>
    <col min="9" max="9" width="3.75" style="4" customWidth="1"/>
    <col min="10" max="10" width="3.625" style="4" customWidth="1"/>
    <col min="11" max="11" width="8.75" style="4" customWidth="1"/>
    <col min="12" max="12" width="4.625" style="4" customWidth="1"/>
    <col min="13" max="14" width="11.125" style="4" customWidth="1"/>
    <col min="15" max="15" width="12.25" style="4" customWidth="1"/>
    <col min="16" max="16384" width="9" style="4"/>
  </cols>
  <sheetData>
    <row r="2" spans="1:17" ht="18.75" thickBot="1">
      <c r="D2" s="5"/>
      <c r="E2" s="5" t="s">
        <v>12</v>
      </c>
      <c r="N2" s="6" t="s">
        <v>13</v>
      </c>
    </row>
    <row r="3" spans="1:17" ht="53.25" customHeight="1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3" t="s">
        <v>19</v>
      </c>
      <c r="G3" s="2" t="s">
        <v>20</v>
      </c>
      <c r="H3" s="2" t="s">
        <v>21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3" t="s">
        <v>11</v>
      </c>
      <c r="P3" s="7"/>
    </row>
    <row r="4" spans="1:17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 t="s">
        <v>14</v>
      </c>
      <c r="N4" s="8" t="s">
        <v>15</v>
      </c>
      <c r="O4" s="8" t="s">
        <v>16</v>
      </c>
      <c r="P4" s="7"/>
    </row>
    <row r="5" spans="1:17" ht="13.5" customHeight="1">
      <c r="A5" s="26" t="s">
        <v>39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  <c r="P5" s="7"/>
    </row>
    <row r="6" spans="1:17" ht="13.5" customHeight="1">
      <c r="A6" s="26" t="s">
        <v>40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7"/>
    </row>
    <row r="7" spans="1:17" ht="137.25" customHeight="1">
      <c r="A7" s="9">
        <v>1</v>
      </c>
      <c r="B7" s="10" t="s">
        <v>29</v>
      </c>
      <c r="C7" s="9"/>
      <c r="D7" s="22" t="s">
        <v>43</v>
      </c>
      <c r="E7" s="21" t="s">
        <v>30</v>
      </c>
      <c r="F7" s="9" t="s">
        <v>41</v>
      </c>
      <c r="G7" s="9" t="s">
        <v>37</v>
      </c>
      <c r="H7" s="9">
        <v>75</v>
      </c>
      <c r="I7" s="9" t="s">
        <v>17</v>
      </c>
      <c r="J7" s="9">
        <v>1</v>
      </c>
      <c r="K7" s="9">
        <v>0</v>
      </c>
      <c r="L7" s="9">
        <v>23</v>
      </c>
      <c r="M7" s="9">
        <f>K7*J7</f>
        <v>0</v>
      </c>
      <c r="N7" s="9">
        <f>M7*L7/100</f>
        <v>0</v>
      </c>
      <c r="O7" s="9">
        <f>M7+N7</f>
        <v>0</v>
      </c>
      <c r="Q7" s="24"/>
    </row>
    <row r="8" spans="1:17" ht="246.75" customHeight="1">
      <c r="A8" s="9">
        <v>2</v>
      </c>
      <c r="B8" s="10" t="s">
        <v>42</v>
      </c>
      <c r="C8" s="9"/>
      <c r="D8" s="22" t="s">
        <v>44</v>
      </c>
      <c r="E8" s="21" t="s">
        <v>23</v>
      </c>
      <c r="F8" s="9">
        <v>50</v>
      </c>
      <c r="G8" s="9">
        <v>55</v>
      </c>
      <c r="H8" s="9">
        <v>70</v>
      </c>
      <c r="I8" s="9" t="s">
        <v>17</v>
      </c>
      <c r="J8" s="9">
        <v>1</v>
      </c>
      <c r="K8" s="9">
        <v>0</v>
      </c>
      <c r="L8" s="9">
        <v>23</v>
      </c>
      <c r="M8" s="9">
        <f>K8*J8</f>
        <v>0</v>
      </c>
      <c r="N8" s="9">
        <f>M8*L8/100</f>
        <v>0</v>
      </c>
      <c r="O8" s="9">
        <f t="shared" ref="O8:O9" si="0">M8+N8</f>
        <v>0</v>
      </c>
      <c r="Q8" s="24"/>
    </row>
    <row r="9" spans="1:17" ht="222" customHeight="1">
      <c r="A9" s="9">
        <v>3</v>
      </c>
      <c r="B9" s="10" t="s">
        <v>47</v>
      </c>
      <c r="C9" s="9"/>
      <c r="D9" s="22" t="s">
        <v>44</v>
      </c>
      <c r="E9" s="11" t="s">
        <v>36</v>
      </c>
      <c r="F9" s="9">
        <v>211</v>
      </c>
      <c r="G9" s="9">
        <v>50</v>
      </c>
      <c r="H9" s="9">
        <v>270</v>
      </c>
      <c r="I9" s="9" t="s">
        <v>17</v>
      </c>
      <c r="J9" s="9">
        <v>1</v>
      </c>
      <c r="K9" s="9">
        <v>0</v>
      </c>
      <c r="L9" s="9">
        <v>23</v>
      </c>
      <c r="M9" s="9">
        <f>K8*J8</f>
        <v>0</v>
      </c>
      <c r="N9" s="9">
        <f>M9*L9/100</f>
        <v>0</v>
      </c>
      <c r="O9" s="9">
        <f t="shared" si="0"/>
        <v>0</v>
      </c>
      <c r="Q9" s="24"/>
    </row>
    <row r="10" spans="1:17" ht="15" customHeight="1">
      <c r="A10" s="26" t="s">
        <v>45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Q10" s="24"/>
    </row>
    <row r="11" spans="1:17" ht="137.25" customHeight="1">
      <c r="A11" s="9">
        <v>4</v>
      </c>
      <c r="B11" s="10" t="s">
        <v>46</v>
      </c>
      <c r="C11" s="9"/>
      <c r="D11" s="22" t="s">
        <v>48</v>
      </c>
      <c r="E11" s="21" t="s">
        <v>22</v>
      </c>
      <c r="F11" s="9">
        <v>150</v>
      </c>
      <c r="G11" s="9">
        <v>70</v>
      </c>
      <c r="H11" s="9">
        <v>75</v>
      </c>
      <c r="I11" s="9" t="s">
        <v>17</v>
      </c>
      <c r="J11" s="9">
        <v>4</v>
      </c>
      <c r="K11" s="9">
        <v>0</v>
      </c>
      <c r="L11" s="9">
        <v>23</v>
      </c>
      <c r="M11" s="7">
        <f>K11*J11</f>
        <v>0</v>
      </c>
      <c r="N11" s="9" t="e">
        <f>#REF!*L11/100</f>
        <v>#REF!</v>
      </c>
      <c r="O11" s="7" t="e">
        <f>M11+N11</f>
        <v>#REF!</v>
      </c>
      <c r="Q11" s="24"/>
    </row>
    <row r="12" spans="1:17" ht="252" customHeight="1">
      <c r="A12" s="9">
        <v>5</v>
      </c>
      <c r="B12" s="10" t="s">
        <v>42</v>
      </c>
      <c r="C12" s="9"/>
      <c r="D12" s="22" t="s">
        <v>48</v>
      </c>
      <c r="E12" s="21" t="s">
        <v>23</v>
      </c>
      <c r="F12" s="9">
        <v>50</v>
      </c>
      <c r="G12" s="9">
        <v>55</v>
      </c>
      <c r="H12" s="9">
        <v>70</v>
      </c>
      <c r="I12" s="9" t="s">
        <v>17</v>
      </c>
      <c r="J12" s="9">
        <v>4</v>
      </c>
      <c r="K12" s="9">
        <v>0</v>
      </c>
      <c r="L12" s="9">
        <v>23</v>
      </c>
      <c r="M12" s="9">
        <f t="shared" ref="M12:M14" si="1">K12*J12</f>
        <v>0</v>
      </c>
      <c r="N12" s="9">
        <f t="shared" ref="N12:N14" si="2">M12*L12/100</f>
        <v>0</v>
      </c>
      <c r="O12" s="9">
        <f t="shared" ref="O12:O14" si="3">M12+N12</f>
        <v>0</v>
      </c>
      <c r="Q12" s="24"/>
    </row>
    <row r="13" spans="1:17" ht="210" customHeight="1">
      <c r="A13" s="9">
        <v>6</v>
      </c>
      <c r="B13" s="10" t="s">
        <v>49</v>
      </c>
      <c r="C13" s="9"/>
      <c r="D13" s="22" t="s">
        <v>48</v>
      </c>
      <c r="E13" s="11" t="s">
        <v>35</v>
      </c>
      <c r="F13" s="9">
        <v>80</v>
      </c>
      <c r="G13" s="9">
        <v>50</v>
      </c>
      <c r="H13" s="9">
        <v>60</v>
      </c>
      <c r="I13" s="9" t="s">
        <v>17</v>
      </c>
      <c r="J13" s="9">
        <v>1</v>
      </c>
      <c r="K13" s="9">
        <v>0</v>
      </c>
      <c r="L13" s="9">
        <v>23</v>
      </c>
      <c r="M13" s="9">
        <f t="shared" si="1"/>
        <v>0</v>
      </c>
      <c r="N13" s="9">
        <f t="shared" si="2"/>
        <v>0</v>
      </c>
      <c r="O13" s="9">
        <f t="shared" si="3"/>
        <v>0</v>
      </c>
      <c r="Q13" s="24"/>
    </row>
    <row r="14" spans="1:17" ht="129.75" customHeight="1">
      <c r="A14" s="9">
        <v>7</v>
      </c>
      <c r="B14" s="10" t="s">
        <v>50</v>
      </c>
      <c r="C14" s="9"/>
      <c r="D14" s="22" t="s">
        <v>48</v>
      </c>
      <c r="E14" s="11" t="s">
        <v>51</v>
      </c>
      <c r="F14" s="9">
        <v>150</v>
      </c>
      <c r="G14" s="9">
        <v>70</v>
      </c>
      <c r="H14" s="9">
        <v>35</v>
      </c>
      <c r="I14" s="9" t="s">
        <v>17</v>
      </c>
      <c r="J14" s="9">
        <v>4</v>
      </c>
      <c r="K14" s="9">
        <v>0</v>
      </c>
      <c r="L14" s="9">
        <v>23</v>
      </c>
      <c r="M14" s="9">
        <f t="shared" si="1"/>
        <v>0</v>
      </c>
      <c r="N14" s="9">
        <f t="shared" si="2"/>
        <v>0</v>
      </c>
      <c r="O14" s="9">
        <f t="shared" si="3"/>
        <v>0</v>
      </c>
      <c r="Q14" s="24"/>
    </row>
    <row r="15" spans="1:17" ht="135" customHeight="1">
      <c r="A15" s="9">
        <v>8</v>
      </c>
      <c r="B15" s="11" t="s">
        <v>25</v>
      </c>
      <c r="C15" s="9"/>
      <c r="D15" s="22" t="s">
        <v>48</v>
      </c>
      <c r="E15" s="11" t="s">
        <v>24</v>
      </c>
      <c r="F15" s="9">
        <v>43</v>
      </c>
      <c r="G15" s="9">
        <v>20</v>
      </c>
      <c r="H15" s="9">
        <v>13</v>
      </c>
      <c r="I15" s="9" t="s">
        <v>17</v>
      </c>
      <c r="J15" s="9">
        <v>3</v>
      </c>
      <c r="K15" s="9">
        <v>0</v>
      </c>
      <c r="L15" s="9">
        <v>23</v>
      </c>
      <c r="M15" s="9">
        <f>K15*J15</f>
        <v>0</v>
      </c>
      <c r="N15" s="9">
        <f>M15*L15/100</f>
        <v>0</v>
      </c>
      <c r="O15" s="9">
        <f>M15+N15</f>
        <v>0</v>
      </c>
      <c r="Q15" s="24"/>
    </row>
    <row r="16" spans="1:17" ht="219.75" customHeight="1">
      <c r="A16" s="9">
        <v>9</v>
      </c>
      <c r="B16" s="10" t="s">
        <v>52</v>
      </c>
      <c r="C16" s="9"/>
      <c r="D16" s="22" t="s">
        <v>48</v>
      </c>
      <c r="E16" s="11" t="s">
        <v>33</v>
      </c>
      <c r="F16" s="9">
        <v>220</v>
      </c>
      <c r="G16" s="9">
        <v>60</v>
      </c>
      <c r="H16" s="9">
        <v>85</v>
      </c>
      <c r="I16" s="9" t="s">
        <v>17</v>
      </c>
      <c r="J16" s="9">
        <v>1</v>
      </c>
      <c r="K16" s="9">
        <v>0</v>
      </c>
      <c r="L16" s="9">
        <v>23</v>
      </c>
      <c r="M16" s="9">
        <f>K16*J16</f>
        <v>0</v>
      </c>
      <c r="N16" s="9">
        <f>M16*L16/100</f>
        <v>0</v>
      </c>
      <c r="O16" s="9">
        <f>M16+N16</f>
        <v>0</v>
      </c>
    </row>
    <row r="17" spans="1:15" ht="169.5" customHeight="1">
      <c r="A17" s="9">
        <v>10</v>
      </c>
      <c r="B17" s="11" t="s">
        <v>31</v>
      </c>
      <c r="C17" s="9"/>
      <c r="D17" s="22" t="s">
        <v>48</v>
      </c>
      <c r="E17" s="11" t="s">
        <v>34</v>
      </c>
      <c r="F17" s="9">
        <v>220</v>
      </c>
      <c r="G17" s="9">
        <v>40</v>
      </c>
      <c r="H17" s="9">
        <v>72.5</v>
      </c>
      <c r="I17" s="9" t="s">
        <v>17</v>
      </c>
      <c r="J17" s="9">
        <v>1</v>
      </c>
      <c r="K17" s="9">
        <v>0</v>
      </c>
      <c r="L17" s="9">
        <v>23</v>
      </c>
      <c r="M17" s="9">
        <f t="shared" ref="M17:M18" si="4">K17*J17</f>
        <v>0</v>
      </c>
      <c r="N17" s="9">
        <f t="shared" ref="N17:N18" si="5">M17*L17/100</f>
        <v>0</v>
      </c>
      <c r="O17" s="9">
        <f t="shared" ref="O17:O18" si="6">M17+N17</f>
        <v>0</v>
      </c>
    </row>
    <row r="18" spans="1:15" ht="226.5" customHeight="1">
      <c r="A18" s="9">
        <v>11</v>
      </c>
      <c r="B18" s="11" t="s">
        <v>32</v>
      </c>
      <c r="C18" s="9"/>
      <c r="D18" s="22" t="s">
        <v>48</v>
      </c>
      <c r="E18" s="11" t="s">
        <v>38</v>
      </c>
      <c r="F18" s="9">
        <v>120</v>
      </c>
      <c r="G18" s="9">
        <v>60</v>
      </c>
      <c r="H18" s="9">
        <v>270</v>
      </c>
      <c r="I18" s="9" t="s">
        <v>17</v>
      </c>
      <c r="J18" s="9">
        <v>1</v>
      </c>
      <c r="K18" s="9">
        <v>0</v>
      </c>
      <c r="L18" s="9">
        <v>23</v>
      </c>
      <c r="M18" s="9">
        <f t="shared" si="4"/>
        <v>0</v>
      </c>
      <c r="N18" s="9">
        <f t="shared" si="5"/>
        <v>0</v>
      </c>
      <c r="O18" s="9">
        <f t="shared" si="6"/>
        <v>0</v>
      </c>
    </row>
    <row r="19" spans="1:15" ht="96" customHeight="1" thickBot="1">
      <c r="A19" s="19"/>
      <c r="B19" s="20" t="s">
        <v>18</v>
      </c>
      <c r="C19" s="12"/>
      <c r="D19" s="12"/>
      <c r="E19" s="12"/>
      <c r="F19" s="13"/>
      <c r="G19" s="14"/>
      <c r="H19" s="14"/>
      <c r="I19" s="15"/>
      <c r="J19" s="15"/>
      <c r="K19" s="16"/>
      <c r="L19" s="17"/>
      <c r="M19" s="18">
        <f>SUM(M7:M18)</f>
        <v>0</v>
      </c>
      <c r="N19" s="18" t="e">
        <f>SUM(N7:N18)</f>
        <v>#REF!</v>
      </c>
      <c r="O19" s="18" t="e">
        <f>SUM(O7:O18)</f>
        <v>#REF!</v>
      </c>
    </row>
    <row r="20" spans="1:15" ht="84.75" customHeight="1"/>
    <row r="21" spans="1:15" ht="99.75" customHeight="1"/>
    <row r="22" spans="1:15" ht="88.5" customHeight="1"/>
    <row r="23" spans="1:15" ht="103.5" customHeight="1"/>
    <row r="24" spans="1:15" ht="93.75" customHeight="1"/>
    <row r="25" spans="1:15" ht="94.5" customHeight="1"/>
    <row r="26" spans="1:15" ht="116.25" customHeight="1"/>
    <row r="27" spans="1:15" ht="110.25" customHeight="1"/>
    <row r="28" spans="1:15" ht="93" customHeight="1"/>
    <row r="29" spans="1:15" ht="105.75" customHeight="1"/>
    <row r="30" spans="1:15" ht="93" customHeight="1"/>
    <row r="31" spans="1:15" ht="104.25" customHeight="1"/>
    <row r="32" spans="1:15" ht="90.75" customHeight="1"/>
    <row r="33" ht="81" customHeight="1"/>
    <row r="34" ht="95.25" customHeight="1"/>
  </sheetData>
  <autoFilter ref="A3:O19"/>
  <mergeCells count="3">
    <mergeCell ref="A6:O6"/>
    <mergeCell ref="A5:O5"/>
    <mergeCell ref="A10:O10"/>
  </mergeCells>
  <printOptions horizontalCentered="1"/>
  <pageMargins left="0" right="0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6"/>
  <sheetViews>
    <sheetView workbookViewId="0">
      <selection activeCell="C20" sqref="C20"/>
    </sheetView>
  </sheetViews>
  <sheetFormatPr defaultRowHeight="14.25"/>
  <cols>
    <col min="2" max="2" width="12" customWidth="1"/>
  </cols>
  <sheetData>
    <row r="2" spans="2:3">
      <c r="B2">
        <v>7830</v>
      </c>
      <c r="C2" t="s">
        <v>28</v>
      </c>
    </row>
    <row r="3" spans="2:3">
      <c r="B3">
        <v>26260</v>
      </c>
      <c r="C3" t="s">
        <v>27</v>
      </c>
    </row>
    <row r="4" spans="2:3">
      <c r="B4">
        <v>19247</v>
      </c>
    </row>
    <row r="5" spans="2:3">
      <c r="B5">
        <v>12270</v>
      </c>
    </row>
    <row r="6" spans="2:3">
      <c r="B6">
        <v>19878</v>
      </c>
    </row>
    <row r="7" spans="2:3">
      <c r="B7">
        <v>42056</v>
      </c>
    </row>
    <row r="8" spans="2:3">
      <c r="B8">
        <v>8940</v>
      </c>
    </row>
    <row r="9" spans="2:3">
      <c r="B9">
        <v>3960</v>
      </c>
    </row>
    <row r="10" spans="2:3">
      <c r="B10">
        <v>5960</v>
      </c>
    </row>
    <row r="11" spans="2:3">
      <c r="B11">
        <v>6910</v>
      </c>
    </row>
    <row r="12" spans="2:3">
      <c r="B12">
        <v>16810</v>
      </c>
    </row>
    <row r="13" spans="2:3">
      <c r="B13">
        <v>11740</v>
      </c>
    </row>
    <row r="14" spans="2:3">
      <c r="B14">
        <v>4760</v>
      </c>
    </row>
    <row r="15" spans="2:3" ht="15">
      <c r="B15" s="25">
        <f>SUM(B2:B14)</f>
        <v>186621</v>
      </c>
    </row>
    <row r="16" spans="2:3">
      <c r="B16">
        <f>(B15*1.23)</f>
        <v>229543.83</v>
      </c>
      <c r="C16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B34" sqref="B34:B35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nzz.wochnam</dc:creator>
  <cp:lastModifiedBy>nzz.kuberaj</cp:lastModifiedBy>
  <cp:lastPrinted>2024-04-16T08:56:45Z</cp:lastPrinted>
  <dcterms:created xsi:type="dcterms:W3CDTF">2015-01-21T07:05:39Z</dcterms:created>
  <dcterms:modified xsi:type="dcterms:W3CDTF">2024-05-16T08:51:13Z</dcterms:modified>
</cp:coreProperties>
</file>