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ZIIN\BZP\PRZETARGI I ZAMÓWIENIA 2021\BZP.272.2.9.2021 Rogowo\Do publikacji\"/>
    </mc:Choice>
  </mc:AlternateContent>
  <xr:revisionPtr revIDLastSave="0" documentId="13_ncr:1_{24AAB874-210D-48DB-9D03-49009DBC3066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ofertowy" sheetId="1" r:id="rId1"/>
    <sheet name="ofertowy pusty" sheetId="2" r:id="rId2"/>
  </sheets>
  <definedNames>
    <definedName name="_xlnm.Print_Area" localSheetId="0">ofertowy!$A$1:$G$201</definedName>
    <definedName name="_xlnm.Print_Area" localSheetId="1">'ofertowy pusty'!$A$1:$G$201</definedName>
  </definedNames>
  <calcPr calcId="181029"/>
</workbook>
</file>

<file path=xl/calcChain.xml><?xml version="1.0" encoding="utf-8"?>
<calcChain xmlns="http://schemas.openxmlformats.org/spreadsheetml/2006/main">
  <c r="G188" i="1" l="1"/>
  <c r="G189" i="1"/>
  <c r="G190" i="1"/>
  <c r="G187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71" i="1"/>
  <c r="G164" i="1"/>
  <c r="G165" i="1"/>
  <c r="G166" i="1"/>
  <c r="G167" i="1"/>
  <c r="G163" i="1"/>
  <c r="G157" i="1"/>
  <c r="G158" i="1"/>
  <c r="G159" i="1"/>
  <c r="G156" i="1"/>
  <c r="G160" i="1" s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35" i="1"/>
  <c r="G131" i="1"/>
  <c r="G132" i="1"/>
  <c r="G130" i="1"/>
  <c r="G122" i="1"/>
  <c r="G123" i="1"/>
  <c r="G124" i="1"/>
  <c r="G125" i="1"/>
  <c r="G126" i="1"/>
  <c r="G127" i="1"/>
  <c r="G121" i="1"/>
  <c r="G116" i="1"/>
  <c r="G117" i="1" s="1"/>
  <c r="G112" i="1"/>
  <c r="G113" i="1"/>
  <c r="G111" i="1"/>
  <c r="G107" i="1"/>
  <c r="G108" i="1"/>
  <c r="G106" i="1"/>
  <c r="G109" i="1" s="1"/>
  <c r="G101" i="1"/>
  <c r="G102" i="1" s="1"/>
  <c r="G98" i="1"/>
  <c r="G99" i="1" s="1"/>
  <c r="G95" i="1"/>
  <c r="G96" i="1" s="1"/>
  <c r="G92" i="1"/>
  <c r="G93" i="1" s="1"/>
  <c r="G91" i="1"/>
  <c r="G86" i="1"/>
  <c r="G87" i="1" s="1"/>
  <c r="G84" i="1"/>
  <c r="G83" i="1"/>
  <c r="G80" i="1"/>
  <c r="G81" i="1" s="1"/>
  <c r="G78" i="1"/>
  <c r="G77" i="1"/>
  <c r="G73" i="1"/>
  <c r="G75" i="1" s="1"/>
  <c r="G74" i="1"/>
  <c r="G72" i="1"/>
  <c r="G64" i="1"/>
  <c r="G65" i="1"/>
  <c r="G66" i="1"/>
  <c r="G67" i="1"/>
  <c r="G68" i="1"/>
  <c r="G63" i="1"/>
  <c r="G59" i="1"/>
  <c r="G58" i="1"/>
  <c r="G53" i="1"/>
  <c r="G54" i="1"/>
  <c r="G55" i="1"/>
  <c r="G52" i="1"/>
  <c r="G48" i="1"/>
  <c r="G49" i="1"/>
  <c r="G47" i="1"/>
  <c r="G50" i="1" s="1"/>
  <c r="G44" i="1"/>
  <c r="G45" i="1" s="1"/>
  <c r="G41" i="1"/>
  <c r="G42" i="1" s="1"/>
  <c r="G38" i="1"/>
  <c r="G39" i="1" s="1"/>
  <c r="G34" i="1"/>
  <c r="G35" i="1"/>
  <c r="G33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12" i="1"/>
  <c r="G9" i="1"/>
  <c r="G10" i="1" s="1"/>
  <c r="G88" i="1" l="1"/>
  <c r="G103" i="1"/>
  <c r="G154" i="1"/>
  <c r="G185" i="1"/>
  <c r="G192" i="1" s="1"/>
  <c r="G31" i="1"/>
  <c r="G133" i="1"/>
  <c r="G56" i="1"/>
  <c r="G60" i="1"/>
  <c r="G69" i="1"/>
  <c r="G114" i="1"/>
  <c r="G128" i="1"/>
  <c r="G161" i="1" s="1"/>
  <c r="G168" i="1"/>
  <c r="G191" i="1"/>
  <c r="G118" i="1"/>
  <c r="G36" i="1"/>
  <c r="G61" i="1" s="1"/>
  <c r="G193" i="1" l="1"/>
  <c r="G194" i="1" s="1"/>
  <c r="G195" i="1" s="1"/>
</calcChain>
</file>

<file path=xl/sharedStrings.xml><?xml version="1.0" encoding="utf-8"?>
<sst xmlns="http://schemas.openxmlformats.org/spreadsheetml/2006/main" count="1162" uniqueCount="398">
  <si>
    <t>Lp.</t>
  </si>
  <si>
    <t>Podstawa</t>
  </si>
  <si>
    <t>Opis</t>
  </si>
  <si>
    <t>Ilość</t>
  </si>
  <si>
    <t>Cena jedn.</t>
  </si>
  <si>
    <t>Wartość</t>
  </si>
  <si>
    <t>JEZDNIA</t>
  </si>
  <si>
    <t>1.1</t>
  </si>
  <si>
    <t>Odtworzenie trasy i punktów wysokościowych D-01.01.01</t>
  </si>
  <si>
    <t>1 d.1.1</t>
  </si>
  <si>
    <t>KNNR 1 0111-01</t>
  </si>
  <si>
    <t>Roboty pomiarowe przy liniowych robotach ziemnych - trasa dróg w terenie równinnym - / obsługa geodezyjna i inwentaryzacja powykonawcza/</t>
  </si>
  <si>
    <t>km</t>
  </si>
  <si>
    <t>Razem dział: Odtworzenie trasy i punktów wysokościowych D-01.01.01</t>
  </si>
  <si>
    <t>1.2</t>
  </si>
  <si>
    <t>Rozbiórka elementów dróg D-01.02.04</t>
  </si>
  <si>
    <t>2 d.1.2</t>
  </si>
  <si>
    <t>KNR AT-03 0102-02</t>
  </si>
  <si>
    <t>Roboty remontowe - frezowanie nawierzchni bitumicznej o gr. 4 cm</t>
  </si>
  <si>
    <t>m2</t>
  </si>
  <si>
    <t>3 d.1.2</t>
  </si>
  <si>
    <t>KNR 2-31 0803-03</t>
  </si>
  <si>
    <t>Mechaniczne rozebranie nawierzchni z mieszanek mineralno-bitumicznych o grubości 3 cm</t>
  </si>
  <si>
    <t>4 d.1.2</t>
  </si>
  <si>
    <t>KNR 2-31 0803-04</t>
  </si>
  <si>
    <t>Mechaniczne rozebranie nawierzchni z mieszanek mineralno-bitumicznych - dalszy 1 cm grubości (dalsze 7 cm) Krotność = 7</t>
  </si>
  <si>
    <t>5 d.1.2</t>
  </si>
  <si>
    <t>KNR 2-31 0804-08 analogia</t>
  </si>
  <si>
    <t>Mechaniczne rozebranie podbudowy z brukowca o wysokości 16-20 cm</t>
  </si>
  <si>
    <t>6 d.1.2</t>
  </si>
  <si>
    <t>KNR 2-31 0804-03</t>
  </si>
  <si>
    <t>Mechaniczne rozebranie nawierzchni z tłucznia kamiennego o grubości 15 cm</t>
  </si>
  <si>
    <t>7 d.1.2</t>
  </si>
  <si>
    <t>KNR 2-31 0810-05</t>
  </si>
  <si>
    <t>Mechaniczne rozebranie nawierzchni z betonu o grubości 12 cm</t>
  </si>
  <si>
    <t>8 d.1.2</t>
  </si>
  <si>
    <t>KNR 2-31 0810-02 analogia</t>
  </si>
  <si>
    <t>Rozebranie nawierzchni z kostki betonowej na podsypce cementowo-piaskowej</t>
  </si>
  <si>
    <t>9 d.1.2</t>
  </si>
  <si>
    <t>KNR 2-31 0801-03</t>
  </si>
  <si>
    <t>Mechaniczne rozebranie podbudowy betonowej o grubości 12 cm</t>
  </si>
  <si>
    <t>10 d.1.2</t>
  </si>
  <si>
    <t>KNR 2-31 0801-04</t>
  </si>
  <si>
    <t>Mechaniczne rozebranie podbudowy betonowej - dalszy 1 cm grubości (dodatkowe 3cm) Krotność = 3</t>
  </si>
  <si>
    <t>11 d.1.2</t>
  </si>
  <si>
    <t>KNR 2-31 0813-03</t>
  </si>
  <si>
    <t>Rozebranie krawężników betonowych 15x30 cm na podsypce cementowo-piaskowej</t>
  </si>
  <si>
    <t>m</t>
  </si>
  <si>
    <t>12 d.1.2</t>
  </si>
  <si>
    <t>KNR 2-31 0812-03</t>
  </si>
  <si>
    <t>Rozebranie ław pod krawężniki betonowe z betonu</t>
  </si>
  <si>
    <t>m3</t>
  </si>
  <si>
    <t>13 d.1.2</t>
  </si>
  <si>
    <t>KNR 2-31 0814-01</t>
  </si>
  <si>
    <t>Rozebranie obrzeży 6x20 cm na podsypce piaskowej</t>
  </si>
  <si>
    <t>14 d.1.2</t>
  </si>
  <si>
    <t>Rozebranie ław pod obrzeża betonowe z betonu</t>
  </si>
  <si>
    <t>15 d.1.2</t>
  </si>
  <si>
    <t>KNR 4-05I 0409-01</t>
  </si>
  <si>
    <t>Demontaż studni rewizyjnych z kręgów betonowych o śr. 1000 mm w gotowym wykopie o głęb. 3 m</t>
  </si>
  <si>
    <t>kpl.</t>
  </si>
  <si>
    <t>16 d.1.2</t>
  </si>
  <si>
    <t>KNR 4-05I 0409-02</t>
  </si>
  <si>
    <t>Demontaż studni rewizyjnych z kręgów betonowych o śr. 1000 mm w gotowym wykopie - za każde 0.5 m różnicy głębokości</t>
  </si>
  <si>
    <t xml:space="preserve"> 0.5m</t>
  </si>
  <si>
    <t>17 d.1.2</t>
  </si>
  <si>
    <t>KNR 4-05I 0411-02</t>
  </si>
  <si>
    <t>Demontaż studzienek ściekowych ulicznych betonowych o śr. 500 mm z osadnikiem bez syfonu</t>
  </si>
  <si>
    <t>18 d.1.2</t>
  </si>
  <si>
    <t>KNR 4-04 1103-01</t>
  </si>
  <si>
    <t>Załadowanie gruzu koparko-ładowarką na samochody samowyładowcze - współczynnik spulchnienia 1,5</t>
  </si>
  <si>
    <t>19 d.1.2</t>
  </si>
  <si>
    <t>KNR 4-04 1103-04</t>
  </si>
  <si>
    <t>Wywiezienie gruzu z terenu rozbiórki przy mechanicznym załadowaniu i wyładowaniu samochodem samowyładowczym na odleg. 1 km wraz opłatą za składowanie</t>
  </si>
  <si>
    <t>20 d.1.2</t>
  </si>
  <si>
    <t>KNR 4-04 1103-05 krotność 14</t>
  </si>
  <si>
    <t>Wywiezienie gruzu z terenu rozbiórki przy mechanicznym załadowaniu i wyładowaniu samoch.samowył.- dod.za każdy nast.rozp. 1 km ( razem 15 km ) wraz z opłatą za składowanie</t>
  </si>
  <si>
    <t>Razem dział: Rozbiórka elementów dróg D-01.02.04</t>
  </si>
  <si>
    <t>1.3</t>
  </si>
  <si>
    <t>Wykonanie wykopów w gruntach nieskalistych D-02.01.01</t>
  </si>
  <si>
    <t>21 d.1.3</t>
  </si>
  <si>
    <t>KNR 2-01 0206-02</t>
  </si>
  <si>
    <t>Roboty ziemne wykon.koparkami podsiębiernymi o poj.łyżki 0.40 m3 w gr.kat.III z transp.urobku samochod.samowyładowczymi na odległość do 1 km - korytowanie wraz z opłatą za składowanie - 95% robót ziemnych</t>
  </si>
  <si>
    <t>22 d.1.3</t>
  </si>
  <si>
    <t>KNR 2-01 0301-02</t>
  </si>
  <si>
    <t>Ręczne roboty ziemne z transportem urobku samochodami samowyładowczymi (kat.gr.III) - 5 % robót ziemnych</t>
  </si>
  <si>
    <t>23 d.1.3</t>
  </si>
  <si>
    <t>KNR 2-01 0214-04 krotność 28</t>
  </si>
  <si>
    <t>Nakłady uzupełn.za każde dalsze rozp. 0.5 km transportu ponad 1 km samochodami samowyładowczymi po drogach utwardzonych ziemi kat.III-IV ( razem 15 km )</t>
  </si>
  <si>
    <t>Razem dział: Wykonanie wykopów w gruntach nieskalistych D-02.01.01</t>
  </si>
  <si>
    <t>1.4</t>
  </si>
  <si>
    <t>Koryto wraz z profilowaniem i zagęszczaniem podłoża D-04.01.01</t>
  </si>
  <si>
    <t>24 d.1.4</t>
  </si>
  <si>
    <t>KNNR 6 0103-03</t>
  </si>
  <si>
    <t>Profilowanie i zagęszczanie podłoża wykonywane mechanicznie w gruncie kat. II-IV pod warstwy konstrukcyjne nawierzchni</t>
  </si>
  <si>
    <t>Razem dział: Koryto wraz z profilowaniem i zagęszczaniem podłoża D-04.01.01</t>
  </si>
  <si>
    <t>1.5</t>
  </si>
  <si>
    <t>Podbudowa z gruntu stabilizowanego cementem D-04.05.01</t>
  </si>
  <si>
    <t>25 d.1.5</t>
  </si>
  <si>
    <t>KNNR 6 0109-02 analogia</t>
  </si>
  <si>
    <t>Stabilizacja cementem o klasie wytrzymałości C3/4 gr. 15 cm</t>
  </si>
  <si>
    <t>Razem dział: Podbudowa z gruntu stabilizowanego cementem D-04.05.01</t>
  </si>
  <si>
    <t>1.6</t>
  </si>
  <si>
    <t>Podbudowa z kruszywa łamanego stabilizowanego mechanicznie D-04.04.02</t>
  </si>
  <si>
    <t>26 d.1.6</t>
  </si>
  <si>
    <t>KNNR 6 0113-02</t>
  </si>
  <si>
    <t>Podbudowa pomocnicza - kruszywo łamane stabilizowane mechanicznie o uziarnieniu ciągłym 0/31,5mm mm - gr. 20 cm ( mieszanka GRH 0/31,5 mm)</t>
  </si>
  <si>
    <t>Razem dział: Podbudowa z kruszywa łamanego stabilizowanego mechanicznie D-04.04.02</t>
  </si>
  <si>
    <t>1.7</t>
  </si>
  <si>
    <t xml:space="preserve">Oczyszczenie i skropienie warstw konstrukcyjnych D-04.03.01 </t>
  </si>
  <si>
    <t>27 d.1.7</t>
  </si>
  <si>
    <t>KNNR 6 1005-07</t>
  </si>
  <si>
    <t>Analogia - wiązanie międzywarstwowe z emulsji asfaltowej szybkorozpadowej w ilości 0,8 kg/m2 wykonane sprzętem mechanicznym na warstwie podbudowy bitumicznej / poszerzenie, przełomy, zjazdy bitumiczne na drogi boczne, odbudowa po kanalizacji deszczowej/</t>
  </si>
  <si>
    <t>28 d.1.7</t>
  </si>
  <si>
    <t>Analogia - wiązanie międzywarstwowe z emulsji asfaltowej szybkorozpadowej w ilości 0,5 kg/m2 wykonane sprzętem mechanicznym na warstwie wyrównawczej</t>
  </si>
  <si>
    <t>29 d.1.7</t>
  </si>
  <si>
    <t>Analogia - wiązanie międzywarstwowe z emulsji asfaltowej szybkorozpadowej w ilości 0,3 kg/m2 wykonane sprzętem mechanicznym na warstwie wiążącej</t>
  </si>
  <si>
    <t xml:space="preserve">Razem dział: Oczyszczenie i skropienie warstw konstrukcyjnych D-04.03.01 </t>
  </si>
  <si>
    <t>1.8</t>
  </si>
  <si>
    <t xml:space="preserve">Nawierzchnia z betonu asfaltowego D-05.03.05 </t>
  </si>
  <si>
    <t>30 d.1.8</t>
  </si>
  <si>
    <t>KNNR 6 0110-02</t>
  </si>
  <si>
    <t>Podbudowa z mieszanek mineralno-bitumicznych asfaltowych gr. 7 cm - beton asfaltowy AC 16P /przełomy, poszerzenie/ Krotność = 1.166</t>
  </si>
  <si>
    <t>31 d.1.8</t>
  </si>
  <si>
    <t>KNNR 6 0108-02</t>
  </si>
  <si>
    <t>Warstwa wyrównawcza z betonu asfaltowego AC 8S w ilości średnio 100kg/m2</t>
  </si>
  <si>
    <t>t</t>
  </si>
  <si>
    <t>32 d.1.8</t>
  </si>
  <si>
    <t>KNNR 6 0308-01</t>
  </si>
  <si>
    <t>Warstwa wiążąca z betonu asfaltowego AC 11W gr. 4cm</t>
  </si>
  <si>
    <t>33 d.1.8</t>
  </si>
  <si>
    <t>KNNR 6 0309-02</t>
  </si>
  <si>
    <t>Warstwa ścieralna z betonu asfaltowego AC 11S gr. 5cm Krotność = 1.25</t>
  </si>
  <si>
    <t xml:space="preserve">Razem dział: Nawierzchnia z betonu asfaltowego D-05.03.05 </t>
  </si>
  <si>
    <t>1.9</t>
  </si>
  <si>
    <t>Regulacja pionowa studzienek rewizyjnych, zaworów, pokryw studni kablowych D-03.02.01a</t>
  </si>
  <si>
    <t>34 d.1.9</t>
  </si>
  <si>
    <t>KNR 2-31 1406-03</t>
  </si>
  <si>
    <t>Regulacja pionowa studzienek dla włazów kanałowych</t>
  </si>
  <si>
    <t>szt.</t>
  </si>
  <si>
    <t>35 d.1.9</t>
  </si>
  <si>
    <t>KNR 2-31 1406-04</t>
  </si>
  <si>
    <t>Regulacja pionowa studzienek dla zaworów wodociągowych i gazowych</t>
  </si>
  <si>
    <t>Razem dział: Regulacja pionowa studzienek rewizyjnych, zaworów, pokryw studni kablowych D-03.02.01a</t>
  </si>
  <si>
    <t>Razem dział: JEZDNIA</t>
  </si>
  <si>
    <t>USUNIĘCIE DRZEW I KRZAKÓW D-01.02.01</t>
  </si>
  <si>
    <t>36 d.2</t>
  </si>
  <si>
    <t>KNR-W 2-01 0102-06</t>
  </si>
  <si>
    <t>Ręczne karczowanie drzew (śr. 56-65 cm)</t>
  </si>
  <si>
    <t>37 d.2</t>
  </si>
  <si>
    <t>KNR 2-01 0110-01</t>
  </si>
  <si>
    <t>Wywożenie dłużyc na odległość do 2 km</t>
  </si>
  <si>
    <t>38 d.2</t>
  </si>
  <si>
    <t>KNR 2-01 0110-02</t>
  </si>
  <si>
    <t>Wywożenie karpiny na odległość do 2 km</t>
  </si>
  <si>
    <t>mp</t>
  </si>
  <si>
    <t>39 d.2</t>
  </si>
  <si>
    <t>KNR 2-01 0110-03</t>
  </si>
  <si>
    <t>Wywożenie gałęzi na odległość do 2 km</t>
  </si>
  <si>
    <t>40 d.2</t>
  </si>
  <si>
    <t>KNR 2-01 0110-04</t>
  </si>
  <si>
    <t>Wywożenie dłużyc - dodatek za każde dalsze 0.5 km wywozu / dodatkowo 13km / Krotność = 26</t>
  </si>
  <si>
    <t>41 d.2</t>
  </si>
  <si>
    <t>KNR 2-01 0110-05</t>
  </si>
  <si>
    <t>Wywożenie karpiny i gałęzi - dodatek za każde dalsze 0.5 km wywozu / dodatkowo 13 km / Krotność = 26</t>
  </si>
  <si>
    <t>Razem dział: USUNIĘCIE DRZEW I KRZAKÓW D-01.02.01</t>
  </si>
  <si>
    <t>ZJAZDY NA POSESJE</t>
  </si>
  <si>
    <t>3.1</t>
  </si>
  <si>
    <t>42 d.3.1</t>
  </si>
  <si>
    <t>43 d.3.1</t>
  </si>
  <si>
    <t>44 d.3.1</t>
  </si>
  <si>
    <t>3.2</t>
  </si>
  <si>
    <t>45 d.3.2</t>
  </si>
  <si>
    <t>3.3</t>
  </si>
  <si>
    <t>46 d.3.3</t>
  </si>
  <si>
    <t>Stabilizacja cementem o wytrzymałości C3/4 gr. 15 cm</t>
  </si>
  <si>
    <t>3.4</t>
  </si>
  <si>
    <t>Podbudowa z betonu D-04.06.01</t>
  </si>
  <si>
    <t>47 d.3.4</t>
  </si>
  <si>
    <t>KNNR 6 0109-01 krotność 2,5</t>
  </si>
  <si>
    <t>Podbudowa z betonu C 6/9 gr.18 cm pielęgnowane piaskiem i wodą Krotność = 1.8</t>
  </si>
  <si>
    <t>Razem dział: Podbudowa z betonu D-04.06.01</t>
  </si>
  <si>
    <t>3.5</t>
  </si>
  <si>
    <t>Nawierzchnia z betonowej kostki brukowej D-05.03.23a</t>
  </si>
  <si>
    <t>48 d.3.5</t>
  </si>
  <si>
    <t>KNR 2-31 0511-03</t>
  </si>
  <si>
    <t>Nawierzchnie z kostki brukowej betonowej kolor szary grub. 8 cm na podsypce cementowo-piaskowej gr. 5 cm</t>
  </si>
  <si>
    <t>Razem dział: Nawierzchnia z betonowej kostki brukowej D-05.03.23a</t>
  </si>
  <si>
    <t>Razem dział: ZJAZDY NA POSESJE</t>
  </si>
  <si>
    <t>CHODNIKI</t>
  </si>
  <si>
    <t>4.1</t>
  </si>
  <si>
    <t>49 d.4.1</t>
  </si>
  <si>
    <t>Roboty ziemne wykon.koparkami podsiębiernymi o poj.łyżki 0.40 m3 w gr.kat.III z transp.urobku samochod.samowyładowczymi na odległość do 1 km - korytowanie wraz z opłatą za składowanie</t>
  </si>
  <si>
    <t>50 d.4.1</t>
  </si>
  <si>
    <t>4.2</t>
  </si>
  <si>
    <t>51 d.4.2</t>
  </si>
  <si>
    <t>4.3</t>
  </si>
  <si>
    <t>52 d.4.3</t>
  </si>
  <si>
    <t>4.4</t>
  </si>
  <si>
    <t>53 d.4.4</t>
  </si>
  <si>
    <t>Razem dział: CHODNIKI</t>
  </si>
  <si>
    <t>ELEMENTY ULIC</t>
  </si>
  <si>
    <t>5.1</t>
  </si>
  <si>
    <t>Krawężniki betonowe D-08.01.01</t>
  </si>
  <si>
    <t>54 d.5.1</t>
  </si>
  <si>
    <t>KNR 2-31 0401-06 analogia</t>
  </si>
  <si>
    <t>Rowki pod krawężniki i ławy krawężnikowe o wym. 30x40 cm w gruncie kat.III-IV wraz z wywozem gruntu z rowka</t>
  </si>
  <si>
    <t>55 d.5.1</t>
  </si>
  <si>
    <t>KNNR 6 0403-03</t>
  </si>
  <si>
    <t>Krawężniki betonowe o wymiarach 15x30x100 cm z wykonaniem ław betonowych B15 w ilości 0,075 m3/mb na podsypce cementowo-piaskowej</t>
  </si>
  <si>
    <t>56 d.5.1</t>
  </si>
  <si>
    <t>Krawężniki betonowe o wymiarach 15x22x100 cm z wykonaniem ław betonowych B15 w ilości 0,0705 m3/mb na podsypce cementowo-piaskowej</t>
  </si>
  <si>
    <t>Razem dział: Krawężniki betonowe D-08.01.01</t>
  </si>
  <si>
    <t>5.2</t>
  </si>
  <si>
    <t>Betonowe obrzeża chodnikowe D-08.03.01</t>
  </si>
  <si>
    <t>57 d.5.2</t>
  </si>
  <si>
    <t>KNR 2-31 0401-04 analogia</t>
  </si>
  <si>
    <t>Rowki pod krawężniki i ławy krawężnikowe o wymiarach 30x30 cm w gruncie kat.III-IV wraz z wywozem gruntu z rowka</t>
  </si>
  <si>
    <t>58 d.5.2</t>
  </si>
  <si>
    <t>KNR 2-31 0402-04 analogia</t>
  </si>
  <si>
    <t>Ława pod obrzeże 8x30 betonowa z oporem B15 w ilości 0,05m3/mb</t>
  </si>
  <si>
    <t>59 d.5.2</t>
  </si>
  <si>
    <t>KNNR 6 0404-05</t>
  </si>
  <si>
    <t>Obrzeża betonowe o wymiarach 30x8 cm na podsypce cementowo-piaskowej, spoiny wypełnione zaprawą cementową</t>
  </si>
  <si>
    <t>Razem dział: Betonowe obrzeża chodnikowe D-08.03.01</t>
  </si>
  <si>
    <t>5.3</t>
  </si>
  <si>
    <t>Ścieki D-08.05.00</t>
  </si>
  <si>
    <t>60 d.5.3</t>
  </si>
  <si>
    <t>KNR AT-03 0402-01</t>
  </si>
  <si>
    <t>Ścieki uliczne z kostki betonowej szarej gr. 8 cm w dwóch rzędach na ławie betonowej B15 w ilości 0,0625m3/mb</t>
  </si>
  <si>
    <t>Razem dział: Ścieki D-08.05.00</t>
  </si>
  <si>
    <t>Razem dział: ELEMENTY ULIC</t>
  </si>
  <si>
    <t>ODWODNIENIE</t>
  </si>
  <si>
    <t>6.1</t>
  </si>
  <si>
    <t>61 d.6.1</t>
  </si>
  <si>
    <t>KNR AT-03 0101-02</t>
  </si>
  <si>
    <t>Roboty remontowe - cięcie piłą nawierzchni bitumicznych na gł. 6-10 cm</t>
  </si>
  <si>
    <t>62 d.6.1</t>
  </si>
  <si>
    <t>63 d.6.1</t>
  </si>
  <si>
    <t>Mechaniczne rozebranie nawierzchni z mieszanek mineralno-bitumicznych - dalszy 1 cm grubości ( dalsze 7 cm ) Krotność = 7</t>
  </si>
  <si>
    <t>64 d.6.1</t>
  </si>
  <si>
    <t>65 d.6.1</t>
  </si>
  <si>
    <t>66 d.6.1</t>
  </si>
  <si>
    <t>67 d.6.1</t>
  </si>
  <si>
    <t>6.2</t>
  </si>
  <si>
    <t>68 d.6.2</t>
  </si>
  <si>
    <t>Roboty ziemne wykon.koparkami podsiębiernymi o poj.łyżki 0.40 m3 w gr.kat.III z transp.urobku samochod.samowyładowczymi na odległość do 1 km - wykop pod sieć kanalizacyjną, studnie rewizyjne, wpusty uliczne, przykanaliki wraz z opłatą za składowanie - 75% robót ziemnych</t>
  </si>
  <si>
    <t>69 d.6.2</t>
  </si>
  <si>
    <t>Ręczne roboty ziemne z transportem urobku samochodami samowyładowczymi (kat.gr.III) - 25 % robót ziemnych</t>
  </si>
  <si>
    <t>70 d.6.2</t>
  </si>
  <si>
    <t>6.3</t>
  </si>
  <si>
    <t>Kanalizacja deszczowa D-03.02.01</t>
  </si>
  <si>
    <t>71 d.6.3</t>
  </si>
  <si>
    <t>KNNR 1 0527-01</t>
  </si>
  <si>
    <t>Montaż konstrukcji podwieszeń kabli energetycznych i telekomunikacyjnych typ lekki; element o rozpiętości 4 m</t>
  </si>
  <si>
    <t>72 d.6.3</t>
  </si>
  <si>
    <t>KNNR 1 0527-06</t>
  </si>
  <si>
    <t>Demontaż konstrukcji podwieszeń kabli energetycznych i telekomunikacyjnych typ lekki; element o rozpiętości 4 m</t>
  </si>
  <si>
    <t>73 d.6.3</t>
  </si>
  <si>
    <t>KNR 2-28 0501-05</t>
  </si>
  <si>
    <t>Podłoża z kruszyw naturalnych grubości 15 cm - podłoża pod sieć kanalizacyjną, studnie, przykanaliki, wpusty</t>
  </si>
  <si>
    <t>74 d.6.3</t>
  </si>
  <si>
    <t>KNR 2-01 0322-02</t>
  </si>
  <si>
    <t>Pełne umocnienie pionowych ścian wykopów liniowych o głębok.do 3.0 m wypraskami w grunt.suchych kat.III-IV wraz z rozbiór.</t>
  </si>
  <si>
    <t>75 d.6.3</t>
  </si>
  <si>
    <t>KNR 2-28 0503-02 analogia</t>
  </si>
  <si>
    <t>Rury kanalizacyjne z tworzyw sztucznych - kielichowe z PVC o śr. nom. 200 mm - rury SN 8 lite</t>
  </si>
  <si>
    <t>76 d.6.3</t>
  </si>
  <si>
    <t>KNR 2-28 0503-04 analogia</t>
  </si>
  <si>
    <t>Rury kanalizacyjne z tworzyw sztucznych - kielichowe z PVC o śr. nom. 300 mm - rury SN 8 lite</t>
  </si>
  <si>
    <t>77 d.6.3</t>
  </si>
  <si>
    <t>Rury kanalizacyjne z tworzyw sztucznych - kielichowe z PVC o śr. nom. 300 mm - rury SN 12 lite</t>
  </si>
  <si>
    <t>78 d.6.3</t>
  </si>
  <si>
    <t>KNR 2-28 0503-05 analogia</t>
  </si>
  <si>
    <t>Rury kanalizacyjne z tworzyw sztucznych - kielichowe z PVC o śr. nom. 400 mm - rury SN 12 lite</t>
  </si>
  <si>
    <t>79 d.6.3</t>
  </si>
  <si>
    <t>KNR 2-18 0625-02 analogia</t>
  </si>
  <si>
    <t>Wpust uliczny betonowy z osadnikiem fi 500 mm - szczelny / wpust głębokości 2,0 m z osdnikiem min. 1,0 m /</t>
  </si>
  <si>
    <t>80 d.6.3</t>
  </si>
  <si>
    <t>Wpust uliczny betonowy z osadnikiem fi 500 mm - krawężnikowy szczelny / wpust głębokości 2,0 m z osdnikiem min. 1,0 m /</t>
  </si>
  <si>
    <t>81 d.6.3</t>
  </si>
  <si>
    <t>KNR 2-28 0506-02 analogia</t>
  </si>
  <si>
    <t>Przykanaliki z rur kielichowych z PVC o śr. nom. 150 mm - połączenie studzienki ściekowej ze studnią rewizyjną - rury SN 8 lite</t>
  </si>
  <si>
    <t>82 d.6.3</t>
  </si>
  <si>
    <t>KNR 2-28 0406-03</t>
  </si>
  <si>
    <t>Studnie rewizyjne z kręgów betonowych o śr. 1000 mm w gotowym wykopie (bez murowania podstawy studni); głębokość 2 m - właz żeliwny D400 wypełniony betonem cementowym o kształcie kwadratowym</t>
  </si>
  <si>
    <t>83 d.6.3</t>
  </si>
  <si>
    <t>KNR 2-28 0406-04</t>
  </si>
  <si>
    <t>Studnie rewizyjne z kręgów betonowych o śr. 1000 mm w gotowym wykopie (bez murowania podstawy studni); potrącenie za każde 0,5m poniżej 2,0 m głębokości</t>
  </si>
  <si>
    <t>84 d.6.3</t>
  </si>
  <si>
    <t>KNR 2-28 0406-05</t>
  </si>
  <si>
    <t>Studnie rewizyjne z kręgów betonowych o śr. 1200 mm w gotowym wykopie (bez murowania podstawy studni); głębokość 2 m - właz żeliwny D400 wypełniony betonem cementowym o kształcie kwadratowym</t>
  </si>
  <si>
    <t>85 d.6.3</t>
  </si>
  <si>
    <t>KNR 2-28 0406-06</t>
  </si>
  <si>
    <t>Studnie rewizyjne z kręgów betonowych o śr. 1200 mm w gotowym wykopie (bez murowania podstawy studni); potrącenie za każde 0,5m poniżej 2,0m głębokości</t>
  </si>
  <si>
    <t>86 d.6.3</t>
  </si>
  <si>
    <t>KNR 2-28 0501-09</t>
  </si>
  <si>
    <t>Obsypka kolektora deszczowego, studni rewizyjnych, przykanalików, wpustów kruszywem dowiezionym /pospółka/ - do wysokości 30 cm ponad rurę</t>
  </si>
  <si>
    <t>87 d.6.3</t>
  </si>
  <si>
    <t>KNNR 1 0214-05</t>
  </si>
  <si>
    <t>Zasypanie wykopów powyżej 30 cm nad rurą - ( wraz z dowozem piasku ) i zagęszczeniem /pełna wymiana gruntu/</t>
  </si>
  <si>
    <t>88 d.6.3</t>
  </si>
  <si>
    <t>kalkulacja własna Uproszczona</t>
  </si>
  <si>
    <t>Wylot prefabrykowany betonowy DN 400 umocniony betonem</t>
  </si>
  <si>
    <t>kpl</t>
  </si>
  <si>
    <t>89 d.6.3</t>
  </si>
  <si>
    <t>KNR-W 2-01 0516-04 analogia</t>
  </si>
  <si>
    <t>Umocnienie wylotu kanalizacji deszczowej fi 300 mm narzutem kamiennym na podbudowie betonowej B15 Mpa gr. 10cm ( studnia S28 - staw )</t>
  </si>
  <si>
    <t>Razem dział: Kanalizacja deszczowa D-03.02.01</t>
  </si>
  <si>
    <t>6.4</t>
  </si>
  <si>
    <t xml:space="preserve">Odtworzenie nawierzchni po robotach kanalizacyjnych D-05.03.05 </t>
  </si>
  <si>
    <t>90 d.6.4</t>
  </si>
  <si>
    <t>91 d.6.4</t>
  </si>
  <si>
    <t>92 d.6.4</t>
  </si>
  <si>
    <t>93 d.6.4</t>
  </si>
  <si>
    <t>Podbudowa z mieszanek mineralno-bitumicznych asfaltowych gr. 7 cm - beton asfaltowy AC 16P Krotność = 1.166</t>
  </si>
  <si>
    <t xml:space="preserve">Razem dział: Odtworzenie nawierzchni po robotach kanalizacyjnych D-05.03.05 </t>
  </si>
  <si>
    <t>Razem dział: ODWODNIENIE</t>
  </si>
  <si>
    <t xml:space="preserve">UMOCNIENIE POBOCZY D-06.03.01 </t>
  </si>
  <si>
    <t>94 d.7</t>
  </si>
  <si>
    <t>95 d.7</t>
  </si>
  <si>
    <t>96 d.7</t>
  </si>
  <si>
    <t>97 d.7</t>
  </si>
  <si>
    <t>Profilowanie i zagęszczanie podłoża wykonywane mechanicznie w gruncie kat. II-IV pod warstwy konstrukcyjne nawierzchni / pobocza /</t>
  </si>
  <si>
    <t>98 d.7</t>
  </si>
  <si>
    <t>KNNR 6 0113-01</t>
  </si>
  <si>
    <t>Pobocza - kruszywo łamane stabilizowane mechanicznie o uziarnieniu ciągłym 0/31,5mm mm - gr. 15 cm ( mieszanka GRH 0/31,5 mm)</t>
  </si>
  <si>
    <t xml:space="preserve">Razem dział: UMOCNIENIE POBOCZY D-06.03.01 </t>
  </si>
  <si>
    <t>URZĄDZENIA BEZPIECZEŃSTWA RUCHU D.07.00.00</t>
  </si>
  <si>
    <t>8.1</t>
  </si>
  <si>
    <t>Oznakowanie pionowe D-07.02.01</t>
  </si>
  <si>
    <t>99 d.8.1</t>
  </si>
  <si>
    <t>KNR-W 2-25 0419-05</t>
  </si>
  <si>
    <t>Słupki do znaków drogowych i tablic drogowych z rur stalowych - rozebranie</t>
  </si>
  <si>
    <t>100 d.8.1</t>
  </si>
  <si>
    <t>KNR-W 2-25 0420-03</t>
  </si>
  <si>
    <t>Znaki drogowe płaskie - rozebranie</t>
  </si>
  <si>
    <t>101 d.8.1</t>
  </si>
  <si>
    <t>KNR-W 2-25 0420-03 analogia</t>
  </si>
  <si>
    <t>Tablice prowadzące U-3d - rozebranie</t>
  </si>
  <si>
    <t>102 d.8.1</t>
  </si>
  <si>
    <t>Tablice E4 i E17 - rozebranie</t>
  </si>
  <si>
    <t>103 d.8.1</t>
  </si>
  <si>
    <t>Tablice D42 i D43 - rozebranie</t>
  </si>
  <si>
    <t>104 d.8.1</t>
  </si>
  <si>
    <t>Demontaż wiat przystankowych wraz z wywozem do 15 km</t>
  </si>
  <si>
    <t>105 d.8.1</t>
  </si>
  <si>
    <t>KNNR 6 0702-01</t>
  </si>
  <si>
    <t>Pionowe znaki drogowe - słupki z rur stalowych / do znaków i tablic /</t>
  </si>
  <si>
    <t>106 d.8.1</t>
  </si>
  <si>
    <t>KNNR 6 0702-05</t>
  </si>
  <si>
    <t>Pionowe znaki drogowe /A6a-2szt, D-2szt., A7-3szt, D6-1szt, A2 - 1szt, A4-1szt, T4-1szt/</t>
  </si>
  <si>
    <t>107 d.8.1</t>
  </si>
  <si>
    <t>KNNR 6 0702-07</t>
  </si>
  <si>
    <t>Pionowe znaki drogowe - tablice D-42-2szt, D43-2szt</t>
  </si>
  <si>
    <t>108 d.8.1</t>
  </si>
  <si>
    <t>Pionowe znaki drogowe - tablice E17a-2szt, E18a-2szt</t>
  </si>
  <si>
    <t>109 d.8.1</t>
  </si>
  <si>
    <t>Pionowe znaki drogowe - tablice E-13, E-4</t>
  </si>
  <si>
    <t>110 d.8.1</t>
  </si>
  <si>
    <t>Pionowe znaki drogowe - tablice prowadzące U-3b</t>
  </si>
  <si>
    <t>111 d.8.1</t>
  </si>
  <si>
    <t>Dostawa i montaż znaku aktywnego D-6 z panelem solarnym i słupkiem</t>
  </si>
  <si>
    <t>112 d.8.1</t>
  </si>
  <si>
    <t>Dostawa i montaż wiat przystankowych o wymiarach minimalnych 3,0mx1,52m ( konstrukcja stalowa, lakierowana proszkowo, poliwęglan komorowy bezbarwny gr. 8mm, dach poliwęglan komorowy dymny gr. 6mm z litrem UV, ławka drewniana, miejsce na rozkład jazdy)</t>
  </si>
  <si>
    <t>Razem dział: Oznakowanie pionowe D-07.02.01</t>
  </si>
  <si>
    <t>8.2</t>
  </si>
  <si>
    <t>Oznakowanie poziome D-07.01.01</t>
  </si>
  <si>
    <t>113 d.8.2</t>
  </si>
  <si>
    <t>KNNR 6 0705-06</t>
  </si>
  <si>
    <t>Oznakowanie poziome jezdni farbą chlorokauczukową - linie na skrzyżowaniach i przejściach dla pieszych malowane mechanicznie</t>
  </si>
  <si>
    <t>114 d.8.2</t>
  </si>
  <si>
    <t>KNNR 6 0705-02</t>
  </si>
  <si>
    <t>Oznakowanie poziome jezdni farbą chlorokauczukową - linie segregacyjne i krawędziowe ciągłe malowane mechanicznie</t>
  </si>
  <si>
    <t>115 d.8.2</t>
  </si>
  <si>
    <t>KNNR 6 0705-03</t>
  </si>
  <si>
    <t>Oznakowanie poziome jezdni farbą chlorokauczukową - linie segregacyjne i krawędziowe przerywane malowane mechanicznie</t>
  </si>
  <si>
    <t>116 d.8.2</t>
  </si>
  <si>
    <t>KNNR 6 0705-07</t>
  </si>
  <si>
    <t>Oznakowanie poziome jezdni farbą chlorokauczukową - strzałki i inne symbole malowane ręcznie</t>
  </si>
  <si>
    <t>Razem dział: Oznakowanie poziome D-07.01.01</t>
  </si>
  <si>
    <t>Razem dział: URZĄDZENIA BEZPIECZEŃSTWA RUCHU D.07.00.00</t>
  </si>
  <si>
    <t>Jedn.przed.</t>
  </si>
  <si>
    <t>Przebudowa drogi powiatowej nr 4909P Krobia - Miejska Górka w miejscowości Rogowo</t>
  </si>
  <si>
    <t>Rogowo</t>
  </si>
  <si>
    <t>h</t>
  </si>
  <si>
    <t>Słownie: …………………………………………………………………………………………………………………………………………………..</t>
  </si>
  <si>
    <t>……………………………………………………………………………………………………………………………………………………………..</t>
  </si>
  <si>
    <t>…………………………. dnia …………………………..                                                            …………………………………………………….</t>
  </si>
  <si>
    <t>miejscowość</t>
  </si>
  <si>
    <t>( pieczęć i podpis/ podpisy wykonawcy lub osób upoważnionych do składania oświadczeń woli w imieniu wykonawcy )</t>
  </si>
  <si>
    <t>Wartość kosztorysowa robót bez podatku VAT</t>
  </si>
  <si>
    <t>Podatek VAT - 23%</t>
  </si>
  <si>
    <t>Ogółem wartość kosztorysowa robót</t>
  </si>
  <si>
    <t>KOSZTORYS OFERTOWY</t>
  </si>
  <si>
    <t>………………………….</t>
  </si>
  <si>
    <t>pieczęć wykonawcy</t>
  </si>
  <si>
    <t>Załacznik nr 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</si>
</sst>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0"/>
      <color theme="1"/>
      <name val="Czcionka tekstu podstawoweg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2" xfId="0" applyBorder="1"/>
    <xf numFmtId="0" fontId="0" fillId="0" borderId="12" xfId="0" applyBorder="1" applyAlignment="1">
      <alignment wrapText="1"/>
    </xf>
    <xf numFmtId="0" fontId="19" fillId="0" borderId="23" xfId="0" applyFont="1" applyBorder="1"/>
    <xf numFmtId="0" fontId="19" fillId="33" borderId="22" xfId="0" applyFont="1" applyFill="1" applyBorder="1"/>
    <xf numFmtId="0" fontId="19" fillId="33" borderId="23" xfId="0" applyFont="1" applyFill="1" applyBorder="1" applyAlignment="1">
      <alignment wrapText="1"/>
    </xf>
    <xf numFmtId="0" fontId="19" fillId="33" borderId="23" xfId="0" applyFont="1" applyFill="1" applyBorder="1"/>
    <xf numFmtId="0" fontId="19" fillId="33" borderId="24" xfId="0" applyFont="1" applyFill="1" applyBorder="1"/>
    <xf numFmtId="0" fontId="19" fillId="34" borderId="22" xfId="0" applyFont="1" applyFill="1" applyBorder="1"/>
    <xf numFmtId="0" fontId="19" fillId="34" borderId="23" xfId="0" applyFont="1" applyFill="1" applyBorder="1" applyAlignment="1">
      <alignment wrapText="1"/>
    </xf>
    <xf numFmtId="0" fontId="19" fillId="34" borderId="23" xfId="0" applyFont="1" applyFill="1" applyBorder="1"/>
    <xf numFmtId="0" fontId="19" fillId="34" borderId="24" xfId="0" applyFont="1" applyFill="1" applyBorder="1"/>
    <xf numFmtId="0" fontId="0" fillId="0" borderId="21" xfId="0" applyBorder="1"/>
    <xf numFmtId="0" fontId="0" fillId="0" borderId="21" xfId="0" applyBorder="1" applyAlignment="1">
      <alignment wrapText="1"/>
    </xf>
    <xf numFmtId="0" fontId="0" fillId="0" borderId="25" xfId="0" applyBorder="1"/>
    <xf numFmtId="0" fontId="0" fillId="0" borderId="25" xfId="0" applyBorder="1" applyAlignment="1">
      <alignment wrapText="1"/>
    </xf>
    <xf numFmtId="0" fontId="19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center" wrapText="1"/>
    </xf>
    <xf numFmtId="0" fontId="19" fillId="35" borderId="23" xfId="0" applyFont="1" applyFill="1" applyBorder="1"/>
    <xf numFmtId="4" fontId="19" fillId="36" borderId="30" xfId="0" applyNumberFormat="1" applyFont="1" applyFill="1" applyBorder="1"/>
    <xf numFmtId="4" fontId="0" fillId="0" borderId="21" xfId="0" applyNumberFormat="1" applyBorder="1"/>
    <xf numFmtId="4" fontId="19" fillId="34" borderId="24" xfId="0" applyNumberFormat="1" applyFont="1" applyFill="1" applyBorder="1"/>
    <xf numFmtId="4" fontId="0" fillId="0" borderId="10" xfId="0" applyNumberFormat="1" applyBorder="1"/>
    <xf numFmtId="4" fontId="19" fillId="35" borderId="24" xfId="0" applyNumberFormat="1" applyFont="1" applyFill="1" applyBorder="1"/>
    <xf numFmtId="4" fontId="19" fillId="33" borderId="24" xfId="0" applyNumberFormat="1" applyFont="1" applyFill="1" applyBorder="1"/>
    <xf numFmtId="4" fontId="0" fillId="0" borderId="32" xfId="0" applyNumberFormat="1" applyBorder="1"/>
    <xf numFmtId="4" fontId="0" fillId="0" borderId="33" xfId="0" applyNumberFormat="1" applyBorder="1"/>
    <xf numFmtId="0" fontId="19" fillId="0" borderId="34" xfId="0" applyFont="1" applyBorder="1"/>
    <xf numFmtId="4" fontId="19" fillId="0" borderId="11" xfId="0" applyNumberFormat="1" applyFont="1" applyBorder="1"/>
    <xf numFmtId="0" fontId="19" fillId="35" borderId="34" xfId="0" applyFont="1" applyFill="1" applyBorder="1"/>
    <xf numFmtId="4" fontId="19" fillId="35" borderId="11" xfId="0" applyNumberFormat="1" applyFont="1" applyFill="1" applyBorder="1"/>
    <xf numFmtId="4" fontId="20" fillId="36" borderId="29" xfId="0" applyNumberFormat="1" applyFont="1" applyFill="1" applyBorder="1"/>
    <xf numFmtId="4" fontId="20" fillId="36" borderId="31" xfId="0" applyNumberFormat="1" applyFont="1" applyFill="1" applyBorder="1"/>
    <xf numFmtId="0" fontId="19" fillId="0" borderId="26" xfId="0" applyFont="1" applyBorder="1" applyAlignment="1">
      <alignment horizontal="left" wrapText="1"/>
    </xf>
    <xf numFmtId="0" fontId="19" fillId="0" borderId="27" xfId="0" applyFont="1" applyBorder="1" applyAlignment="1">
      <alignment horizontal="left" wrapText="1"/>
    </xf>
    <xf numFmtId="0" fontId="19" fillId="0" borderId="28" xfId="0" applyFont="1" applyBorder="1" applyAlignment="1">
      <alignment horizontal="left" wrapText="1"/>
    </xf>
    <xf numFmtId="0" fontId="19" fillId="35" borderId="26" xfId="0" applyFont="1" applyFill="1" applyBorder="1" applyAlignment="1">
      <alignment horizontal="left" wrapText="1"/>
    </xf>
    <xf numFmtId="0" fontId="19" fillId="35" borderId="27" xfId="0" applyFont="1" applyFill="1" applyBorder="1" applyAlignment="1">
      <alignment horizontal="left" wrapText="1"/>
    </xf>
    <xf numFmtId="0" fontId="19" fillId="35" borderId="28" xfId="0" applyFont="1" applyFill="1" applyBorder="1" applyAlignment="1">
      <alignment horizontal="left" wrapText="1"/>
    </xf>
    <xf numFmtId="0" fontId="18" fillId="33" borderId="13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/>
    </xf>
    <xf numFmtId="0" fontId="18" fillId="33" borderId="15" xfId="0" applyFont="1" applyFill="1" applyBorder="1" applyAlignment="1">
      <alignment horizontal="center"/>
    </xf>
    <xf numFmtId="0" fontId="20" fillId="33" borderId="16" xfId="0" applyFont="1" applyFill="1" applyBorder="1" applyAlignment="1">
      <alignment horizontal="center"/>
    </xf>
    <xf numFmtId="0" fontId="20" fillId="33" borderId="0" xfId="0" applyFont="1" applyFill="1" applyBorder="1" applyAlignment="1">
      <alignment horizontal="center"/>
    </xf>
    <xf numFmtId="0" fontId="20" fillId="33" borderId="17" xfId="0" applyFont="1" applyFill="1" applyBorder="1" applyAlignment="1">
      <alignment horizontal="center"/>
    </xf>
    <xf numFmtId="0" fontId="20" fillId="33" borderId="18" xfId="0" applyFont="1" applyFill="1" applyBorder="1" applyAlignment="1">
      <alignment horizontal="center"/>
    </xf>
    <xf numFmtId="0" fontId="20" fillId="33" borderId="19" xfId="0" applyFont="1" applyFill="1" applyBorder="1" applyAlignment="1">
      <alignment horizontal="center"/>
    </xf>
    <xf numFmtId="0" fontId="20" fillId="33" borderId="20" xfId="0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wrapText="1"/>
    </xf>
    <xf numFmtId="0" fontId="19" fillId="36" borderId="13" xfId="0" applyFont="1" applyFill="1" applyBorder="1" applyAlignment="1">
      <alignment horizontal="left"/>
    </xf>
    <xf numFmtId="0" fontId="19" fillId="36" borderId="14" xfId="0" applyFont="1" applyFill="1" applyBorder="1" applyAlignment="1">
      <alignment horizontal="left"/>
    </xf>
    <xf numFmtId="0" fontId="19" fillId="36" borderId="15" xfId="0" applyFont="1" applyFill="1" applyBorder="1" applyAlignment="1">
      <alignment horizontal="left"/>
    </xf>
    <xf numFmtId="0" fontId="19" fillId="36" borderId="16" xfId="0" applyFont="1" applyFill="1" applyBorder="1" applyAlignment="1">
      <alignment horizontal="left"/>
    </xf>
    <xf numFmtId="0" fontId="19" fillId="36" borderId="0" xfId="0" applyFont="1" applyFill="1" applyBorder="1" applyAlignment="1">
      <alignment horizontal="left"/>
    </xf>
    <xf numFmtId="0" fontId="19" fillId="36" borderId="17" xfId="0" applyFont="1" applyFill="1" applyBorder="1" applyAlignment="1">
      <alignment horizontal="left"/>
    </xf>
    <xf numFmtId="0" fontId="19" fillId="36" borderId="18" xfId="0" applyFont="1" applyFill="1" applyBorder="1" applyAlignment="1">
      <alignment horizontal="left"/>
    </xf>
    <xf numFmtId="0" fontId="19" fillId="36" borderId="19" xfId="0" applyFont="1" applyFill="1" applyBorder="1" applyAlignment="1">
      <alignment horizontal="left"/>
    </xf>
    <xf numFmtId="0" fontId="19" fillId="36" borderId="20" xfId="0" applyFont="1" applyFill="1" applyBorder="1" applyAlignment="1">
      <alignment horizontal="left"/>
    </xf>
    <xf numFmtId="0" fontId="21" fillId="0" borderId="19" xfId="0" applyFont="1" applyBorder="1" applyAlignment="1">
      <alignment horizontal="left"/>
    </xf>
    <xf numFmtId="0" fontId="19" fillId="0" borderId="14" xfId="0" applyFont="1" applyBorder="1" applyAlignment="1">
      <alignment horizontal="left"/>
    </xf>
    <xf numFmtId="0" fontId="19" fillId="0" borderId="22" xfId="0" applyFont="1" applyBorder="1" applyAlignment="1">
      <alignment horizontal="left" wrapText="1"/>
    </xf>
    <xf numFmtId="0" fontId="19" fillId="0" borderId="23" xfId="0" applyFont="1" applyBorder="1" applyAlignment="1">
      <alignment horizontal="left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1"/>
  <sheetViews>
    <sheetView zoomScaleNormal="100" workbookViewId="0">
      <selection activeCell="E13" sqref="E13"/>
    </sheetView>
  </sheetViews>
  <sheetFormatPr defaultRowHeight="14.25"/>
  <cols>
    <col min="2" max="2" width="10.25" style="1" customWidth="1"/>
    <col min="3" max="3" width="49" style="1" customWidth="1"/>
    <col min="4" max="4" width="11.125" customWidth="1"/>
    <col min="6" max="6" width="10.5" customWidth="1"/>
    <col min="7" max="7" width="14.75" bestFit="1" customWidth="1"/>
  </cols>
  <sheetData>
    <row r="1" spans="1:7" ht="15">
      <c r="A1" s="51" t="s">
        <v>395</v>
      </c>
      <c r="B1" s="51"/>
      <c r="C1" s="51"/>
      <c r="D1" s="51"/>
      <c r="E1" s="51"/>
      <c r="F1" s="51"/>
    </row>
    <row r="2" spans="1:7" ht="15" thickBot="1">
      <c r="A2" s="63" t="s">
        <v>396</v>
      </c>
      <c r="B2" s="63"/>
      <c r="C2" s="63"/>
      <c r="D2" s="63"/>
      <c r="E2" s="63"/>
      <c r="F2" s="63"/>
      <c r="G2" s="63"/>
    </row>
    <row r="3" spans="1:7" ht="18">
      <c r="A3" s="42" t="s">
        <v>394</v>
      </c>
      <c r="B3" s="43"/>
      <c r="C3" s="43"/>
      <c r="D3" s="43"/>
      <c r="E3" s="43"/>
      <c r="F3" s="43"/>
      <c r="G3" s="44"/>
    </row>
    <row r="4" spans="1:7" ht="15.75">
      <c r="A4" s="45" t="s">
        <v>383</v>
      </c>
      <c r="B4" s="46"/>
      <c r="C4" s="46"/>
      <c r="D4" s="46"/>
      <c r="E4" s="46"/>
      <c r="F4" s="46"/>
      <c r="G4" s="47"/>
    </row>
    <row r="5" spans="1:7" ht="16.5" thickBot="1">
      <c r="A5" s="48" t="s">
        <v>384</v>
      </c>
      <c r="B5" s="49"/>
      <c r="C5" s="49"/>
      <c r="D5" s="49"/>
      <c r="E5" s="49"/>
      <c r="F5" s="49"/>
      <c r="G5" s="50"/>
    </row>
    <row r="6" spans="1:7" ht="15.75" thickBot="1">
      <c r="A6" s="19" t="s">
        <v>0</v>
      </c>
      <c r="B6" s="20" t="s">
        <v>1</v>
      </c>
      <c r="C6" s="20" t="s">
        <v>2</v>
      </c>
      <c r="D6" s="19" t="s">
        <v>382</v>
      </c>
      <c r="E6" s="19" t="s">
        <v>3</v>
      </c>
      <c r="F6" s="19" t="s">
        <v>4</v>
      </c>
      <c r="G6" s="19" t="s">
        <v>5</v>
      </c>
    </row>
    <row r="7" spans="1:7" ht="15.75" thickBot="1">
      <c r="A7" s="7">
        <v>1</v>
      </c>
      <c r="B7" s="8"/>
      <c r="C7" s="8" t="s">
        <v>6</v>
      </c>
      <c r="D7" s="9"/>
      <c r="E7" s="9"/>
      <c r="F7" s="9"/>
      <c r="G7" s="10"/>
    </row>
    <row r="8" spans="1:7" ht="30.75" thickBot="1">
      <c r="A8" s="11" t="s">
        <v>7</v>
      </c>
      <c r="B8" s="12"/>
      <c r="C8" s="12" t="s">
        <v>8</v>
      </c>
      <c r="D8" s="13"/>
      <c r="E8" s="13"/>
      <c r="F8" s="13"/>
      <c r="G8" s="14"/>
    </row>
    <row r="9" spans="1:7" ht="43.5" thickBot="1">
      <c r="A9" s="15" t="s">
        <v>9</v>
      </c>
      <c r="B9" s="16" t="s">
        <v>10</v>
      </c>
      <c r="C9" s="16" t="s">
        <v>11</v>
      </c>
      <c r="D9" s="15" t="s">
        <v>12</v>
      </c>
      <c r="E9" s="15">
        <v>0.99</v>
      </c>
      <c r="F9" s="15"/>
      <c r="G9" s="23">
        <f>ROUND(E9*F9,2)</f>
        <v>0</v>
      </c>
    </row>
    <row r="10" spans="1:7" ht="15.75" thickBot="1">
      <c r="A10" s="65" t="s">
        <v>13</v>
      </c>
      <c r="B10" s="66"/>
      <c r="C10" s="66"/>
      <c r="D10" s="6"/>
      <c r="E10" s="6"/>
      <c r="F10" s="30"/>
      <c r="G10" s="31">
        <f>SUM(G9)</f>
        <v>0</v>
      </c>
    </row>
    <row r="11" spans="1:7" ht="15.75" thickBot="1">
      <c r="A11" s="11" t="s">
        <v>14</v>
      </c>
      <c r="B11" s="12"/>
      <c r="C11" s="12" t="s">
        <v>15</v>
      </c>
      <c r="D11" s="13"/>
      <c r="E11" s="13"/>
      <c r="F11" s="13"/>
      <c r="G11" s="24"/>
    </row>
    <row r="12" spans="1:7" ht="28.5">
      <c r="A12" s="4" t="s">
        <v>16</v>
      </c>
      <c r="B12" s="5" t="s">
        <v>17</v>
      </c>
      <c r="C12" s="5" t="s">
        <v>18</v>
      </c>
      <c r="D12" s="4" t="s">
        <v>19</v>
      </c>
      <c r="E12" s="4">
        <v>2000</v>
      </c>
      <c r="F12" s="4"/>
      <c r="G12" s="28">
        <f>ROUND(E12*F12,2)</f>
        <v>0</v>
      </c>
    </row>
    <row r="13" spans="1:7" ht="28.5">
      <c r="A13" s="2" t="s">
        <v>20</v>
      </c>
      <c r="B13" s="3" t="s">
        <v>21</v>
      </c>
      <c r="C13" s="3" t="s">
        <v>22</v>
      </c>
      <c r="D13" s="2" t="s">
        <v>19</v>
      </c>
      <c r="E13" s="2">
        <v>974.6</v>
      </c>
      <c r="F13" s="2"/>
      <c r="G13" s="25">
        <f t="shared" ref="G13:G30" si="0">ROUND(E13*F13,2)</f>
        <v>0</v>
      </c>
    </row>
    <row r="14" spans="1:7" ht="42.75">
      <c r="A14" s="2" t="s">
        <v>23</v>
      </c>
      <c r="B14" s="3" t="s">
        <v>24</v>
      </c>
      <c r="C14" s="3" t="s">
        <v>25</v>
      </c>
      <c r="D14" s="2" t="s">
        <v>19</v>
      </c>
      <c r="E14" s="2">
        <v>974.6</v>
      </c>
      <c r="F14" s="2"/>
      <c r="G14" s="25">
        <f t="shared" si="0"/>
        <v>0</v>
      </c>
    </row>
    <row r="15" spans="1:7" ht="42.75">
      <c r="A15" s="2" t="s">
        <v>26</v>
      </c>
      <c r="B15" s="3" t="s">
        <v>27</v>
      </c>
      <c r="C15" s="3" t="s">
        <v>28</v>
      </c>
      <c r="D15" s="2" t="s">
        <v>19</v>
      </c>
      <c r="E15" s="2">
        <v>974.6</v>
      </c>
      <c r="F15" s="2"/>
      <c r="G15" s="25">
        <f t="shared" si="0"/>
        <v>0</v>
      </c>
    </row>
    <row r="16" spans="1:7" ht="28.5">
      <c r="A16" s="2" t="s">
        <v>29</v>
      </c>
      <c r="B16" s="3" t="s">
        <v>30</v>
      </c>
      <c r="C16" s="3" t="s">
        <v>31</v>
      </c>
      <c r="D16" s="2" t="s">
        <v>19</v>
      </c>
      <c r="E16" s="2">
        <v>36</v>
      </c>
      <c r="F16" s="2"/>
      <c r="G16" s="25">
        <f t="shared" si="0"/>
        <v>0</v>
      </c>
    </row>
    <row r="17" spans="1:7" ht="28.5">
      <c r="A17" s="2" t="s">
        <v>32</v>
      </c>
      <c r="B17" s="3" t="s">
        <v>33</v>
      </c>
      <c r="C17" s="3" t="s">
        <v>34</v>
      </c>
      <c r="D17" s="2" t="s">
        <v>19</v>
      </c>
      <c r="E17" s="2">
        <v>20</v>
      </c>
      <c r="F17" s="2"/>
      <c r="G17" s="25">
        <f t="shared" si="0"/>
        <v>0</v>
      </c>
    </row>
    <row r="18" spans="1:7" ht="42.75">
      <c r="A18" s="2" t="s">
        <v>35</v>
      </c>
      <c r="B18" s="3" t="s">
        <v>36</v>
      </c>
      <c r="C18" s="3" t="s">
        <v>37</v>
      </c>
      <c r="D18" s="2" t="s">
        <v>19</v>
      </c>
      <c r="E18" s="2">
        <v>746.6</v>
      </c>
      <c r="F18" s="2"/>
      <c r="G18" s="25">
        <f t="shared" si="0"/>
        <v>0</v>
      </c>
    </row>
    <row r="19" spans="1:7" ht="28.5">
      <c r="A19" s="2" t="s">
        <v>38</v>
      </c>
      <c r="B19" s="3" t="s">
        <v>39</v>
      </c>
      <c r="C19" s="3" t="s">
        <v>40</v>
      </c>
      <c r="D19" s="2" t="s">
        <v>19</v>
      </c>
      <c r="E19" s="2">
        <v>307.17500000000001</v>
      </c>
      <c r="F19" s="2"/>
      <c r="G19" s="25">
        <f t="shared" si="0"/>
        <v>0</v>
      </c>
    </row>
    <row r="20" spans="1:7" ht="28.5">
      <c r="A20" s="2" t="s">
        <v>41</v>
      </c>
      <c r="B20" s="3" t="s">
        <v>42</v>
      </c>
      <c r="C20" s="3" t="s">
        <v>43</v>
      </c>
      <c r="D20" s="2" t="s">
        <v>19</v>
      </c>
      <c r="E20" s="2">
        <v>307.17500000000001</v>
      </c>
      <c r="F20" s="2"/>
      <c r="G20" s="25">
        <f t="shared" si="0"/>
        <v>0</v>
      </c>
    </row>
    <row r="21" spans="1:7" ht="28.5">
      <c r="A21" s="2" t="s">
        <v>44</v>
      </c>
      <c r="B21" s="3" t="s">
        <v>45</v>
      </c>
      <c r="C21" s="3" t="s">
        <v>46</v>
      </c>
      <c r="D21" s="2" t="s">
        <v>47</v>
      </c>
      <c r="E21" s="2">
        <v>471.15</v>
      </c>
      <c r="F21" s="2"/>
      <c r="G21" s="25">
        <f t="shared" si="0"/>
        <v>0</v>
      </c>
    </row>
    <row r="22" spans="1:7" ht="28.5">
      <c r="A22" s="2" t="s">
        <v>48</v>
      </c>
      <c r="B22" s="3" t="s">
        <v>49</v>
      </c>
      <c r="C22" s="3" t="s">
        <v>50</v>
      </c>
      <c r="D22" s="2" t="s">
        <v>51</v>
      </c>
      <c r="E22" s="2">
        <v>28.268999999999998</v>
      </c>
      <c r="F22" s="2"/>
      <c r="G22" s="25">
        <f t="shared" si="0"/>
        <v>0</v>
      </c>
    </row>
    <row r="23" spans="1:7" ht="28.5">
      <c r="A23" s="2" t="s">
        <v>52</v>
      </c>
      <c r="B23" s="3" t="s">
        <v>53</v>
      </c>
      <c r="C23" s="3" t="s">
        <v>54</v>
      </c>
      <c r="D23" s="2" t="s">
        <v>47</v>
      </c>
      <c r="E23" s="2">
        <v>466.4</v>
      </c>
      <c r="F23" s="2"/>
      <c r="G23" s="25">
        <f t="shared" si="0"/>
        <v>0</v>
      </c>
    </row>
    <row r="24" spans="1:7" ht="28.5">
      <c r="A24" s="2" t="s">
        <v>55</v>
      </c>
      <c r="B24" s="3" t="s">
        <v>49</v>
      </c>
      <c r="C24" s="3" t="s">
        <v>56</v>
      </c>
      <c r="D24" s="2" t="s">
        <v>51</v>
      </c>
      <c r="E24" s="2">
        <v>9.3279999999999994</v>
      </c>
      <c r="F24" s="2"/>
      <c r="G24" s="25">
        <f t="shared" si="0"/>
        <v>0</v>
      </c>
    </row>
    <row r="25" spans="1:7" ht="28.5">
      <c r="A25" s="2" t="s">
        <v>57</v>
      </c>
      <c r="B25" s="3" t="s">
        <v>58</v>
      </c>
      <c r="C25" s="3" t="s">
        <v>59</v>
      </c>
      <c r="D25" s="2" t="s">
        <v>60</v>
      </c>
      <c r="E25" s="2">
        <v>1</v>
      </c>
      <c r="F25" s="2"/>
      <c r="G25" s="25">
        <f t="shared" si="0"/>
        <v>0</v>
      </c>
    </row>
    <row r="26" spans="1:7" ht="42.75">
      <c r="A26" s="2" t="s">
        <v>61</v>
      </c>
      <c r="B26" s="3" t="s">
        <v>62</v>
      </c>
      <c r="C26" s="3" t="s">
        <v>63</v>
      </c>
      <c r="D26" s="2" t="s">
        <v>64</v>
      </c>
      <c r="E26" s="2">
        <v>-2</v>
      </c>
      <c r="F26" s="2"/>
      <c r="G26" s="25">
        <f t="shared" si="0"/>
        <v>0</v>
      </c>
    </row>
    <row r="27" spans="1:7" ht="28.5">
      <c r="A27" s="2" t="s">
        <v>65</v>
      </c>
      <c r="B27" s="3" t="s">
        <v>66</v>
      </c>
      <c r="C27" s="3" t="s">
        <v>67</v>
      </c>
      <c r="D27" s="2" t="s">
        <v>60</v>
      </c>
      <c r="E27" s="2">
        <v>2</v>
      </c>
      <c r="F27" s="2"/>
      <c r="G27" s="25">
        <f t="shared" si="0"/>
        <v>0</v>
      </c>
    </row>
    <row r="28" spans="1:7" ht="28.5">
      <c r="A28" s="2" t="s">
        <v>68</v>
      </c>
      <c r="B28" s="3" t="s">
        <v>69</v>
      </c>
      <c r="C28" s="3" t="s">
        <v>70</v>
      </c>
      <c r="D28" s="2" t="s">
        <v>51</v>
      </c>
      <c r="E28" s="2">
        <v>799.86500000000001</v>
      </c>
      <c r="F28" s="2"/>
      <c r="G28" s="25">
        <f t="shared" si="0"/>
        <v>0</v>
      </c>
    </row>
    <row r="29" spans="1:7" ht="57">
      <c r="A29" s="2" t="s">
        <v>71</v>
      </c>
      <c r="B29" s="3" t="s">
        <v>72</v>
      </c>
      <c r="C29" s="3" t="s">
        <v>73</v>
      </c>
      <c r="D29" s="2" t="s">
        <v>51</v>
      </c>
      <c r="E29" s="2">
        <v>799.86500000000001</v>
      </c>
      <c r="F29" s="2"/>
      <c r="G29" s="25">
        <f t="shared" si="0"/>
        <v>0</v>
      </c>
    </row>
    <row r="30" spans="1:7" ht="57.75" thickBot="1">
      <c r="A30" s="17" t="s">
        <v>74</v>
      </c>
      <c r="B30" s="18" t="s">
        <v>75</v>
      </c>
      <c r="C30" s="18" t="s">
        <v>76</v>
      </c>
      <c r="D30" s="17" t="s">
        <v>51</v>
      </c>
      <c r="E30" s="17">
        <v>799.86500000000001</v>
      </c>
      <c r="F30" s="17"/>
      <c r="G30" s="29">
        <f t="shared" si="0"/>
        <v>0</v>
      </c>
    </row>
    <row r="31" spans="1:7" ht="15.75" thickBot="1">
      <c r="A31" s="65" t="s">
        <v>77</v>
      </c>
      <c r="B31" s="66"/>
      <c r="C31" s="66"/>
      <c r="D31" s="6"/>
      <c r="E31" s="6"/>
      <c r="F31" s="30"/>
      <c r="G31" s="31">
        <f>SUM(G12:G30)</f>
        <v>0</v>
      </c>
    </row>
    <row r="32" spans="1:7" ht="30.75" thickBot="1">
      <c r="A32" s="11" t="s">
        <v>78</v>
      </c>
      <c r="B32" s="12"/>
      <c r="C32" s="12" t="s">
        <v>79</v>
      </c>
      <c r="D32" s="13"/>
      <c r="E32" s="13"/>
      <c r="F32" s="13"/>
      <c r="G32" s="24"/>
    </row>
    <row r="33" spans="1:7" ht="71.25">
      <c r="A33" s="4" t="s">
        <v>80</v>
      </c>
      <c r="B33" s="5" t="s">
        <v>81</v>
      </c>
      <c r="C33" s="5" t="s">
        <v>82</v>
      </c>
      <c r="D33" s="4" t="s">
        <v>51</v>
      </c>
      <c r="E33" s="4">
        <v>212.95</v>
      </c>
      <c r="F33" s="4"/>
      <c r="G33" s="25">
        <f t="shared" ref="G33:G35" si="1">ROUND(E33*F33,2)</f>
        <v>0</v>
      </c>
    </row>
    <row r="34" spans="1:7" ht="42.75">
      <c r="A34" s="2" t="s">
        <v>83</v>
      </c>
      <c r="B34" s="3" t="s">
        <v>84</v>
      </c>
      <c r="C34" s="3" t="s">
        <v>85</v>
      </c>
      <c r="D34" s="2" t="s">
        <v>51</v>
      </c>
      <c r="E34" s="2">
        <v>11.208</v>
      </c>
      <c r="F34" s="2"/>
      <c r="G34" s="25">
        <f t="shared" si="1"/>
        <v>0</v>
      </c>
    </row>
    <row r="35" spans="1:7" ht="57.75" thickBot="1">
      <c r="A35" s="17" t="s">
        <v>86</v>
      </c>
      <c r="B35" s="18" t="s">
        <v>87</v>
      </c>
      <c r="C35" s="18" t="s">
        <v>88</v>
      </c>
      <c r="D35" s="17" t="s">
        <v>51</v>
      </c>
      <c r="E35" s="17">
        <v>224.15799999999999</v>
      </c>
      <c r="F35" s="17"/>
      <c r="G35" s="25">
        <f t="shared" si="1"/>
        <v>0</v>
      </c>
    </row>
    <row r="36" spans="1:7" ht="15.75" thickBot="1">
      <c r="A36" s="36" t="s">
        <v>89</v>
      </c>
      <c r="B36" s="37"/>
      <c r="C36" s="38"/>
      <c r="D36" s="6"/>
      <c r="E36" s="6"/>
      <c r="F36" s="30"/>
      <c r="G36" s="31">
        <f>SUM(G33:G35)</f>
        <v>0</v>
      </c>
    </row>
    <row r="37" spans="1:7" ht="30.75" thickBot="1">
      <c r="A37" s="11" t="s">
        <v>90</v>
      </c>
      <c r="B37" s="12"/>
      <c r="C37" s="12" t="s">
        <v>91</v>
      </c>
      <c r="D37" s="13"/>
      <c r="E37" s="13"/>
      <c r="F37" s="13"/>
      <c r="G37" s="24"/>
    </row>
    <row r="38" spans="1:7" ht="43.5" thickBot="1">
      <c r="A38" s="15" t="s">
        <v>92</v>
      </c>
      <c r="B38" s="16" t="s">
        <v>93</v>
      </c>
      <c r="C38" s="16" t="s">
        <v>94</v>
      </c>
      <c r="D38" s="15" t="s">
        <v>19</v>
      </c>
      <c r="E38" s="15">
        <v>974.6</v>
      </c>
      <c r="F38" s="15"/>
      <c r="G38" s="25">
        <f t="shared" ref="G38" si="2">ROUND(E38*F38,2)</f>
        <v>0</v>
      </c>
    </row>
    <row r="39" spans="1:7" ht="15.75" thickBot="1">
      <c r="A39" s="36" t="s">
        <v>95</v>
      </c>
      <c r="B39" s="37"/>
      <c r="C39" s="38"/>
      <c r="D39" s="6"/>
      <c r="E39" s="6"/>
      <c r="F39" s="30"/>
      <c r="G39" s="31">
        <f>SUM(G38)</f>
        <v>0</v>
      </c>
    </row>
    <row r="40" spans="1:7" ht="30.75" thickBot="1">
      <c r="A40" s="11" t="s">
        <v>96</v>
      </c>
      <c r="B40" s="12"/>
      <c r="C40" s="12" t="s">
        <v>97</v>
      </c>
      <c r="D40" s="13"/>
      <c r="E40" s="13"/>
      <c r="F40" s="13"/>
      <c r="G40" s="24"/>
    </row>
    <row r="41" spans="1:7" ht="43.5" thickBot="1">
      <c r="A41" s="15" t="s">
        <v>98</v>
      </c>
      <c r="B41" s="16" t="s">
        <v>99</v>
      </c>
      <c r="C41" s="16" t="s">
        <v>100</v>
      </c>
      <c r="D41" s="15" t="s">
        <v>19</v>
      </c>
      <c r="E41" s="15">
        <v>974.6</v>
      </c>
      <c r="F41" s="15"/>
      <c r="G41" s="25">
        <f t="shared" ref="G41" si="3">ROUND(E41*F41,2)</f>
        <v>0</v>
      </c>
    </row>
    <row r="42" spans="1:7" ht="15.75" thickBot="1">
      <c r="A42" s="36" t="s">
        <v>101</v>
      </c>
      <c r="B42" s="37"/>
      <c r="C42" s="38"/>
      <c r="D42" s="6"/>
      <c r="E42" s="6"/>
      <c r="F42" s="30"/>
      <c r="G42" s="31">
        <f>SUM(G41)</f>
        <v>0</v>
      </c>
    </row>
    <row r="43" spans="1:7" ht="30.75" thickBot="1">
      <c r="A43" s="11" t="s">
        <v>102</v>
      </c>
      <c r="B43" s="12"/>
      <c r="C43" s="12" t="s">
        <v>103</v>
      </c>
      <c r="D43" s="13"/>
      <c r="E43" s="13"/>
      <c r="F43" s="13"/>
      <c r="G43" s="24"/>
    </row>
    <row r="44" spans="1:7" ht="43.5" thickBot="1">
      <c r="A44" s="15" t="s">
        <v>104</v>
      </c>
      <c r="B44" s="16" t="s">
        <v>105</v>
      </c>
      <c r="C44" s="16" t="s">
        <v>106</v>
      </c>
      <c r="D44" s="15" t="s">
        <v>19</v>
      </c>
      <c r="E44" s="15">
        <v>974.6</v>
      </c>
      <c r="F44" s="15"/>
      <c r="G44" s="25">
        <f t="shared" ref="G44" si="4">ROUND(E44*F44,2)</f>
        <v>0</v>
      </c>
    </row>
    <row r="45" spans="1:7" ht="15.75" thickBot="1">
      <c r="A45" s="36" t="s">
        <v>107</v>
      </c>
      <c r="B45" s="37"/>
      <c r="C45" s="38"/>
      <c r="D45" s="6"/>
      <c r="E45" s="6"/>
      <c r="F45" s="30"/>
      <c r="G45" s="31">
        <f>SUM(G44)</f>
        <v>0</v>
      </c>
    </row>
    <row r="46" spans="1:7" ht="30.75" thickBot="1">
      <c r="A46" s="11" t="s">
        <v>108</v>
      </c>
      <c r="B46" s="12"/>
      <c r="C46" s="12" t="s">
        <v>109</v>
      </c>
      <c r="D46" s="13"/>
      <c r="E46" s="13"/>
      <c r="F46" s="13"/>
      <c r="G46" s="24"/>
    </row>
    <row r="47" spans="1:7" ht="85.5">
      <c r="A47" s="4" t="s">
        <v>110</v>
      </c>
      <c r="B47" s="5" t="s">
        <v>111</v>
      </c>
      <c r="C47" s="5" t="s">
        <v>112</v>
      </c>
      <c r="D47" s="4" t="s">
        <v>19</v>
      </c>
      <c r="E47" s="4">
        <v>2546.585</v>
      </c>
      <c r="F47" s="4"/>
      <c r="G47" s="25">
        <f t="shared" ref="G47:G49" si="5">ROUND(E47*F47,2)</f>
        <v>0</v>
      </c>
    </row>
    <row r="48" spans="1:7" ht="57">
      <c r="A48" s="2" t="s">
        <v>113</v>
      </c>
      <c r="B48" s="3" t="s">
        <v>111</v>
      </c>
      <c r="C48" s="3" t="s">
        <v>114</v>
      </c>
      <c r="D48" s="2" t="s">
        <v>19</v>
      </c>
      <c r="E48" s="2">
        <v>3353.6149999999998</v>
      </c>
      <c r="F48" s="2"/>
      <c r="G48" s="25">
        <f t="shared" si="5"/>
        <v>0</v>
      </c>
    </row>
    <row r="49" spans="1:7" ht="57.75" thickBot="1">
      <c r="A49" s="17" t="s">
        <v>115</v>
      </c>
      <c r="B49" s="18" t="s">
        <v>111</v>
      </c>
      <c r="C49" s="18" t="s">
        <v>116</v>
      </c>
      <c r="D49" s="17" t="s">
        <v>19</v>
      </c>
      <c r="E49" s="17">
        <v>5900.2</v>
      </c>
      <c r="F49" s="17"/>
      <c r="G49" s="25">
        <f t="shared" si="5"/>
        <v>0</v>
      </c>
    </row>
    <row r="50" spans="1:7" ht="15.75" thickBot="1">
      <c r="A50" s="36" t="s">
        <v>117</v>
      </c>
      <c r="B50" s="37"/>
      <c r="C50" s="38"/>
      <c r="D50" s="6"/>
      <c r="E50" s="6"/>
      <c r="F50" s="30"/>
      <c r="G50" s="31">
        <f>SUM(G47:G49)</f>
        <v>0</v>
      </c>
    </row>
    <row r="51" spans="1:7" ht="15.75" thickBot="1">
      <c r="A51" s="11" t="s">
        <v>118</v>
      </c>
      <c r="B51" s="12"/>
      <c r="C51" s="12" t="s">
        <v>119</v>
      </c>
      <c r="D51" s="13"/>
      <c r="E51" s="13"/>
      <c r="F51" s="13"/>
      <c r="G51" s="24"/>
    </row>
    <row r="52" spans="1:7" ht="42.75">
      <c r="A52" s="4" t="s">
        <v>120</v>
      </c>
      <c r="B52" s="5" t="s">
        <v>121</v>
      </c>
      <c r="C52" s="5" t="s">
        <v>122</v>
      </c>
      <c r="D52" s="4" t="s">
        <v>19</v>
      </c>
      <c r="E52" s="4">
        <v>974.6</v>
      </c>
      <c r="F52" s="4"/>
      <c r="G52" s="25">
        <f t="shared" ref="G52:G55" si="6">ROUND(E52*F52,2)</f>
        <v>0</v>
      </c>
    </row>
    <row r="53" spans="1:7" ht="28.5">
      <c r="A53" s="2" t="s">
        <v>123</v>
      </c>
      <c r="B53" s="3" t="s">
        <v>124</v>
      </c>
      <c r="C53" s="3" t="s">
        <v>125</v>
      </c>
      <c r="D53" s="2" t="s">
        <v>126</v>
      </c>
      <c r="E53" s="2">
        <v>335.36099999999999</v>
      </c>
      <c r="F53" s="2"/>
      <c r="G53" s="25">
        <f t="shared" si="6"/>
        <v>0</v>
      </c>
    </row>
    <row r="54" spans="1:7" ht="28.5">
      <c r="A54" s="2" t="s">
        <v>127</v>
      </c>
      <c r="B54" s="3" t="s">
        <v>128</v>
      </c>
      <c r="C54" s="3" t="s">
        <v>129</v>
      </c>
      <c r="D54" s="2" t="s">
        <v>19</v>
      </c>
      <c r="E54" s="2">
        <v>5900.2</v>
      </c>
      <c r="F54" s="2"/>
      <c r="G54" s="25">
        <f t="shared" si="6"/>
        <v>0</v>
      </c>
    </row>
    <row r="55" spans="1:7" ht="29.25" thickBot="1">
      <c r="A55" s="17" t="s">
        <v>130</v>
      </c>
      <c r="B55" s="18" t="s">
        <v>131</v>
      </c>
      <c r="C55" s="18" t="s">
        <v>132</v>
      </c>
      <c r="D55" s="17" t="s">
        <v>19</v>
      </c>
      <c r="E55" s="17">
        <v>5900.2</v>
      </c>
      <c r="F55" s="17"/>
      <c r="G55" s="25">
        <f t="shared" si="6"/>
        <v>0</v>
      </c>
    </row>
    <row r="56" spans="1:7" ht="15.75" thickBot="1">
      <c r="A56" s="36" t="s">
        <v>133</v>
      </c>
      <c r="B56" s="37"/>
      <c r="C56" s="38"/>
      <c r="D56" s="6"/>
      <c r="E56" s="6"/>
      <c r="F56" s="30"/>
      <c r="G56" s="31">
        <f>SUM(G52:G55)</f>
        <v>0</v>
      </c>
    </row>
    <row r="57" spans="1:7" ht="30.75" thickBot="1">
      <c r="A57" s="11" t="s">
        <v>134</v>
      </c>
      <c r="B57" s="12"/>
      <c r="C57" s="12" t="s">
        <v>135</v>
      </c>
      <c r="D57" s="13"/>
      <c r="E57" s="13"/>
      <c r="F57" s="13"/>
      <c r="G57" s="24"/>
    </row>
    <row r="58" spans="1:7" ht="28.5">
      <c r="A58" s="4" t="s">
        <v>136</v>
      </c>
      <c r="B58" s="5" t="s">
        <v>137</v>
      </c>
      <c r="C58" s="5" t="s">
        <v>138</v>
      </c>
      <c r="D58" s="4" t="s">
        <v>139</v>
      </c>
      <c r="E58" s="4">
        <v>6</v>
      </c>
      <c r="F58" s="4"/>
      <c r="G58" s="25">
        <f t="shared" ref="G58:G59" si="7">ROUND(E58*F58,2)</f>
        <v>0</v>
      </c>
    </row>
    <row r="59" spans="1:7" ht="29.25" thickBot="1">
      <c r="A59" s="17" t="s">
        <v>140</v>
      </c>
      <c r="B59" s="18" t="s">
        <v>141</v>
      </c>
      <c r="C59" s="18" t="s">
        <v>142</v>
      </c>
      <c r="D59" s="17" t="s">
        <v>139</v>
      </c>
      <c r="E59" s="17">
        <v>22</v>
      </c>
      <c r="F59" s="17"/>
      <c r="G59" s="25">
        <f t="shared" si="7"/>
        <v>0</v>
      </c>
    </row>
    <row r="60" spans="1:7" ht="15.75" thickBot="1">
      <c r="A60" s="36" t="s">
        <v>143</v>
      </c>
      <c r="B60" s="37"/>
      <c r="C60" s="38"/>
      <c r="D60" s="6"/>
      <c r="E60" s="6"/>
      <c r="F60" s="30"/>
      <c r="G60" s="31">
        <f>SUM(G58:G59)</f>
        <v>0</v>
      </c>
    </row>
    <row r="61" spans="1:7" ht="15.75" thickBot="1">
      <c r="A61" s="39" t="s">
        <v>144</v>
      </c>
      <c r="B61" s="40"/>
      <c r="C61" s="41"/>
      <c r="D61" s="21"/>
      <c r="E61" s="21"/>
      <c r="F61" s="32"/>
      <c r="G61" s="33">
        <f>G10+G31+G36+G39+G42+G45+G50+G56+G60</f>
        <v>0</v>
      </c>
    </row>
    <row r="62" spans="1:7" ht="15.75" thickBot="1">
      <c r="A62" s="7">
        <v>2</v>
      </c>
      <c r="B62" s="8"/>
      <c r="C62" s="8" t="s">
        <v>145</v>
      </c>
      <c r="D62" s="9"/>
      <c r="E62" s="9"/>
      <c r="F62" s="9"/>
      <c r="G62" s="27"/>
    </row>
    <row r="63" spans="1:7" ht="28.5">
      <c r="A63" s="4" t="s">
        <v>146</v>
      </c>
      <c r="B63" s="5" t="s">
        <v>147</v>
      </c>
      <c r="C63" s="5" t="s">
        <v>148</v>
      </c>
      <c r="D63" s="4" t="s">
        <v>139</v>
      </c>
      <c r="E63" s="4">
        <v>2</v>
      </c>
      <c r="F63" s="4"/>
      <c r="G63" s="25">
        <f t="shared" ref="G63:G68" si="8">ROUND(E63*F63,2)</f>
        <v>0</v>
      </c>
    </row>
    <row r="64" spans="1:7" ht="28.5">
      <c r="A64" s="2" t="s">
        <v>149</v>
      </c>
      <c r="B64" s="3" t="s">
        <v>150</v>
      </c>
      <c r="C64" s="3" t="s">
        <v>151</v>
      </c>
      <c r="D64" s="2" t="s">
        <v>51</v>
      </c>
      <c r="E64" s="2">
        <v>1.1599999999999999</v>
      </c>
      <c r="F64" s="2"/>
      <c r="G64" s="25">
        <f t="shared" si="8"/>
        <v>0</v>
      </c>
    </row>
    <row r="65" spans="1:7" ht="28.5">
      <c r="A65" s="2" t="s">
        <v>152</v>
      </c>
      <c r="B65" s="3" t="s">
        <v>153</v>
      </c>
      <c r="C65" s="3" t="s">
        <v>154</v>
      </c>
      <c r="D65" s="2" t="s">
        <v>155</v>
      </c>
      <c r="E65" s="2">
        <v>1.3</v>
      </c>
      <c r="F65" s="2"/>
      <c r="G65" s="25">
        <f t="shared" si="8"/>
        <v>0</v>
      </c>
    </row>
    <row r="66" spans="1:7" ht="28.5">
      <c r="A66" s="2" t="s">
        <v>156</v>
      </c>
      <c r="B66" s="3" t="s">
        <v>157</v>
      </c>
      <c r="C66" s="3" t="s">
        <v>158</v>
      </c>
      <c r="D66" s="2" t="s">
        <v>155</v>
      </c>
      <c r="E66" s="2">
        <v>3.9</v>
      </c>
      <c r="F66" s="2"/>
      <c r="G66" s="25">
        <f t="shared" si="8"/>
        <v>0</v>
      </c>
    </row>
    <row r="67" spans="1:7" ht="28.5">
      <c r="A67" s="2" t="s">
        <v>159</v>
      </c>
      <c r="B67" s="3" t="s">
        <v>160</v>
      </c>
      <c r="C67" s="3" t="s">
        <v>161</v>
      </c>
      <c r="D67" s="2" t="s">
        <v>51</v>
      </c>
      <c r="E67" s="2">
        <v>1.1599999999999999</v>
      </c>
      <c r="F67" s="2"/>
      <c r="G67" s="25">
        <f t="shared" si="8"/>
        <v>0</v>
      </c>
    </row>
    <row r="68" spans="1:7" ht="29.25" thickBot="1">
      <c r="A68" s="17" t="s">
        <v>162</v>
      </c>
      <c r="B68" s="18" t="s">
        <v>163</v>
      </c>
      <c r="C68" s="18" t="s">
        <v>164</v>
      </c>
      <c r="D68" s="17" t="s">
        <v>155</v>
      </c>
      <c r="E68" s="17">
        <v>5.2</v>
      </c>
      <c r="F68" s="17"/>
      <c r="G68" s="25">
        <f t="shared" si="8"/>
        <v>0</v>
      </c>
    </row>
    <row r="69" spans="1:7" ht="15.75" thickBot="1">
      <c r="A69" s="39" t="s">
        <v>165</v>
      </c>
      <c r="B69" s="40"/>
      <c r="C69" s="41"/>
      <c r="D69" s="21"/>
      <c r="E69" s="21"/>
      <c r="F69" s="32"/>
      <c r="G69" s="33">
        <f>SUM(G63:G68)</f>
        <v>0</v>
      </c>
    </row>
    <row r="70" spans="1:7" ht="15.75" thickBot="1">
      <c r="A70" s="7">
        <v>3</v>
      </c>
      <c r="B70" s="8"/>
      <c r="C70" s="8" t="s">
        <v>166</v>
      </c>
      <c r="D70" s="9"/>
      <c r="E70" s="9"/>
      <c r="F70" s="9"/>
      <c r="G70" s="27"/>
    </row>
    <row r="71" spans="1:7" ht="30.75" thickBot="1">
      <c r="A71" s="11" t="s">
        <v>167</v>
      </c>
      <c r="B71" s="12"/>
      <c r="C71" s="12" t="s">
        <v>79</v>
      </c>
      <c r="D71" s="13"/>
      <c r="E71" s="13"/>
      <c r="F71" s="13"/>
      <c r="G71" s="24"/>
    </row>
    <row r="72" spans="1:7" ht="71.25">
      <c r="A72" s="4" t="s">
        <v>168</v>
      </c>
      <c r="B72" s="5" t="s">
        <v>81</v>
      </c>
      <c r="C72" s="5" t="s">
        <v>82</v>
      </c>
      <c r="D72" s="4" t="s">
        <v>51</v>
      </c>
      <c r="E72" s="4">
        <v>407.04199999999997</v>
      </c>
      <c r="F72" s="4"/>
      <c r="G72" s="25">
        <f t="shared" ref="G72:G74" si="9">ROUND(E72*F72,2)</f>
        <v>0</v>
      </c>
    </row>
    <row r="73" spans="1:7" ht="42.75">
      <c r="A73" s="2" t="s">
        <v>169</v>
      </c>
      <c r="B73" s="3" t="s">
        <v>84</v>
      </c>
      <c r="C73" s="3" t="s">
        <v>85</v>
      </c>
      <c r="D73" s="2" t="s">
        <v>51</v>
      </c>
      <c r="E73" s="2">
        <v>21.422999999999998</v>
      </c>
      <c r="F73" s="2"/>
      <c r="G73" s="25">
        <f t="shared" si="9"/>
        <v>0</v>
      </c>
    </row>
    <row r="74" spans="1:7" ht="57.75" thickBot="1">
      <c r="A74" s="17" t="s">
        <v>170</v>
      </c>
      <c r="B74" s="18" t="s">
        <v>87</v>
      </c>
      <c r="C74" s="18" t="s">
        <v>88</v>
      </c>
      <c r="D74" s="17" t="s">
        <v>51</v>
      </c>
      <c r="E74" s="17">
        <v>428.46499999999997</v>
      </c>
      <c r="F74" s="17"/>
      <c r="G74" s="25">
        <f t="shared" si="9"/>
        <v>0</v>
      </c>
    </row>
    <row r="75" spans="1:7" ht="15.75" thickBot="1">
      <c r="A75" s="36" t="s">
        <v>89</v>
      </c>
      <c r="B75" s="37"/>
      <c r="C75" s="38"/>
      <c r="D75" s="6"/>
      <c r="E75" s="6"/>
      <c r="F75" s="30"/>
      <c r="G75" s="31">
        <f>SUM(G72:G74)</f>
        <v>0</v>
      </c>
    </row>
    <row r="76" spans="1:7" ht="30.75" thickBot="1">
      <c r="A76" s="11" t="s">
        <v>171</v>
      </c>
      <c r="B76" s="12"/>
      <c r="C76" s="12" t="s">
        <v>91</v>
      </c>
      <c r="D76" s="13"/>
      <c r="E76" s="13"/>
      <c r="F76" s="13"/>
      <c r="G76" s="24"/>
    </row>
    <row r="77" spans="1:7" ht="43.5" thickBot="1">
      <c r="A77" s="15" t="s">
        <v>172</v>
      </c>
      <c r="B77" s="16" t="s">
        <v>93</v>
      </c>
      <c r="C77" s="16" t="s">
        <v>94</v>
      </c>
      <c r="D77" s="15" t="s">
        <v>19</v>
      </c>
      <c r="E77" s="15">
        <v>931.44500000000005</v>
      </c>
      <c r="F77" s="15"/>
      <c r="G77" s="25">
        <f t="shared" ref="G77" si="10">ROUND(E77*F77,2)</f>
        <v>0</v>
      </c>
    </row>
    <row r="78" spans="1:7" ht="15.75" thickBot="1">
      <c r="A78" s="36" t="s">
        <v>95</v>
      </c>
      <c r="B78" s="37"/>
      <c r="C78" s="38"/>
      <c r="D78" s="6"/>
      <c r="E78" s="6"/>
      <c r="F78" s="30"/>
      <c r="G78" s="31">
        <f>SUM(G77)</f>
        <v>0</v>
      </c>
    </row>
    <row r="79" spans="1:7" ht="30.75" thickBot="1">
      <c r="A79" s="11" t="s">
        <v>173</v>
      </c>
      <c r="B79" s="12"/>
      <c r="C79" s="12" t="s">
        <v>97</v>
      </c>
      <c r="D79" s="13"/>
      <c r="E79" s="13"/>
      <c r="F79" s="13"/>
      <c r="G79" s="24"/>
    </row>
    <row r="80" spans="1:7" ht="43.5" thickBot="1">
      <c r="A80" s="15" t="s">
        <v>174</v>
      </c>
      <c r="B80" s="16" t="s">
        <v>99</v>
      </c>
      <c r="C80" s="16" t="s">
        <v>175</v>
      </c>
      <c r="D80" s="15" t="s">
        <v>19</v>
      </c>
      <c r="E80" s="15">
        <v>931.44500000000005</v>
      </c>
      <c r="F80" s="15"/>
      <c r="G80" s="25">
        <f t="shared" ref="G80" si="11">ROUND(E80*F80,2)</f>
        <v>0</v>
      </c>
    </row>
    <row r="81" spans="1:7" ht="15.75" thickBot="1">
      <c r="A81" s="36" t="s">
        <v>101</v>
      </c>
      <c r="B81" s="37"/>
      <c r="C81" s="38"/>
      <c r="D81" s="6"/>
      <c r="E81" s="6"/>
      <c r="F81" s="30"/>
      <c r="G81" s="31">
        <f>SUM(G80)</f>
        <v>0</v>
      </c>
    </row>
    <row r="82" spans="1:7" ht="15.75" thickBot="1">
      <c r="A82" s="11" t="s">
        <v>176</v>
      </c>
      <c r="B82" s="12"/>
      <c r="C82" s="12" t="s">
        <v>177</v>
      </c>
      <c r="D82" s="13"/>
      <c r="E82" s="13"/>
      <c r="F82" s="13"/>
      <c r="G82" s="24"/>
    </row>
    <row r="83" spans="1:7" ht="57.75" thickBot="1">
      <c r="A83" s="15" t="s">
        <v>178</v>
      </c>
      <c r="B83" s="16" t="s">
        <v>179</v>
      </c>
      <c r="C83" s="16" t="s">
        <v>180</v>
      </c>
      <c r="D83" s="15" t="s">
        <v>19</v>
      </c>
      <c r="E83" s="15">
        <v>931.44500000000005</v>
      </c>
      <c r="F83" s="15"/>
      <c r="G83" s="25">
        <f t="shared" ref="G83" si="12">ROUND(E83*F83,2)</f>
        <v>0</v>
      </c>
    </row>
    <row r="84" spans="1:7" ht="15.75" thickBot="1">
      <c r="A84" s="36" t="s">
        <v>181</v>
      </c>
      <c r="B84" s="37"/>
      <c r="C84" s="38"/>
      <c r="D84" s="6"/>
      <c r="E84" s="6"/>
      <c r="F84" s="30"/>
      <c r="G84" s="31">
        <f>SUM(G83)</f>
        <v>0</v>
      </c>
    </row>
    <row r="85" spans="1:7" ht="30.75" thickBot="1">
      <c r="A85" s="11" t="s">
        <v>182</v>
      </c>
      <c r="B85" s="12"/>
      <c r="C85" s="12" t="s">
        <v>183</v>
      </c>
      <c r="D85" s="13"/>
      <c r="E85" s="13"/>
      <c r="F85" s="13"/>
      <c r="G85" s="24"/>
    </row>
    <row r="86" spans="1:7" ht="29.25" thickBot="1">
      <c r="A86" s="15" t="s">
        <v>184</v>
      </c>
      <c r="B86" s="16" t="s">
        <v>185</v>
      </c>
      <c r="C86" s="16" t="s">
        <v>186</v>
      </c>
      <c r="D86" s="15" t="s">
        <v>19</v>
      </c>
      <c r="E86" s="15">
        <v>931.44500000000005</v>
      </c>
      <c r="F86" s="15"/>
      <c r="G86" s="25">
        <f t="shared" ref="G86" si="13">ROUND(E86*F86,2)</f>
        <v>0</v>
      </c>
    </row>
    <row r="87" spans="1:7" ht="15.75" thickBot="1">
      <c r="A87" s="36" t="s">
        <v>187</v>
      </c>
      <c r="B87" s="37"/>
      <c r="C87" s="38"/>
      <c r="D87" s="6"/>
      <c r="E87" s="6"/>
      <c r="F87" s="30"/>
      <c r="G87" s="31">
        <f>SUM(G86)</f>
        <v>0</v>
      </c>
    </row>
    <row r="88" spans="1:7" ht="15.75" thickBot="1">
      <c r="A88" s="39" t="s">
        <v>188</v>
      </c>
      <c r="B88" s="40"/>
      <c r="C88" s="41"/>
      <c r="D88" s="21"/>
      <c r="E88" s="21"/>
      <c r="F88" s="32"/>
      <c r="G88" s="33">
        <f>G75+G78+G81+G84+G87</f>
        <v>0</v>
      </c>
    </row>
    <row r="89" spans="1:7" ht="15.75" thickBot="1">
      <c r="A89" s="7">
        <v>4</v>
      </c>
      <c r="B89" s="8"/>
      <c r="C89" s="8" t="s">
        <v>189</v>
      </c>
      <c r="D89" s="9"/>
      <c r="E89" s="9"/>
      <c r="F89" s="9"/>
      <c r="G89" s="27"/>
    </row>
    <row r="90" spans="1:7" ht="30.75" thickBot="1">
      <c r="A90" s="11" t="s">
        <v>190</v>
      </c>
      <c r="B90" s="12"/>
      <c r="C90" s="12" t="s">
        <v>79</v>
      </c>
      <c r="D90" s="13"/>
      <c r="E90" s="13"/>
      <c r="F90" s="13"/>
      <c r="G90" s="24"/>
    </row>
    <row r="91" spans="1:7" ht="57">
      <c r="A91" s="4" t="s">
        <v>191</v>
      </c>
      <c r="B91" s="5" t="s">
        <v>81</v>
      </c>
      <c r="C91" s="5" t="s">
        <v>192</v>
      </c>
      <c r="D91" s="4" t="s">
        <v>51</v>
      </c>
      <c r="E91" s="4">
        <v>514.71</v>
      </c>
      <c r="F91" s="4"/>
      <c r="G91" s="25">
        <f t="shared" ref="G91:G92" si="14">ROUND(E91*F91,2)</f>
        <v>0</v>
      </c>
    </row>
    <row r="92" spans="1:7" ht="57.75" thickBot="1">
      <c r="A92" s="17" t="s">
        <v>193</v>
      </c>
      <c r="B92" s="18" t="s">
        <v>87</v>
      </c>
      <c r="C92" s="18" t="s">
        <v>88</v>
      </c>
      <c r="D92" s="17" t="s">
        <v>51</v>
      </c>
      <c r="E92" s="17">
        <v>514.71</v>
      </c>
      <c r="F92" s="17"/>
      <c r="G92" s="25">
        <f t="shared" si="14"/>
        <v>0</v>
      </c>
    </row>
    <row r="93" spans="1:7" ht="15.75" thickBot="1">
      <c r="A93" s="36" t="s">
        <v>89</v>
      </c>
      <c r="B93" s="37"/>
      <c r="C93" s="38"/>
      <c r="D93" s="6"/>
      <c r="E93" s="6"/>
      <c r="F93" s="30"/>
      <c r="G93" s="31">
        <f>SUM(G91:G92)</f>
        <v>0</v>
      </c>
    </row>
    <row r="94" spans="1:7" ht="30.75" thickBot="1">
      <c r="A94" s="11" t="s">
        <v>194</v>
      </c>
      <c r="B94" s="12"/>
      <c r="C94" s="12" t="s">
        <v>91</v>
      </c>
      <c r="D94" s="13"/>
      <c r="E94" s="13"/>
      <c r="F94" s="13"/>
      <c r="G94" s="24"/>
    </row>
    <row r="95" spans="1:7" ht="43.5" thickBot="1">
      <c r="A95" s="15" t="s">
        <v>195</v>
      </c>
      <c r="B95" s="16" t="s">
        <v>93</v>
      </c>
      <c r="C95" s="16" t="s">
        <v>94</v>
      </c>
      <c r="D95" s="15" t="s">
        <v>19</v>
      </c>
      <c r="E95" s="15">
        <v>1838.25</v>
      </c>
      <c r="F95" s="15"/>
      <c r="G95" s="25">
        <f t="shared" ref="G95" si="15">ROUND(E95*F95,2)</f>
        <v>0</v>
      </c>
    </row>
    <row r="96" spans="1:7" ht="15.75" thickBot="1">
      <c r="A96" s="36" t="s">
        <v>95</v>
      </c>
      <c r="B96" s="37"/>
      <c r="C96" s="38"/>
      <c r="D96" s="6"/>
      <c r="E96" s="6"/>
      <c r="F96" s="30"/>
      <c r="G96" s="31">
        <f>SUM(G95)</f>
        <v>0</v>
      </c>
    </row>
    <row r="97" spans="1:7" ht="30.75" thickBot="1">
      <c r="A97" s="11" t="s">
        <v>196</v>
      </c>
      <c r="B97" s="12"/>
      <c r="C97" s="12" t="s">
        <v>97</v>
      </c>
      <c r="D97" s="13"/>
      <c r="E97" s="13"/>
      <c r="F97" s="13"/>
      <c r="G97" s="24"/>
    </row>
    <row r="98" spans="1:7" ht="43.5" thickBot="1">
      <c r="A98" s="15" t="s">
        <v>197</v>
      </c>
      <c r="B98" s="16" t="s">
        <v>99</v>
      </c>
      <c r="C98" s="16" t="s">
        <v>100</v>
      </c>
      <c r="D98" s="15" t="s">
        <v>19</v>
      </c>
      <c r="E98" s="15">
        <v>1838.25</v>
      </c>
      <c r="F98" s="15"/>
      <c r="G98" s="25">
        <f t="shared" ref="G98" si="16">ROUND(E98*F98,2)</f>
        <v>0</v>
      </c>
    </row>
    <row r="99" spans="1:7" ht="15.75" thickBot="1">
      <c r="A99" s="36" t="s">
        <v>385</v>
      </c>
      <c r="B99" s="37"/>
      <c r="C99" s="38"/>
      <c r="D99" s="6"/>
      <c r="E99" s="6"/>
      <c r="F99" s="30"/>
      <c r="G99" s="31">
        <f>SUM(G98)</f>
        <v>0</v>
      </c>
    </row>
    <row r="100" spans="1:7" ht="30.75" thickBot="1">
      <c r="A100" s="11" t="s">
        <v>198</v>
      </c>
      <c r="B100" s="12"/>
      <c r="C100" s="12" t="s">
        <v>183</v>
      </c>
      <c r="D100" s="13"/>
      <c r="E100" s="13"/>
      <c r="F100" s="13"/>
      <c r="G100" s="24"/>
    </row>
    <row r="101" spans="1:7" ht="29.25" thickBot="1">
      <c r="A101" s="15" t="s">
        <v>199</v>
      </c>
      <c r="B101" s="16" t="s">
        <v>185</v>
      </c>
      <c r="C101" s="16" t="s">
        <v>186</v>
      </c>
      <c r="D101" s="15" t="s">
        <v>19</v>
      </c>
      <c r="E101" s="15">
        <v>1838.25</v>
      </c>
      <c r="F101" s="15"/>
      <c r="G101" s="25">
        <f t="shared" ref="G101" si="17">ROUND(E101*F101,2)</f>
        <v>0</v>
      </c>
    </row>
    <row r="102" spans="1:7" ht="15.75" thickBot="1">
      <c r="A102" s="36" t="s">
        <v>187</v>
      </c>
      <c r="B102" s="37"/>
      <c r="C102" s="38"/>
      <c r="D102" s="6"/>
      <c r="E102" s="6"/>
      <c r="F102" s="30"/>
      <c r="G102" s="31">
        <f>SUM(G101)</f>
        <v>0</v>
      </c>
    </row>
    <row r="103" spans="1:7" ht="15.75" thickBot="1">
      <c r="A103" s="39" t="s">
        <v>200</v>
      </c>
      <c r="B103" s="40"/>
      <c r="C103" s="41"/>
      <c r="D103" s="21"/>
      <c r="E103" s="21"/>
      <c r="F103" s="32"/>
      <c r="G103" s="33">
        <f>G93+G96+G99+G102</f>
        <v>0</v>
      </c>
    </row>
    <row r="104" spans="1:7" ht="15.75" thickBot="1">
      <c r="A104" s="7">
        <v>5</v>
      </c>
      <c r="B104" s="8"/>
      <c r="C104" s="8" t="s">
        <v>201</v>
      </c>
      <c r="D104" s="9"/>
      <c r="E104" s="9"/>
      <c r="F104" s="9"/>
      <c r="G104" s="27"/>
    </row>
    <row r="105" spans="1:7" ht="15.75" thickBot="1">
      <c r="A105" s="11" t="s">
        <v>202</v>
      </c>
      <c r="B105" s="12"/>
      <c r="C105" s="12" t="s">
        <v>203</v>
      </c>
      <c r="D105" s="13"/>
      <c r="E105" s="13"/>
      <c r="F105" s="13"/>
      <c r="G105" s="24"/>
    </row>
    <row r="106" spans="1:7" ht="42.75">
      <c r="A106" s="4" t="s">
        <v>204</v>
      </c>
      <c r="B106" s="5" t="s">
        <v>205</v>
      </c>
      <c r="C106" s="5" t="s">
        <v>206</v>
      </c>
      <c r="D106" s="4" t="s">
        <v>47</v>
      </c>
      <c r="E106" s="4">
        <v>2281.9899999999998</v>
      </c>
      <c r="F106" s="4"/>
      <c r="G106" s="25">
        <f t="shared" ref="G106:G108" si="18">ROUND(E106*F106,2)</f>
        <v>0</v>
      </c>
    </row>
    <row r="107" spans="1:7" ht="42.75">
      <c r="A107" s="2" t="s">
        <v>207</v>
      </c>
      <c r="B107" s="3" t="s">
        <v>208</v>
      </c>
      <c r="C107" s="3" t="s">
        <v>209</v>
      </c>
      <c r="D107" s="2" t="s">
        <v>47</v>
      </c>
      <c r="E107" s="2">
        <v>820.9</v>
      </c>
      <c r="F107" s="2"/>
      <c r="G107" s="25">
        <f t="shared" si="18"/>
        <v>0</v>
      </c>
    </row>
    <row r="108" spans="1:7" ht="43.5" thickBot="1">
      <c r="A108" s="17" t="s">
        <v>210</v>
      </c>
      <c r="B108" s="18" t="s">
        <v>208</v>
      </c>
      <c r="C108" s="18" t="s">
        <v>211</v>
      </c>
      <c r="D108" s="17" t="s">
        <v>47</v>
      </c>
      <c r="E108" s="17">
        <v>1461.09</v>
      </c>
      <c r="F108" s="17"/>
      <c r="G108" s="25">
        <f t="shared" si="18"/>
        <v>0</v>
      </c>
    </row>
    <row r="109" spans="1:7" ht="15.75" thickBot="1">
      <c r="A109" s="36" t="s">
        <v>212</v>
      </c>
      <c r="B109" s="37"/>
      <c r="C109" s="38"/>
      <c r="D109" s="6"/>
      <c r="E109" s="6"/>
      <c r="F109" s="30"/>
      <c r="G109" s="31">
        <f>SUM(G106:G108)</f>
        <v>0</v>
      </c>
    </row>
    <row r="110" spans="1:7" ht="15.75" thickBot="1">
      <c r="A110" s="11" t="s">
        <v>213</v>
      </c>
      <c r="B110" s="12"/>
      <c r="C110" s="12" t="s">
        <v>214</v>
      </c>
      <c r="D110" s="13"/>
      <c r="E110" s="13"/>
      <c r="F110" s="13"/>
      <c r="G110" s="24"/>
    </row>
    <row r="111" spans="1:7" ht="42.75">
      <c r="A111" s="4" t="s">
        <v>215</v>
      </c>
      <c r="B111" s="5" t="s">
        <v>216</v>
      </c>
      <c r="C111" s="5" t="s">
        <v>217</v>
      </c>
      <c r="D111" s="4" t="s">
        <v>47</v>
      </c>
      <c r="E111" s="4">
        <v>1103.2</v>
      </c>
      <c r="F111" s="4"/>
      <c r="G111" s="25">
        <f t="shared" ref="G111:G113" si="19">ROUND(E111*F111,2)</f>
        <v>0</v>
      </c>
    </row>
    <row r="112" spans="1:7" ht="42.75">
      <c r="A112" s="2" t="s">
        <v>218</v>
      </c>
      <c r="B112" s="3" t="s">
        <v>219</v>
      </c>
      <c r="C112" s="3" t="s">
        <v>220</v>
      </c>
      <c r="D112" s="2" t="s">
        <v>51</v>
      </c>
      <c r="E112" s="2">
        <v>55.16</v>
      </c>
      <c r="F112" s="2"/>
      <c r="G112" s="25">
        <f t="shared" si="19"/>
        <v>0</v>
      </c>
    </row>
    <row r="113" spans="1:7" ht="43.5" thickBot="1">
      <c r="A113" s="17" t="s">
        <v>221</v>
      </c>
      <c r="B113" s="18" t="s">
        <v>222</v>
      </c>
      <c r="C113" s="18" t="s">
        <v>223</v>
      </c>
      <c r="D113" s="17" t="s">
        <v>47</v>
      </c>
      <c r="E113" s="17">
        <v>1103.2</v>
      </c>
      <c r="F113" s="17"/>
      <c r="G113" s="25">
        <f t="shared" si="19"/>
        <v>0</v>
      </c>
    </row>
    <row r="114" spans="1:7" ht="15.75" thickBot="1">
      <c r="A114" s="36" t="s">
        <v>224</v>
      </c>
      <c r="B114" s="37"/>
      <c r="C114" s="38"/>
      <c r="D114" s="6"/>
      <c r="E114" s="6"/>
      <c r="F114" s="30"/>
      <c r="G114" s="31">
        <f>SUM(G111:G113)</f>
        <v>0</v>
      </c>
    </row>
    <row r="115" spans="1:7" ht="15.75" thickBot="1">
      <c r="A115" s="11" t="s">
        <v>225</v>
      </c>
      <c r="B115" s="12"/>
      <c r="C115" s="12" t="s">
        <v>226</v>
      </c>
      <c r="D115" s="13"/>
      <c r="E115" s="13"/>
      <c r="F115" s="13"/>
      <c r="G115" s="24"/>
    </row>
    <row r="116" spans="1:7" ht="29.25" thickBot="1">
      <c r="A116" s="15" t="s">
        <v>227</v>
      </c>
      <c r="B116" s="16" t="s">
        <v>228</v>
      </c>
      <c r="C116" s="16" t="s">
        <v>229</v>
      </c>
      <c r="D116" s="15" t="s">
        <v>47</v>
      </c>
      <c r="E116" s="15">
        <v>1992.5</v>
      </c>
      <c r="F116" s="15"/>
      <c r="G116" s="25">
        <f t="shared" ref="G116" si="20">ROUND(E116*F116,2)</f>
        <v>0</v>
      </c>
    </row>
    <row r="117" spans="1:7" ht="15.75" thickBot="1">
      <c r="A117" s="36" t="s">
        <v>230</v>
      </c>
      <c r="B117" s="37"/>
      <c r="C117" s="38"/>
      <c r="D117" s="6"/>
      <c r="E117" s="6"/>
      <c r="F117" s="30"/>
      <c r="G117" s="31">
        <f>SUM(G116)</f>
        <v>0</v>
      </c>
    </row>
    <row r="118" spans="1:7" ht="15.75" thickBot="1">
      <c r="A118" s="39" t="s">
        <v>231</v>
      </c>
      <c r="B118" s="40"/>
      <c r="C118" s="41"/>
      <c r="D118" s="21"/>
      <c r="E118" s="21"/>
      <c r="F118" s="21"/>
      <c r="G118" s="26">
        <f>G109+G114+G117</f>
        <v>0</v>
      </c>
    </row>
    <row r="119" spans="1:7" ht="15.75" thickBot="1">
      <c r="A119" s="7">
        <v>6</v>
      </c>
      <c r="B119" s="8"/>
      <c r="C119" s="8" t="s">
        <v>232</v>
      </c>
      <c r="D119" s="9"/>
      <c r="E119" s="9"/>
      <c r="F119" s="9"/>
      <c r="G119" s="27"/>
    </row>
    <row r="120" spans="1:7" ht="15.75" thickBot="1">
      <c r="A120" s="11" t="s">
        <v>233</v>
      </c>
      <c r="B120" s="12"/>
      <c r="C120" s="12" t="s">
        <v>15</v>
      </c>
      <c r="D120" s="13"/>
      <c r="E120" s="13"/>
      <c r="F120" s="13"/>
      <c r="G120" s="24"/>
    </row>
    <row r="121" spans="1:7" ht="28.5">
      <c r="A121" s="4" t="s">
        <v>234</v>
      </c>
      <c r="B121" s="5" t="s">
        <v>235</v>
      </c>
      <c r="C121" s="5" t="s">
        <v>236</v>
      </c>
      <c r="D121" s="4" t="s">
        <v>47</v>
      </c>
      <c r="E121" s="4">
        <v>2382.8200000000002</v>
      </c>
      <c r="F121" s="4"/>
      <c r="G121" s="25">
        <f t="shared" ref="G121:G127" si="21">ROUND(E121*F121,2)</f>
        <v>0</v>
      </c>
    </row>
    <row r="122" spans="1:7" ht="28.5">
      <c r="A122" s="2" t="s">
        <v>237</v>
      </c>
      <c r="B122" s="3" t="s">
        <v>21</v>
      </c>
      <c r="C122" s="3" t="s">
        <v>22</v>
      </c>
      <c r="D122" s="2" t="s">
        <v>19</v>
      </c>
      <c r="E122" s="2">
        <v>1571.9849999999999</v>
      </c>
      <c r="F122" s="2"/>
      <c r="G122" s="25">
        <f t="shared" si="21"/>
        <v>0</v>
      </c>
    </row>
    <row r="123" spans="1:7" ht="42.75">
      <c r="A123" s="2" t="s">
        <v>238</v>
      </c>
      <c r="B123" s="3" t="s">
        <v>24</v>
      </c>
      <c r="C123" s="3" t="s">
        <v>239</v>
      </c>
      <c r="D123" s="2" t="s">
        <v>19</v>
      </c>
      <c r="E123" s="2">
        <v>1571.9849999999999</v>
      </c>
      <c r="F123" s="2"/>
      <c r="G123" s="25">
        <f t="shared" si="21"/>
        <v>0</v>
      </c>
    </row>
    <row r="124" spans="1:7" ht="42.75">
      <c r="A124" s="2" t="s">
        <v>240</v>
      </c>
      <c r="B124" s="3" t="s">
        <v>27</v>
      </c>
      <c r="C124" s="3" t="s">
        <v>28</v>
      </c>
      <c r="D124" s="2" t="s">
        <v>19</v>
      </c>
      <c r="E124" s="2">
        <v>1571.9849999999999</v>
      </c>
      <c r="F124" s="2"/>
      <c r="G124" s="25">
        <f t="shared" si="21"/>
        <v>0</v>
      </c>
    </row>
    <row r="125" spans="1:7" ht="28.5">
      <c r="A125" s="2" t="s">
        <v>241</v>
      </c>
      <c r="B125" s="3" t="s">
        <v>69</v>
      </c>
      <c r="C125" s="3" t="s">
        <v>70</v>
      </c>
      <c r="D125" s="2" t="s">
        <v>51</v>
      </c>
      <c r="E125" s="2">
        <v>660.23400000000004</v>
      </c>
      <c r="F125" s="2"/>
      <c r="G125" s="25">
        <f t="shared" si="21"/>
        <v>0</v>
      </c>
    </row>
    <row r="126" spans="1:7" ht="57">
      <c r="A126" s="2" t="s">
        <v>242</v>
      </c>
      <c r="B126" s="3" t="s">
        <v>72</v>
      </c>
      <c r="C126" s="3" t="s">
        <v>73</v>
      </c>
      <c r="D126" s="2" t="s">
        <v>51</v>
      </c>
      <c r="E126" s="2">
        <v>660.23400000000004</v>
      </c>
      <c r="F126" s="2"/>
      <c r="G126" s="25">
        <f t="shared" si="21"/>
        <v>0</v>
      </c>
    </row>
    <row r="127" spans="1:7" ht="57.75" thickBot="1">
      <c r="A127" s="17" t="s">
        <v>243</v>
      </c>
      <c r="B127" s="18" t="s">
        <v>75</v>
      </c>
      <c r="C127" s="18" t="s">
        <v>76</v>
      </c>
      <c r="D127" s="17" t="s">
        <v>51</v>
      </c>
      <c r="E127" s="17">
        <v>660.23400000000004</v>
      </c>
      <c r="F127" s="17"/>
      <c r="G127" s="25">
        <f t="shared" si="21"/>
        <v>0</v>
      </c>
    </row>
    <row r="128" spans="1:7" ht="15.75" thickBot="1">
      <c r="A128" s="36" t="s">
        <v>77</v>
      </c>
      <c r="B128" s="37"/>
      <c r="C128" s="38"/>
      <c r="D128" s="6"/>
      <c r="E128" s="6"/>
      <c r="F128" s="30"/>
      <c r="G128" s="31">
        <f>SUM(G121:G127)</f>
        <v>0</v>
      </c>
    </row>
    <row r="129" spans="1:7" ht="30.75" thickBot="1">
      <c r="A129" s="11" t="s">
        <v>244</v>
      </c>
      <c r="B129" s="12"/>
      <c r="C129" s="12" t="s">
        <v>79</v>
      </c>
      <c r="D129" s="13"/>
      <c r="E129" s="13"/>
      <c r="F129" s="13"/>
      <c r="G129" s="24"/>
    </row>
    <row r="130" spans="1:7" ht="85.5">
      <c r="A130" s="4" t="s">
        <v>245</v>
      </c>
      <c r="B130" s="5" t="s">
        <v>81</v>
      </c>
      <c r="C130" s="5" t="s">
        <v>246</v>
      </c>
      <c r="D130" s="4" t="s">
        <v>51</v>
      </c>
      <c r="E130" s="4">
        <v>1457.722</v>
      </c>
      <c r="F130" s="4"/>
      <c r="G130" s="25">
        <f t="shared" ref="G130:G132" si="22">ROUND(E130*F130,2)</f>
        <v>0</v>
      </c>
    </row>
    <row r="131" spans="1:7" ht="42.75">
      <c r="A131" s="2" t="s">
        <v>247</v>
      </c>
      <c r="B131" s="3" t="s">
        <v>84</v>
      </c>
      <c r="C131" s="3" t="s">
        <v>248</v>
      </c>
      <c r="D131" s="2" t="s">
        <v>51</v>
      </c>
      <c r="E131" s="2">
        <v>485.90699999999998</v>
      </c>
      <c r="F131" s="2"/>
      <c r="G131" s="25">
        <f t="shared" si="22"/>
        <v>0</v>
      </c>
    </row>
    <row r="132" spans="1:7" ht="57.75" thickBot="1">
      <c r="A132" s="17" t="s">
        <v>249</v>
      </c>
      <c r="B132" s="18" t="s">
        <v>87</v>
      </c>
      <c r="C132" s="18" t="s">
        <v>88</v>
      </c>
      <c r="D132" s="17" t="s">
        <v>51</v>
      </c>
      <c r="E132" s="17">
        <v>1943.6289999999999</v>
      </c>
      <c r="F132" s="17"/>
      <c r="G132" s="25">
        <f t="shared" si="22"/>
        <v>0</v>
      </c>
    </row>
    <row r="133" spans="1:7" ht="15.75" thickBot="1">
      <c r="A133" s="36" t="s">
        <v>89</v>
      </c>
      <c r="B133" s="37"/>
      <c r="C133" s="38"/>
      <c r="D133" s="6"/>
      <c r="E133" s="6"/>
      <c r="F133" s="30"/>
      <c r="G133" s="31">
        <f>SUM(G130:G132)</f>
        <v>0</v>
      </c>
    </row>
    <row r="134" spans="1:7" ht="15.75" thickBot="1">
      <c r="A134" s="11" t="s">
        <v>250</v>
      </c>
      <c r="B134" s="12"/>
      <c r="C134" s="12" t="s">
        <v>251</v>
      </c>
      <c r="D134" s="13"/>
      <c r="E134" s="13"/>
      <c r="F134" s="13"/>
      <c r="G134" s="24"/>
    </row>
    <row r="135" spans="1:7" ht="28.5">
      <c r="A135" s="4" t="s">
        <v>252</v>
      </c>
      <c r="B135" s="5" t="s">
        <v>253</v>
      </c>
      <c r="C135" s="5" t="s">
        <v>254</v>
      </c>
      <c r="D135" s="4" t="s">
        <v>60</v>
      </c>
      <c r="E135" s="4">
        <v>12</v>
      </c>
      <c r="F135" s="4"/>
      <c r="G135" s="25">
        <f t="shared" ref="G135:G153" si="23">ROUND(E135*F135,2)</f>
        <v>0</v>
      </c>
    </row>
    <row r="136" spans="1:7" ht="28.5">
      <c r="A136" s="2" t="s">
        <v>255</v>
      </c>
      <c r="B136" s="3" t="s">
        <v>256</v>
      </c>
      <c r="C136" s="3" t="s">
        <v>257</v>
      </c>
      <c r="D136" s="2" t="s">
        <v>60</v>
      </c>
      <c r="E136" s="2">
        <v>12</v>
      </c>
      <c r="F136" s="2"/>
      <c r="G136" s="25">
        <f t="shared" si="23"/>
        <v>0</v>
      </c>
    </row>
    <row r="137" spans="1:7" ht="28.5">
      <c r="A137" s="2" t="s">
        <v>258</v>
      </c>
      <c r="B137" s="3" t="s">
        <v>259</v>
      </c>
      <c r="C137" s="3" t="s">
        <v>260</v>
      </c>
      <c r="D137" s="2" t="s">
        <v>19</v>
      </c>
      <c r="E137" s="2">
        <v>1883.7</v>
      </c>
      <c r="F137" s="2"/>
      <c r="G137" s="25">
        <f t="shared" si="23"/>
        <v>0</v>
      </c>
    </row>
    <row r="138" spans="1:7" ht="42.75">
      <c r="A138" s="2" t="s">
        <v>261</v>
      </c>
      <c r="B138" s="3" t="s">
        <v>262</v>
      </c>
      <c r="C138" s="3" t="s">
        <v>263</v>
      </c>
      <c r="D138" s="2" t="s">
        <v>19</v>
      </c>
      <c r="E138" s="2">
        <v>2642.27</v>
      </c>
      <c r="F138" s="2"/>
      <c r="G138" s="25">
        <f t="shared" si="23"/>
        <v>0</v>
      </c>
    </row>
    <row r="139" spans="1:7" ht="42.75">
      <c r="A139" s="2" t="s">
        <v>264</v>
      </c>
      <c r="B139" s="3" t="s">
        <v>265</v>
      </c>
      <c r="C139" s="3" t="s">
        <v>266</v>
      </c>
      <c r="D139" s="2" t="s">
        <v>47</v>
      </c>
      <c r="E139" s="2">
        <v>74</v>
      </c>
      <c r="F139" s="2"/>
      <c r="G139" s="25">
        <f t="shared" si="23"/>
        <v>0</v>
      </c>
    </row>
    <row r="140" spans="1:7" ht="42.75">
      <c r="A140" s="2" t="s">
        <v>267</v>
      </c>
      <c r="B140" s="3" t="s">
        <v>268</v>
      </c>
      <c r="C140" s="3" t="s">
        <v>269</v>
      </c>
      <c r="D140" s="2" t="s">
        <v>47</v>
      </c>
      <c r="E140" s="2">
        <v>110</v>
      </c>
      <c r="F140" s="2"/>
      <c r="G140" s="25">
        <f t="shared" si="23"/>
        <v>0</v>
      </c>
    </row>
    <row r="141" spans="1:7" ht="42.75">
      <c r="A141" s="2" t="s">
        <v>270</v>
      </c>
      <c r="B141" s="3" t="s">
        <v>268</v>
      </c>
      <c r="C141" s="3" t="s">
        <v>271</v>
      </c>
      <c r="D141" s="2" t="s">
        <v>47</v>
      </c>
      <c r="E141" s="2">
        <v>741</v>
      </c>
      <c r="F141" s="2"/>
      <c r="G141" s="25">
        <f t="shared" si="23"/>
        <v>0</v>
      </c>
    </row>
    <row r="142" spans="1:7" ht="42.75">
      <c r="A142" s="2" t="s">
        <v>272</v>
      </c>
      <c r="B142" s="3" t="s">
        <v>273</v>
      </c>
      <c r="C142" s="3" t="s">
        <v>274</v>
      </c>
      <c r="D142" s="2" t="s">
        <v>47</v>
      </c>
      <c r="E142" s="2">
        <v>21</v>
      </c>
      <c r="F142" s="2"/>
      <c r="G142" s="25">
        <f t="shared" si="23"/>
        <v>0</v>
      </c>
    </row>
    <row r="143" spans="1:7" ht="42.75">
      <c r="A143" s="2" t="s">
        <v>275</v>
      </c>
      <c r="B143" s="3" t="s">
        <v>276</v>
      </c>
      <c r="C143" s="3" t="s">
        <v>277</v>
      </c>
      <c r="D143" s="2" t="s">
        <v>139</v>
      </c>
      <c r="E143" s="2">
        <v>50</v>
      </c>
      <c r="F143" s="2"/>
      <c r="G143" s="25">
        <f t="shared" si="23"/>
        <v>0</v>
      </c>
    </row>
    <row r="144" spans="1:7" ht="42.75">
      <c r="A144" s="2" t="s">
        <v>278</v>
      </c>
      <c r="B144" s="3" t="s">
        <v>276</v>
      </c>
      <c r="C144" s="3" t="s">
        <v>279</v>
      </c>
      <c r="D144" s="2" t="s">
        <v>139</v>
      </c>
      <c r="E144" s="2">
        <v>1</v>
      </c>
      <c r="F144" s="2"/>
      <c r="G144" s="25">
        <f t="shared" si="23"/>
        <v>0</v>
      </c>
    </row>
    <row r="145" spans="1:7" ht="42.75">
      <c r="A145" s="2" t="s">
        <v>280</v>
      </c>
      <c r="B145" s="3" t="s">
        <v>281</v>
      </c>
      <c r="C145" s="3" t="s">
        <v>282</v>
      </c>
      <c r="D145" s="2" t="s">
        <v>47</v>
      </c>
      <c r="E145" s="2">
        <v>271.5</v>
      </c>
      <c r="F145" s="2"/>
      <c r="G145" s="25">
        <f t="shared" si="23"/>
        <v>0</v>
      </c>
    </row>
    <row r="146" spans="1:7" ht="57">
      <c r="A146" s="2" t="s">
        <v>283</v>
      </c>
      <c r="B146" s="3" t="s">
        <v>284</v>
      </c>
      <c r="C146" s="3" t="s">
        <v>285</v>
      </c>
      <c r="D146" s="2" t="s">
        <v>139</v>
      </c>
      <c r="E146" s="2">
        <v>27</v>
      </c>
      <c r="F146" s="2"/>
      <c r="G146" s="25">
        <f t="shared" si="23"/>
        <v>0</v>
      </c>
    </row>
    <row r="147" spans="1:7" ht="42.75">
      <c r="A147" s="2" t="s">
        <v>286</v>
      </c>
      <c r="B147" s="3" t="s">
        <v>287</v>
      </c>
      <c r="C147" s="3" t="s">
        <v>288</v>
      </c>
      <c r="D147" s="2" t="s">
        <v>139</v>
      </c>
      <c r="E147" s="2">
        <v>-45.26</v>
      </c>
      <c r="F147" s="2"/>
      <c r="G147" s="25">
        <f t="shared" si="23"/>
        <v>0</v>
      </c>
    </row>
    <row r="148" spans="1:7" ht="57">
      <c r="A148" s="2" t="s">
        <v>289</v>
      </c>
      <c r="B148" s="3" t="s">
        <v>290</v>
      </c>
      <c r="C148" s="3" t="s">
        <v>291</v>
      </c>
      <c r="D148" s="2" t="s">
        <v>139</v>
      </c>
      <c r="E148" s="2">
        <v>2</v>
      </c>
      <c r="F148" s="2"/>
      <c r="G148" s="25">
        <f t="shared" si="23"/>
        <v>0</v>
      </c>
    </row>
    <row r="149" spans="1:7" ht="42.75">
      <c r="A149" s="2" t="s">
        <v>292</v>
      </c>
      <c r="B149" s="3" t="s">
        <v>293</v>
      </c>
      <c r="C149" s="3" t="s">
        <v>294</v>
      </c>
      <c r="D149" s="2" t="s">
        <v>139</v>
      </c>
      <c r="E149" s="2">
        <v>-0.82</v>
      </c>
      <c r="F149" s="2"/>
      <c r="G149" s="25">
        <f t="shared" si="23"/>
        <v>0</v>
      </c>
    </row>
    <row r="150" spans="1:7" ht="42.75">
      <c r="A150" s="2" t="s">
        <v>295</v>
      </c>
      <c r="B150" s="3" t="s">
        <v>296</v>
      </c>
      <c r="C150" s="3" t="s">
        <v>297</v>
      </c>
      <c r="D150" s="2" t="s">
        <v>51</v>
      </c>
      <c r="E150" s="2">
        <v>1165.5630000000001</v>
      </c>
      <c r="F150" s="2"/>
      <c r="G150" s="25">
        <f t="shared" si="23"/>
        <v>0</v>
      </c>
    </row>
    <row r="151" spans="1:7" ht="42.75">
      <c r="A151" s="2" t="s">
        <v>298</v>
      </c>
      <c r="B151" s="3" t="s">
        <v>299</v>
      </c>
      <c r="C151" s="3" t="s">
        <v>300</v>
      </c>
      <c r="D151" s="2" t="s">
        <v>51</v>
      </c>
      <c r="E151" s="2">
        <v>285.97000000000003</v>
      </c>
      <c r="F151" s="2"/>
      <c r="G151" s="25">
        <f t="shared" si="23"/>
        <v>0</v>
      </c>
    </row>
    <row r="152" spans="1:7" ht="57">
      <c r="A152" s="2" t="s">
        <v>301</v>
      </c>
      <c r="B152" s="3" t="s">
        <v>302</v>
      </c>
      <c r="C152" s="3" t="s">
        <v>303</v>
      </c>
      <c r="D152" s="2" t="s">
        <v>304</v>
      </c>
      <c r="E152" s="2">
        <v>2</v>
      </c>
      <c r="F152" s="2"/>
      <c r="G152" s="25">
        <f t="shared" si="23"/>
        <v>0</v>
      </c>
    </row>
    <row r="153" spans="1:7" ht="43.5" thickBot="1">
      <c r="A153" s="17" t="s">
        <v>305</v>
      </c>
      <c r="B153" s="18" t="s">
        <v>306</v>
      </c>
      <c r="C153" s="18" t="s">
        <v>307</v>
      </c>
      <c r="D153" s="17" t="s">
        <v>19</v>
      </c>
      <c r="E153" s="17">
        <v>1.766</v>
      </c>
      <c r="F153" s="17"/>
      <c r="G153" s="25">
        <f t="shared" si="23"/>
        <v>0</v>
      </c>
    </row>
    <row r="154" spans="1:7" ht="15.75" thickBot="1">
      <c r="A154" s="36" t="s">
        <v>308</v>
      </c>
      <c r="B154" s="37"/>
      <c r="C154" s="38"/>
      <c r="D154" s="6"/>
      <c r="E154" s="6"/>
      <c r="F154" s="30"/>
      <c r="G154" s="31">
        <f>SUM(G135:G153)</f>
        <v>0</v>
      </c>
    </row>
    <row r="155" spans="1:7" ht="30.75" thickBot="1">
      <c r="A155" s="11" t="s">
        <v>309</v>
      </c>
      <c r="B155" s="12"/>
      <c r="C155" s="12" t="s">
        <v>310</v>
      </c>
      <c r="D155" s="13"/>
      <c r="E155" s="13"/>
      <c r="F155" s="13"/>
      <c r="G155" s="24"/>
    </row>
    <row r="156" spans="1:7" ht="42.75">
      <c r="A156" s="4" t="s">
        <v>311</v>
      </c>
      <c r="B156" s="5" t="s">
        <v>93</v>
      </c>
      <c r="C156" s="5" t="s">
        <v>94</v>
      </c>
      <c r="D156" s="4" t="s">
        <v>19</v>
      </c>
      <c r="E156" s="4">
        <v>1571.9849999999999</v>
      </c>
      <c r="F156" s="4"/>
      <c r="G156" s="25">
        <f t="shared" ref="G156:G159" si="24">ROUND(E156*F156,2)</f>
        <v>0</v>
      </c>
    </row>
    <row r="157" spans="1:7" ht="42.75">
      <c r="A157" s="2" t="s">
        <v>312</v>
      </c>
      <c r="B157" s="3" t="s">
        <v>99</v>
      </c>
      <c r="C157" s="3" t="s">
        <v>100</v>
      </c>
      <c r="D157" s="2" t="s">
        <v>19</v>
      </c>
      <c r="E157" s="2">
        <v>1571.9849999999999</v>
      </c>
      <c r="F157" s="2"/>
      <c r="G157" s="25">
        <f t="shared" si="24"/>
        <v>0</v>
      </c>
    </row>
    <row r="158" spans="1:7" ht="42.75">
      <c r="A158" s="2" t="s">
        <v>313</v>
      </c>
      <c r="B158" s="3" t="s">
        <v>105</v>
      </c>
      <c r="C158" s="3" t="s">
        <v>106</v>
      </c>
      <c r="D158" s="2" t="s">
        <v>19</v>
      </c>
      <c r="E158" s="2">
        <v>1571.9849999999999</v>
      </c>
      <c r="F158" s="2"/>
      <c r="G158" s="25">
        <f t="shared" si="24"/>
        <v>0</v>
      </c>
    </row>
    <row r="159" spans="1:7" ht="43.5" thickBot="1">
      <c r="A159" s="17" t="s">
        <v>314</v>
      </c>
      <c r="B159" s="18" t="s">
        <v>121</v>
      </c>
      <c r="C159" s="18" t="s">
        <v>315</v>
      </c>
      <c r="D159" s="17" t="s">
        <v>19</v>
      </c>
      <c r="E159" s="17">
        <v>1571.9849999999999</v>
      </c>
      <c r="F159" s="17"/>
      <c r="G159" s="25">
        <f t="shared" si="24"/>
        <v>0</v>
      </c>
    </row>
    <row r="160" spans="1:7" ht="15.75" thickBot="1">
      <c r="A160" s="36" t="s">
        <v>316</v>
      </c>
      <c r="B160" s="37"/>
      <c r="C160" s="38"/>
      <c r="D160" s="6"/>
      <c r="E160" s="6"/>
      <c r="F160" s="30"/>
      <c r="G160" s="31">
        <f>SUM(G156:G159)</f>
        <v>0</v>
      </c>
    </row>
    <row r="161" spans="1:7" ht="15.75" thickBot="1">
      <c r="A161" s="39" t="s">
        <v>317</v>
      </c>
      <c r="B161" s="40"/>
      <c r="C161" s="41"/>
      <c r="D161" s="21"/>
      <c r="E161" s="21"/>
      <c r="F161" s="32"/>
      <c r="G161" s="33">
        <f>G128+G133+G154+G160</f>
        <v>0</v>
      </c>
    </row>
    <row r="162" spans="1:7" ht="15.75" thickBot="1">
      <c r="A162" s="7">
        <v>7</v>
      </c>
      <c r="B162" s="8"/>
      <c r="C162" s="8" t="s">
        <v>318</v>
      </c>
      <c r="D162" s="9"/>
      <c r="E162" s="9"/>
      <c r="F162" s="9"/>
      <c r="G162" s="27"/>
    </row>
    <row r="163" spans="1:7" ht="71.25">
      <c r="A163" s="4" t="s">
        <v>319</v>
      </c>
      <c r="B163" s="5" t="s">
        <v>81</v>
      </c>
      <c r="C163" s="5" t="s">
        <v>82</v>
      </c>
      <c r="D163" s="4" t="s">
        <v>51</v>
      </c>
      <c r="E163" s="4">
        <v>95.921000000000006</v>
      </c>
      <c r="F163" s="4"/>
      <c r="G163" s="25">
        <f t="shared" ref="G163:G167" si="25">ROUND(E163*F163,2)</f>
        <v>0</v>
      </c>
    </row>
    <row r="164" spans="1:7" ht="42.75">
      <c r="A164" s="2" t="s">
        <v>320</v>
      </c>
      <c r="B164" s="3" t="s">
        <v>84</v>
      </c>
      <c r="C164" s="3" t="s">
        <v>85</v>
      </c>
      <c r="D164" s="2" t="s">
        <v>51</v>
      </c>
      <c r="E164" s="2">
        <v>5.048</v>
      </c>
      <c r="F164" s="2"/>
      <c r="G164" s="25">
        <f t="shared" si="25"/>
        <v>0</v>
      </c>
    </row>
    <row r="165" spans="1:7" ht="57">
      <c r="A165" s="2" t="s">
        <v>321</v>
      </c>
      <c r="B165" s="3" t="s">
        <v>87</v>
      </c>
      <c r="C165" s="3" t="s">
        <v>88</v>
      </c>
      <c r="D165" s="2" t="s">
        <v>51</v>
      </c>
      <c r="E165" s="2">
        <v>100.96899999999999</v>
      </c>
      <c r="F165" s="2"/>
      <c r="G165" s="25">
        <f t="shared" si="25"/>
        <v>0</v>
      </c>
    </row>
    <row r="166" spans="1:7" ht="42.75">
      <c r="A166" s="2" t="s">
        <v>322</v>
      </c>
      <c r="B166" s="3" t="s">
        <v>93</v>
      </c>
      <c r="C166" s="3" t="s">
        <v>323</v>
      </c>
      <c r="D166" s="2" t="s">
        <v>19</v>
      </c>
      <c r="E166" s="2">
        <v>673.125</v>
      </c>
      <c r="F166" s="2"/>
      <c r="G166" s="25">
        <f t="shared" si="25"/>
        <v>0</v>
      </c>
    </row>
    <row r="167" spans="1:7" ht="43.5" thickBot="1">
      <c r="A167" s="17" t="s">
        <v>324</v>
      </c>
      <c r="B167" s="18" t="s">
        <v>325</v>
      </c>
      <c r="C167" s="18" t="s">
        <v>326</v>
      </c>
      <c r="D167" s="17" t="s">
        <v>19</v>
      </c>
      <c r="E167" s="17">
        <v>673.125</v>
      </c>
      <c r="F167" s="17"/>
      <c r="G167" s="25">
        <f t="shared" si="25"/>
        <v>0</v>
      </c>
    </row>
    <row r="168" spans="1:7" ht="15.75" thickBot="1">
      <c r="A168" s="39" t="s">
        <v>327</v>
      </c>
      <c r="B168" s="40"/>
      <c r="C168" s="41"/>
      <c r="D168" s="21"/>
      <c r="E168" s="21"/>
      <c r="F168" s="32"/>
      <c r="G168" s="33">
        <f>SUM(G163:G167)</f>
        <v>0</v>
      </c>
    </row>
    <row r="169" spans="1:7" ht="15.75" thickBot="1">
      <c r="A169" s="7">
        <v>8</v>
      </c>
      <c r="B169" s="8"/>
      <c r="C169" s="8" t="s">
        <v>328</v>
      </c>
      <c r="D169" s="9"/>
      <c r="E169" s="9"/>
      <c r="F169" s="9"/>
      <c r="G169" s="27"/>
    </row>
    <row r="170" spans="1:7" ht="15.75" thickBot="1">
      <c r="A170" s="11" t="s">
        <v>329</v>
      </c>
      <c r="B170" s="12"/>
      <c r="C170" s="12" t="s">
        <v>330</v>
      </c>
      <c r="D170" s="13"/>
      <c r="E170" s="13"/>
      <c r="F170" s="13"/>
      <c r="G170" s="24"/>
    </row>
    <row r="171" spans="1:7" ht="28.5">
      <c r="A171" s="4" t="s">
        <v>331</v>
      </c>
      <c r="B171" s="5" t="s">
        <v>332</v>
      </c>
      <c r="C171" s="5" t="s">
        <v>333</v>
      </c>
      <c r="D171" s="4" t="s">
        <v>139</v>
      </c>
      <c r="E171" s="4">
        <v>17</v>
      </c>
      <c r="F171" s="4"/>
      <c r="G171" s="25">
        <f t="shared" ref="G171:G184" si="26">ROUND(E171*F171,2)</f>
        <v>0</v>
      </c>
    </row>
    <row r="172" spans="1:7" ht="28.5">
      <c r="A172" s="2" t="s">
        <v>334</v>
      </c>
      <c r="B172" s="3" t="s">
        <v>335</v>
      </c>
      <c r="C172" s="3" t="s">
        <v>336</v>
      </c>
      <c r="D172" s="2" t="s">
        <v>139</v>
      </c>
      <c r="E172" s="2">
        <v>8</v>
      </c>
      <c r="F172" s="2"/>
      <c r="G172" s="25">
        <f t="shared" si="26"/>
        <v>0</v>
      </c>
    </row>
    <row r="173" spans="1:7" ht="42.75">
      <c r="A173" s="2" t="s">
        <v>337</v>
      </c>
      <c r="B173" s="3" t="s">
        <v>338</v>
      </c>
      <c r="C173" s="3" t="s">
        <v>339</v>
      </c>
      <c r="D173" s="2" t="s">
        <v>139</v>
      </c>
      <c r="E173" s="2">
        <v>2</v>
      </c>
      <c r="F173" s="2"/>
      <c r="G173" s="25">
        <f t="shared" si="26"/>
        <v>0</v>
      </c>
    </row>
    <row r="174" spans="1:7" ht="42.75">
      <c r="A174" s="2" t="s">
        <v>340</v>
      </c>
      <c r="B174" s="3" t="s">
        <v>338</v>
      </c>
      <c r="C174" s="3" t="s">
        <v>341</v>
      </c>
      <c r="D174" s="2" t="s">
        <v>139</v>
      </c>
      <c r="E174" s="2">
        <v>2</v>
      </c>
      <c r="F174" s="2"/>
      <c r="G174" s="25">
        <f t="shared" si="26"/>
        <v>0</v>
      </c>
    </row>
    <row r="175" spans="1:7" ht="42.75">
      <c r="A175" s="2" t="s">
        <v>342</v>
      </c>
      <c r="B175" s="3" t="s">
        <v>338</v>
      </c>
      <c r="C175" s="3" t="s">
        <v>343</v>
      </c>
      <c r="D175" s="2" t="s">
        <v>139</v>
      </c>
      <c r="E175" s="2">
        <v>2</v>
      </c>
      <c r="F175" s="2"/>
      <c r="G175" s="25">
        <f t="shared" si="26"/>
        <v>0</v>
      </c>
    </row>
    <row r="176" spans="1:7" ht="57">
      <c r="A176" s="2" t="s">
        <v>344</v>
      </c>
      <c r="B176" s="3" t="s">
        <v>302</v>
      </c>
      <c r="C176" s="3" t="s">
        <v>345</v>
      </c>
      <c r="D176" s="2" t="s">
        <v>304</v>
      </c>
      <c r="E176" s="2">
        <v>2</v>
      </c>
      <c r="F176" s="2"/>
      <c r="G176" s="25">
        <f t="shared" si="26"/>
        <v>0</v>
      </c>
    </row>
    <row r="177" spans="1:7" ht="28.5">
      <c r="A177" s="2" t="s">
        <v>346</v>
      </c>
      <c r="B177" s="3" t="s">
        <v>347</v>
      </c>
      <c r="C177" s="3" t="s">
        <v>348</v>
      </c>
      <c r="D177" s="2" t="s">
        <v>139</v>
      </c>
      <c r="E177" s="2">
        <v>26</v>
      </c>
      <c r="F177" s="2"/>
      <c r="G177" s="25">
        <f t="shared" si="26"/>
        <v>0</v>
      </c>
    </row>
    <row r="178" spans="1:7" ht="28.5">
      <c r="A178" s="2" t="s">
        <v>349</v>
      </c>
      <c r="B178" s="3" t="s">
        <v>350</v>
      </c>
      <c r="C178" s="3" t="s">
        <v>351</v>
      </c>
      <c r="D178" s="2" t="s">
        <v>139</v>
      </c>
      <c r="E178" s="2">
        <v>11</v>
      </c>
      <c r="F178" s="2"/>
      <c r="G178" s="25">
        <f t="shared" si="26"/>
        <v>0</v>
      </c>
    </row>
    <row r="179" spans="1:7" ht="28.5">
      <c r="A179" s="2" t="s">
        <v>352</v>
      </c>
      <c r="B179" s="3" t="s">
        <v>353</v>
      </c>
      <c r="C179" s="3" t="s">
        <v>354</v>
      </c>
      <c r="D179" s="2" t="s">
        <v>139</v>
      </c>
      <c r="E179" s="2">
        <v>4</v>
      </c>
      <c r="F179" s="2"/>
      <c r="G179" s="25">
        <f t="shared" si="26"/>
        <v>0</v>
      </c>
    </row>
    <row r="180" spans="1:7" ht="28.5">
      <c r="A180" s="2" t="s">
        <v>355</v>
      </c>
      <c r="B180" s="3" t="s">
        <v>353</v>
      </c>
      <c r="C180" s="3" t="s">
        <v>356</v>
      </c>
      <c r="D180" s="2" t="s">
        <v>139</v>
      </c>
      <c r="E180" s="2">
        <v>4</v>
      </c>
      <c r="F180" s="2"/>
      <c r="G180" s="25">
        <f t="shared" si="26"/>
        <v>0</v>
      </c>
    </row>
    <row r="181" spans="1:7" ht="28.5">
      <c r="A181" s="2" t="s">
        <v>357</v>
      </c>
      <c r="B181" s="3" t="s">
        <v>353</v>
      </c>
      <c r="C181" s="3" t="s">
        <v>358</v>
      </c>
      <c r="D181" s="2" t="s">
        <v>139</v>
      </c>
      <c r="E181" s="2">
        <v>2</v>
      </c>
      <c r="F181" s="2"/>
      <c r="G181" s="25">
        <f t="shared" si="26"/>
        <v>0</v>
      </c>
    </row>
    <row r="182" spans="1:7" ht="28.5">
      <c r="A182" s="2" t="s">
        <v>359</v>
      </c>
      <c r="B182" s="3" t="s">
        <v>353</v>
      </c>
      <c r="C182" s="3" t="s">
        <v>360</v>
      </c>
      <c r="D182" s="2" t="s">
        <v>139</v>
      </c>
      <c r="E182" s="2">
        <v>4</v>
      </c>
      <c r="F182" s="2"/>
      <c r="G182" s="25">
        <f t="shared" si="26"/>
        <v>0</v>
      </c>
    </row>
    <row r="183" spans="1:7" ht="57">
      <c r="A183" s="2" t="s">
        <v>361</v>
      </c>
      <c r="B183" s="3" t="s">
        <v>302</v>
      </c>
      <c r="C183" s="3" t="s">
        <v>362</v>
      </c>
      <c r="D183" s="2" t="s">
        <v>304</v>
      </c>
      <c r="E183" s="2">
        <v>2</v>
      </c>
      <c r="F183" s="2"/>
      <c r="G183" s="25">
        <f t="shared" si="26"/>
        <v>0</v>
      </c>
    </row>
    <row r="184" spans="1:7" ht="72" thickBot="1">
      <c r="A184" s="17" t="s">
        <v>363</v>
      </c>
      <c r="B184" s="18" t="s">
        <v>302</v>
      </c>
      <c r="C184" s="18" t="s">
        <v>364</v>
      </c>
      <c r="D184" s="17" t="s">
        <v>304</v>
      </c>
      <c r="E184" s="17">
        <v>2</v>
      </c>
      <c r="F184" s="17"/>
      <c r="G184" s="25">
        <f t="shared" si="26"/>
        <v>0</v>
      </c>
    </row>
    <row r="185" spans="1:7" ht="15.75" thickBot="1">
      <c r="A185" s="36" t="s">
        <v>365</v>
      </c>
      <c r="B185" s="37"/>
      <c r="C185" s="38"/>
      <c r="D185" s="6"/>
      <c r="E185" s="6"/>
      <c r="F185" s="30"/>
      <c r="G185" s="31">
        <f>SUM(G171:G184)</f>
        <v>0</v>
      </c>
    </row>
    <row r="186" spans="1:7" ht="15.75" thickBot="1">
      <c r="A186" s="11" t="s">
        <v>366</v>
      </c>
      <c r="B186" s="12"/>
      <c r="C186" s="12" t="s">
        <v>367</v>
      </c>
      <c r="D186" s="13"/>
      <c r="E186" s="13"/>
      <c r="F186" s="13"/>
      <c r="G186" s="24"/>
    </row>
    <row r="187" spans="1:7" ht="42.75">
      <c r="A187" s="4" t="s">
        <v>368</v>
      </c>
      <c r="B187" s="5" t="s">
        <v>369</v>
      </c>
      <c r="C187" s="5" t="s">
        <v>370</v>
      </c>
      <c r="D187" s="4" t="s">
        <v>19</v>
      </c>
      <c r="E187" s="4">
        <v>20</v>
      </c>
      <c r="F187" s="4"/>
      <c r="G187" s="25">
        <f t="shared" ref="G187:G190" si="27">ROUND(E187*F187,2)</f>
        <v>0</v>
      </c>
    </row>
    <row r="188" spans="1:7" ht="42.75">
      <c r="A188" s="2" t="s">
        <v>371</v>
      </c>
      <c r="B188" s="3" t="s">
        <v>372</v>
      </c>
      <c r="C188" s="3" t="s">
        <v>373</v>
      </c>
      <c r="D188" s="2" t="s">
        <v>19</v>
      </c>
      <c r="E188" s="2">
        <v>14.16</v>
      </c>
      <c r="F188" s="2"/>
      <c r="G188" s="25">
        <f t="shared" si="27"/>
        <v>0</v>
      </c>
    </row>
    <row r="189" spans="1:7" ht="42.75">
      <c r="A189" s="2" t="s">
        <v>374</v>
      </c>
      <c r="B189" s="3" t="s">
        <v>375</v>
      </c>
      <c r="C189" s="3" t="s">
        <v>376</v>
      </c>
      <c r="D189" s="2" t="s">
        <v>19</v>
      </c>
      <c r="E189" s="2">
        <v>3</v>
      </c>
      <c r="F189" s="2"/>
      <c r="G189" s="25">
        <f t="shared" si="27"/>
        <v>0</v>
      </c>
    </row>
    <row r="190" spans="1:7" ht="29.25" thickBot="1">
      <c r="A190" s="17" t="s">
        <v>377</v>
      </c>
      <c r="B190" s="18" t="s">
        <v>378</v>
      </c>
      <c r="C190" s="18" t="s">
        <v>379</v>
      </c>
      <c r="D190" s="17" t="s">
        <v>19</v>
      </c>
      <c r="E190" s="17">
        <v>7.875</v>
      </c>
      <c r="F190" s="17"/>
      <c r="G190" s="25">
        <f t="shared" si="27"/>
        <v>0</v>
      </c>
    </row>
    <row r="191" spans="1:7" ht="15.75" thickBot="1">
      <c r="A191" s="36" t="s">
        <v>380</v>
      </c>
      <c r="B191" s="37"/>
      <c r="C191" s="38"/>
      <c r="D191" s="6"/>
      <c r="E191" s="6"/>
      <c r="F191" s="30"/>
      <c r="G191" s="31">
        <f>SUM(G187:G190)</f>
        <v>0</v>
      </c>
    </row>
    <row r="192" spans="1:7" ht="15.75" thickBot="1">
      <c r="A192" s="39" t="s">
        <v>381</v>
      </c>
      <c r="B192" s="40"/>
      <c r="C192" s="41"/>
      <c r="D192" s="21"/>
      <c r="E192" s="21"/>
      <c r="F192" s="32"/>
      <c r="G192" s="33">
        <f>G185+G191</f>
        <v>0</v>
      </c>
    </row>
    <row r="193" spans="1:7" ht="15.75">
      <c r="A193" s="54" t="s">
        <v>391</v>
      </c>
      <c r="B193" s="55"/>
      <c r="C193" s="55"/>
      <c r="D193" s="55"/>
      <c r="E193" s="55"/>
      <c r="F193" s="56"/>
      <c r="G193" s="34">
        <f>G61+G69+G88+G103+G118+G161+G168+G192</f>
        <v>0</v>
      </c>
    </row>
    <row r="194" spans="1:7" ht="15">
      <c r="A194" s="57" t="s">
        <v>392</v>
      </c>
      <c r="B194" s="58"/>
      <c r="C194" s="58"/>
      <c r="D194" s="58"/>
      <c r="E194" s="58"/>
      <c r="F194" s="59"/>
      <c r="G194" s="22">
        <f>ROUND(G193*0.23,2)</f>
        <v>0</v>
      </c>
    </row>
    <row r="195" spans="1:7" ht="16.5" thickBot="1">
      <c r="A195" s="60" t="s">
        <v>393</v>
      </c>
      <c r="B195" s="61"/>
      <c r="C195" s="61"/>
      <c r="D195" s="61"/>
      <c r="E195" s="61"/>
      <c r="F195" s="62"/>
      <c r="G195" s="35">
        <f>G193+G194</f>
        <v>0</v>
      </c>
    </row>
    <row r="196" spans="1:7" ht="22.5" customHeight="1">
      <c r="A196" s="64" t="s">
        <v>386</v>
      </c>
      <c r="B196" s="64"/>
      <c r="C196" s="64"/>
      <c r="D196" s="64"/>
      <c r="E196" s="64"/>
      <c r="F196" s="64"/>
      <c r="G196" s="64"/>
    </row>
    <row r="197" spans="1:7" ht="21" customHeight="1">
      <c r="A197" s="51" t="s">
        <v>387</v>
      </c>
      <c r="B197" s="51"/>
      <c r="C197" s="51"/>
      <c r="D197" s="51"/>
      <c r="E197" s="51"/>
      <c r="F197" s="51"/>
      <c r="G197" s="51"/>
    </row>
    <row r="200" spans="1:7" ht="15">
      <c r="A200" s="51" t="s">
        <v>388</v>
      </c>
      <c r="B200" s="51"/>
      <c r="C200" s="51"/>
      <c r="D200" s="51"/>
      <c r="E200" s="51"/>
      <c r="F200" s="51"/>
      <c r="G200" s="51"/>
    </row>
    <row r="201" spans="1:7" ht="50.25" customHeight="1">
      <c r="A201" s="52" t="s">
        <v>389</v>
      </c>
      <c r="B201" s="52"/>
      <c r="D201" s="53" t="s">
        <v>390</v>
      </c>
      <c r="E201" s="53"/>
      <c r="F201" s="53"/>
      <c r="G201" s="53"/>
    </row>
  </sheetData>
  <mergeCells count="48">
    <mergeCell ref="A1:F1"/>
    <mergeCell ref="A2:G2"/>
    <mergeCell ref="A154:C154"/>
    <mergeCell ref="A196:G196"/>
    <mergeCell ref="A197:G197"/>
    <mergeCell ref="A75:C75"/>
    <mergeCell ref="A10:C10"/>
    <mergeCell ref="A31:C31"/>
    <mergeCell ref="A36:C36"/>
    <mergeCell ref="A39:C39"/>
    <mergeCell ref="A42:C42"/>
    <mergeCell ref="A45:C45"/>
    <mergeCell ref="A50:C50"/>
    <mergeCell ref="A56:C56"/>
    <mergeCell ref="A60:C60"/>
    <mergeCell ref="A61:C61"/>
    <mergeCell ref="A200:G200"/>
    <mergeCell ref="A201:B201"/>
    <mergeCell ref="D201:G201"/>
    <mergeCell ref="A193:F193"/>
    <mergeCell ref="A194:F194"/>
    <mergeCell ref="A195:F195"/>
    <mergeCell ref="A69:C69"/>
    <mergeCell ref="A109:C109"/>
    <mergeCell ref="A114:C114"/>
    <mergeCell ref="A117:C117"/>
    <mergeCell ref="A78:C78"/>
    <mergeCell ref="A81:C81"/>
    <mergeCell ref="A87:C87"/>
    <mergeCell ref="A88:C88"/>
    <mergeCell ref="A93:C93"/>
    <mergeCell ref="A96:C96"/>
    <mergeCell ref="A185:C185"/>
    <mergeCell ref="A191:C191"/>
    <mergeCell ref="A192:C192"/>
    <mergeCell ref="A3:G3"/>
    <mergeCell ref="A4:G4"/>
    <mergeCell ref="A5:G5"/>
    <mergeCell ref="A84:C84"/>
    <mergeCell ref="A118:C118"/>
    <mergeCell ref="A128:C128"/>
    <mergeCell ref="A133:C133"/>
    <mergeCell ref="A160:C160"/>
    <mergeCell ref="A161:C161"/>
    <mergeCell ref="A168:C168"/>
    <mergeCell ref="A99:C99"/>
    <mergeCell ref="A102:C102"/>
    <mergeCell ref="A103:C10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horizontalDpi="0" verticalDpi="0" r:id="rId1"/>
  <rowBreaks count="3" manualBreakCount="3">
    <brk id="36" max="6" man="1"/>
    <brk id="142" max="6" man="1"/>
    <brk id="16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1"/>
  <sheetViews>
    <sheetView tabSelected="1" zoomScaleNormal="100" workbookViewId="0">
      <selection activeCell="M13" sqref="M13"/>
    </sheetView>
  </sheetViews>
  <sheetFormatPr defaultRowHeight="14.25"/>
  <cols>
    <col min="2" max="2" width="10.25" style="1" customWidth="1"/>
    <col min="3" max="3" width="49" style="1" customWidth="1"/>
    <col min="4" max="4" width="11.125" customWidth="1"/>
    <col min="6" max="6" width="10.5" customWidth="1"/>
    <col min="7" max="7" width="14.75" bestFit="1" customWidth="1"/>
  </cols>
  <sheetData>
    <row r="1" spans="1:7" ht="15">
      <c r="A1" s="51" t="s">
        <v>395</v>
      </c>
      <c r="B1" s="51"/>
      <c r="C1" s="51"/>
      <c r="D1" s="51"/>
      <c r="E1" s="51"/>
      <c r="F1" s="51"/>
      <c r="G1" t="s">
        <v>397</v>
      </c>
    </row>
    <row r="2" spans="1:7" ht="15" thickBot="1">
      <c r="A2" s="63" t="s">
        <v>396</v>
      </c>
      <c r="B2" s="63"/>
      <c r="C2" s="63"/>
      <c r="D2" s="63"/>
      <c r="E2" s="63"/>
      <c r="F2" s="63"/>
      <c r="G2" s="63"/>
    </row>
    <row r="3" spans="1:7" ht="18">
      <c r="A3" s="42" t="s">
        <v>394</v>
      </c>
      <c r="B3" s="43"/>
      <c r="C3" s="43"/>
      <c r="D3" s="43"/>
      <c r="E3" s="43"/>
      <c r="F3" s="43"/>
      <c r="G3" s="44"/>
    </row>
    <row r="4" spans="1:7" ht="15.75">
      <c r="A4" s="45" t="s">
        <v>383</v>
      </c>
      <c r="B4" s="46"/>
      <c r="C4" s="46"/>
      <c r="D4" s="46"/>
      <c r="E4" s="46"/>
      <c r="F4" s="46"/>
      <c r="G4" s="47"/>
    </row>
    <row r="5" spans="1:7" ht="16.5" thickBot="1">
      <c r="A5" s="48"/>
      <c r="B5" s="49"/>
      <c r="C5" s="49"/>
      <c r="D5" s="49"/>
      <c r="E5" s="49"/>
      <c r="F5" s="49"/>
      <c r="G5" s="50"/>
    </row>
    <row r="6" spans="1:7" ht="15.75" thickBot="1">
      <c r="A6" s="19" t="s">
        <v>0</v>
      </c>
      <c r="B6" s="20" t="s">
        <v>1</v>
      </c>
      <c r="C6" s="20" t="s">
        <v>2</v>
      </c>
      <c r="D6" s="19" t="s">
        <v>382</v>
      </c>
      <c r="E6" s="19" t="s">
        <v>3</v>
      </c>
      <c r="F6" s="19" t="s">
        <v>4</v>
      </c>
      <c r="G6" s="19" t="s">
        <v>5</v>
      </c>
    </row>
    <row r="7" spans="1:7" ht="15.75" thickBot="1">
      <c r="A7" s="7">
        <v>1</v>
      </c>
      <c r="B7" s="8"/>
      <c r="C7" s="8" t="s">
        <v>6</v>
      </c>
      <c r="D7" s="9"/>
      <c r="E7" s="9"/>
      <c r="F7" s="9"/>
      <c r="G7" s="10"/>
    </row>
    <row r="8" spans="1:7" ht="30.75" thickBot="1">
      <c r="A8" s="11" t="s">
        <v>7</v>
      </c>
      <c r="B8" s="12"/>
      <c r="C8" s="12" t="s">
        <v>8</v>
      </c>
      <c r="D8" s="13"/>
      <c r="E8" s="13"/>
      <c r="F8" s="13"/>
      <c r="G8" s="14"/>
    </row>
    <row r="9" spans="1:7" ht="43.5" thickBot="1">
      <c r="A9" s="15" t="s">
        <v>9</v>
      </c>
      <c r="B9" s="16" t="s">
        <v>10</v>
      </c>
      <c r="C9" s="16" t="s">
        <v>11</v>
      </c>
      <c r="D9" s="15" t="s">
        <v>12</v>
      </c>
      <c r="E9" s="15">
        <v>0.99</v>
      </c>
      <c r="F9" s="15"/>
      <c r="G9" s="23"/>
    </row>
    <row r="10" spans="1:7" ht="15.75" thickBot="1">
      <c r="A10" s="65" t="s">
        <v>13</v>
      </c>
      <c r="B10" s="66"/>
      <c r="C10" s="66"/>
      <c r="D10" s="6"/>
      <c r="E10" s="6"/>
      <c r="F10" s="30"/>
      <c r="G10" s="31"/>
    </row>
    <row r="11" spans="1:7" ht="15.75" thickBot="1">
      <c r="A11" s="11" t="s">
        <v>14</v>
      </c>
      <c r="B11" s="12"/>
      <c r="C11" s="12" t="s">
        <v>15</v>
      </c>
      <c r="D11" s="13"/>
      <c r="E11" s="13"/>
      <c r="F11" s="13"/>
      <c r="G11" s="24"/>
    </row>
    <row r="12" spans="1:7" ht="28.5">
      <c r="A12" s="4" t="s">
        <v>16</v>
      </c>
      <c r="B12" s="5" t="s">
        <v>17</v>
      </c>
      <c r="C12" s="5" t="s">
        <v>18</v>
      </c>
      <c r="D12" s="4" t="s">
        <v>19</v>
      </c>
      <c r="E12" s="4">
        <v>2000</v>
      </c>
      <c r="F12" s="4"/>
      <c r="G12" s="28"/>
    </row>
    <row r="13" spans="1:7" ht="28.5">
      <c r="A13" s="2" t="s">
        <v>20</v>
      </c>
      <c r="B13" s="3" t="s">
        <v>21</v>
      </c>
      <c r="C13" s="3" t="s">
        <v>22</v>
      </c>
      <c r="D13" s="2" t="s">
        <v>19</v>
      </c>
      <c r="E13" s="2">
        <v>974.6</v>
      </c>
      <c r="F13" s="2"/>
      <c r="G13" s="25"/>
    </row>
    <row r="14" spans="1:7" ht="42.75">
      <c r="A14" s="2" t="s">
        <v>23</v>
      </c>
      <c r="B14" s="3" t="s">
        <v>24</v>
      </c>
      <c r="C14" s="3" t="s">
        <v>25</v>
      </c>
      <c r="D14" s="2" t="s">
        <v>19</v>
      </c>
      <c r="E14" s="2">
        <v>974.6</v>
      </c>
      <c r="F14" s="2"/>
      <c r="G14" s="25"/>
    </row>
    <row r="15" spans="1:7" ht="42.75">
      <c r="A15" s="2" t="s">
        <v>26</v>
      </c>
      <c r="B15" s="3" t="s">
        <v>27</v>
      </c>
      <c r="C15" s="3" t="s">
        <v>28</v>
      </c>
      <c r="D15" s="2" t="s">
        <v>19</v>
      </c>
      <c r="E15" s="2">
        <v>974.6</v>
      </c>
      <c r="F15" s="2"/>
      <c r="G15" s="25"/>
    </row>
    <row r="16" spans="1:7" ht="28.5">
      <c r="A16" s="2" t="s">
        <v>29</v>
      </c>
      <c r="B16" s="3" t="s">
        <v>30</v>
      </c>
      <c r="C16" s="3" t="s">
        <v>31</v>
      </c>
      <c r="D16" s="2" t="s">
        <v>19</v>
      </c>
      <c r="E16" s="2">
        <v>36</v>
      </c>
      <c r="F16" s="2"/>
      <c r="G16" s="25"/>
    </row>
    <row r="17" spans="1:7" ht="28.5">
      <c r="A17" s="2" t="s">
        <v>32</v>
      </c>
      <c r="B17" s="3" t="s">
        <v>33</v>
      </c>
      <c r="C17" s="3" t="s">
        <v>34</v>
      </c>
      <c r="D17" s="2" t="s">
        <v>19</v>
      </c>
      <c r="E17" s="2">
        <v>20</v>
      </c>
      <c r="F17" s="2"/>
      <c r="G17" s="25"/>
    </row>
    <row r="18" spans="1:7" ht="42.75">
      <c r="A18" s="2" t="s">
        <v>35</v>
      </c>
      <c r="B18" s="3" t="s">
        <v>36</v>
      </c>
      <c r="C18" s="3" t="s">
        <v>37</v>
      </c>
      <c r="D18" s="2" t="s">
        <v>19</v>
      </c>
      <c r="E18" s="2">
        <v>746.6</v>
      </c>
      <c r="F18" s="2"/>
      <c r="G18" s="25"/>
    </row>
    <row r="19" spans="1:7" ht="28.5">
      <c r="A19" s="2" t="s">
        <v>38</v>
      </c>
      <c r="B19" s="3" t="s">
        <v>39</v>
      </c>
      <c r="C19" s="3" t="s">
        <v>40</v>
      </c>
      <c r="D19" s="2" t="s">
        <v>19</v>
      </c>
      <c r="E19" s="2">
        <v>307.17500000000001</v>
      </c>
      <c r="F19" s="2"/>
      <c r="G19" s="25"/>
    </row>
    <row r="20" spans="1:7" ht="28.5">
      <c r="A20" s="2" t="s">
        <v>41</v>
      </c>
      <c r="B20" s="3" t="s">
        <v>42</v>
      </c>
      <c r="C20" s="3" t="s">
        <v>43</v>
      </c>
      <c r="D20" s="2" t="s">
        <v>19</v>
      </c>
      <c r="E20" s="2">
        <v>307.17500000000001</v>
      </c>
      <c r="F20" s="2"/>
      <c r="G20" s="25"/>
    </row>
    <row r="21" spans="1:7" ht="28.5">
      <c r="A21" s="2" t="s">
        <v>44</v>
      </c>
      <c r="B21" s="3" t="s">
        <v>45</v>
      </c>
      <c r="C21" s="3" t="s">
        <v>46</v>
      </c>
      <c r="D21" s="2" t="s">
        <v>47</v>
      </c>
      <c r="E21" s="2">
        <v>471.15</v>
      </c>
      <c r="F21" s="2"/>
      <c r="G21" s="25"/>
    </row>
    <row r="22" spans="1:7" ht="28.5">
      <c r="A22" s="2" t="s">
        <v>48</v>
      </c>
      <c r="B22" s="3" t="s">
        <v>49</v>
      </c>
      <c r="C22" s="3" t="s">
        <v>50</v>
      </c>
      <c r="D22" s="2" t="s">
        <v>51</v>
      </c>
      <c r="E22" s="2">
        <v>28.268999999999998</v>
      </c>
      <c r="F22" s="2"/>
      <c r="G22" s="25"/>
    </row>
    <row r="23" spans="1:7" ht="28.5">
      <c r="A23" s="2" t="s">
        <v>52</v>
      </c>
      <c r="B23" s="3" t="s">
        <v>53</v>
      </c>
      <c r="C23" s="3" t="s">
        <v>54</v>
      </c>
      <c r="D23" s="2" t="s">
        <v>47</v>
      </c>
      <c r="E23" s="2">
        <v>466.4</v>
      </c>
      <c r="F23" s="2"/>
      <c r="G23" s="25"/>
    </row>
    <row r="24" spans="1:7" ht="28.5">
      <c r="A24" s="2" t="s">
        <v>55</v>
      </c>
      <c r="B24" s="3" t="s">
        <v>49</v>
      </c>
      <c r="C24" s="3" t="s">
        <v>56</v>
      </c>
      <c r="D24" s="2" t="s">
        <v>51</v>
      </c>
      <c r="E24" s="2">
        <v>9.3279999999999994</v>
      </c>
      <c r="F24" s="2"/>
      <c r="G24" s="25"/>
    </row>
    <row r="25" spans="1:7" ht="28.5">
      <c r="A25" s="2" t="s">
        <v>57</v>
      </c>
      <c r="B25" s="3" t="s">
        <v>58</v>
      </c>
      <c r="C25" s="3" t="s">
        <v>59</v>
      </c>
      <c r="D25" s="2" t="s">
        <v>60</v>
      </c>
      <c r="E25" s="2">
        <v>1</v>
      </c>
      <c r="F25" s="2"/>
      <c r="G25" s="25"/>
    </row>
    <row r="26" spans="1:7" ht="42.75">
      <c r="A26" s="2" t="s">
        <v>61</v>
      </c>
      <c r="B26" s="3" t="s">
        <v>62</v>
      </c>
      <c r="C26" s="3" t="s">
        <v>63</v>
      </c>
      <c r="D26" s="2" t="s">
        <v>64</v>
      </c>
      <c r="E26" s="2">
        <v>-2</v>
      </c>
      <c r="F26" s="2"/>
      <c r="G26" s="25"/>
    </row>
    <row r="27" spans="1:7" ht="28.5">
      <c r="A27" s="2" t="s">
        <v>65</v>
      </c>
      <c r="B27" s="3" t="s">
        <v>66</v>
      </c>
      <c r="C27" s="3" t="s">
        <v>67</v>
      </c>
      <c r="D27" s="2" t="s">
        <v>60</v>
      </c>
      <c r="E27" s="2">
        <v>2</v>
      </c>
      <c r="F27" s="2"/>
      <c r="G27" s="25"/>
    </row>
    <row r="28" spans="1:7" ht="28.5">
      <c r="A28" s="2" t="s">
        <v>68</v>
      </c>
      <c r="B28" s="3" t="s">
        <v>69</v>
      </c>
      <c r="C28" s="3" t="s">
        <v>70</v>
      </c>
      <c r="D28" s="2" t="s">
        <v>51</v>
      </c>
      <c r="E28" s="2">
        <v>799.86500000000001</v>
      </c>
      <c r="F28" s="2"/>
      <c r="G28" s="25"/>
    </row>
    <row r="29" spans="1:7" ht="57">
      <c r="A29" s="2" t="s">
        <v>71</v>
      </c>
      <c r="B29" s="3" t="s">
        <v>72</v>
      </c>
      <c r="C29" s="3" t="s">
        <v>73</v>
      </c>
      <c r="D29" s="2" t="s">
        <v>51</v>
      </c>
      <c r="E29" s="2">
        <v>799.86500000000001</v>
      </c>
      <c r="F29" s="2"/>
      <c r="G29" s="25"/>
    </row>
    <row r="30" spans="1:7" ht="57.75" thickBot="1">
      <c r="A30" s="17" t="s">
        <v>74</v>
      </c>
      <c r="B30" s="18" t="s">
        <v>75</v>
      </c>
      <c r="C30" s="18" t="s">
        <v>76</v>
      </c>
      <c r="D30" s="17" t="s">
        <v>51</v>
      </c>
      <c r="E30" s="17">
        <v>799.86500000000001</v>
      </c>
      <c r="F30" s="17"/>
      <c r="G30" s="29"/>
    </row>
    <row r="31" spans="1:7" ht="15.75" thickBot="1">
      <c r="A31" s="65" t="s">
        <v>77</v>
      </c>
      <c r="B31" s="66"/>
      <c r="C31" s="66"/>
      <c r="D31" s="6"/>
      <c r="E31" s="6"/>
      <c r="F31" s="30"/>
      <c r="G31" s="31"/>
    </row>
    <row r="32" spans="1:7" ht="30.75" thickBot="1">
      <c r="A32" s="11" t="s">
        <v>78</v>
      </c>
      <c r="B32" s="12"/>
      <c r="C32" s="12" t="s">
        <v>79</v>
      </c>
      <c r="D32" s="13"/>
      <c r="E32" s="13"/>
      <c r="F32" s="13"/>
      <c r="G32" s="24"/>
    </row>
    <row r="33" spans="1:7" ht="71.25">
      <c r="A33" s="4" t="s">
        <v>80</v>
      </c>
      <c r="B33" s="5" t="s">
        <v>81</v>
      </c>
      <c r="C33" s="5" t="s">
        <v>82</v>
      </c>
      <c r="D33" s="4" t="s">
        <v>51</v>
      </c>
      <c r="E33" s="4">
        <v>212.95</v>
      </c>
      <c r="F33" s="4"/>
      <c r="G33" s="25"/>
    </row>
    <row r="34" spans="1:7" ht="42.75">
      <c r="A34" s="2" t="s">
        <v>83</v>
      </c>
      <c r="B34" s="3" t="s">
        <v>84</v>
      </c>
      <c r="C34" s="3" t="s">
        <v>85</v>
      </c>
      <c r="D34" s="2" t="s">
        <v>51</v>
      </c>
      <c r="E34" s="2">
        <v>11.208</v>
      </c>
      <c r="F34" s="2"/>
      <c r="G34" s="25"/>
    </row>
    <row r="35" spans="1:7" ht="57.75" thickBot="1">
      <c r="A35" s="17" t="s">
        <v>86</v>
      </c>
      <c r="B35" s="18" t="s">
        <v>87</v>
      </c>
      <c r="C35" s="18" t="s">
        <v>88</v>
      </c>
      <c r="D35" s="17" t="s">
        <v>51</v>
      </c>
      <c r="E35" s="17">
        <v>224.15799999999999</v>
      </c>
      <c r="F35" s="17"/>
      <c r="G35" s="25"/>
    </row>
    <row r="36" spans="1:7" ht="15.75" thickBot="1">
      <c r="A36" s="36" t="s">
        <v>89</v>
      </c>
      <c r="B36" s="37"/>
      <c r="C36" s="38"/>
      <c r="D36" s="6"/>
      <c r="E36" s="6"/>
      <c r="F36" s="30"/>
      <c r="G36" s="31"/>
    </row>
    <row r="37" spans="1:7" ht="30.75" thickBot="1">
      <c r="A37" s="11" t="s">
        <v>90</v>
      </c>
      <c r="B37" s="12"/>
      <c r="C37" s="12" t="s">
        <v>91</v>
      </c>
      <c r="D37" s="13"/>
      <c r="E37" s="13"/>
      <c r="F37" s="13"/>
      <c r="G37" s="24"/>
    </row>
    <row r="38" spans="1:7" ht="43.5" thickBot="1">
      <c r="A38" s="15" t="s">
        <v>92</v>
      </c>
      <c r="B38" s="16" t="s">
        <v>93</v>
      </c>
      <c r="C38" s="16" t="s">
        <v>94</v>
      </c>
      <c r="D38" s="15" t="s">
        <v>19</v>
      </c>
      <c r="E38" s="15">
        <v>974.6</v>
      </c>
      <c r="F38" s="15"/>
      <c r="G38" s="25"/>
    </row>
    <row r="39" spans="1:7" ht="15.75" thickBot="1">
      <c r="A39" s="36" t="s">
        <v>95</v>
      </c>
      <c r="B39" s="37"/>
      <c r="C39" s="38"/>
      <c r="D39" s="6"/>
      <c r="E39" s="6"/>
      <c r="F39" s="30"/>
      <c r="G39" s="31"/>
    </row>
    <row r="40" spans="1:7" ht="30.75" thickBot="1">
      <c r="A40" s="11" t="s">
        <v>96</v>
      </c>
      <c r="B40" s="12"/>
      <c r="C40" s="12" t="s">
        <v>97</v>
      </c>
      <c r="D40" s="13"/>
      <c r="E40" s="13"/>
      <c r="F40" s="13"/>
      <c r="G40" s="24"/>
    </row>
    <row r="41" spans="1:7" ht="43.5" thickBot="1">
      <c r="A41" s="15" t="s">
        <v>98</v>
      </c>
      <c r="B41" s="16" t="s">
        <v>99</v>
      </c>
      <c r="C41" s="16" t="s">
        <v>100</v>
      </c>
      <c r="D41" s="15" t="s">
        <v>19</v>
      </c>
      <c r="E41" s="15">
        <v>974.6</v>
      </c>
      <c r="F41" s="15"/>
      <c r="G41" s="25"/>
    </row>
    <row r="42" spans="1:7" ht="15.75" thickBot="1">
      <c r="A42" s="36" t="s">
        <v>101</v>
      </c>
      <c r="B42" s="37"/>
      <c r="C42" s="38"/>
      <c r="D42" s="6"/>
      <c r="E42" s="6"/>
      <c r="F42" s="30"/>
      <c r="G42" s="31"/>
    </row>
    <row r="43" spans="1:7" ht="30.75" thickBot="1">
      <c r="A43" s="11" t="s">
        <v>102</v>
      </c>
      <c r="B43" s="12"/>
      <c r="C43" s="12" t="s">
        <v>103</v>
      </c>
      <c r="D43" s="13"/>
      <c r="E43" s="13"/>
      <c r="F43" s="13"/>
      <c r="G43" s="24"/>
    </row>
    <row r="44" spans="1:7" ht="43.5" thickBot="1">
      <c r="A44" s="15" t="s">
        <v>104</v>
      </c>
      <c r="B44" s="16" t="s">
        <v>105</v>
      </c>
      <c r="C44" s="16" t="s">
        <v>106</v>
      </c>
      <c r="D44" s="15" t="s">
        <v>19</v>
      </c>
      <c r="E44" s="15">
        <v>974.6</v>
      </c>
      <c r="F44" s="15"/>
      <c r="G44" s="25"/>
    </row>
    <row r="45" spans="1:7" ht="15.75" thickBot="1">
      <c r="A45" s="36" t="s">
        <v>107</v>
      </c>
      <c r="B45" s="37"/>
      <c r="C45" s="38"/>
      <c r="D45" s="6"/>
      <c r="E45" s="6"/>
      <c r="F45" s="30"/>
      <c r="G45" s="31"/>
    </row>
    <row r="46" spans="1:7" ht="30.75" thickBot="1">
      <c r="A46" s="11" t="s">
        <v>108</v>
      </c>
      <c r="B46" s="12"/>
      <c r="C46" s="12" t="s">
        <v>109</v>
      </c>
      <c r="D46" s="13"/>
      <c r="E46" s="13"/>
      <c r="F46" s="13"/>
      <c r="G46" s="24"/>
    </row>
    <row r="47" spans="1:7" ht="85.5">
      <c r="A47" s="4" t="s">
        <v>110</v>
      </c>
      <c r="B47" s="5" t="s">
        <v>111</v>
      </c>
      <c r="C47" s="5" t="s">
        <v>112</v>
      </c>
      <c r="D47" s="4" t="s">
        <v>19</v>
      </c>
      <c r="E47" s="4">
        <v>2546.585</v>
      </c>
      <c r="F47" s="4"/>
      <c r="G47" s="25"/>
    </row>
    <row r="48" spans="1:7" ht="57">
      <c r="A48" s="2" t="s">
        <v>113</v>
      </c>
      <c r="B48" s="3" t="s">
        <v>111</v>
      </c>
      <c r="C48" s="3" t="s">
        <v>114</v>
      </c>
      <c r="D48" s="2" t="s">
        <v>19</v>
      </c>
      <c r="E48" s="2">
        <v>3353.6149999999998</v>
      </c>
      <c r="F48" s="2"/>
      <c r="G48" s="25"/>
    </row>
    <row r="49" spans="1:7" ht="57.75" thickBot="1">
      <c r="A49" s="17" t="s">
        <v>115</v>
      </c>
      <c r="B49" s="18" t="s">
        <v>111</v>
      </c>
      <c r="C49" s="18" t="s">
        <v>116</v>
      </c>
      <c r="D49" s="17" t="s">
        <v>19</v>
      </c>
      <c r="E49" s="17">
        <v>5900.2</v>
      </c>
      <c r="F49" s="17"/>
      <c r="G49" s="25"/>
    </row>
    <row r="50" spans="1:7" ht="15.75" thickBot="1">
      <c r="A50" s="36" t="s">
        <v>117</v>
      </c>
      <c r="B50" s="37"/>
      <c r="C50" s="38"/>
      <c r="D50" s="6"/>
      <c r="E50" s="6"/>
      <c r="F50" s="30"/>
      <c r="G50" s="31"/>
    </row>
    <row r="51" spans="1:7" ht="15.75" thickBot="1">
      <c r="A51" s="11" t="s">
        <v>118</v>
      </c>
      <c r="B51" s="12"/>
      <c r="C51" s="12" t="s">
        <v>119</v>
      </c>
      <c r="D51" s="13"/>
      <c r="E51" s="13"/>
      <c r="F51" s="13"/>
      <c r="G51" s="24"/>
    </row>
    <row r="52" spans="1:7" ht="42.75">
      <c r="A52" s="4" t="s">
        <v>120</v>
      </c>
      <c r="B52" s="5" t="s">
        <v>121</v>
      </c>
      <c r="C52" s="5" t="s">
        <v>122</v>
      </c>
      <c r="D52" s="4" t="s">
        <v>19</v>
      </c>
      <c r="E52" s="4">
        <v>974.6</v>
      </c>
      <c r="F52" s="4"/>
      <c r="G52" s="25"/>
    </row>
    <row r="53" spans="1:7" ht="28.5">
      <c r="A53" s="2" t="s">
        <v>123</v>
      </c>
      <c r="B53" s="3" t="s">
        <v>124</v>
      </c>
      <c r="C53" s="3" t="s">
        <v>125</v>
      </c>
      <c r="D53" s="2" t="s">
        <v>126</v>
      </c>
      <c r="E53" s="2">
        <v>335.36099999999999</v>
      </c>
      <c r="F53" s="2"/>
      <c r="G53" s="25"/>
    </row>
    <row r="54" spans="1:7" ht="28.5">
      <c r="A54" s="2" t="s">
        <v>127</v>
      </c>
      <c r="B54" s="3" t="s">
        <v>128</v>
      </c>
      <c r="C54" s="3" t="s">
        <v>129</v>
      </c>
      <c r="D54" s="2" t="s">
        <v>19</v>
      </c>
      <c r="E54" s="2">
        <v>5900.2</v>
      </c>
      <c r="F54" s="2"/>
      <c r="G54" s="25"/>
    </row>
    <row r="55" spans="1:7" ht="29.25" thickBot="1">
      <c r="A55" s="17" t="s">
        <v>130</v>
      </c>
      <c r="B55" s="18" t="s">
        <v>131</v>
      </c>
      <c r="C55" s="18" t="s">
        <v>132</v>
      </c>
      <c r="D55" s="17" t="s">
        <v>19</v>
      </c>
      <c r="E55" s="17">
        <v>5900.2</v>
      </c>
      <c r="F55" s="17"/>
      <c r="G55" s="25"/>
    </row>
    <row r="56" spans="1:7" ht="15.75" thickBot="1">
      <c r="A56" s="36" t="s">
        <v>133</v>
      </c>
      <c r="B56" s="37"/>
      <c r="C56" s="38"/>
      <c r="D56" s="6"/>
      <c r="E56" s="6"/>
      <c r="F56" s="30"/>
      <c r="G56" s="31"/>
    </row>
    <row r="57" spans="1:7" ht="30.75" thickBot="1">
      <c r="A57" s="11" t="s">
        <v>134</v>
      </c>
      <c r="B57" s="12"/>
      <c r="C57" s="12" t="s">
        <v>135</v>
      </c>
      <c r="D57" s="13"/>
      <c r="E57" s="13"/>
      <c r="F57" s="13"/>
      <c r="G57" s="24"/>
    </row>
    <row r="58" spans="1:7" ht="28.5">
      <c r="A58" s="4" t="s">
        <v>136</v>
      </c>
      <c r="B58" s="5" t="s">
        <v>137</v>
      </c>
      <c r="C58" s="5" t="s">
        <v>138</v>
      </c>
      <c r="D58" s="4" t="s">
        <v>139</v>
      </c>
      <c r="E58" s="4">
        <v>6</v>
      </c>
      <c r="F58" s="4"/>
      <c r="G58" s="25"/>
    </row>
    <row r="59" spans="1:7" ht="29.25" thickBot="1">
      <c r="A59" s="17" t="s">
        <v>140</v>
      </c>
      <c r="B59" s="18" t="s">
        <v>141</v>
      </c>
      <c r="C59" s="18" t="s">
        <v>142</v>
      </c>
      <c r="D59" s="17" t="s">
        <v>139</v>
      </c>
      <c r="E59" s="17">
        <v>22</v>
      </c>
      <c r="F59" s="17"/>
      <c r="G59" s="25"/>
    </row>
    <row r="60" spans="1:7" ht="15.75" thickBot="1">
      <c r="A60" s="36" t="s">
        <v>143</v>
      </c>
      <c r="B60" s="37"/>
      <c r="C60" s="38"/>
      <c r="D60" s="6"/>
      <c r="E60" s="6"/>
      <c r="F60" s="30"/>
      <c r="G60" s="31"/>
    </row>
    <row r="61" spans="1:7" ht="15.75" thickBot="1">
      <c r="A61" s="39" t="s">
        <v>144</v>
      </c>
      <c r="B61" s="40"/>
      <c r="C61" s="41"/>
      <c r="D61" s="21"/>
      <c r="E61" s="21"/>
      <c r="F61" s="32"/>
      <c r="G61" s="33"/>
    </row>
    <row r="62" spans="1:7" ht="15.75" thickBot="1">
      <c r="A62" s="7">
        <v>2</v>
      </c>
      <c r="B62" s="8"/>
      <c r="C62" s="8" t="s">
        <v>145</v>
      </c>
      <c r="D62" s="9"/>
      <c r="E62" s="9"/>
      <c r="F62" s="9"/>
      <c r="G62" s="27"/>
    </row>
    <row r="63" spans="1:7" ht="28.5">
      <c r="A63" s="4" t="s">
        <v>146</v>
      </c>
      <c r="B63" s="5" t="s">
        <v>147</v>
      </c>
      <c r="C63" s="5" t="s">
        <v>148</v>
      </c>
      <c r="D63" s="4" t="s">
        <v>139</v>
      </c>
      <c r="E63" s="4">
        <v>2</v>
      </c>
      <c r="F63" s="4"/>
      <c r="G63" s="25"/>
    </row>
    <row r="64" spans="1:7" ht="28.5">
      <c r="A64" s="2" t="s">
        <v>149</v>
      </c>
      <c r="B64" s="3" t="s">
        <v>150</v>
      </c>
      <c r="C64" s="3" t="s">
        <v>151</v>
      </c>
      <c r="D64" s="2" t="s">
        <v>51</v>
      </c>
      <c r="E64" s="2">
        <v>1.1599999999999999</v>
      </c>
      <c r="F64" s="2"/>
      <c r="G64" s="25"/>
    </row>
    <row r="65" spans="1:7" ht="28.5">
      <c r="A65" s="2" t="s">
        <v>152</v>
      </c>
      <c r="B65" s="3" t="s">
        <v>153</v>
      </c>
      <c r="C65" s="3" t="s">
        <v>154</v>
      </c>
      <c r="D65" s="2" t="s">
        <v>155</v>
      </c>
      <c r="E65" s="2">
        <v>1.3</v>
      </c>
      <c r="F65" s="2"/>
      <c r="G65" s="25"/>
    </row>
    <row r="66" spans="1:7" ht="28.5">
      <c r="A66" s="2" t="s">
        <v>156</v>
      </c>
      <c r="B66" s="3" t="s">
        <v>157</v>
      </c>
      <c r="C66" s="3" t="s">
        <v>158</v>
      </c>
      <c r="D66" s="2" t="s">
        <v>155</v>
      </c>
      <c r="E66" s="2">
        <v>3.9</v>
      </c>
      <c r="F66" s="2"/>
      <c r="G66" s="25"/>
    </row>
    <row r="67" spans="1:7" ht="28.5">
      <c r="A67" s="2" t="s">
        <v>159</v>
      </c>
      <c r="B67" s="3" t="s">
        <v>160</v>
      </c>
      <c r="C67" s="3" t="s">
        <v>161</v>
      </c>
      <c r="D67" s="2" t="s">
        <v>51</v>
      </c>
      <c r="E67" s="2">
        <v>1.1599999999999999</v>
      </c>
      <c r="F67" s="2"/>
      <c r="G67" s="25"/>
    </row>
    <row r="68" spans="1:7" ht="29.25" thickBot="1">
      <c r="A68" s="17" t="s">
        <v>162</v>
      </c>
      <c r="B68" s="18" t="s">
        <v>163</v>
      </c>
      <c r="C68" s="18" t="s">
        <v>164</v>
      </c>
      <c r="D68" s="17" t="s">
        <v>155</v>
      </c>
      <c r="E68" s="17">
        <v>5.2</v>
      </c>
      <c r="F68" s="17"/>
      <c r="G68" s="25"/>
    </row>
    <row r="69" spans="1:7" ht="15.75" thickBot="1">
      <c r="A69" s="39" t="s">
        <v>165</v>
      </c>
      <c r="B69" s="40"/>
      <c r="C69" s="41"/>
      <c r="D69" s="21"/>
      <c r="E69" s="21"/>
      <c r="F69" s="32"/>
      <c r="G69" s="33"/>
    </row>
    <row r="70" spans="1:7" ht="15.75" thickBot="1">
      <c r="A70" s="7">
        <v>3</v>
      </c>
      <c r="B70" s="8"/>
      <c r="C70" s="8" t="s">
        <v>166</v>
      </c>
      <c r="D70" s="9"/>
      <c r="E70" s="9"/>
      <c r="F70" s="9"/>
      <c r="G70" s="27"/>
    </row>
    <row r="71" spans="1:7" ht="30.75" thickBot="1">
      <c r="A71" s="11" t="s">
        <v>167</v>
      </c>
      <c r="B71" s="12"/>
      <c r="C71" s="12" t="s">
        <v>79</v>
      </c>
      <c r="D71" s="13"/>
      <c r="E71" s="13"/>
      <c r="F71" s="13"/>
      <c r="G71" s="24"/>
    </row>
    <row r="72" spans="1:7" ht="71.25">
      <c r="A72" s="4" t="s">
        <v>168</v>
      </c>
      <c r="B72" s="5" t="s">
        <v>81</v>
      </c>
      <c r="C72" s="5" t="s">
        <v>82</v>
      </c>
      <c r="D72" s="4" t="s">
        <v>51</v>
      </c>
      <c r="E72" s="4">
        <v>407.04199999999997</v>
      </c>
      <c r="F72" s="4"/>
      <c r="G72" s="25"/>
    </row>
    <row r="73" spans="1:7" ht="42.75">
      <c r="A73" s="2" t="s">
        <v>169</v>
      </c>
      <c r="B73" s="3" t="s">
        <v>84</v>
      </c>
      <c r="C73" s="3" t="s">
        <v>85</v>
      </c>
      <c r="D73" s="2" t="s">
        <v>51</v>
      </c>
      <c r="E73" s="2">
        <v>21.422999999999998</v>
      </c>
      <c r="F73" s="2"/>
      <c r="G73" s="25"/>
    </row>
    <row r="74" spans="1:7" ht="57.75" thickBot="1">
      <c r="A74" s="17" t="s">
        <v>170</v>
      </c>
      <c r="B74" s="18" t="s">
        <v>87</v>
      </c>
      <c r="C74" s="18" t="s">
        <v>88</v>
      </c>
      <c r="D74" s="17" t="s">
        <v>51</v>
      </c>
      <c r="E74" s="17">
        <v>428.46499999999997</v>
      </c>
      <c r="F74" s="17"/>
      <c r="G74" s="25"/>
    </row>
    <row r="75" spans="1:7" ht="15.75" thickBot="1">
      <c r="A75" s="36" t="s">
        <v>89</v>
      </c>
      <c r="B75" s="37"/>
      <c r="C75" s="38"/>
      <c r="D75" s="6"/>
      <c r="E75" s="6"/>
      <c r="F75" s="30"/>
      <c r="G75" s="31"/>
    </row>
    <row r="76" spans="1:7" ht="30.75" thickBot="1">
      <c r="A76" s="11" t="s">
        <v>171</v>
      </c>
      <c r="B76" s="12"/>
      <c r="C76" s="12" t="s">
        <v>91</v>
      </c>
      <c r="D76" s="13"/>
      <c r="E76" s="13"/>
      <c r="F76" s="13"/>
      <c r="G76" s="24"/>
    </row>
    <row r="77" spans="1:7" ht="43.5" thickBot="1">
      <c r="A77" s="15" t="s">
        <v>172</v>
      </c>
      <c r="B77" s="16" t="s">
        <v>93</v>
      </c>
      <c r="C77" s="16" t="s">
        <v>94</v>
      </c>
      <c r="D77" s="15" t="s">
        <v>19</v>
      </c>
      <c r="E77" s="15">
        <v>931.44500000000005</v>
      </c>
      <c r="F77" s="15"/>
      <c r="G77" s="25"/>
    </row>
    <row r="78" spans="1:7" ht="15.75" thickBot="1">
      <c r="A78" s="36" t="s">
        <v>95</v>
      </c>
      <c r="B78" s="37"/>
      <c r="C78" s="38"/>
      <c r="D78" s="6"/>
      <c r="E78" s="6"/>
      <c r="F78" s="30"/>
      <c r="G78" s="31"/>
    </row>
    <row r="79" spans="1:7" ht="30.75" thickBot="1">
      <c r="A79" s="11" t="s">
        <v>173</v>
      </c>
      <c r="B79" s="12"/>
      <c r="C79" s="12" t="s">
        <v>97</v>
      </c>
      <c r="D79" s="13"/>
      <c r="E79" s="13"/>
      <c r="F79" s="13"/>
      <c r="G79" s="24"/>
    </row>
    <row r="80" spans="1:7" ht="43.5" thickBot="1">
      <c r="A80" s="15" t="s">
        <v>174</v>
      </c>
      <c r="B80" s="16" t="s">
        <v>99</v>
      </c>
      <c r="C80" s="16" t="s">
        <v>175</v>
      </c>
      <c r="D80" s="15" t="s">
        <v>19</v>
      </c>
      <c r="E80" s="15">
        <v>931.44500000000005</v>
      </c>
      <c r="F80" s="15"/>
      <c r="G80" s="25"/>
    </row>
    <row r="81" spans="1:7" ht="15.75" thickBot="1">
      <c r="A81" s="36" t="s">
        <v>101</v>
      </c>
      <c r="B81" s="37"/>
      <c r="C81" s="38"/>
      <c r="D81" s="6"/>
      <c r="E81" s="6"/>
      <c r="F81" s="30"/>
      <c r="G81" s="31"/>
    </row>
    <row r="82" spans="1:7" ht="15.75" thickBot="1">
      <c r="A82" s="11" t="s">
        <v>176</v>
      </c>
      <c r="B82" s="12"/>
      <c r="C82" s="12" t="s">
        <v>177</v>
      </c>
      <c r="D82" s="13"/>
      <c r="E82" s="13"/>
      <c r="F82" s="13"/>
      <c r="G82" s="24"/>
    </row>
    <row r="83" spans="1:7" ht="57.75" thickBot="1">
      <c r="A83" s="15" t="s">
        <v>178</v>
      </c>
      <c r="B83" s="16" t="s">
        <v>179</v>
      </c>
      <c r="C83" s="16" t="s">
        <v>180</v>
      </c>
      <c r="D83" s="15" t="s">
        <v>19</v>
      </c>
      <c r="E83" s="15">
        <v>931.44500000000005</v>
      </c>
      <c r="F83" s="15"/>
      <c r="G83" s="25"/>
    </row>
    <row r="84" spans="1:7" ht="15.75" thickBot="1">
      <c r="A84" s="36" t="s">
        <v>181</v>
      </c>
      <c r="B84" s="37"/>
      <c r="C84" s="38"/>
      <c r="D84" s="6"/>
      <c r="E84" s="6"/>
      <c r="F84" s="30"/>
      <c r="G84" s="31"/>
    </row>
    <row r="85" spans="1:7" ht="30.75" thickBot="1">
      <c r="A85" s="11" t="s">
        <v>182</v>
      </c>
      <c r="B85" s="12"/>
      <c r="C85" s="12" t="s">
        <v>183</v>
      </c>
      <c r="D85" s="13"/>
      <c r="E85" s="13"/>
      <c r="F85" s="13"/>
      <c r="G85" s="24"/>
    </row>
    <row r="86" spans="1:7" ht="29.25" thickBot="1">
      <c r="A86" s="15" t="s">
        <v>184</v>
      </c>
      <c r="B86" s="16" t="s">
        <v>185</v>
      </c>
      <c r="C86" s="16" t="s">
        <v>186</v>
      </c>
      <c r="D86" s="15" t="s">
        <v>19</v>
      </c>
      <c r="E86" s="15">
        <v>931.44500000000005</v>
      </c>
      <c r="F86" s="15"/>
      <c r="G86" s="25"/>
    </row>
    <row r="87" spans="1:7" ht="15.75" thickBot="1">
      <c r="A87" s="36" t="s">
        <v>187</v>
      </c>
      <c r="B87" s="37"/>
      <c r="C87" s="38"/>
      <c r="D87" s="6"/>
      <c r="E87" s="6"/>
      <c r="F87" s="30"/>
      <c r="G87" s="31"/>
    </row>
    <row r="88" spans="1:7" ht="15.75" thickBot="1">
      <c r="A88" s="39" t="s">
        <v>188</v>
      </c>
      <c r="B88" s="40"/>
      <c r="C88" s="41"/>
      <c r="D88" s="21"/>
      <c r="E88" s="21"/>
      <c r="F88" s="32"/>
      <c r="G88" s="33"/>
    </row>
    <row r="89" spans="1:7" ht="15.75" thickBot="1">
      <c r="A89" s="7">
        <v>4</v>
      </c>
      <c r="B89" s="8"/>
      <c r="C89" s="8" t="s">
        <v>189</v>
      </c>
      <c r="D89" s="9"/>
      <c r="E89" s="9"/>
      <c r="F89" s="9"/>
      <c r="G89" s="27"/>
    </row>
    <row r="90" spans="1:7" ht="30.75" thickBot="1">
      <c r="A90" s="11" t="s">
        <v>190</v>
      </c>
      <c r="B90" s="12"/>
      <c r="C90" s="12" t="s">
        <v>79</v>
      </c>
      <c r="D90" s="13"/>
      <c r="E90" s="13"/>
      <c r="F90" s="13"/>
      <c r="G90" s="24"/>
    </row>
    <row r="91" spans="1:7" ht="57">
      <c r="A91" s="4" t="s">
        <v>191</v>
      </c>
      <c r="B91" s="5" t="s">
        <v>81</v>
      </c>
      <c r="C91" s="5" t="s">
        <v>192</v>
      </c>
      <c r="D91" s="4" t="s">
        <v>51</v>
      </c>
      <c r="E91" s="4">
        <v>514.71</v>
      </c>
      <c r="F91" s="4"/>
      <c r="G91" s="25"/>
    </row>
    <row r="92" spans="1:7" ht="57.75" thickBot="1">
      <c r="A92" s="17" t="s">
        <v>193</v>
      </c>
      <c r="B92" s="18" t="s">
        <v>87</v>
      </c>
      <c r="C92" s="18" t="s">
        <v>88</v>
      </c>
      <c r="D92" s="17" t="s">
        <v>51</v>
      </c>
      <c r="E92" s="17">
        <v>514.71</v>
      </c>
      <c r="F92" s="17"/>
      <c r="G92" s="25"/>
    </row>
    <row r="93" spans="1:7" ht="15.75" thickBot="1">
      <c r="A93" s="36" t="s">
        <v>89</v>
      </c>
      <c r="B93" s="37"/>
      <c r="C93" s="38"/>
      <c r="D93" s="6"/>
      <c r="E93" s="6"/>
      <c r="F93" s="30"/>
      <c r="G93" s="31"/>
    </row>
    <row r="94" spans="1:7" ht="30.75" thickBot="1">
      <c r="A94" s="11" t="s">
        <v>194</v>
      </c>
      <c r="B94" s="12"/>
      <c r="C94" s="12" t="s">
        <v>91</v>
      </c>
      <c r="D94" s="13"/>
      <c r="E94" s="13"/>
      <c r="F94" s="13"/>
      <c r="G94" s="24"/>
    </row>
    <row r="95" spans="1:7" ht="43.5" thickBot="1">
      <c r="A95" s="15" t="s">
        <v>195</v>
      </c>
      <c r="B95" s="16" t="s">
        <v>93</v>
      </c>
      <c r="C95" s="16" t="s">
        <v>94</v>
      </c>
      <c r="D95" s="15" t="s">
        <v>19</v>
      </c>
      <c r="E95" s="15">
        <v>1838.25</v>
      </c>
      <c r="F95" s="15"/>
      <c r="G95" s="25"/>
    </row>
    <row r="96" spans="1:7" ht="15.75" thickBot="1">
      <c r="A96" s="36" t="s">
        <v>95</v>
      </c>
      <c r="B96" s="37"/>
      <c r="C96" s="38"/>
      <c r="D96" s="6"/>
      <c r="E96" s="6"/>
      <c r="F96" s="30"/>
      <c r="G96" s="31"/>
    </row>
    <row r="97" spans="1:7" ht="30.75" thickBot="1">
      <c r="A97" s="11" t="s">
        <v>196</v>
      </c>
      <c r="B97" s="12"/>
      <c r="C97" s="12" t="s">
        <v>97</v>
      </c>
      <c r="D97" s="13"/>
      <c r="E97" s="13"/>
      <c r="F97" s="13"/>
      <c r="G97" s="24"/>
    </row>
    <row r="98" spans="1:7" ht="43.5" thickBot="1">
      <c r="A98" s="15" t="s">
        <v>197</v>
      </c>
      <c r="B98" s="16" t="s">
        <v>99</v>
      </c>
      <c r="C98" s="16" t="s">
        <v>100</v>
      </c>
      <c r="D98" s="15" t="s">
        <v>19</v>
      </c>
      <c r="E98" s="15">
        <v>1838.25</v>
      </c>
      <c r="F98" s="15"/>
      <c r="G98" s="25"/>
    </row>
    <row r="99" spans="1:7" ht="15.75" thickBot="1">
      <c r="A99" s="36" t="s">
        <v>385</v>
      </c>
      <c r="B99" s="37"/>
      <c r="C99" s="38"/>
      <c r="D99" s="6"/>
      <c r="E99" s="6"/>
      <c r="F99" s="30"/>
      <c r="G99" s="31"/>
    </row>
    <row r="100" spans="1:7" ht="30.75" thickBot="1">
      <c r="A100" s="11" t="s">
        <v>198</v>
      </c>
      <c r="B100" s="12"/>
      <c r="C100" s="12" t="s">
        <v>183</v>
      </c>
      <c r="D100" s="13"/>
      <c r="E100" s="13"/>
      <c r="F100" s="13"/>
      <c r="G100" s="24"/>
    </row>
    <row r="101" spans="1:7" ht="29.25" thickBot="1">
      <c r="A101" s="15" t="s">
        <v>199</v>
      </c>
      <c r="B101" s="16" t="s">
        <v>185</v>
      </c>
      <c r="C101" s="16" t="s">
        <v>186</v>
      </c>
      <c r="D101" s="15" t="s">
        <v>19</v>
      </c>
      <c r="E101" s="15">
        <v>1838.25</v>
      </c>
      <c r="F101" s="15"/>
      <c r="G101" s="25"/>
    </row>
    <row r="102" spans="1:7" ht="15.75" thickBot="1">
      <c r="A102" s="36" t="s">
        <v>187</v>
      </c>
      <c r="B102" s="37"/>
      <c r="C102" s="38"/>
      <c r="D102" s="6"/>
      <c r="E102" s="6"/>
      <c r="F102" s="30"/>
      <c r="G102" s="31"/>
    </row>
    <row r="103" spans="1:7" ht="15.75" thickBot="1">
      <c r="A103" s="39" t="s">
        <v>200</v>
      </c>
      <c r="B103" s="40"/>
      <c r="C103" s="41"/>
      <c r="D103" s="21"/>
      <c r="E103" s="21"/>
      <c r="F103" s="32"/>
      <c r="G103" s="33"/>
    </row>
    <row r="104" spans="1:7" ht="15.75" thickBot="1">
      <c r="A104" s="7">
        <v>5</v>
      </c>
      <c r="B104" s="8"/>
      <c r="C104" s="8" t="s">
        <v>201</v>
      </c>
      <c r="D104" s="9"/>
      <c r="E104" s="9"/>
      <c r="F104" s="9"/>
      <c r="G104" s="27"/>
    </row>
    <row r="105" spans="1:7" ht="15.75" thickBot="1">
      <c r="A105" s="11" t="s">
        <v>202</v>
      </c>
      <c r="B105" s="12"/>
      <c r="C105" s="12" t="s">
        <v>203</v>
      </c>
      <c r="D105" s="13"/>
      <c r="E105" s="13"/>
      <c r="F105" s="13"/>
      <c r="G105" s="24"/>
    </row>
    <row r="106" spans="1:7" ht="42.75">
      <c r="A106" s="4" t="s">
        <v>204</v>
      </c>
      <c r="B106" s="5" t="s">
        <v>205</v>
      </c>
      <c r="C106" s="5" t="s">
        <v>206</v>
      </c>
      <c r="D106" s="4" t="s">
        <v>47</v>
      </c>
      <c r="E106" s="4">
        <v>2281.9899999999998</v>
      </c>
      <c r="F106" s="4"/>
      <c r="G106" s="25"/>
    </row>
    <row r="107" spans="1:7" ht="42.75">
      <c r="A107" s="2" t="s">
        <v>207</v>
      </c>
      <c r="B107" s="3" t="s">
        <v>208</v>
      </c>
      <c r="C107" s="3" t="s">
        <v>209</v>
      </c>
      <c r="D107" s="2" t="s">
        <v>47</v>
      </c>
      <c r="E107" s="2">
        <v>820.9</v>
      </c>
      <c r="F107" s="2"/>
      <c r="G107" s="25"/>
    </row>
    <row r="108" spans="1:7" ht="43.5" thickBot="1">
      <c r="A108" s="17" t="s">
        <v>210</v>
      </c>
      <c r="B108" s="18" t="s">
        <v>208</v>
      </c>
      <c r="C108" s="18" t="s">
        <v>211</v>
      </c>
      <c r="D108" s="17" t="s">
        <v>47</v>
      </c>
      <c r="E108" s="17">
        <v>1461.09</v>
      </c>
      <c r="F108" s="17"/>
      <c r="G108" s="25"/>
    </row>
    <row r="109" spans="1:7" ht="15.75" thickBot="1">
      <c r="A109" s="36" t="s">
        <v>212</v>
      </c>
      <c r="B109" s="37"/>
      <c r="C109" s="38"/>
      <c r="D109" s="6"/>
      <c r="E109" s="6"/>
      <c r="F109" s="30"/>
      <c r="G109" s="31"/>
    </row>
    <row r="110" spans="1:7" ht="15.75" thickBot="1">
      <c r="A110" s="11" t="s">
        <v>213</v>
      </c>
      <c r="B110" s="12"/>
      <c r="C110" s="12" t="s">
        <v>214</v>
      </c>
      <c r="D110" s="13"/>
      <c r="E110" s="13"/>
      <c r="F110" s="13"/>
      <c r="G110" s="24"/>
    </row>
    <row r="111" spans="1:7" ht="42.75">
      <c r="A111" s="4" t="s">
        <v>215</v>
      </c>
      <c r="B111" s="5" t="s">
        <v>216</v>
      </c>
      <c r="C111" s="5" t="s">
        <v>217</v>
      </c>
      <c r="D111" s="4" t="s">
        <v>47</v>
      </c>
      <c r="E111" s="4">
        <v>1103.2</v>
      </c>
      <c r="F111" s="4"/>
      <c r="G111" s="25"/>
    </row>
    <row r="112" spans="1:7" ht="42.75">
      <c r="A112" s="2" t="s">
        <v>218</v>
      </c>
      <c r="B112" s="3" t="s">
        <v>219</v>
      </c>
      <c r="C112" s="3" t="s">
        <v>220</v>
      </c>
      <c r="D112" s="2" t="s">
        <v>51</v>
      </c>
      <c r="E112" s="2">
        <v>55.16</v>
      </c>
      <c r="F112" s="2"/>
      <c r="G112" s="25"/>
    </row>
    <row r="113" spans="1:7" ht="43.5" thickBot="1">
      <c r="A113" s="17" t="s">
        <v>221</v>
      </c>
      <c r="B113" s="18" t="s">
        <v>222</v>
      </c>
      <c r="C113" s="18" t="s">
        <v>223</v>
      </c>
      <c r="D113" s="17" t="s">
        <v>47</v>
      </c>
      <c r="E113" s="17">
        <v>1103.2</v>
      </c>
      <c r="F113" s="17"/>
      <c r="G113" s="25"/>
    </row>
    <row r="114" spans="1:7" ht="15.75" thickBot="1">
      <c r="A114" s="36" t="s">
        <v>224</v>
      </c>
      <c r="B114" s="37"/>
      <c r="C114" s="38"/>
      <c r="D114" s="6"/>
      <c r="E114" s="6"/>
      <c r="F114" s="30"/>
      <c r="G114" s="31"/>
    </row>
    <row r="115" spans="1:7" ht="15.75" thickBot="1">
      <c r="A115" s="11" t="s">
        <v>225</v>
      </c>
      <c r="B115" s="12"/>
      <c r="C115" s="12" t="s">
        <v>226</v>
      </c>
      <c r="D115" s="13"/>
      <c r="E115" s="13"/>
      <c r="F115" s="13"/>
      <c r="G115" s="24"/>
    </row>
    <row r="116" spans="1:7" ht="29.25" thickBot="1">
      <c r="A116" s="15" t="s">
        <v>227</v>
      </c>
      <c r="B116" s="16" t="s">
        <v>228</v>
      </c>
      <c r="C116" s="16" t="s">
        <v>229</v>
      </c>
      <c r="D116" s="15" t="s">
        <v>47</v>
      </c>
      <c r="E116" s="15">
        <v>1992.5</v>
      </c>
      <c r="F116" s="15"/>
      <c r="G116" s="25"/>
    </row>
    <row r="117" spans="1:7" ht="15.75" thickBot="1">
      <c r="A117" s="36" t="s">
        <v>230</v>
      </c>
      <c r="B117" s="37"/>
      <c r="C117" s="38"/>
      <c r="D117" s="6"/>
      <c r="E117" s="6"/>
      <c r="F117" s="30"/>
      <c r="G117" s="31"/>
    </row>
    <row r="118" spans="1:7" ht="15.75" thickBot="1">
      <c r="A118" s="39" t="s">
        <v>231</v>
      </c>
      <c r="B118" s="40"/>
      <c r="C118" s="41"/>
      <c r="D118" s="21"/>
      <c r="E118" s="21"/>
      <c r="F118" s="21"/>
      <c r="G118" s="26"/>
    </row>
    <row r="119" spans="1:7" ht="15.75" thickBot="1">
      <c r="A119" s="7">
        <v>6</v>
      </c>
      <c r="B119" s="8"/>
      <c r="C119" s="8" t="s">
        <v>232</v>
      </c>
      <c r="D119" s="9"/>
      <c r="E119" s="9"/>
      <c r="F119" s="9"/>
      <c r="G119" s="27"/>
    </row>
    <row r="120" spans="1:7" ht="15.75" thickBot="1">
      <c r="A120" s="11" t="s">
        <v>233</v>
      </c>
      <c r="B120" s="12"/>
      <c r="C120" s="12" t="s">
        <v>15</v>
      </c>
      <c r="D120" s="13"/>
      <c r="E120" s="13"/>
      <c r="F120" s="13"/>
      <c r="G120" s="24"/>
    </row>
    <row r="121" spans="1:7" ht="28.5">
      <c r="A121" s="4" t="s">
        <v>234</v>
      </c>
      <c r="B121" s="5" t="s">
        <v>235</v>
      </c>
      <c r="C121" s="5" t="s">
        <v>236</v>
      </c>
      <c r="D121" s="4" t="s">
        <v>47</v>
      </c>
      <c r="E121" s="4">
        <v>2382.8200000000002</v>
      </c>
      <c r="F121" s="4"/>
      <c r="G121" s="25"/>
    </row>
    <row r="122" spans="1:7" ht="28.5">
      <c r="A122" s="2" t="s">
        <v>237</v>
      </c>
      <c r="B122" s="3" t="s">
        <v>21</v>
      </c>
      <c r="C122" s="3" t="s">
        <v>22</v>
      </c>
      <c r="D122" s="2" t="s">
        <v>19</v>
      </c>
      <c r="E122" s="2">
        <v>1571.9849999999999</v>
      </c>
      <c r="F122" s="2"/>
      <c r="G122" s="25"/>
    </row>
    <row r="123" spans="1:7" ht="42.75">
      <c r="A123" s="2" t="s">
        <v>238</v>
      </c>
      <c r="B123" s="3" t="s">
        <v>24</v>
      </c>
      <c r="C123" s="3" t="s">
        <v>239</v>
      </c>
      <c r="D123" s="2" t="s">
        <v>19</v>
      </c>
      <c r="E123" s="2">
        <v>1571.9849999999999</v>
      </c>
      <c r="F123" s="2"/>
      <c r="G123" s="25"/>
    </row>
    <row r="124" spans="1:7" ht="42.75">
      <c r="A124" s="2" t="s">
        <v>240</v>
      </c>
      <c r="B124" s="3" t="s">
        <v>27</v>
      </c>
      <c r="C124" s="3" t="s">
        <v>28</v>
      </c>
      <c r="D124" s="2" t="s">
        <v>19</v>
      </c>
      <c r="E124" s="2">
        <v>1571.9849999999999</v>
      </c>
      <c r="F124" s="2"/>
      <c r="G124" s="25"/>
    </row>
    <row r="125" spans="1:7" ht="28.5">
      <c r="A125" s="2" t="s">
        <v>241</v>
      </c>
      <c r="B125" s="3" t="s">
        <v>69</v>
      </c>
      <c r="C125" s="3" t="s">
        <v>70</v>
      </c>
      <c r="D125" s="2" t="s">
        <v>51</v>
      </c>
      <c r="E125" s="2">
        <v>660.23400000000004</v>
      </c>
      <c r="F125" s="2"/>
      <c r="G125" s="25"/>
    </row>
    <row r="126" spans="1:7" ht="57">
      <c r="A126" s="2" t="s">
        <v>242</v>
      </c>
      <c r="B126" s="3" t="s">
        <v>72</v>
      </c>
      <c r="C126" s="3" t="s">
        <v>73</v>
      </c>
      <c r="D126" s="2" t="s">
        <v>51</v>
      </c>
      <c r="E126" s="2">
        <v>660.23400000000004</v>
      </c>
      <c r="F126" s="2"/>
      <c r="G126" s="25"/>
    </row>
    <row r="127" spans="1:7" ht="57.75" thickBot="1">
      <c r="A127" s="17" t="s">
        <v>243</v>
      </c>
      <c r="B127" s="18" t="s">
        <v>75</v>
      </c>
      <c r="C127" s="18" t="s">
        <v>76</v>
      </c>
      <c r="D127" s="17" t="s">
        <v>51</v>
      </c>
      <c r="E127" s="17">
        <v>660.23400000000004</v>
      </c>
      <c r="F127" s="17"/>
      <c r="G127" s="25"/>
    </row>
    <row r="128" spans="1:7" ht="15.75" thickBot="1">
      <c r="A128" s="36" t="s">
        <v>77</v>
      </c>
      <c r="B128" s="37"/>
      <c r="C128" s="38"/>
      <c r="D128" s="6"/>
      <c r="E128" s="6"/>
      <c r="F128" s="30"/>
      <c r="G128" s="31"/>
    </row>
    <row r="129" spans="1:7" ht="30.75" thickBot="1">
      <c r="A129" s="11" t="s">
        <v>244</v>
      </c>
      <c r="B129" s="12"/>
      <c r="C129" s="12" t="s">
        <v>79</v>
      </c>
      <c r="D129" s="13"/>
      <c r="E129" s="13"/>
      <c r="F129" s="13"/>
      <c r="G129" s="24"/>
    </row>
    <row r="130" spans="1:7" ht="85.5">
      <c r="A130" s="4" t="s">
        <v>245</v>
      </c>
      <c r="B130" s="5" t="s">
        <v>81</v>
      </c>
      <c r="C130" s="5" t="s">
        <v>246</v>
      </c>
      <c r="D130" s="4" t="s">
        <v>51</v>
      </c>
      <c r="E130" s="4">
        <v>1457.722</v>
      </c>
      <c r="F130" s="4"/>
      <c r="G130" s="25"/>
    </row>
    <row r="131" spans="1:7" ht="42.75">
      <c r="A131" s="2" t="s">
        <v>247</v>
      </c>
      <c r="B131" s="3" t="s">
        <v>84</v>
      </c>
      <c r="C131" s="3" t="s">
        <v>248</v>
      </c>
      <c r="D131" s="2" t="s">
        <v>51</v>
      </c>
      <c r="E131" s="2">
        <v>485.90699999999998</v>
      </c>
      <c r="F131" s="2"/>
      <c r="G131" s="25"/>
    </row>
    <row r="132" spans="1:7" ht="57.75" thickBot="1">
      <c r="A132" s="17" t="s">
        <v>249</v>
      </c>
      <c r="B132" s="18" t="s">
        <v>87</v>
      </c>
      <c r="C132" s="18" t="s">
        <v>88</v>
      </c>
      <c r="D132" s="17" t="s">
        <v>51</v>
      </c>
      <c r="E132" s="17">
        <v>1943.6289999999999</v>
      </c>
      <c r="F132" s="17"/>
      <c r="G132" s="25"/>
    </row>
    <row r="133" spans="1:7" ht="15.75" thickBot="1">
      <c r="A133" s="36" t="s">
        <v>89</v>
      </c>
      <c r="B133" s="37"/>
      <c r="C133" s="38"/>
      <c r="D133" s="6"/>
      <c r="E133" s="6"/>
      <c r="F133" s="30"/>
      <c r="G133" s="31"/>
    </row>
    <row r="134" spans="1:7" ht="15.75" thickBot="1">
      <c r="A134" s="11" t="s">
        <v>250</v>
      </c>
      <c r="B134" s="12"/>
      <c r="C134" s="12" t="s">
        <v>251</v>
      </c>
      <c r="D134" s="13"/>
      <c r="E134" s="13"/>
      <c r="F134" s="13"/>
      <c r="G134" s="24"/>
    </row>
    <row r="135" spans="1:7" ht="28.5">
      <c r="A135" s="4" t="s">
        <v>252</v>
      </c>
      <c r="B135" s="5" t="s">
        <v>253</v>
      </c>
      <c r="C135" s="5" t="s">
        <v>254</v>
      </c>
      <c r="D135" s="4" t="s">
        <v>60</v>
      </c>
      <c r="E135" s="4">
        <v>12</v>
      </c>
      <c r="F135" s="4"/>
      <c r="G135" s="25"/>
    </row>
    <row r="136" spans="1:7" ht="28.5">
      <c r="A136" s="2" t="s">
        <v>255</v>
      </c>
      <c r="B136" s="3" t="s">
        <v>256</v>
      </c>
      <c r="C136" s="3" t="s">
        <v>257</v>
      </c>
      <c r="D136" s="2" t="s">
        <v>60</v>
      </c>
      <c r="E136" s="2">
        <v>12</v>
      </c>
      <c r="F136" s="2"/>
      <c r="G136" s="25"/>
    </row>
    <row r="137" spans="1:7" ht="28.5">
      <c r="A137" s="2" t="s">
        <v>258</v>
      </c>
      <c r="B137" s="3" t="s">
        <v>259</v>
      </c>
      <c r="C137" s="3" t="s">
        <v>260</v>
      </c>
      <c r="D137" s="2" t="s">
        <v>19</v>
      </c>
      <c r="E137" s="2">
        <v>1883.7</v>
      </c>
      <c r="F137" s="2"/>
      <c r="G137" s="25"/>
    </row>
    <row r="138" spans="1:7" ht="42.75">
      <c r="A138" s="2" t="s">
        <v>261</v>
      </c>
      <c r="B138" s="3" t="s">
        <v>262</v>
      </c>
      <c r="C138" s="3" t="s">
        <v>263</v>
      </c>
      <c r="D138" s="2" t="s">
        <v>19</v>
      </c>
      <c r="E138" s="2">
        <v>2642.27</v>
      </c>
      <c r="F138" s="2"/>
      <c r="G138" s="25"/>
    </row>
    <row r="139" spans="1:7" ht="42.75">
      <c r="A139" s="2" t="s">
        <v>264</v>
      </c>
      <c r="B139" s="3" t="s">
        <v>265</v>
      </c>
      <c r="C139" s="3" t="s">
        <v>266</v>
      </c>
      <c r="D139" s="2" t="s">
        <v>47</v>
      </c>
      <c r="E139" s="2">
        <v>74</v>
      </c>
      <c r="F139" s="2"/>
      <c r="G139" s="25"/>
    </row>
    <row r="140" spans="1:7" ht="42.75">
      <c r="A140" s="2" t="s">
        <v>267</v>
      </c>
      <c r="B140" s="3" t="s">
        <v>268</v>
      </c>
      <c r="C140" s="3" t="s">
        <v>269</v>
      </c>
      <c r="D140" s="2" t="s">
        <v>47</v>
      </c>
      <c r="E140" s="2">
        <v>110</v>
      </c>
      <c r="F140" s="2"/>
      <c r="G140" s="25"/>
    </row>
    <row r="141" spans="1:7" ht="42.75">
      <c r="A141" s="2" t="s">
        <v>270</v>
      </c>
      <c r="B141" s="3" t="s">
        <v>268</v>
      </c>
      <c r="C141" s="3" t="s">
        <v>271</v>
      </c>
      <c r="D141" s="2" t="s">
        <v>47</v>
      </c>
      <c r="E141" s="2">
        <v>741</v>
      </c>
      <c r="F141" s="2"/>
      <c r="G141" s="25"/>
    </row>
    <row r="142" spans="1:7" ht="42.75">
      <c r="A142" s="2" t="s">
        <v>272</v>
      </c>
      <c r="B142" s="3" t="s">
        <v>273</v>
      </c>
      <c r="C142" s="3" t="s">
        <v>274</v>
      </c>
      <c r="D142" s="2" t="s">
        <v>47</v>
      </c>
      <c r="E142" s="2">
        <v>21</v>
      </c>
      <c r="F142" s="2"/>
      <c r="G142" s="25"/>
    </row>
    <row r="143" spans="1:7" ht="42.75">
      <c r="A143" s="2" t="s">
        <v>275</v>
      </c>
      <c r="B143" s="3" t="s">
        <v>276</v>
      </c>
      <c r="C143" s="3" t="s">
        <v>277</v>
      </c>
      <c r="D143" s="2" t="s">
        <v>139</v>
      </c>
      <c r="E143" s="2">
        <v>50</v>
      </c>
      <c r="F143" s="2"/>
      <c r="G143" s="25"/>
    </row>
    <row r="144" spans="1:7" ht="42.75">
      <c r="A144" s="2" t="s">
        <v>278</v>
      </c>
      <c r="B144" s="3" t="s">
        <v>276</v>
      </c>
      <c r="C144" s="3" t="s">
        <v>279</v>
      </c>
      <c r="D144" s="2" t="s">
        <v>139</v>
      </c>
      <c r="E144" s="2">
        <v>1</v>
      </c>
      <c r="F144" s="2"/>
      <c r="G144" s="25"/>
    </row>
    <row r="145" spans="1:7" ht="42.75">
      <c r="A145" s="2" t="s">
        <v>280</v>
      </c>
      <c r="B145" s="3" t="s">
        <v>281</v>
      </c>
      <c r="C145" s="3" t="s">
        <v>282</v>
      </c>
      <c r="D145" s="2" t="s">
        <v>47</v>
      </c>
      <c r="E145" s="2">
        <v>271.5</v>
      </c>
      <c r="F145" s="2"/>
      <c r="G145" s="25"/>
    </row>
    <row r="146" spans="1:7" ht="57">
      <c r="A146" s="2" t="s">
        <v>283</v>
      </c>
      <c r="B146" s="3" t="s">
        <v>284</v>
      </c>
      <c r="C146" s="3" t="s">
        <v>285</v>
      </c>
      <c r="D146" s="2" t="s">
        <v>139</v>
      </c>
      <c r="E146" s="2">
        <v>27</v>
      </c>
      <c r="F146" s="2"/>
      <c r="G146" s="25"/>
    </row>
    <row r="147" spans="1:7" ht="42.75">
      <c r="A147" s="2" t="s">
        <v>286</v>
      </c>
      <c r="B147" s="3" t="s">
        <v>287</v>
      </c>
      <c r="C147" s="3" t="s">
        <v>288</v>
      </c>
      <c r="D147" s="2" t="s">
        <v>139</v>
      </c>
      <c r="E147" s="2">
        <v>-45.26</v>
      </c>
      <c r="F147" s="2"/>
      <c r="G147" s="25"/>
    </row>
    <row r="148" spans="1:7" ht="57">
      <c r="A148" s="2" t="s">
        <v>289</v>
      </c>
      <c r="B148" s="3" t="s">
        <v>290</v>
      </c>
      <c r="C148" s="3" t="s">
        <v>291</v>
      </c>
      <c r="D148" s="2" t="s">
        <v>139</v>
      </c>
      <c r="E148" s="2">
        <v>2</v>
      </c>
      <c r="F148" s="2"/>
      <c r="G148" s="25"/>
    </row>
    <row r="149" spans="1:7" ht="42.75">
      <c r="A149" s="2" t="s">
        <v>292</v>
      </c>
      <c r="B149" s="3" t="s">
        <v>293</v>
      </c>
      <c r="C149" s="3" t="s">
        <v>294</v>
      </c>
      <c r="D149" s="2" t="s">
        <v>139</v>
      </c>
      <c r="E149" s="2">
        <v>-0.82</v>
      </c>
      <c r="F149" s="2"/>
      <c r="G149" s="25"/>
    </row>
    <row r="150" spans="1:7" ht="42.75">
      <c r="A150" s="2" t="s">
        <v>295</v>
      </c>
      <c r="B150" s="3" t="s">
        <v>296</v>
      </c>
      <c r="C150" s="3" t="s">
        <v>297</v>
      </c>
      <c r="D150" s="2" t="s">
        <v>51</v>
      </c>
      <c r="E150" s="2">
        <v>1165.5630000000001</v>
      </c>
      <c r="F150" s="2"/>
      <c r="G150" s="25"/>
    </row>
    <row r="151" spans="1:7" ht="42.75">
      <c r="A151" s="2" t="s">
        <v>298</v>
      </c>
      <c r="B151" s="3" t="s">
        <v>299</v>
      </c>
      <c r="C151" s="3" t="s">
        <v>300</v>
      </c>
      <c r="D151" s="2" t="s">
        <v>51</v>
      </c>
      <c r="E151" s="2">
        <v>285.97000000000003</v>
      </c>
      <c r="F151" s="2"/>
      <c r="G151" s="25"/>
    </row>
    <row r="152" spans="1:7" ht="57">
      <c r="A152" s="2" t="s">
        <v>301</v>
      </c>
      <c r="B152" s="3" t="s">
        <v>302</v>
      </c>
      <c r="C152" s="3" t="s">
        <v>303</v>
      </c>
      <c r="D152" s="2" t="s">
        <v>304</v>
      </c>
      <c r="E152" s="2">
        <v>2</v>
      </c>
      <c r="F152" s="2"/>
      <c r="G152" s="25"/>
    </row>
    <row r="153" spans="1:7" ht="43.5" thickBot="1">
      <c r="A153" s="17" t="s">
        <v>305</v>
      </c>
      <c r="B153" s="18" t="s">
        <v>306</v>
      </c>
      <c r="C153" s="18" t="s">
        <v>307</v>
      </c>
      <c r="D153" s="17" t="s">
        <v>19</v>
      </c>
      <c r="E153" s="17">
        <v>1.766</v>
      </c>
      <c r="F153" s="17"/>
      <c r="G153" s="25"/>
    </row>
    <row r="154" spans="1:7" ht="15.75" thickBot="1">
      <c r="A154" s="36" t="s">
        <v>308</v>
      </c>
      <c r="B154" s="37"/>
      <c r="C154" s="38"/>
      <c r="D154" s="6"/>
      <c r="E154" s="6"/>
      <c r="F154" s="30"/>
      <c r="G154" s="31"/>
    </row>
    <row r="155" spans="1:7" ht="30.75" thickBot="1">
      <c r="A155" s="11" t="s">
        <v>309</v>
      </c>
      <c r="B155" s="12"/>
      <c r="C155" s="12" t="s">
        <v>310</v>
      </c>
      <c r="D155" s="13"/>
      <c r="E155" s="13"/>
      <c r="F155" s="13"/>
      <c r="G155" s="24"/>
    </row>
    <row r="156" spans="1:7" ht="42.75">
      <c r="A156" s="4" t="s">
        <v>311</v>
      </c>
      <c r="B156" s="5" t="s">
        <v>93</v>
      </c>
      <c r="C156" s="5" t="s">
        <v>94</v>
      </c>
      <c r="D156" s="4" t="s">
        <v>19</v>
      </c>
      <c r="E156" s="4">
        <v>1571.9849999999999</v>
      </c>
      <c r="F156" s="4"/>
      <c r="G156" s="25"/>
    </row>
    <row r="157" spans="1:7" ht="42.75">
      <c r="A157" s="2" t="s">
        <v>312</v>
      </c>
      <c r="B157" s="3" t="s">
        <v>99</v>
      </c>
      <c r="C157" s="3" t="s">
        <v>100</v>
      </c>
      <c r="D157" s="2" t="s">
        <v>19</v>
      </c>
      <c r="E157" s="2">
        <v>1571.9849999999999</v>
      </c>
      <c r="F157" s="2"/>
      <c r="G157" s="25"/>
    </row>
    <row r="158" spans="1:7" ht="42.75">
      <c r="A158" s="2" t="s">
        <v>313</v>
      </c>
      <c r="B158" s="3" t="s">
        <v>105</v>
      </c>
      <c r="C158" s="3" t="s">
        <v>106</v>
      </c>
      <c r="D158" s="2" t="s">
        <v>19</v>
      </c>
      <c r="E158" s="2">
        <v>1571.9849999999999</v>
      </c>
      <c r="F158" s="2"/>
      <c r="G158" s="25"/>
    </row>
    <row r="159" spans="1:7" ht="43.5" thickBot="1">
      <c r="A159" s="17" t="s">
        <v>314</v>
      </c>
      <c r="B159" s="18" t="s">
        <v>121</v>
      </c>
      <c r="C159" s="18" t="s">
        <v>315</v>
      </c>
      <c r="D159" s="17" t="s">
        <v>19</v>
      </c>
      <c r="E159" s="17">
        <v>1571.9849999999999</v>
      </c>
      <c r="F159" s="17"/>
      <c r="G159" s="25"/>
    </row>
    <row r="160" spans="1:7" ht="15.75" thickBot="1">
      <c r="A160" s="36" t="s">
        <v>316</v>
      </c>
      <c r="B160" s="37"/>
      <c r="C160" s="38"/>
      <c r="D160" s="6"/>
      <c r="E160" s="6"/>
      <c r="F160" s="30"/>
      <c r="G160" s="31"/>
    </row>
    <row r="161" spans="1:7" ht="15.75" thickBot="1">
      <c r="A161" s="39" t="s">
        <v>317</v>
      </c>
      <c r="B161" s="40"/>
      <c r="C161" s="41"/>
      <c r="D161" s="21"/>
      <c r="E161" s="21"/>
      <c r="F161" s="32"/>
      <c r="G161" s="33"/>
    </row>
    <row r="162" spans="1:7" ht="15.75" thickBot="1">
      <c r="A162" s="7">
        <v>7</v>
      </c>
      <c r="B162" s="8"/>
      <c r="C162" s="8" t="s">
        <v>318</v>
      </c>
      <c r="D162" s="9"/>
      <c r="E162" s="9"/>
      <c r="F162" s="9"/>
      <c r="G162" s="27"/>
    </row>
    <row r="163" spans="1:7" ht="71.25">
      <c r="A163" s="4" t="s">
        <v>319</v>
      </c>
      <c r="B163" s="5" t="s">
        <v>81</v>
      </c>
      <c r="C163" s="5" t="s">
        <v>82</v>
      </c>
      <c r="D163" s="4" t="s">
        <v>51</v>
      </c>
      <c r="E163" s="4">
        <v>95.921000000000006</v>
      </c>
      <c r="F163" s="4"/>
      <c r="G163" s="25"/>
    </row>
    <row r="164" spans="1:7" ht="42.75">
      <c r="A164" s="2" t="s">
        <v>320</v>
      </c>
      <c r="B164" s="3" t="s">
        <v>84</v>
      </c>
      <c r="C164" s="3" t="s">
        <v>85</v>
      </c>
      <c r="D164" s="2" t="s">
        <v>51</v>
      </c>
      <c r="E164" s="2">
        <v>5.048</v>
      </c>
      <c r="F164" s="2"/>
      <c r="G164" s="25"/>
    </row>
    <row r="165" spans="1:7" ht="57">
      <c r="A165" s="2" t="s">
        <v>321</v>
      </c>
      <c r="B165" s="3" t="s">
        <v>87</v>
      </c>
      <c r="C165" s="3" t="s">
        <v>88</v>
      </c>
      <c r="D165" s="2" t="s">
        <v>51</v>
      </c>
      <c r="E165" s="2">
        <v>100.96899999999999</v>
      </c>
      <c r="F165" s="2"/>
      <c r="G165" s="25"/>
    </row>
    <row r="166" spans="1:7" ht="42.75">
      <c r="A166" s="2" t="s">
        <v>322</v>
      </c>
      <c r="B166" s="3" t="s">
        <v>93</v>
      </c>
      <c r="C166" s="3" t="s">
        <v>323</v>
      </c>
      <c r="D166" s="2" t="s">
        <v>19</v>
      </c>
      <c r="E166" s="2">
        <v>673.125</v>
      </c>
      <c r="F166" s="2"/>
      <c r="G166" s="25"/>
    </row>
    <row r="167" spans="1:7" ht="43.5" thickBot="1">
      <c r="A167" s="17" t="s">
        <v>324</v>
      </c>
      <c r="B167" s="18" t="s">
        <v>325</v>
      </c>
      <c r="C167" s="18" t="s">
        <v>326</v>
      </c>
      <c r="D167" s="17" t="s">
        <v>19</v>
      </c>
      <c r="E167" s="17">
        <v>673.125</v>
      </c>
      <c r="F167" s="17"/>
      <c r="G167" s="25"/>
    </row>
    <row r="168" spans="1:7" ht="15.75" thickBot="1">
      <c r="A168" s="39" t="s">
        <v>327</v>
      </c>
      <c r="B168" s="40"/>
      <c r="C168" s="41"/>
      <c r="D168" s="21"/>
      <c r="E168" s="21"/>
      <c r="F168" s="32"/>
      <c r="G168" s="33"/>
    </row>
    <row r="169" spans="1:7" ht="15.75" thickBot="1">
      <c r="A169" s="7">
        <v>8</v>
      </c>
      <c r="B169" s="8"/>
      <c r="C169" s="8" t="s">
        <v>328</v>
      </c>
      <c r="D169" s="9"/>
      <c r="E169" s="9"/>
      <c r="F169" s="9"/>
      <c r="G169" s="27"/>
    </row>
    <row r="170" spans="1:7" ht="15.75" thickBot="1">
      <c r="A170" s="11" t="s">
        <v>329</v>
      </c>
      <c r="B170" s="12"/>
      <c r="C170" s="12" t="s">
        <v>330</v>
      </c>
      <c r="D170" s="13"/>
      <c r="E170" s="13"/>
      <c r="F170" s="13"/>
      <c r="G170" s="24"/>
    </row>
    <row r="171" spans="1:7" ht="28.5">
      <c r="A171" s="4" t="s">
        <v>331</v>
      </c>
      <c r="B171" s="5" t="s">
        <v>332</v>
      </c>
      <c r="C171" s="5" t="s">
        <v>333</v>
      </c>
      <c r="D171" s="4" t="s">
        <v>139</v>
      </c>
      <c r="E171" s="4">
        <v>17</v>
      </c>
      <c r="F171" s="4"/>
      <c r="G171" s="25"/>
    </row>
    <row r="172" spans="1:7" ht="28.5">
      <c r="A172" s="2" t="s">
        <v>334</v>
      </c>
      <c r="B172" s="3" t="s">
        <v>335</v>
      </c>
      <c r="C172" s="3" t="s">
        <v>336</v>
      </c>
      <c r="D172" s="2" t="s">
        <v>139</v>
      </c>
      <c r="E172" s="2">
        <v>8</v>
      </c>
      <c r="F172" s="2"/>
      <c r="G172" s="25"/>
    </row>
    <row r="173" spans="1:7" ht="42.75">
      <c r="A173" s="2" t="s">
        <v>337</v>
      </c>
      <c r="B173" s="3" t="s">
        <v>338</v>
      </c>
      <c r="C173" s="3" t="s">
        <v>339</v>
      </c>
      <c r="D173" s="2" t="s">
        <v>139</v>
      </c>
      <c r="E173" s="2">
        <v>2</v>
      </c>
      <c r="F173" s="2"/>
      <c r="G173" s="25"/>
    </row>
    <row r="174" spans="1:7" ht="42.75">
      <c r="A174" s="2" t="s">
        <v>340</v>
      </c>
      <c r="B174" s="3" t="s">
        <v>338</v>
      </c>
      <c r="C174" s="3" t="s">
        <v>341</v>
      </c>
      <c r="D174" s="2" t="s">
        <v>139</v>
      </c>
      <c r="E174" s="2">
        <v>2</v>
      </c>
      <c r="F174" s="2"/>
      <c r="G174" s="25"/>
    </row>
    <row r="175" spans="1:7" ht="42.75">
      <c r="A175" s="2" t="s">
        <v>342</v>
      </c>
      <c r="B175" s="3" t="s">
        <v>338</v>
      </c>
      <c r="C175" s="3" t="s">
        <v>343</v>
      </c>
      <c r="D175" s="2" t="s">
        <v>139</v>
      </c>
      <c r="E175" s="2">
        <v>2</v>
      </c>
      <c r="F175" s="2"/>
      <c r="G175" s="25"/>
    </row>
    <row r="176" spans="1:7" ht="57">
      <c r="A176" s="2" t="s">
        <v>344</v>
      </c>
      <c r="B176" s="3" t="s">
        <v>302</v>
      </c>
      <c r="C176" s="3" t="s">
        <v>345</v>
      </c>
      <c r="D176" s="2" t="s">
        <v>304</v>
      </c>
      <c r="E176" s="2">
        <v>2</v>
      </c>
      <c r="F176" s="2"/>
      <c r="G176" s="25"/>
    </row>
    <row r="177" spans="1:7" ht="28.5">
      <c r="A177" s="2" t="s">
        <v>346</v>
      </c>
      <c r="B177" s="3" t="s">
        <v>347</v>
      </c>
      <c r="C177" s="3" t="s">
        <v>348</v>
      </c>
      <c r="D177" s="2" t="s">
        <v>139</v>
      </c>
      <c r="E177" s="2">
        <v>26</v>
      </c>
      <c r="F177" s="2"/>
      <c r="G177" s="25"/>
    </row>
    <row r="178" spans="1:7" ht="28.5">
      <c r="A178" s="2" t="s">
        <v>349</v>
      </c>
      <c r="B178" s="3" t="s">
        <v>350</v>
      </c>
      <c r="C178" s="3" t="s">
        <v>351</v>
      </c>
      <c r="D178" s="2" t="s">
        <v>139</v>
      </c>
      <c r="E178" s="2">
        <v>11</v>
      </c>
      <c r="F178" s="2"/>
      <c r="G178" s="25"/>
    </row>
    <row r="179" spans="1:7" ht="28.5">
      <c r="A179" s="2" t="s">
        <v>352</v>
      </c>
      <c r="B179" s="3" t="s">
        <v>353</v>
      </c>
      <c r="C179" s="3" t="s">
        <v>354</v>
      </c>
      <c r="D179" s="2" t="s">
        <v>139</v>
      </c>
      <c r="E179" s="2">
        <v>4</v>
      </c>
      <c r="F179" s="2"/>
      <c r="G179" s="25"/>
    </row>
    <row r="180" spans="1:7" ht="28.5">
      <c r="A180" s="2" t="s">
        <v>355</v>
      </c>
      <c r="B180" s="3" t="s">
        <v>353</v>
      </c>
      <c r="C180" s="3" t="s">
        <v>356</v>
      </c>
      <c r="D180" s="2" t="s">
        <v>139</v>
      </c>
      <c r="E180" s="2">
        <v>4</v>
      </c>
      <c r="F180" s="2"/>
      <c r="G180" s="25"/>
    </row>
    <row r="181" spans="1:7" ht="28.5">
      <c r="A181" s="2" t="s">
        <v>357</v>
      </c>
      <c r="B181" s="3" t="s">
        <v>353</v>
      </c>
      <c r="C181" s="3" t="s">
        <v>358</v>
      </c>
      <c r="D181" s="2" t="s">
        <v>139</v>
      </c>
      <c r="E181" s="2">
        <v>2</v>
      </c>
      <c r="F181" s="2"/>
      <c r="G181" s="25"/>
    </row>
    <row r="182" spans="1:7" ht="28.5">
      <c r="A182" s="2" t="s">
        <v>359</v>
      </c>
      <c r="B182" s="3" t="s">
        <v>353</v>
      </c>
      <c r="C182" s="3" t="s">
        <v>360</v>
      </c>
      <c r="D182" s="2" t="s">
        <v>139</v>
      </c>
      <c r="E182" s="2">
        <v>4</v>
      </c>
      <c r="F182" s="2"/>
      <c r="G182" s="25"/>
    </row>
    <row r="183" spans="1:7" ht="57">
      <c r="A183" s="2" t="s">
        <v>361</v>
      </c>
      <c r="B183" s="3" t="s">
        <v>302</v>
      </c>
      <c r="C183" s="3" t="s">
        <v>362</v>
      </c>
      <c r="D183" s="2" t="s">
        <v>304</v>
      </c>
      <c r="E183" s="2">
        <v>2</v>
      </c>
      <c r="F183" s="2"/>
      <c r="G183" s="25"/>
    </row>
    <row r="184" spans="1:7" ht="72" thickBot="1">
      <c r="A184" s="17" t="s">
        <v>363</v>
      </c>
      <c r="B184" s="18" t="s">
        <v>302</v>
      </c>
      <c r="C184" s="18" t="s">
        <v>364</v>
      </c>
      <c r="D184" s="17" t="s">
        <v>304</v>
      </c>
      <c r="E184" s="17">
        <v>2</v>
      </c>
      <c r="F184" s="17"/>
      <c r="G184" s="25"/>
    </row>
    <row r="185" spans="1:7" ht="15.75" thickBot="1">
      <c r="A185" s="36" t="s">
        <v>365</v>
      </c>
      <c r="B185" s="37"/>
      <c r="C185" s="38"/>
      <c r="D185" s="6"/>
      <c r="E185" s="6"/>
      <c r="F185" s="30"/>
      <c r="G185" s="31"/>
    </row>
    <row r="186" spans="1:7" ht="15.75" thickBot="1">
      <c r="A186" s="11" t="s">
        <v>366</v>
      </c>
      <c r="B186" s="12"/>
      <c r="C186" s="12" t="s">
        <v>367</v>
      </c>
      <c r="D186" s="13"/>
      <c r="E186" s="13"/>
      <c r="F186" s="13"/>
      <c r="G186" s="24"/>
    </row>
    <row r="187" spans="1:7" ht="42.75">
      <c r="A187" s="4" t="s">
        <v>368</v>
      </c>
      <c r="B187" s="5" t="s">
        <v>369</v>
      </c>
      <c r="C187" s="5" t="s">
        <v>370</v>
      </c>
      <c r="D187" s="4" t="s">
        <v>19</v>
      </c>
      <c r="E187" s="4">
        <v>20</v>
      </c>
      <c r="F187" s="4"/>
      <c r="G187" s="25"/>
    </row>
    <row r="188" spans="1:7" ht="42.75">
      <c r="A188" s="2" t="s">
        <v>371</v>
      </c>
      <c r="B188" s="3" t="s">
        <v>372</v>
      </c>
      <c r="C188" s="3" t="s">
        <v>373</v>
      </c>
      <c r="D188" s="2" t="s">
        <v>19</v>
      </c>
      <c r="E188" s="2">
        <v>14.16</v>
      </c>
      <c r="F188" s="2"/>
      <c r="G188" s="25"/>
    </row>
    <row r="189" spans="1:7" ht="42.75">
      <c r="A189" s="2" t="s">
        <v>374</v>
      </c>
      <c r="B189" s="3" t="s">
        <v>375</v>
      </c>
      <c r="C189" s="3" t="s">
        <v>376</v>
      </c>
      <c r="D189" s="2" t="s">
        <v>19</v>
      </c>
      <c r="E189" s="2">
        <v>3</v>
      </c>
      <c r="F189" s="2"/>
      <c r="G189" s="25"/>
    </row>
    <row r="190" spans="1:7" ht="29.25" thickBot="1">
      <c r="A190" s="17" t="s">
        <v>377</v>
      </c>
      <c r="B190" s="18" t="s">
        <v>378</v>
      </c>
      <c r="C190" s="18" t="s">
        <v>379</v>
      </c>
      <c r="D190" s="17" t="s">
        <v>19</v>
      </c>
      <c r="E190" s="17">
        <v>7.875</v>
      </c>
      <c r="F190" s="17"/>
      <c r="G190" s="25"/>
    </row>
    <row r="191" spans="1:7" ht="15.75" thickBot="1">
      <c r="A191" s="36" t="s">
        <v>380</v>
      </c>
      <c r="B191" s="37"/>
      <c r="C191" s="38"/>
      <c r="D191" s="6"/>
      <c r="E191" s="6"/>
      <c r="F191" s="30"/>
      <c r="G191" s="31"/>
    </row>
    <row r="192" spans="1:7" ht="15.75" thickBot="1">
      <c r="A192" s="39" t="s">
        <v>381</v>
      </c>
      <c r="B192" s="40"/>
      <c r="C192" s="41"/>
      <c r="D192" s="21"/>
      <c r="E192" s="21"/>
      <c r="F192" s="32"/>
      <c r="G192" s="33"/>
    </row>
    <row r="193" spans="1:7" ht="15.75">
      <c r="A193" s="54" t="s">
        <v>391</v>
      </c>
      <c r="B193" s="55"/>
      <c r="C193" s="55"/>
      <c r="D193" s="55"/>
      <c r="E193" s="55"/>
      <c r="F193" s="56"/>
      <c r="G193" s="34"/>
    </row>
    <row r="194" spans="1:7" ht="15">
      <c r="A194" s="57" t="s">
        <v>392</v>
      </c>
      <c r="B194" s="58"/>
      <c r="C194" s="58"/>
      <c r="D194" s="58"/>
      <c r="E194" s="58"/>
      <c r="F194" s="59"/>
      <c r="G194" s="22"/>
    </row>
    <row r="195" spans="1:7" ht="16.5" thickBot="1">
      <c r="A195" s="60" t="s">
        <v>393</v>
      </c>
      <c r="B195" s="61"/>
      <c r="C195" s="61"/>
      <c r="D195" s="61"/>
      <c r="E195" s="61"/>
      <c r="F195" s="62"/>
      <c r="G195" s="35"/>
    </row>
    <row r="196" spans="1:7" ht="22.5" customHeight="1">
      <c r="A196" s="64" t="s">
        <v>386</v>
      </c>
      <c r="B196" s="64"/>
      <c r="C196" s="64"/>
      <c r="D196" s="64"/>
      <c r="E196" s="64"/>
      <c r="F196" s="64"/>
      <c r="G196" s="64"/>
    </row>
    <row r="197" spans="1:7" ht="21" customHeight="1">
      <c r="A197" s="51" t="s">
        <v>387</v>
      </c>
      <c r="B197" s="51"/>
      <c r="C197" s="51"/>
      <c r="D197" s="51"/>
      <c r="E197" s="51"/>
      <c r="F197" s="51"/>
      <c r="G197" s="51"/>
    </row>
    <row r="200" spans="1:7" ht="15">
      <c r="A200" s="51" t="s">
        <v>388</v>
      </c>
      <c r="B200" s="51"/>
      <c r="C200" s="51"/>
      <c r="D200" s="51"/>
      <c r="E200" s="51"/>
      <c r="F200" s="51"/>
      <c r="G200" s="51"/>
    </row>
    <row r="201" spans="1:7" ht="50.25" customHeight="1">
      <c r="A201" s="52" t="s">
        <v>389</v>
      </c>
      <c r="B201" s="52"/>
      <c r="D201" s="53" t="s">
        <v>390</v>
      </c>
      <c r="E201" s="53"/>
      <c r="F201" s="53"/>
      <c r="G201" s="53"/>
    </row>
  </sheetData>
  <mergeCells count="48">
    <mergeCell ref="A195:F195"/>
    <mergeCell ref="A196:G196"/>
    <mergeCell ref="A197:G197"/>
    <mergeCell ref="A200:G200"/>
    <mergeCell ref="A201:B201"/>
    <mergeCell ref="D201:G201"/>
    <mergeCell ref="A194:F194"/>
    <mergeCell ref="A118:C118"/>
    <mergeCell ref="A128:C128"/>
    <mergeCell ref="A133:C133"/>
    <mergeCell ref="A154:C154"/>
    <mergeCell ref="A160:C160"/>
    <mergeCell ref="A161:C161"/>
    <mergeCell ref="A168:C168"/>
    <mergeCell ref="A185:C185"/>
    <mergeCell ref="A191:C191"/>
    <mergeCell ref="A192:C192"/>
    <mergeCell ref="A193:F193"/>
    <mergeCell ref="A117:C117"/>
    <mergeCell ref="A81:C81"/>
    <mergeCell ref="A84:C84"/>
    <mergeCell ref="A87:C87"/>
    <mergeCell ref="A88:C88"/>
    <mergeCell ref="A93:C93"/>
    <mergeCell ref="A96:C96"/>
    <mergeCell ref="A99:C99"/>
    <mergeCell ref="A102:C102"/>
    <mergeCell ref="A103:C103"/>
    <mergeCell ref="A109:C109"/>
    <mergeCell ref="A114:C114"/>
    <mergeCell ref="A78:C78"/>
    <mergeCell ref="A31:C31"/>
    <mergeCell ref="A36:C36"/>
    <mergeCell ref="A39:C39"/>
    <mergeCell ref="A42:C42"/>
    <mergeCell ref="A45:C45"/>
    <mergeCell ref="A50:C50"/>
    <mergeCell ref="A56:C56"/>
    <mergeCell ref="A60:C60"/>
    <mergeCell ref="A61:C61"/>
    <mergeCell ref="A69:C69"/>
    <mergeCell ref="A75:C75"/>
    <mergeCell ref="A10:C10"/>
    <mergeCell ref="A1:F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horizontalDpi="0" verticalDpi="0" r:id="rId1"/>
  <rowBreaks count="3" manualBreakCount="3">
    <brk id="36" max="6" man="1"/>
    <brk id="142" max="6" man="1"/>
    <brk id="16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ofertowy</vt:lpstr>
      <vt:lpstr>ofertowy pusty</vt:lpstr>
      <vt:lpstr>ofertowy!Obszar_wydruku</vt:lpstr>
      <vt:lpstr>'ofertowy pusty'!Obszar_wydruku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</dc:creator>
  <cp:lastModifiedBy>jdudka</cp:lastModifiedBy>
  <cp:lastPrinted>2019-12-22T18:50:42Z</cp:lastPrinted>
  <dcterms:created xsi:type="dcterms:W3CDTF">2019-12-22T15:08:01Z</dcterms:created>
  <dcterms:modified xsi:type="dcterms:W3CDTF">2021-05-12T11:57:45Z</dcterms:modified>
</cp:coreProperties>
</file>