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29AD26B0-3DFB-4505-A561-0822839A855E}" xr6:coauthVersionLast="47" xr6:coauthVersionMax="47" xr10:uidLastSave="{00000000-0000-0000-0000-000000000000}"/>
  <bookViews>
    <workbookView xWindow="-120" yWindow="-120" windowWidth="29040" windowHeight="15840" tabRatio="666" xr2:uid="{00000000-000D-0000-FFFF-FFFF00000000}"/>
  </bookViews>
  <sheets>
    <sheet name="Podsumowanie oferty" sheetId="10" r:id="rId1"/>
    <sheet name=" Spawalne" sheetId="1" r:id="rId2"/>
    <sheet name="Ocynki" sheetId="2" r:id="rId3"/>
    <sheet name="PP; PE ... PVC" sheetId="4" r:id="rId4"/>
    <sheet name="Kolor" sheetId="3" r:id="rId5"/>
    <sheet name=" Armatura + inne" sheetId="5" r:id="rId6"/>
    <sheet name="uszczelki" sheetId="8" r:id="rId7"/>
    <sheet name="Stal press" sheetId="9" r:id="rId8"/>
    <sheet name="Arkusz2" sheetId="7" state="hidden" r:id="rId9"/>
  </sheets>
  <definedNames>
    <definedName name="excelblog_Dziesiatki" localSheetId="8">{"dziesięć";"dwadzieścia";"trzydzieści";"czterdzieści";"pięćdziesiąt";"sześćdziesiąt";"siedemdziesiąt";"osiemdziesiąt";"dziewięćdziesiąt"}</definedName>
    <definedName name="excelblog_Jednosci" localSheetId="8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8">{"sto";"dwieście";"trzysta";"czterysta";"pięćset";"sześćset";"siedemset";"osiemset";"dziewięćset"}</definedName>
    <definedName name="_xlnm.Print_Area" localSheetId="1">' Spawalne'!$A$1:$D$96</definedName>
    <definedName name="_xlnm.Print_Titles" localSheetId="5">' Armatura + inne'!$2:$3</definedName>
    <definedName name="_xlnm.Print_Titles" localSheetId="1">' Spawalne'!$2:$2</definedName>
    <definedName name="_xlnm.Print_Titles" localSheetId="4">Kolor!$2:$3</definedName>
    <definedName name="_xlnm.Print_Titles" localSheetId="2">Ocynki!$2:$3</definedName>
    <definedName name="_xlnm.Print_Titles" localSheetId="3">'PP; PE ... PVC'!$2:$3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2" i="5" l="1"/>
  <c r="I93" i="5"/>
  <c r="I94" i="5"/>
  <c r="I95" i="5"/>
  <c r="I96" i="5"/>
  <c r="I97" i="5"/>
  <c r="I98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4" i="8"/>
  <c r="I40" i="8" s="1"/>
  <c r="I5" i="8"/>
  <c r="I6" i="8"/>
  <c r="I7" i="8"/>
  <c r="I8" i="8"/>
  <c r="I9" i="8"/>
  <c r="I10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4" i="9"/>
  <c r="G110" i="4"/>
  <c r="I110" i="4" s="1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4" i="8"/>
  <c r="I38" i="8"/>
  <c r="I39" i="8"/>
  <c r="I33" i="8"/>
  <c r="I35" i="8"/>
  <c r="I36" i="8"/>
  <c r="I37" i="8"/>
  <c r="I11" i="8"/>
  <c r="I5" i="5"/>
  <c r="I6" i="5"/>
  <c r="I7" i="5"/>
  <c r="I8" i="5"/>
  <c r="I9" i="5"/>
  <c r="I10" i="5"/>
  <c r="I11" i="5"/>
  <c r="I12" i="5"/>
  <c r="I14" i="5"/>
  <c r="I15" i="5"/>
  <c r="I13" i="5"/>
  <c r="I16" i="5"/>
  <c r="I17" i="5"/>
  <c r="I18" i="5"/>
  <c r="I19" i="5"/>
  <c r="I20" i="5"/>
  <c r="I21" i="5"/>
  <c r="I22" i="5"/>
  <c r="I23" i="5"/>
  <c r="I24" i="5"/>
  <c r="I4" i="5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6" i="3"/>
  <c r="I87" i="3"/>
  <c r="I88" i="3"/>
  <c r="I89" i="3"/>
  <c r="I90" i="3"/>
  <c r="I91" i="3"/>
  <c r="I92" i="3"/>
  <c r="I95" i="3"/>
  <c r="I94" i="3"/>
  <c r="I93" i="3"/>
  <c r="I96" i="3"/>
  <c r="I97" i="3"/>
  <c r="I98" i="3"/>
  <c r="I99" i="3"/>
  <c r="I100" i="3"/>
  <c r="I84" i="3"/>
  <c r="I85" i="3"/>
  <c r="I101" i="3"/>
  <c r="I102" i="3"/>
  <c r="I4" i="3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70" i="4"/>
  <c r="I71" i="4"/>
  <c r="I69" i="4"/>
  <c r="I72" i="4"/>
  <c r="I73" i="4"/>
  <c r="I74" i="4"/>
  <c r="I75" i="4"/>
  <c r="I78" i="4"/>
  <c r="I76" i="4"/>
  <c r="I77" i="4"/>
  <c r="I79" i="4"/>
  <c r="I80" i="4"/>
  <c r="I81" i="4"/>
  <c r="I82" i="4"/>
  <c r="I83" i="4"/>
  <c r="I84" i="4"/>
  <c r="I85" i="4"/>
  <c r="I90" i="4"/>
  <c r="I89" i="4"/>
  <c r="I86" i="4"/>
  <c r="I87" i="4"/>
  <c r="I88" i="4"/>
  <c r="I116" i="4"/>
  <c r="I117" i="4"/>
  <c r="I118" i="4"/>
  <c r="I119" i="4"/>
  <c r="I120" i="4"/>
  <c r="I105" i="4"/>
  <c r="I121" i="4"/>
  <c r="I122" i="4"/>
  <c r="I93" i="4"/>
  <c r="I94" i="4"/>
  <c r="I95" i="4"/>
  <c r="I96" i="4"/>
  <c r="I97" i="4"/>
  <c r="I98" i="4"/>
  <c r="I99" i="4"/>
  <c r="I100" i="4"/>
  <c r="I102" i="4"/>
  <c r="I101" i="4"/>
  <c r="I103" i="4"/>
  <c r="I104" i="4"/>
  <c r="I106" i="4"/>
  <c r="I107" i="4"/>
  <c r="I108" i="4"/>
  <c r="I109" i="4"/>
  <c r="I111" i="4"/>
  <c r="I112" i="4"/>
  <c r="I113" i="4"/>
  <c r="I114" i="4"/>
  <c r="I115" i="4"/>
  <c r="I123" i="4"/>
  <c r="I124" i="4"/>
  <c r="I125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4" i="4"/>
  <c r="I155" i="4"/>
  <c r="I151" i="4"/>
  <c r="I152" i="4"/>
  <c r="I153" i="4"/>
  <c r="I156" i="4"/>
  <c r="I157" i="4"/>
  <c r="I158" i="4"/>
  <c r="I159" i="4"/>
  <c r="I160" i="4"/>
  <c r="I161" i="4"/>
  <c r="I162" i="4"/>
  <c r="I163" i="4"/>
  <c r="I126" i="4"/>
  <c r="I127" i="4"/>
  <c r="I128" i="4"/>
  <c r="I164" i="4"/>
  <c r="I165" i="4"/>
  <c r="I166" i="4"/>
  <c r="I91" i="4"/>
  <c r="I92" i="4"/>
  <c r="I4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60" i="2"/>
  <c r="I58" i="2"/>
  <c r="I59" i="2"/>
  <c r="I62" i="2"/>
  <c r="I61" i="2"/>
  <c r="I64" i="2"/>
  <c r="I63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2" i="1"/>
  <c r="F91" i="1"/>
  <c r="F90" i="1"/>
  <c r="F95" i="1"/>
  <c r="F94" i="1"/>
  <c r="F93" i="1"/>
  <c r="F4" i="1"/>
  <c r="B3" i="7"/>
  <c r="F5" i="7" s="1"/>
  <c r="F6" i="7" s="1"/>
  <c r="D18" i="10" l="1"/>
  <c r="F34" i="9"/>
  <c r="D19" i="10" s="1"/>
  <c r="I99" i="5"/>
  <c r="D17" i="10" s="1"/>
  <c r="I103" i="3"/>
  <c r="D16" i="10" s="1"/>
  <c r="I167" i="4"/>
  <c r="D15" i="10" s="1"/>
  <c r="I113" i="2"/>
  <c r="D14" i="10" s="1"/>
  <c r="F96" i="1"/>
  <c r="D13" i="10" s="1"/>
  <c r="B31" i="7"/>
  <c r="E33" i="7" s="1"/>
  <c r="E34" i="7" s="1"/>
  <c r="E5" i="7"/>
  <c r="E6" i="7" s="1"/>
  <c r="D5" i="7"/>
  <c r="D6" i="7" s="1"/>
  <c r="G5" i="7"/>
  <c r="G6" i="7" s="1"/>
  <c r="C6" i="7"/>
  <c r="H5" i="7"/>
  <c r="H6" i="7" s="1"/>
  <c r="B17" i="7"/>
  <c r="D19" i="7" s="1"/>
  <c r="D20" i="7" s="1"/>
  <c r="D20" i="10" l="1"/>
  <c r="G33" i="7"/>
  <c r="G34" i="7" s="1"/>
  <c r="D33" i="7"/>
  <c r="D34" i="7" s="1"/>
  <c r="C34" i="7"/>
  <c r="H33" i="7"/>
  <c r="H34" i="7" s="1"/>
  <c r="F33" i="7"/>
  <c r="F34" i="7" s="1"/>
  <c r="B8" i="7"/>
  <c r="H19" i="7"/>
  <c r="H20" i="7" s="1"/>
  <c r="E19" i="7"/>
  <c r="E20" i="7" s="1"/>
  <c r="C20" i="7"/>
  <c r="F19" i="7"/>
  <c r="F20" i="7" s="1"/>
  <c r="G19" i="7"/>
  <c r="G20" i="7" s="1"/>
  <c r="B9" i="7"/>
  <c r="B10" i="7"/>
  <c r="B37" i="7" l="1"/>
  <c r="B38" i="7"/>
  <c r="B36" i="7"/>
  <c r="B23" i="7"/>
  <c r="B24" i="7"/>
  <c r="B22" i="7"/>
</calcChain>
</file>

<file path=xl/sharedStrings.xml><?xml version="1.0" encoding="utf-8"?>
<sst xmlns="http://schemas.openxmlformats.org/spreadsheetml/2006/main" count="1969" uniqueCount="931">
  <si>
    <t>Lp.</t>
  </si>
  <si>
    <t>Nazwa materiału</t>
  </si>
  <si>
    <t>J.m.</t>
  </si>
  <si>
    <t xml:space="preserve">Ilość  </t>
  </si>
  <si>
    <t>Cena
netto</t>
  </si>
  <si>
    <t xml:space="preserve">1. </t>
  </si>
  <si>
    <t>DENKO SPAWALNE DN  20</t>
  </si>
  <si>
    <t>szt</t>
  </si>
  <si>
    <t xml:space="preserve">2. </t>
  </si>
  <si>
    <t>DENKO SPAWALNE DN  25</t>
  </si>
  <si>
    <t xml:space="preserve">3. </t>
  </si>
  <si>
    <t xml:space="preserve">DENKO SPAWALNE DN  32 </t>
  </si>
  <si>
    <t xml:space="preserve">4. </t>
  </si>
  <si>
    <t>DENKO SPAWALNE DN  40</t>
  </si>
  <si>
    <t xml:space="preserve">5. </t>
  </si>
  <si>
    <t xml:space="preserve">DENKO SPAWALNE DN  50 </t>
  </si>
  <si>
    <t xml:space="preserve">6. </t>
  </si>
  <si>
    <t xml:space="preserve">DENKO SPAWALNE DN  65 </t>
  </si>
  <si>
    <t xml:space="preserve">7. </t>
  </si>
  <si>
    <t xml:space="preserve">DENKO SPAWALNE DN  80 </t>
  </si>
  <si>
    <t xml:space="preserve">8. </t>
  </si>
  <si>
    <t>DENKO SPAWALNE DN 100</t>
  </si>
  <si>
    <t xml:space="preserve">9. </t>
  </si>
  <si>
    <t xml:space="preserve">10. </t>
  </si>
  <si>
    <t xml:space="preserve">11. </t>
  </si>
  <si>
    <t xml:space="preserve">KOLANO HAMBURSKIE DN  15 </t>
  </si>
  <si>
    <t xml:space="preserve">12. </t>
  </si>
  <si>
    <t xml:space="preserve">KOLANO HAMBURSKIE DN  20 </t>
  </si>
  <si>
    <t xml:space="preserve">13. </t>
  </si>
  <si>
    <t xml:space="preserve">KOLANO HAMBURSKIE DN  25 </t>
  </si>
  <si>
    <t xml:space="preserve">14. </t>
  </si>
  <si>
    <t xml:space="preserve">KOLANO HAMBURSKIE DN  32 </t>
  </si>
  <si>
    <t xml:space="preserve">15. </t>
  </si>
  <si>
    <t xml:space="preserve">KOLANO HAMBURSKIE DN  40 </t>
  </si>
  <si>
    <t xml:space="preserve">16. </t>
  </si>
  <si>
    <t xml:space="preserve">KOLANO HAMBURSKIE DN  50 </t>
  </si>
  <si>
    <t xml:space="preserve">17. </t>
  </si>
  <si>
    <t xml:space="preserve">KOLANO HAMBURSKIE DN  65 </t>
  </si>
  <si>
    <t xml:space="preserve">18. </t>
  </si>
  <si>
    <t xml:space="preserve">KOLANO HAMBURSKIE DN  80 </t>
  </si>
  <si>
    <t xml:space="preserve">19. </t>
  </si>
  <si>
    <t xml:space="preserve">KOLANO HAMBURSKIE DN 100 </t>
  </si>
  <si>
    <t xml:space="preserve">20. </t>
  </si>
  <si>
    <t xml:space="preserve">21. </t>
  </si>
  <si>
    <t xml:space="preserve">KOŁNIERZ PŁASKI DN 25/PN16-40 </t>
  </si>
  <si>
    <t xml:space="preserve">22. </t>
  </si>
  <si>
    <t xml:space="preserve">KOŁNIERZ PŁASKI DN 32/PN16-40 </t>
  </si>
  <si>
    <t xml:space="preserve">23. </t>
  </si>
  <si>
    <t xml:space="preserve">KOŁNIERZ PŁASKI DN 40/PN16-40 </t>
  </si>
  <si>
    <t xml:space="preserve">24. </t>
  </si>
  <si>
    <t xml:space="preserve">KOŁNIERZ PŁASKI DN 50/16 </t>
  </si>
  <si>
    <t xml:space="preserve">25. </t>
  </si>
  <si>
    <t xml:space="preserve">KOŁNIERZ PŁASKI DN 65/16 </t>
  </si>
  <si>
    <t xml:space="preserve">26. </t>
  </si>
  <si>
    <t xml:space="preserve">KOŁNIERZ PŁASKI DN 80/16 </t>
  </si>
  <si>
    <t xml:space="preserve">27. </t>
  </si>
  <si>
    <t xml:space="preserve">28. </t>
  </si>
  <si>
    <t xml:space="preserve">KOŁNIERZ STALOWY Z KRÓĆCEM DN 50 PN16 </t>
  </si>
  <si>
    <t xml:space="preserve">29. </t>
  </si>
  <si>
    <t xml:space="preserve">30. </t>
  </si>
  <si>
    <t xml:space="preserve">KOŁNIERZ STALOWY ZAŚLEPIAJĄCY DN 50 PN16 </t>
  </si>
  <si>
    <t xml:space="preserve">32. </t>
  </si>
  <si>
    <t xml:space="preserve">33. </t>
  </si>
  <si>
    <t xml:space="preserve">34. </t>
  </si>
  <si>
    <t xml:space="preserve">35. </t>
  </si>
  <si>
    <t>KRÓCIEC Z GWINTEM DN 25</t>
  </si>
  <si>
    <t xml:space="preserve">36. </t>
  </si>
  <si>
    <t xml:space="preserve">KRÓCIEC Z GWINTEM DN 32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</si>
  <si>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</si>
  <si>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</si>
  <si>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</si>
  <si>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</si>
  <si>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</si>
  <si>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MUFKA SPAWALNA DN 15 </t>
  </si>
  <si>
    <t xml:space="preserve">42. </t>
  </si>
  <si>
    <t xml:space="preserve">MUFKA SPAWALNA DN 20 </t>
  </si>
  <si>
    <t xml:space="preserve">43. </t>
  </si>
  <si>
    <t xml:space="preserve">MUFKA SPAWALNA DN 25 </t>
  </si>
  <si>
    <t xml:space="preserve">44. </t>
  </si>
  <si>
    <t>MUFKA SPAWALNA DN 32</t>
  </si>
  <si>
    <t xml:space="preserve">45. </t>
  </si>
  <si>
    <t xml:space="preserve">MUFKA SPAWALNA DN 40 </t>
  </si>
  <si>
    <t xml:space="preserve">46. </t>
  </si>
  <si>
    <t xml:space="preserve">PÓŁŚRUBUNEK SPAWALNY 15 GW 3/4" </t>
  </si>
  <si>
    <t xml:space="preserve">47. </t>
  </si>
  <si>
    <t xml:space="preserve">PÓŁŚRUBUNEK SPAWALNY 20 GW 1" </t>
  </si>
  <si>
    <t xml:space="preserve">48. </t>
  </si>
  <si>
    <t xml:space="preserve">PÓŁŚRUBUNEK SPAWALNY 25 GW 11/4" </t>
  </si>
  <si>
    <t xml:space="preserve">49. </t>
  </si>
  <si>
    <t xml:space="preserve">PÓŁŚRUBUNEK SPAWALNY 32 GW 11/2" </t>
  </si>
  <si>
    <t xml:space="preserve">50. </t>
  </si>
  <si>
    <t xml:space="preserve">PÓŁŚRUBUNEK SPAWALNY 40 GW 2" </t>
  </si>
  <si>
    <t xml:space="preserve">51. </t>
  </si>
  <si>
    <t xml:space="preserve">52. </t>
  </si>
  <si>
    <t>m</t>
  </si>
  <si>
    <t xml:space="preserve">53. </t>
  </si>
  <si>
    <t xml:space="preserve">RURA CZARNA DN  15 </t>
  </si>
  <si>
    <t xml:space="preserve">54. </t>
  </si>
  <si>
    <t xml:space="preserve">RURA CZARNA DN  20 </t>
  </si>
  <si>
    <t xml:space="preserve">55. </t>
  </si>
  <si>
    <t xml:space="preserve">RURA CZARNA DN  25 </t>
  </si>
  <si>
    <t xml:space="preserve">56. </t>
  </si>
  <si>
    <t xml:space="preserve">RURA CZARNA DN  32 </t>
  </si>
  <si>
    <t xml:space="preserve">57. </t>
  </si>
  <si>
    <t xml:space="preserve">RURA CZARNA DN  40 </t>
  </si>
  <si>
    <t xml:space="preserve">58. </t>
  </si>
  <si>
    <t xml:space="preserve">RURA CZARNA DN  50 </t>
  </si>
  <si>
    <t xml:space="preserve">59. </t>
  </si>
  <si>
    <t xml:space="preserve">RURA CZARNA DN  65 </t>
  </si>
  <si>
    <t xml:space="preserve">60. </t>
  </si>
  <si>
    <t xml:space="preserve">RURA CZARNA DN  80 </t>
  </si>
  <si>
    <t xml:space="preserve">61. </t>
  </si>
  <si>
    <t xml:space="preserve">RURA CZARNA DN 100 </t>
  </si>
  <si>
    <t xml:space="preserve">62. </t>
  </si>
  <si>
    <t xml:space="preserve">63. </t>
  </si>
  <si>
    <t xml:space="preserve">64. </t>
  </si>
  <si>
    <t xml:space="preserve">TRÓJNIK SPAWALNY DN 15 </t>
  </si>
  <si>
    <t xml:space="preserve">65. </t>
  </si>
  <si>
    <t xml:space="preserve">TRÓJNIK SPAWALNY DN 20 </t>
  </si>
  <si>
    <t xml:space="preserve">66. </t>
  </si>
  <si>
    <t xml:space="preserve">TRÓJNIK SPAWALNY DN 25 </t>
  </si>
  <si>
    <t xml:space="preserve">67. </t>
  </si>
  <si>
    <t xml:space="preserve">TRÓJNIK SPAWALNY DN 32 </t>
  </si>
  <si>
    <t xml:space="preserve">68. </t>
  </si>
  <si>
    <t xml:space="preserve">TRÓJNIK SPAWALNY DN 40 </t>
  </si>
  <si>
    <t xml:space="preserve">69. </t>
  </si>
  <si>
    <t xml:space="preserve">TRÓJNIK SPAWALNY DN 50 </t>
  </si>
  <si>
    <t xml:space="preserve">70. </t>
  </si>
  <si>
    <t xml:space="preserve">TRÓJNIK SPAWALNY DN 65 </t>
  </si>
  <si>
    <t xml:space="preserve">71. </t>
  </si>
  <si>
    <t xml:space="preserve">TRÓJNIK SPAWALNY DN 80 </t>
  </si>
  <si>
    <t xml:space="preserve">72. </t>
  </si>
  <si>
    <t xml:space="preserve">ZWĘŻKA STALOWA  20/15 </t>
  </si>
  <si>
    <t xml:space="preserve">73. </t>
  </si>
  <si>
    <t xml:space="preserve">ZWĘŻKA STALOWA  25/15 </t>
  </si>
  <si>
    <t xml:space="preserve">74. </t>
  </si>
  <si>
    <t xml:space="preserve">ZWĘŻKA STALOWA  25/20 </t>
  </si>
  <si>
    <t xml:space="preserve">75. </t>
  </si>
  <si>
    <t xml:space="preserve">ZWĘŻKA STALOWA  32/15 </t>
  </si>
  <si>
    <t xml:space="preserve">76. </t>
  </si>
  <si>
    <t xml:space="preserve">ZWĘŻKA STALOWA  32/20 </t>
  </si>
  <si>
    <t xml:space="preserve">77. </t>
  </si>
  <si>
    <t xml:space="preserve">ZWĘŻKA STALOWA  32/25 </t>
  </si>
  <si>
    <t xml:space="preserve">78. </t>
  </si>
  <si>
    <t xml:space="preserve">ZWĘŻKA STALOWA  40/20 </t>
  </si>
  <si>
    <t xml:space="preserve">79. </t>
  </si>
  <si>
    <t xml:space="preserve">ZWĘŻKA STALOWA  40/25 </t>
  </si>
  <si>
    <t xml:space="preserve">80. </t>
  </si>
  <si>
    <t xml:space="preserve">ZWĘŻKA STALOWA  40/32 </t>
  </si>
  <si>
    <t xml:space="preserve">81. </t>
  </si>
  <si>
    <t xml:space="preserve">ZWĘŻKA STALOWA  50/20 </t>
  </si>
  <si>
    <t xml:space="preserve">82. </t>
  </si>
  <si>
    <t xml:space="preserve">ZWĘŻKA STALOWA  50/25 </t>
  </si>
  <si>
    <t xml:space="preserve">83. </t>
  </si>
  <si>
    <t xml:space="preserve">ZWĘŻKA STALOWA  50/32 </t>
  </si>
  <si>
    <t xml:space="preserve">84. </t>
  </si>
  <si>
    <t xml:space="preserve">ZWĘŻKA STALOWA  50/40 </t>
  </si>
  <si>
    <t xml:space="preserve">85. </t>
  </si>
  <si>
    <t xml:space="preserve">ZWĘŻKA STALOWA  65/25 </t>
  </si>
  <si>
    <t xml:space="preserve">86. </t>
  </si>
  <si>
    <t xml:space="preserve">ZWĘŻKA STALOWA  65/32 </t>
  </si>
  <si>
    <t xml:space="preserve">87. </t>
  </si>
  <si>
    <t xml:space="preserve">ZWĘŻKA STALOWA  65/40 </t>
  </si>
  <si>
    <t xml:space="preserve">88. </t>
  </si>
  <si>
    <t xml:space="preserve">ZWĘŻKA STALOWA  65/50 </t>
  </si>
  <si>
    <t xml:space="preserve">89. </t>
  </si>
  <si>
    <t>ZWĘŻKA STALOWA  80/40</t>
  </si>
  <si>
    <t xml:space="preserve">90. </t>
  </si>
  <si>
    <t>ZWĘŻKA STALOWA  80/50</t>
  </si>
  <si>
    <t xml:space="preserve">91. </t>
  </si>
  <si>
    <t xml:space="preserve">ZWĘŻKA STALOWA  80/65 </t>
  </si>
  <si>
    <t xml:space="preserve">92. </t>
  </si>
  <si>
    <t>ZWĘŻKA STALOWA 100/50</t>
  </si>
  <si>
    <t>ZWĘŻKA STALOWA 100/65</t>
  </si>
  <si>
    <t>ZWĘŻKA STALOWA 100/80</t>
  </si>
  <si>
    <t>Podana ilość jest ilością szacunkową i może ulec  zmianie.</t>
  </si>
  <si>
    <t xml:space="preserve">KOLANO OCYNK MUFOWE DN 15 </t>
  </si>
  <si>
    <t xml:space="preserve">KOLANO OCYNK MUFOWE DN 20 </t>
  </si>
  <si>
    <t xml:space="preserve">KOLANO OCYNK MUFOWE DN 25 </t>
  </si>
  <si>
    <t xml:space="preserve">KOLANO OCYNK MUFOWE DN 32 </t>
  </si>
  <si>
    <t xml:space="preserve">KOLANO OCYNK MUFOWE DN 40 </t>
  </si>
  <si>
    <t xml:space="preserve">KOLANO OCYNK MUFOWE DN 50 </t>
  </si>
  <si>
    <t xml:space="preserve">KOLANO OCYNK NYPLOWE DN 10 </t>
  </si>
  <si>
    <t xml:space="preserve">KOLANO OCYNK NYPLOWE DN 15 </t>
  </si>
  <si>
    <t xml:space="preserve">KOLANO OCYNK NYPLOWE DN 20 </t>
  </si>
  <si>
    <t xml:space="preserve">KOLANO OCYNK NYPLOWE DN 25 </t>
  </si>
  <si>
    <t xml:space="preserve">KOLANO OCYNK NYPLOWE DN 32 </t>
  </si>
  <si>
    <t xml:space="preserve">KOLANO OCYNK NYPLOWE DN 40 </t>
  </si>
  <si>
    <t xml:space="preserve">KOLANO OCYNK NYPLOWE DN 50 </t>
  </si>
  <si>
    <t>KOŁNIERZ SZYJKOWY GWINT.OCYNK DN 32 PN16 GW 1 1/4 "</t>
  </si>
  <si>
    <t>KOŁNIERZ SZYJKOWY GWINT.OCYNK DN 40 PN16 GW 1 1/2 "</t>
  </si>
  <si>
    <t>KOŁNIERZ SZYJKOWY GWINT.OCYNK DN 50 PN16 GW 2 "</t>
  </si>
  <si>
    <t xml:space="preserve">KOREK OCYNK DN 10 </t>
  </si>
  <si>
    <t xml:space="preserve">KOREK OCYNK DN 15 </t>
  </si>
  <si>
    <t xml:space="preserve">KOREK OCYNK DN 20 </t>
  </si>
  <si>
    <t xml:space="preserve">KOREK OCYNK DN 25 </t>
  </si>
  <si>
    <t>KOREK OCYNK DN 32</t>
  </si>
  <si>
    <t>KOREK OCYNK DN 40</t>
  </si>
  <si>
    <t xml:space="preserve">KOREK OCYNK DN 50 </t>
  </si>
  <si>
    <t xml:space="preserve">MUFKA OCYNK DN 15 </t>
  </si>
  <si>
    <t xml:space="preserve">MUFKA OCYNK DN 20 </t>
  </si>
  <si>
    <t xml:space="preserve">MUFKA OCYNK DN 25 </t>
  </si>
  <si>
    <t xml:space="preserve">MUFKA OCYNK DN 32 </t>
  </si>
  <si>
    <t xml:space="preserve">MUFKA OCYNK DN 40 </t>
  </si>
  <si>
    <t xml:space="preserve">MUFKA OCYNK DN 50 </t>
  </si>
  <si>
    <t xml:space="preserve">MUFKA OCYNK DN 65 </t>
  </si>
  <si>
    <t xml:space="preserve">MUFKA OCYNK RED. DN 20 X 15 </t>
  </si>
  <si>
    <t xml:space="preserve">MUFKA OCYNK RED. DN 25 X 15 </t>
  </si>
  <si>
    <t xml:space="preserve">MUFKA OCYNK RED. DN 25 X 20 </t>
  </si>
  <si>
    <t xml:space="preserve">MUFKA OCYNK RED. DN 32 X 15 </t>
  </si>
  <si>
    <t xml:space="preserve">MUFKA OCYNK RED. DN 32 X 20 </t>
  </si>
  <si>
    <t xml:space="preserve">MUFKA OCYNK RED. DN 32 X 25 </t>
  </si>
  <si>
    <t xml:space="preserve">MUFKA OCYNK RED. DN 40 X 25 </t>
  </si>
  <si>
    <t xml:space="preserve">MUFKA OCYNK RED. DN 40 X 32 </t>
  </si>
  <si>
    <t xml:space="preserve">MUFKA OCYNK RED. DN 50 X 25 </t>
  </si>
  <si>
    <t>MUFKA OCYNK RED. DN 50 X 32</t>
  </si>
  <si>
    <t xml:space="preserve">MUFKA OCYNK RED. DN 50 X 40 </t>
  </si>
  <si>
    <t xml:space="preserve">NYPEL OCYNK DN 10 </t>
  </si>
  <si>
    <t xml:space="preserve">NYPEL OCYNK DN 15 </t>
  </si>
  <si>
    <t xml:space="preserve">NYPEL OCYNK DN 20 </t>
  </si>
  <si>
    <t xml:space="preserve">NYPEL OCYNK DN 25 </t>
  </si>
  <si>
    <t xml:space="preserve">NYPEL OCYNK DN 32 </t>
  </si>
  <si>
    <t xml:space="preserve">NYPEL OCYNK DN 40 </t>
  </si>
  <si>
    <t xml:space="preserve">NYPEL OCYNK DN 50 </t>
  </si>
  <si>
    <t xml:space="preserve">NYPEL OCYNK RED. DN 20 X 15 </t>
  </si>
  <si>
    <t xml:space="preserve">NYPEL OCYNK RED. DN 25 X 15 </t>
  </si>
  <si>
    <t xml:space="preserve">NYPEL OCYNK RED. DN 25 X 20 </t>
  </si>
  <si>
    <t xml:space="preserve">NYPEL OCYNK RED. DN 32 X 15 </t>
  </si>
  <si>
    <t xml:space="preserve">NYPEL OCYNK RED. DN 32 X 25 </t>
  </si>
  <si>
    <t xml:space="preserve">OBEJMA NAPRAWCZA GEBO 1" </t>
  </si>
  <si>
    <t xml:space="preserve">OBEJMA NAPRAWCZA GEBO  1/2" </t>
  </si>
  <si>
    <t xml:space="preserve">OBEJMA NAPRAWCZA GEBO  3/4" </t>
  </si>
  <si>
    <t xml:space="preserve">OBEJMA NAPRAWCZA GEBO 1 1/2" </t>
  </si>
  <si>
    <t xml:space="preserve">OBEJMA NAPRAWCZA GEBO 1 1/4" </t>
  </si>
  <si>
    <t xml:space="preserve">OBEJMA NAPRAWCZA GEBO 2 1/2" </t>
  </si>
  <si>
    <t xml:space="preserve">OBEJMA NAPRAWCZA GEBO 2" </t>
  </si>
  <si>
    <t xml:space="preserve">OBEJMA NAPRAWCZA GEBO 3" </t>
  </si>
  <si>
    <t xml:space="preserve">REDUKCJA OCYNK DN 20 X 15 </t>
  </si>
  <si>
    <t xml:space="preserve">REDUKCJA OCYNK DN 25 X 15 </t>
  </si>
  <si>
    <t xml:space="preserve">REDUKCJA OCYNK DN 25 X 20 </t>
  </si>
  <si>
    <t xml:space="preserve">REDUKCJA OCYNK DN 32 X 15 </t>
  </si>
  <si>
    <t xml:space="preserve">REDUKCJA OCYNK DN 32 X 20 </t>
  </si>
  <si>
    <t xml:space="preserve">REDUKCJA OCYNK DN 32 X 25 </t>
  </si>
  <si>
    <t xml:space="preserve">REDUKCJA OCYNK DN 40 X 15 </t>
  </si>
  <si>
    <t xml:space="preserve">REDUKCJA OCYNK DN 40 X 20 </t>
  </si>
  <si>
    <t xml:space="preserve">REDUKCJA OCYNK DN 40 X 25 </t>
  </si>
  <si>
    <t xml:space="preserve">REDUKCJA OCYNK DN 40 X 32 </t>
  </si>
  <si>
    <t xml:space="preserve">REDUKCJA OCYNK DN 50 X 20 </t>
  </si>
  <si>
    <t xml:space="preserve">REDUKCJA OCYNK DN 50 X 25 </t>
  </si>
  <si>
    <t xml:space="preserve">REDUKCJA OCYNK DN 50 X 32 </t>
  </si>
  <si>
    <t xml:space="preserve">REDUKCJA OCYNK DN 50 X 40 </t>
  </si>
  <si>
    <t xml:space="preserve">REDUKCJA OCYNK DN 65 X 32 </t>
  </si>
  <si>
    <t xml:space="preserve">REDUKCJA OCYNK DN 65 X 40 </t>
  </si>
  <si>
    <t xml:space="preserve">REDUKCJA OCYNK DN  65 X 50 </t>
  </si>
  <si>
    <t xml:space="preserve">REDUKCJA OCYNK DN  80 X 40 </t>
  </si>
  <si>
    <t xml:space="preserve">RURA OCYNK DN 15 </t>
  </si>
  <si>
    <t xml:space="preserve">RURA OCYNK DN 20 </t>
  </si>
  <si>
    <t xml:space="preserve">RURA OCYNK DN 25 </t>
  </si>
  <si>
    <t xml:space="preserve">RURA OCYNK DN 32 </t>
  </si>
  <si>
    <t xml:space="preserve">RURA OCYNK DN 40 </t>
  </si>
  <si>
    <t xml:space="preserve">RURA OCYNK DN 50 </t>
  </si>
  <si>
    <t xml:space="preserve">TRÓJNIK OCYNK DN 15 </t>
  </si>
  <si>
    <t xml:space="preserve">TRÓJNIK OCYNK DN 20 </t>
  </si>
  <si>
    <t xml:space="preserve">TRÓJNIK OCYNK DN 25 </t>
  </si>
  <si>
    <t xml:space="preserve">TRÓJNIK OCYNK DN 32 </t>
  </si>
  <si>
    <t xml:space="preserve">TRÓJNIK OCYNK DN 40 </t>
  </si>
  <si>
    <t xml:space="preserve">TRÓJNIK OCYNK DN 50 </t>
  </si>
  <si>
    <t xml:space="preserve">TRÓJNIK OCYNK RED. DN 20 X 15 </t>
  </si>
  <si>
    <t xml:space="preserve">TRÓJNIK OCYNK RED. DN 25 X 15 </t>
  </si>
  <si>
    <t xml:space="preserve">TRÓJNIK OCYNK RED. DN 25 X 20 </t>
  </si>
  <si>
    <t xml:space="preserve">TRÓJNIK OCYNK RED. DN 32 X 15 </t>
  </si>
  <si>
    <t xml:space="preserve">TRÓJNIK OCYNK RED. DN 32 X 20 </t>
  </si>
  <si>
    <t xml:space="preserve">TRÓJNIK OCYNK RED. DN 32 X 25 </t>
  </si>
  <si>
    <t xml:space="preserve">TRÓJNIK OCYNK RED. DN 40 X 15 </t>
  </si>
  <si>
    <t xml:space="preserve">TRÓJNIK OCYNK RED. DN 40 X 20 </t>
  </si>
  <si>
    <t xml:space="preserve">TRÓJNIK OCYNK RED. DN 40 X 25 </t>
  </si>
  <si>
    <t xml:space="preserve">TRÓJNIK OCYNK RED. DN 40 X 32 </t>
  </si>
  <si>
    <t>TRÓJNIK OCYNK RED. DN 50 X 20</t>
  </si>
  <si>
    <t xml:space="preserve">TRÓJNIK OCYNK RED. DN 50 X 25 </t>
  </si>
  <si>
    <t xml:space="preserve">TRÓJNIK OCYNK RED. DN 50 X 32 </t>
  </si>
  <si>
    <t>TRÓJNIK OCYNK RED. DN 50 X 40</t>
  </si>
  <si>
    <t xml:space="preserve">ZAŚLEPKA OCYNK DN 15 </t>
  </si>
  <si>
    <t xml:space="preserve">ZAŚLEPKA OCYNK DN 20 </t>
  </si>
  <si>
    <t xml:space="preserve">Wartość 
netto </t>
  </si>
  <si>
    <t>1.</t>
  </si>
  <si>
    <t>2.</t>
  </si>
  <si>
    <t>3.</t>
  </si>
  <si>
    <t>4.</t>
  </si>
  <si>
    <t xml:space="preserve">KOLANO PP 25 45ST </t>
  </si>
  <si>
    <t>5.</t>
  </si>
  <si>
    <t>6.</t>
  </si>
  <si>
    <t>7.</t>
  </si>
  <si>
    <t>8.</t>
  </si>
  <si>
    <t xml:space="preserve">KOLANO PP 40 45ST </t>
  </si>
  <si>
    <t>9.</t>
  </si>
  <si>
    <t>10.</t>
  </si>
  <si>
    <t>11.</t>
  </si>
  <si>
    <t>12.</t>
  </si>
  <si>
    <t>13.</t>
  </si>
  <si>
    <t xml:space="preserve">KOLANO PP 75 90ST </t>
  </si>
  <si>
    <t>14.</t>
  </si>
  <si>
    <t>15.</t>
  </si>
  <si>
    <t>16.</t>
  </si>
  <si>
    <t>17.</t>
  </si>
  <si>
    <t xml:space="preserve">KOLANO PP 90ST 20 X 1/2" GW </t>
  </si>
  <si>
    <t>18.</t>
  </si>
  <si>
    <t xml:space="preserve">KOLANO PP 90ST 20 X 1/2" GZ </t>
  </si>
  <si>
    <t>19.</t>
  </si>
  <si>
    <t>20.</t>
  </si>
  <si>
    <t xml:space="preserve">KOLANO PP NYPLOWE 20 45ST </t>
  </si>
  <si>
    <t>21.</t>
  </si>
  <si>
    <t xml:space="preserve">KOLANO PP NYPLOWE 20 90ST </t>
  </si>
  <si>
    <t>22.</t>
  </si>
  <si>
    <t xml:space="preserve">KOLANO PP NYPLOWE 25 45ST </t>
  </si>
  <si>
    <t>23.</t>
  </si>
  <si>
    <t xml:space="preserve">KOLANO PP NYPLOWE 25 90ST </t>
  </si>
  <si>
    <t>24.</t>
  </si>
  <si>
    <t xml:space="preserve">KOLANO PP NYPLOWE 32 45ST </t>
  </si>
  <si>
    <t>25.</t>
  </si>
  <si>
    <t xml:space="preserve">KOLANO PP NYPLOWE 32 90ST </t>
  </si>
  <si>
    <t>26.</t>
  </si>
  <si>
    <t xml:space="preserve">KOLANO PP NYPLOWE 40 45ST </t>
  </si>
  <si>
    <t>27.</t>
  </si>
  <si>
    <t xml:space="preserve">KOLANO PP NYPLOWE 40 90ST </t>
  </si>
  <si>
    <t>28.</t>
  </si>
  <si>
    <t>29.</t>
  </si>
  <si>
    <t>30.</t>
  </si>
  <si>
    <t>31.</t>
  </si>
  <si>
    <t xml:space="preserve">KOLANO PVC  50/45ST </t>
  </si>
  <si>
    <t>32.</t>
  </si>
  <si>
    <t xml:space="preserve">KOLANO PVC  50/67ST </t>
  </si>
  <si>
    <t>33.</t>
  </si>
  <si>
    <t xml:space="preserve">KOLANO PVC  50/87 ST </t>
  </si>
  <si>
    <t>34.</t>
  </si>
  <si>
    <t>35.</t>
  </si>
  <si>
    <t xml:space="preserve">KOLANO PVC 110/67 ST </t>
  </si>
  <si>
    <t>36.</t>
  </si>
  <si>
    <t xml:space="preserve">KOLANO PVC 110/90 ST </t>
  </si>
  <si>
    <t>38.</t>
  </si>
  <si>
    <t>39.</t>
  </si>
  <si>
    <t>40.</t>
  </si>
  <si>
    <t>41.</t>
  </si>
  <si>
    <t>42.</t>
  </si>
  <si>
    <t xml:space="preserve">KOREK PVC 32 </t>
  </si>
  <si>
    <t>43.</t>
  </si>
  <si>
    <t xml:space="preserve">KOREK PVC 50 </t>
  </si>
  <si>
    <t>45.</t>
  </si>
  <si>
    <t>46.</t>
  </si>
  <si>
    <t>47.</t>
  </si>
  <si>
    <t>48.</t>
  </si>
  <si>
    <t xml:space="preserve">MUFA PP 20 X 3/4 GZ 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</si>
  <si>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</si>
  <si>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</si>
  <si>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</si>
  <si>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</si>
  <si>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</si>
  <si>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</si>
  <si>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</si>
  <si>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</si>
  <si>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</si>
  <si>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</si>
  <si>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</si>
  <si>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</si>
  <si>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</si>
  <si>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</si>
  <si>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</si>
  <si>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</si>
  <si>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</si>
  <si>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</si>
  <si>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</si>
  <si>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</si>
  <si>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 xml:space="preserve">MUFA PP REDUKCYJNA 32 X 20 </t>
  </si>
  <si>
    <t>69.</t>
  </si>
  <si>
    <t>MUFA PP REDUKCYJNA 25 X 21</t>
  </si>
  <si>
    <t>70.</t>
  </si>
  <si>
    <t>MUFA PP REDUKCYJNA 40 X 25</t>
  </si>
  <si>
    <t>71.</t>
  </si>
  <si>
    <t xml:space="preserve">MUFA PP REDUKCYJNA 40 X 32 </t>
  </si>
  <si>
    <t>72.</t>
  </si>
  <si>
    <t xml:space="preserve">MUFA PP REDUKCYJNA 50 X 40 </t>
  </si>
  <si>
    <t>73.</t>
  </si>
  <si>
    <t>74.</t>
  </si>
  <si>
    <t xml:space="preserve">MUFA PP REDUKCYJNA 63 X 50 </t>
  </si>
  <si>
    <t>75.</t>
  </si>
  <si>
    <t>76.</t>
  </si>
  <si>
    <t xml:space="preserve">NASUWKA PVC 110 </t>
  </si>
  <si>
    <t>77.</t>
  </si>
  <si>
    <t>78.</t>
  </si>
  <si>
    <t>79.</t>
  </si>
  <si>
    <t>NASUWKA PVC 50</t>
  </si>
  <si>
    <t>80.</t>
  </si>
  <si>
    <t>81.</t>
  </si>
  <si>
    <t xml:space="preserve">REDUKCJA PP 25 X 20 </t>
  </si>
  <si>
    <t>82.</t>
  </si>
  <si>
    <t xml:space="preserve">REDUKCJA PP 32 X 20 </t>
  </si>
  <si>
    <t>83.</t>
  </si>
  <si>
    <t xml:space="preserve">REDUKCJA PP 32 X 25 </t>
  </si>
  <si>
    <t>84.</t>
  </si>
  <si>
    <t xml:space="preserve">REDUKCJA PP 40 X 32 </t>
  </si>
  <si>
    <t>85.</t>
  </si>
  <si>
    <t xml:space="preserve">REDUKCJA PP 50 X 32 </t>
  </si>
  <si>
    <t>86.</t>
  </si>
  <si>
    <t>REDUKCJA PP 50 X 40</t>
  </si>
  <si>
    <t>87.</t>
  </si>
  <si>
    <t>REDUKCJA PP 63 X 50</t>
  </si>
  <si>
    <t>88.</t>
  </si>
  <si>
    <t>89.</t>
  </si>
  <si>
    <t>91.</t>
  </si>
  <si>
    <t>93.</t>
  </si>
  <si>
    <t>94.</t>
  </si>
  <si>
    <t>95.</t>
  </si>
  <si>
    <t>99.</t>
  </si>
  <si>
    <t xml:space="preserve">RURA PE 25 X 2,0 </t>
  </si>
  <si>
    <t>100.</t>
  </si>
  <si>
    <t xml:space="preserve">RURA PE 40 X 2,4 </t>
  </si>
  <si>
    <t>107.</t>
  </si>
  <si>
    <t xml:space="preserve">RURA PP STABI GLASS ZGRZEWANA 20 X 2,8 X 4000 PN20 </t>
  </si>
  <si>
    <t>108.</t>
  </si>
  <si>
    <t xml:space="preserve">RURA PP STABI GLASS ZGRZEWANA 25 X 3,5 X 4000 PN20 </t>
  </si>
  <si>
    <t>109.</t>
  </si>
  <si>
    <t xml:space="preserve">RURA PP STABI GLASS ZGRZEWANA 32 X 4,4 X 4000 PN20 </t>
  </si>
  <si>
    <t>110.</t>
  </si>
  <si>
    <t xml:space="preserve">RURA PP STABI GLASS ZGRZEWANA 40 X 5,5 X 4000 PN20 </t>
  </si>
  <si>
    <t>111.</t>
  </si>
  <si>
    <t xml:space="preserve">RURA PP STABI GLASS ZGRZEWANA 50 X 6,9 X 4000 PN20 </t>
  </si>
  <si>
    <t>112.</t>
  </si>
  <si>
    <t xml:space="preserve">RURA PP STABI GLASS ZGRZEWANA 75 X 10,3 X 4000 PN20 </t>
  </si>
  <si>
    <t>113.</t>
  </si>
  <si>
    <t>RURA PP STABI GLASS ZGRZEWANA 63 X 8,6 X 4000 PN20</t>
  </si>
  <si>
    <t>116.</t>
  </si>
  <si>
    <t>118.</t>
  </si>
  <si>
    <t>119.</t>
  </si>
  <si>
    <t>120.</t>
  </si>
  <si>
    <t>121.</t>
  </si>
  <si>
    <t>122.</t>
  </si>
  <si>
    <t>125.</t>
  </si>
  <si>
    <t xml:space="preserve">RURA PVC 110 X  500 </t>
  </si>
  <si>
    <t>127.</t>
  </si>
  <si>
    <t xml:space="preserve">RURA PVC 110 X 1000 </t>
  </si>
  <si>
    <t>129.</t>
  </si>
  <si>
    <t xml:space="preserve">RURA WIELOWARSTWOWA PE-RT/AI/PE-RT FI 16 X 2 </t>
  </si>
  <si>
    <t>130.</t>
  </si>
  <si>
    <t xml:space="preserve">RURA WIELOWARSTWOWA PE-RT/AI/PE-RT FI 20 X 2 </t>
  </si>
  <si>
    <t>131.</t>
  </si>
  <si>
    <t xml:space="preserve">RURA WIELOWARSTWOWA PE-RT/AL/PE-HD FI 32 X 3 </t>
  </si>
  <si>
    <t>132.</t>
  </si>
  <si>
    <t xml:space="preserve">TRÓJNIK PP 20 </t>
  </si>
  <si>
    <t>133.</t>
  </si>
  <si>
    <t xml:space="preserve">TRÓJNIK PP 20 X 1/2 GW </t>
  </si>
  <si>
    <t>134.</t>
  </si>
  <si>
    <t xml:space="preserve">TRÓJNIK PP 25 </t>
  </si>
  <si>
    <t>135.</t>
  </si>
  <si>
    <t xml:space="preserve">TRÓJNIK PP 32 </t>
  </si>
  <si>
    <t>136.</t>
  </si>
  <si>
    <t xml:space="preserve">TRÓJNIK PP 32 X 1/2" GW </t>
  </si>
  <si>
    <t>137.</t>
  </si>
  <si>
    <t xml:space="preserve">TRÓJNIK PP 40 </t>
  </si>
  <si>
    <t>138.</t>
  </si>
  <si>
    <t xml:space="preserve">TRÓJNIK PP 50 </t>
  </si>
  <si>
    <t>139.</t>
  </si>
  <si>
    <t xml:space="preserve">TRÓJNIK PP 63 </t>
  </si>
  <si>
    <t>140.</t>
  </si>
  <si>
    <t xml:space="preserve">TRÓJNIK PP RED. 32 X 20 X 32 </t>
  </si>
  <si>
    <t>141.</t>
  </si>
  <si>
    <t xml:space="preserve">TRÓJNIK PP RED. 32 X 25 X 32 </t>
  </si>
  <si>
    <t>142.</t>
  </si>
  <si>
    <t xml:space="preserve">TRÓJNIK PP RED. 40 X 20 X 40 </t>
  </si>
  <si>
    <t>143.</t>
  </si>
  <si>
    <t xml:space="preserve">TRÓJNIK PP RED. 40 X 25 X 40 </t>
  </si>
  <si>
    <t>144.</t>
  </si>
  <si>
    <t xml:space="preserve">TRÓJNIK PP RED. 40 X 32 X 40 </t>
  </si>
  <si>
    <t>145.</t>
  </si>
  <si>
    <t xml:space="preserve">TRÓJNIK PP RED. 50 X 20 X 50 </t>
  </si>
  <si>
    <t>146.</t>
  </si>
  <si>
    <t xml:space="preserve">TRÓJNIK PP RED. 50 X 25 X 50 </t>
  </si>
  <si>
    <t>147.</t>
  </si>
  <si>
    <t xml:space="preserve">TRÓJNIK PP RED. 50 X 32 X 50 </t>
  </si>
  <si>
    <t>148.</t>
  </si>
  <si>
    <t>TRÓJNIK PP RED. 50 X 40 X 50</t>
  </si>
  <si>
    <t>149.</t>
  </si>
  <si>
    <t xml:space="preserve">TRÓJNIK PP RED. 63 X 32 X 63 </t>
  </si>
  <si>
    <t>150.</t>
  </si>
  <si>
    <t xml:space="preserve">TRÓJNIK PP RED. 63 X 50 X 63 </t>
  </si>
  <si>
    <t>151.</t>
  </si>
  <si>
    <t>152.</t>
  </si>
  <si>
    <t xml:space="preserve">TRÓJNIK PVC 110 X 110/87ST </t>
  </si>
  <si>
    <t>155.</t>
  </si>
  <si>
    <t xml:space="preserve">ZAŚLEPKA PP 20 </t>
  </si>
  <si>
    <t>156.</t>
  </si>
  <si>
    <t xml:space="preserve">ZAŚLEPKA PP 25 </t>
  </si>
  <si>
    <t>157.</t>
  </si>
  <si>
    <t xml:space="preserve">ZAŚLEPKA PP 32 </t>
  </si>
  <si>
    <t xml:space="preserve">KOLANO CU MUFOWE 22 </t>
  </si>
  <si>
    <t>KOLANO CU MUFOWE 28</t>
  </si>
  <si>
    <t xml:space="preserve">KOLANO CU NYPLOWE 15 </t>
  </si>
  <si>
    <t xml:space="preserve">KOLANO CU NYPLOWE 22 </t>
  </si>
  <si>
    <t>KOLANO CU NYPLOWE 28</t>
  </si>
  <si>
    <t xml:space="preserve">KOLANO ZACISKANE MOS. 20 </t>
  </si>
  <si>
    <t xml:space="preserve">KOLANO ZACISKANE MOS. 32 </t>
  </si>
  <si>
    <t xml:space="preserve">LUT MIĘKKI CU </t>
  </si>
  <si>
    <t xml:space="preserve">ŁUK CU MUFOWY 18 45ST </t>
  </si>
  <si>
    <t xml:space="preserve">ŁUK CU NYPLOWY 18 45ST </t>
  </si>
  <si>
    <t xml:space="preserve">ŁUK CU NYPLOWY 28 45ST </t>
  </si>
  <si>
    <t xml:space="preserve">ŁUK CU NYPLOWY 28 90ST </t>
  </si>
  <si>
    <t xml:space="preserve">MUFKA CU 15 </t>
  </si>
  <si>
    <t xml:space="preserve">MUFKA CU 18 </t>
  </si>
  <si>
    <t xml:space="preserve">MUFKA CU 28 </t>
  </si>
  <si>
    <t xml:space="preserve">NYPEL MOSIĘŻNY STANDARD DN 25 </t>
  </si>
  <si>
    <t>NYPEL MOSIĘŻNY STANDARD DN 32</t>
  </si>
  <si>
    <t xml:space="preserve">PRZEDŁUŻKA MOS. DN 15 L-10 </t>
  </si>
  <si>
    <t xml:space="preserve">PRZEDŁUŻKA MOS. DN 15 L-15 </t>
  </si>
  <si>
    <t xml:space="preserve">PRZEDŁUŻKA MOS. DN 15 L-20 </t>
  </si>
  <si>
    <t xml:space="preserve">PRZEDŁUŻKA MOS. DN 15 L-25 </t>
  </si>
  <si>
    <t xml:space="preserve">PRZEDŁUŻKA MOS. DN 15 L-30 </t>
  </si>
  <si>
    <t xml:space="preserve">PRZEDŁUŻKA MOS. DN 20 L-20 </t>
  </si>
  <si>
    <t xml:space="preserve">PRZEDŁUŻKA MOS. DN 20 L-30 </t>
  </si>
  <si>
    <t xml:space="preserve">PRZEDŁUŻKA MOS. DN 25 L-20 </t>
  </si>
  <si>
    <t xml:space="preserve">REDUKCJA 15 X 10 MOSIĄDZ </t>
  </si>
  <si>
    <t xml:space="preserve">RURA MIEDZIANA CU 15 X 1.0 </t>
  </si>
  <si>
    <t xml:space="preserve">RURA MIEDZIANA CU 18 X 1,0 </t>
  </si>
  <si>
    <t xml:space="preserve">RURA MIEDZIANA CU 22 X 1,0 </t>
  </si>
  <si>
    <t>kpl</t>
  </si>
  <si>
    <t xml:space="preserve">ŚRUBUNEK DO WODOMIERZA DN 15 </t>
  </si>
  <si>
    <t xml:space="preserve">ŚRUBUNEK DO WODOMIERZA DN 20 </t>
  </si>
  <si>
    <t xml:space="preserve">ŚRUBUNEK DO WODOMIERZA DN 25 </t>
  </si>
  <si>
    <t xml:space="preserve">ŚRUBUNEK DO WODOMIERZA DN 32 </t>
  </si>
  <si>
    <t xml:space="preserve">ŚRUBUNEK DO WODOMIERZA DN 40 </t>
  </si>
  <si>
    <t xml:space="preserve">ŚRUBUNEK MOS. PROSTY DN 15 </t>
  </si>
  <si>
    <t xml:space="preserve">ŚRUBUNEK MOS. PROSTY DN 20 </t>
  </si>
  <si>
    <t xml:space="preserve">ŚRUBUNEK MOS. PROSTY DN 25 </t>
  </si>
  <si>
    <t xml:space="preserve">ŚRUBUNEK MOS. PROSTY DN 32 </t>
  </si>
  <si>
    <t xml:space="preserve">ŚRUBUNEK MOS. PROSTY DN 40 </t>
  </si>
  <si>
    <t xml:space="preserve">ŚRUBUNEK MOS. PROSTY DN 50 </t>
  </si>
  <si>
    <t>szt.</t>
  </si>
  <si>
    <t xml:space="preserve">TRÓJNIK CU 15 </t>
  </si>
  <si>
    <t xml:space="preserve">TRÓJNIK CU 18 </t>
  </si>
  <si>
    <t>TRÓJNIK CU 28</t>
  </si>
  <si>
    <t>ZAŚLEPKA MOS. 1/2 "</t>
  </si>
  <si>
    <t>ZAŚLEPKA MOS. 3/4 "</t>
  </si>
  <si>
    <t xml:space="preserve">ZŁĄCZKA CU 15 X 1/2 GW </t>
  </si>
  <si>
    <t xml:space="preserve">ZŁĄCZKA CU 15 X 1/2" GZ </t>
  </si>
  <si>
    <t xml:space="preserve">ZŁĄCZKA CU 18 X 1/2 GW </t>
  </si>
  <si>
    <t xml:space="preserve">ZŁĄCZKA CU 18 X 1/2 GZ </t>
  </si>
  <si>
    <t xml:space="preserve">ZŁĄCZKA CU 18 X 3/4 GZ </t>
  </si>
  <si>
    <t xml:space="preserve">ZŁĄCZKA CU 22 X 3/4 GZ </t>
  </si>
  <si>
    <t xml:space="preserve">FILTR MUFOWY SKOŚNY DN 15 </t>
  </si>
  <si>
    <t xml:space="preserve">FILTR MUFOWY SKOŚNY DN 20 </t>
  </si>
  <si>
    <t xml:space="preserve">FILTR MUFOWY SKOŚNY DN 25 </t>
  </si>
  <si>
    <t xml:space="preserve">FILTR MUFOWY SKOŚNY DN 32 </t>
  </si>
  <si>
    <t xml:space="preserve">FILTR MUFOWY SKOŚNY DN 40 </t>
  </si>
  <si>
    <t xml:space="preserve">FILTR MUFOWY SKOŚNY DN 50 </t>
  </si>
  <si>
    <t xml:space="preserve">FILTR MUFOWY SKOŚNY DN 65 </t>
  </si>
  <si>
    <t xml:space="preserve">FILTR SIATKOWY GWINTOWANY FY30 150ST C 1/2"  </t>
  </si>
  <si>
    <t>GŁOWICA TERMOSTATYCZNA DANFOSS RAV 5115</t>
  </si>
  <si>
    <t>KOREK GRZEJNIKOWY  FI 32 X 15</t>
  </si>
  <si>
    <t xml:space="preserve">ODPOWIETRZNIK AUTOMATYCZNY DN 10 </t>
  </si>
  <si>
    <t xml:space="preserve">ODPOWIETRZNIK AUTOMATYCZNY DN 15 </t>
  </si>
  <si>
    <t xml:space="preserve">ODPOWIETRZNIK AUTOMATYCZNY KĄTOWY DN 15 </t>
  </si>
  <si>
    <t>SZYNA MONTAŻOWA ZE STOPKĄ  L-250</t>
  </si>
  <si>
    <t>SZYNA MONTAŻOWA ZE STOPKĄ  L-300</t>
  </si>
  <si>
    <t>SZYNA MONTAŻOWA  ZE STOPKĄ L-500</t>
  </si>
  <si>
    <t>UCHWYT DO RUR DN 15</t>
  </si>
  <si>
    <t>UCHWYT DO RUR DN 20</t>
  </si>
  <si>
    <t>UCHWYT DO RUR DN 25</t>
  </si>
  <si>
    <t>UCHWYT DO RUR DN 32</t>
  </si>
  <si>
    <t>UCHWYT DO RUR DN 40</t>
  </si>
  <si>
    <t>UCHWYT DO RUR DN 50</t>
  </si>
  <si>
    <t>UCHWYT DO RUR DN 65</t>
  </si>
  <si>
    <t>UCHWYT DO RUR DN 80</t>
  </si>
  <si>
    <t>UCHWYT DO RUR  Z GUMĄ DN 15</t>
  </si>
  <si>
    <t>UCHWYT DO RUR  Z GUMĄ DN 20</t>
  </si>
  <si>
    <t>UCHWYT DO RUR  Z GUMĄ DN 25</t>
  </si>
  <si>
    <t>UCHWYT DO RUR  Z GUMĄ DN 32</t>
  </si>
  <si>
    <t>UCHWYT DO RUR  Z GUMĄ DN 40</t>
  </si>
  <si>
    <t>UCHWYT DO RUR  Z GUMĄ DN 50</t>
  </si>
  <si>
    <t xml:space="preserve">ZAWÓR GRZEJNIKOWY POWROTNY DN 15 </t>
  </si>
  <si>
    <t>ZAWÓR GRZEJNIKOWY PROSTY DN 15</t>
  </si>
  <si>
    <t xml:space="preserve">ZAWÓR GRZEJNIKOWY POWROTNY KĄTOWY DN 15 </t>
  </si>
  <si>
    <t xml:space="preserve">ZAWÓR GRZEJNIKOWY TERMOSTATYCZNY RA-N PROSTY DN10 3/8" </t>
  </si>
  <si>
    <t xml:space="preserve">ZAWÓR KĄTOWY 1/2" X 3/8" </t>
  </si>
  <si>
    <t xml:space="preserve">ZAWÓR KULOWY CZERPALNY DN 15 </t>
  </si>
  <si>
    <t xml:space="preserve">ZAWÓR KULOWY MUFOWY DN 10 </t>
  </si>
  <si>
    <t xml:space="preserve">ZAWÓR KULOWY MUFOWY DN 15 </t>
  </si>
  <si>
    <t xml:space="preserve">ZAWÓR KULOWY MUFOWY DN 20 </t>
  </si>
  <si>
    <t xml:space="preserve">ZAWÓR KULOWY MUFOWY DN 25 </t>
  </si>
  <si>
    <t xml:space="preserve">ZAWÓR KULOWY MUFOWY DN 32 </t>
  </si>
  <si>
    <t xml:space="preserve">ZAWÓR KULOWY MUFOWY DN 40 </t>
  </si>
  <si>
    <t xml:space="preserve">ZAWÓR KULOWY MUFOWY DN 50 </t>
  </si>
  <si>
    <t xml:space="preserve">ZAWÓR KULOWY MUFOWY DN 65 </t>
  </si>
  <si>
    <t>ZAWÓR KULOWY MUFOWY DN 80</t>
  </si>
  <si>
    <t xml:space="preserve">ZAWÓR KULOWY MUFOWY MOTYLEK DN 15 </t>
  </si>
  <si>
    <t xml:space="preserve">ZAWÓR KULOWY MUFOWY MOTYLEK DN 20 </t>
  </si>
  <si>
    <t xml:space="preserve">ZAWÓR KULOWY Z PÓŁŚRUBNKIEM DN 20 </t>
  </si>
  <si>
    <t xml:space="preserve">ZAWÓR KULOWY Z PÓŁŚRUBNKIEM DN 25 </t>
  </si>
  <si>
    <t xml:space="preserve">ZAWÓR KULOWY Z PÓŁŚRUBNKIEM DN 32 </t>
  </si>
  <si>
    <t xml:space="preserve">ZAWÓR MUFOWY ZWROTNY DN 15 </t>
  </si>
  <si>
    <t xml:space="preserve">ZAWÓR MUFOWY ZWROTNY DN 20 </t>
  </si>
  <si>
    <t xml:space="preserve">ZAWÓR MUFOWY ZWROTNY DN 25 </t>
  </si>
  <si>
    <t xml:space="preserve">ZAWÓR MUFOWY ZWROTNY DN 32 </t>
  </si>
  <si>
    <t xml:space="preserve">ZAWÓR MUFOWY ZWROTNY DN 40 </t>
  </si>
  <si>
    <t xml:space="preserve">ZAWÓR MUFOWY ZWROTNY DN 50 </t>
  </si>
  <si>
    <t xml:space="preserve">ZAWÓR MUFOWY ZWROTNY DN 65 </t>
  </si>
  <si>
    <t xml:space="preserve">ZAWÓR REGULACYJNY BALLOREX-VENTURI DN 15 L </t>
  </si>
  <si>
    <t>ZAWÓR REGULACYJNY BALLOREX-VENTURI DN 20 L</t>
  </si>
  <si>
    <t xml:space="preserve">ZAWÓR REGULACYJNY BALLOREX-VENTURI DN 25 L </t>
  </si>
  <si>
    <t>ZAWÓR REGULACYJNY BALLOREX-VENTURI DN 32 L</t>
  </si>
  <si>
    <t>ZAWÓR KULOWY MUFOWY Z FILTREM SIATKOWYM DN15</t>
  </si>
  <si>
    <t>ZAWÓR KULOWY MUFOWY Z FILTREM SIATKOWYM DN20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</si>
  <si>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</si>
  <si>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</si>
  <si>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</si>
  <si>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</si>
  <si>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</si>
  <si>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</si>
  <si>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</si>
  <si>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</si>
  <si>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</si>
  <si>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</si>
  <si>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</si>
  <si>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</si>
  <si>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</si>
  <si>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</si>
  <si>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>KRÓCIEC Z GWINTEM DN 20</t>
  </si>
  <si>
    <t>ZWĘŻKA STALOWA  80/32</t>
  </si>
  <si>
    <t>MUFKA OCYNK DN 10</t>
  </si>
  <si>
    <t>ZAŚLEPKA OCYNK DN 10</t>
  </si>
  <si>
    <t xml:space="preserve">KOLANO PVC  32/45ST </t>
  </si>
  <si>
    <t xml:space="preserve">KOLANO PVC  32/67ST </t>
  </si>
  <si>
    <t xml:space="preserve">KOLANO PVC  40/45ST </t>
  </si>
  <si>
    <t xml:space="preserve">KOLANO PVC  40/90ST </t>
  </si>
  <si>
    <t xml:space="preserve">KOLANO PVC  50/15ST </t>
  </si>
  <si>
    <t xml:space="preserve">KOLANO PVC  50/30ST </t>
  </si>
  <si>
    <t xml:space="preserve">KOLANO PVC  50/90ST </t>
  </si>
  <si>
    <t xml:space="preserve">KOLANO PVC  75/45ST </t>
  </si>
  <si>
    <t xml:space="preserve">KOLANO PVC  75/67ST </t>
  </si>
  <si>
    <t xml:space="preserve">KOLANO PVC  75/90ST </t>
  </si>
  <si>
    <t xml:space="preserve">KOLANO PVC 110/30 ST </t>
  </si>
  <si>
    <t xml:space="preserve">KOLANO PVC 110/87 ST </t>
  </si>
  <si>
    <t xml:space="preserve">MUFA PP REDUKCYJNA 32 X 25 </t>
  </si>
  <si>
    <t>REDUKCJA PVC KANALIZACYJNA 110x50</t>
  </si>
  <si>
    <t>REDUKCJA PVC KANALIZACYJNA 40x50</t>
  </si>
  <si>
    <t>REDUKCJA PVC KANALIZACYJNA 50x32</t>
  </si>
  <si>
    <t>REDUKCJA PVC KANALIZACYJNA 75x50</t>
  </si>
  <si>
    <t>RURA PEX 25/75</t>
  </si>
  <si>
    <t>TRÓJNIK PP RED. 25 X 20 X 25</t>
  </si>
  <si>
    <t xml:space="preserve">TRÓJNIK PP 40 X 1/2" GW </t>
  </si>
  <si>
    <t>TRÓJNIK PVC 110 X 110/67ST</t>
  </si>
  <si>
    <t>TRÓJNIK PVC 110 X 50/67ST</t>
  </si>
  <si>
    <t>TRÓJNIK PVC 110 X 50/90ST</t>
  </si>
  <si>
    <t>TRÓJNIK PVC 110 X 75/67ST</t>
  </si>
  <si>
    <t>TRÓJNIK PVC 50 X 50/45ST</t>
  </si>
  <si>
    <t>TRÓJNIK PVC 50 X 50/67ST</t>
  </si>
  <si>
    <t>TRÓJNIK PVC 50 X 50/87ST</t>
  </si>
  <si>
    <t>TRÓJNIK PVC 75 X 50/45ST</t>
  </si>
  <si>
    <t>TRÓJNIK PVC 75 X 50/67ST</t>
  </si>
  <si>
    <t>KOLANO CU MUFOWE 15</t>
  </si>
  <si>
    <t>KOLANO CU MUFOWE 18</t>
  </si>
  <si>
    <t>KOLANO CU MUFOWE 20</t>
  </si>
  <si>
    <t>KOLANO CU NYPLOWE 18</t>
  </si>
  <si>
    <t>NYPEL MOSIĘŻNY STANDARD DN 10</t>
  </si>
  <si>
    <t>NYPEL MOSIĘŻNY STANDARD DN 15</t>
  </si>
  <si>
    <t>NYPEL MOSIĘŻNY STANDARD DN 20</t>
  </si>
  <si>
    <t>PRZEDŁUŻKA MOS. DN 10</t>
  </si>
  <si>
    <t>PRZEDŁUŻKA MOS. DN 10 L-10</t>
  </si>
  <si>
    <t>PRZEDŁUŻKA MOS. DN 10 L-15</t>
  </si>
  <si>
    <t xml:space="preserve">PRZEDŁUŻKA MOS. DN 15 L-40 </t>
  </si>
  <si>
    <t xml:space="preserve">PRZEDŁUŻKA MOS. DN 15 L-70 </t>
  </si>
  <si>
    <t xml:space="preserve">PRZEDŁUŻKA MOS. DN 15 L-50 </t>
  </si>
  <si>
    <t>PRZEDŁUŻKA MOS. DN 20 L-25</t>
  </si>
  <si>
    <t xml:space="preserve">RURA MIEDZIANA CU 28 X 1,0 </t>
  </si>
  <si>
    <t>ŚRUBUNEK MOS. KĄTOWY DN 15</t>
  </si>
  <si>
    <t>SZT</t>
  </si>
  <si>
    <t>TRÓJNIK CU 22</t>
  </si>
  <si>
    <t>UCHWYT DO RUR  Z GUMĄ DN 10</t>
  </si>
  <si>
    <t>ZAWÓR GRZEJNIKOWY POWROTNY DN 10</t>
  </si>
  <si>
    <t xml:space="preserve">ZAWÓR GRZEJNIKOWY TERMOSTATYCZNY RA-N PROSTY DN20 3/4" </t>
  </si>
  <si>
    <t xml:space="preserve">ZAWÓR GRZEJ. PRZYŁĄCZ. KĄTOWY PODWÓJNY 1/2 X 3/4 </t>
  </si>
  <si>
    <t xml:space="preserve">ZAWÓR KĄTOWY 1/2" X 1/2" </t>
  </si>
  <si>
    <t xml:space="preserve">ZAWÓR KĄTOWY 1/2" X 3/4" </t>
  </si>
  <si>
    <t>ZAWÓR KULOWY MUFOWY MOTYLEK DN 25</t>
  </si>
  <si>
    <t>ZAWÓR KULOWY Z PÓŁŚRUBNKIEM DN 15 PROSTY</t>
  </si>
  <si>
    <t>ZAWÓR KULOWY Z PÓŁŚRUBNKIEM DN 15 KĄTOWY</t>
  </si>
  <si>
    <t>Zestawienie  materiałów - uszczelki</t>
  </si>
  <si>
    <t>USZCZELKA FIBROWA DN15</t>
  </si>
  <si>
    <t>USZCZELKA FIBROWA DN20</t>
  </si>
  <si>
    <t>USZCZELKA FIBROWA DN25</t>
  </si>
  <si>
    <t>USZCZELKA FIBROWA DN32</t>
  </si>
  <si>
    <t>USZCZELKA FIBROWA DN40</t>
  </si>
  <si>
    <t>USZCZELKA FIBROWA DN50</t>
  </si>
  <si>
    <t>USZCZELKA GRAFITOWANA ZBROJONA 24x15 DN15</t>
  </si>
  <si>
    <t>USZCZELKA GRAFITOWANA ZBROJONA 30X20 DN20</t>
  </si>
  <si>
    <t>USZCZELKA GRAFITOWANA ZBROJONA 39X25 DN25</t>
  </si>
  <si>
    <t>USZCZELKA GRAFITOWANA ZBROJONA 45X33 DN32</t>
  </si>
  <si>
    <t>USZCZELKA GRAFITOWANA ZBROJONA 56x40 DN40</t>
  </si>
  <si>
    <t>USZCZELKA GRZEJNIKOWANA 5/4</t>
  </si>
  <si>
    <t>USZCZELKA GUMOWA 1/2''</t>
  </si>
  <si>
    <t>USZCZELKA HOLENDRA DN32</t>
  </si>
  <si>
    <t>USZCZELKA HOLENDRA DN40</t>
  </si>
  <si>
    <t>USZCZELKA HOLENDRA DN50</t>
  </si>
  <si>
    <t>USZCZELKA KOŁNIERZOWA DN25</t>
  </si>
  <si>
    <t>USZCZELKA KOŁNIERZOWA DN32</t>
  </si>
  <si>
    <t>USZCZELKA KOŁNIERZOWA DN40</t>
  </si>
  <si>
    <t>USZCZELKA KOŁNIERZOWA DN50</t>
  </si>
  <si>
    <t>USZCZELKA KOŁNIERZOWA DN65</t>
  </si>
  <si>
    <t>USZCZELKA KOŁNIERZOWA DN100</t>
  </si>
  <si>
    <t>USZCZELKA REDUKCYJNA WARGOWA 56/45</t>
  </si>
  <si>
    <t>USZCZELKA MANOMETRYCZNA 18X6X2</t>
  </si>
  <si>
    <t>USZCZELKA TRAPERA DN50</t>
  </si>
  <si>
    <t>USZCZELKA TRAPERA DN110</t>
  </si>
  <si>
    <t>USZCZELKA TRAPERA DN160</t>
  </si>
  <si>
    <t>USZCZELKA WARGOWA 110</t>
  </si>
  <si>
    <t>USZCZELKA WARGOWA 50</t>
  </si>
  <si>
    <t>NYPEL CU 15X1/2'' GW</t>
  </si>
  <si>
    <t>NASUWKA PVC 75</t>
  </si>
  <si>
    <t xml:space="preserve">REDUKCJA 20 X 15 MOSIĄDZ </t>
  </si>
  <si>
    <t xml:space="preserve">REDUKCJA 25 X 20 MOSIĄDZ </t>
  </si>
  <si>
    <t>UCHWYT DO RUR DN 10</t>
  </si>
  <si>
    <t>UCHWYT DO RUR DN 100</t>
  </si>
  <si>
    <t>TRAPER PVC DN50</t>
  </si>
  <si>
    <t>TRAPER PVC DN75</t>
  </si>
  <si>
    <t>TRAPER PVC DN110</t>
  </si>
  <si>
    <t>ZŁĄCZKA ZAPRASOWYWANA NYPLOWA 16X1/2 GZ</t>
  </si>
  <si>
    <t>ZŁĄCZKA ZAPRASOWYWANA NYPLOWA 20x3/4GZ</t>
  </si>
  <si>
    <t>UCHWYT PODWÓJNY DO RUR CU 16</t>
  </si>
  <si>
    <t>UCHWYT POJEDYŃCZY DO RUR CU 16</t>
  </si>
  <si>
    <t>UCHWYT PODWÓJNY DO RUR CU 18</t>
  </si>
  <si>
    <t>UCHWYT PODWÓJNY DO RUR CU 22</t>
  </si>
  <si>
    <t>PRZEDŁUŻKA MOS. REDUKCYJNA 3/4 X 1/2</t>
  </si>
  <si>
    <t>PRZEDŁUŻKA MOS. REDUKCYJNA 1 X 3/4</t>
  </si>
  <si>
    <t xml:space="preserve">TRÓJNIK PP 25 X 3/4" GW </t>
  </si>
  <si>
    <t>KOLANO MOSIĘŻNE NYPLOWE DN10</t>
  </si>
  <si>
    <t>KOLANO MOSIĘŻNE NYPLOWE DN20</t>
  </si>
  <si>
    <t>MUFKA CU 15 X 1/2'' GW</t>
  </si>
  <si>
    <t>MUFKA CU 20 X 1/2'' GZ</t>
  </si>
  <si>
    <t>MUFKA CU 22 X 1/2'' GW</t>
  </si>
  <si>
    <t>MUFKA CU 22 X 3/4'' GW</t>
  </si>
  <si>
    <t xml:space="preserve">NYPEL MOSIĘŻNY 1/2" X 3/4" </t>
  </si>
  <si>
    <t>KOLANO MOSIĘŻNE MUFOWE DN20</t>
  </si>
  <si>
    <t>ZŁĄCZKA ALU-PEX 16 X 1/2 GW</t>
  </si>
  <si>
    <t>ZŁĄCZKA ALU-PEX 16 X 1/2 GZ</t>
  </si>
  <si>
    <t>ZŁĄCZKA ALU-PEX 32 X 1 GZ GW</t>
  </si>
  <si>
    <t>RURA AL-PEX 16X2</t>
  </si>
  <si>
    <t>RURA AL-PEX 32X3</t>
  </si>
  <si>
    <t xml:space="preserve">MUFA CU 42 x 28 </t>
  </si>
  <si>
    <t>ODPOWIETRZNIK RĘCZNY GRZEJNIKOWY DN15</t>
  </si>
  <si>
    <t>ODPOWIETRZNIK Z ZAWOREM STOPOWYM</t>
  </si>
  <si>
    <t xml:space="preserve">NYPEL CU 28x1'' </t>
  </si>
  <si>
    <t>ZAWÓR TERMOST.KĄTOWY + GŁOWICA TERMOST.+ZAWÓR POWROTNY KĄTOWY</t>
  </si>
  <si>
    <t xml:space="preserve">ZAWÓR TERMOST.PROSTY + GŁOWICA TERMOST. +ZAWÓR POWROTNY PROSTY </t>
  </si>
  <si>
    <t>Zestawienie materiałów - rury i kształtki spawalne</t>
  </si>
  <si>
    <t>KOŁNIERZ PŁASKI DN 100/16</t>
  </si>
  <si>
    <t xml:space="preserve">31. </t>
  </si>
  <si>
    <t>Zestawienie  materiałów - rury i kształtki ocynkowane</t>
  </si>
  <si>
    <t>37.</t>
  </si>
  <si>
    <t>44.</t>
  </si>
  <si>
    <t>90.</t>
  </si>
  <si>
    <t>92.</t>
  </si>
  <si>
    <t>96.</t>
  </si>
  <si>
    <t>97.</t>
  </si>
  <si>
    <t>98.</t>
  </si>
  <si>
    <t>101.</t>
  </si>
  <si>
    <t>102.</t>
  </si>
  <si>
    <t>103.</t>
  </si>
  <si>
    <t>104.</t>
  </si>
  <si>
    <t>105.</t>
  </si>
  <si>
    <t>106.</t>
  </si>
  <si>
    <t>Zestawienie  materiałów -  elementy do łączenia w systemie PP, PP-R , PE, PE-X , TECE-FLEX, PVC</t>
  </si>
  <si>
    <t>114.</t>
  </si>
  <si>
    <t>115.</t>
  </si>
  <si>
    <t>117.</t>
  </si>
  <si>
    <t>123.</t>
  </si>
  <si>
    <t>124.</t>
  </si>
  <si>
    <t>126.</t>
  </si>
  <si>
    <t>128.</t>
  </si>
  <si>
    <t>153.</t>
  </si>
  <si>
    <t>154.</t>
  </si>
  <si>
    <t>158.</t>
  </si>
  <si>
    <t>159.</t>
  </si>
  <si>
    <t>160.</t>
  </si>
  <si>
    <t>161.</t>
  </si>
  <si>
    <t>162.</t>
  </si>
  <si>
    <t>163.</t>
  </si>
  <si>
    <t>Zestawienie materiałów z metali nieżelaznych i kolorowych</t>
  </si>
  <si>
    <t>Zestawienie  materiałów -  Armatura i inne</t>
  </si>
  <si>
    <t xml:space="preserve">Wartość
netto </t>
  </si>
  <si>
    <t>6</t>
  </si>
  <si>
    <t>SUMA</t>
  </si>
  <si>
    <t>Zestawienie materiałów typu Stal-press</t>
  </si>
  <si>
    <t>KOŁNIERZ SZYJKOWY 32/16</t>
  </si>
  <si>
    <t>TAŚMA TEFLONOWA 10</t>
  </si>
  <si>
    <t>TAŚMA TEFLONOWA 20</t>
  </si>
  <si>
    <t>PASTA DO GWINTÓW TUBA 250 G</t>
  </si>
  <si>
    <t>PASTA DO GWINTÓW PUSZKA 360 G</t>
  </si>
  <si>
    <t>PAKUŁY LNIANE 100 G</t>
  </si>
  <si>
    <t>KOŁNIERZ SZYJKOWY 50/16</t>
  </si>
  <si>
    <t xml:space="preserve">RURA PVC 110 X 2000 </t>
  </si>
  <si>
    <t xml:space="preserve">RURA PVC 160 X 2000 </t>
  </si>
  <si>
    <t xml:space="preserve">RURA PVC 200 X 1000 </t>
  </si>
  <si>
    <t>RURA PVC 200 X 2000</t>
  </si>
  <si>
    <t>RURA PVC 40 X 1000</t>
  </si>
  <si>
    <t>RURA PVC 200 X 3000</t>
  </si>
  <si>
    <t>ZAŚLEPKA CU 18</t>
  </si>
  <si>
    <t>ZAŚLEPKA CU 22</t>
  </si>
  <si>
    <t>RURA PRESS-STAL OCYNK 15 x 1,2</t>
  </si>
  <si>
    <t>RURA PRESS-STAL OCYNK 18 x 1,2</t>
  </si>
  <si>
    <t>RURA PRESS-STAL OCYNK 22 x 1,5</t>
  </si>
  <si>
    <t>RURA PRESS-STAL OCYNK 28 x 1,5</t>
  </si>
  <si>
    <t>RURA PRESS-STAL OCYNK 35 x 1,5</t>
  </si>
  <si>
    <t>RURA PRESS-STAL OCYNK 42 x 1,5</t>
  </si>
  <si>
    <t>KOLANO PRESS-STAL OCYNK 15/90</t>
  </si>
  <si>
    <t>KOLANO PRESS-STAL OCYNK 15/45</t>
  </si>
  <si>
    <t>KOLANO PRESS-STAL OCYNK 15/90 NYPLOWE</t>
  </si>
  <si>
    <t>KOLANO PRESS-STAL OCYNK 15/45 NYPLOWE</t>
  </si>
  <si>
    <t>KOLANO PRESS-STAL OCYNK 18</t>
  </si>
  <si>
    <t>KOLANO PRESS-STAL OCYNK 18 NYPLOWE</t>
  </si>
  <si>
    <t>KOLANO PRESS-STAL OCYNK 22</t>
  </si>
  <si>
    <t>KOLANO PRESS-STAL OCYNK 22 NYPLOWE</t>
  </si>
  <si>
    <t>KOLANO PRESS-STAL OCYNK 28</t>
  </si>
  <si>
    <t>KOLANO PRESS-STAL OCYNK 28 NYPLOWE</t>
  </si>
  <si>
    <t>KOLANO PRESS-STAL OCYNK 35</t>
  </si>
  <si>
    <t>KOLANO PRESS-STAL OCYNK 35 NYPLOWE</t>
  </si>
  <si>
    <t>KOLANO PRESS-STAL OCYNK 42</t>
  </si>
  <si>
    <t>KOLANO PRESS-STAL OCYNK 42 NYPLOWE</t>
  </si>
  <si>
    <t xml:space="preserve">MUFA PRESS-STAL OCYNK 15 </t>
  </si>
  <si>
    <t>MUFA PRESS-STAL OCYNK 18</t>
  </si>
  <si>
    <t xml:space="preserve">MUFA PRESS-STAL OCYNK 22 </t>
  </si>
  <si>
    <t>MUFA PRESS-STAL OCYNK 28</t>
  </si>
  <si>
    <t>MUFA PRESS-STAL OCYNK 35</t>
  </si>
  <si>
    <t>MUFA PRESS-STAL OCYNK 42</t>
  </si>
  <si>
    <t>TRÓJNIK PRESS-STAL OCYNK 15</t>
  </si>
  <si>
    <t>TRÓJNIK PRESS-STAL OCYNK 22 x 15  x 22</t>
  </si>
  <si>
    <t>ZŁĄCZKA  PRESS-STAL OCYNK 15 GZ</t>
  </si>
  <si>
    <t>ZŁĄCZKA  PRESS-STAL OCYNK 15 GW</t>
  </si>
  <si>
    <t>ZŁĄCZKA ZACISKOWA GEBO DN25 GZ</t>
  </si>
  <si>
    <t>ZŁĄCZKA ZACISKOWA GEBO DN32 GW</t>
  </si>
  <si>
    <t>ZŁĄCZKA ZACISKOWA GEBO DN32 GZ</t>
  </si>
  <si>
    <t>ZŁĄCZKA ZACISKOWA GEBO DN40 GW</t>
  </si>
  <si>
    <t>ZŁĄCZKA ZACISKOWA GEBO DN40 GZ</t>
  </si>
  <si>
    <t>ZŁĄCZKA ZACISKOWA GEBO DN50 GW</t>
  </si>
  <si>
    <t>ZŁĄCZKA ZACISKOWA GEBO DN50 GZ</t>
  </si>
  <si>
    <t>ŚRODEK POŚLIZGOWY 500 G</t>
  </si>
  <si>
    <t>PASTA USZCZELNIAJĄCA DO ISTALACJI GAZOWYCH</t>
  </si>
  <si>
    <t>DENKO SPAWALNE DN 125 ***</t>
  </si>
  <si>
    <t>DENKO SPAWALNE DN 150 ***</t>
  </si>
  <si>
    <t>RURA CZARNA DN 150 ***</t>
  </si>
  <si>
    <t>RURA CZARNA DN 125 ***</t>
  </si>
  <si>
    <t>ZWĘŻKA STALOWA 150/100 ***</t>
  </si>
  <si>
    <t>ZWĘŻKA STALOWA 150/80 ***</t>
  </si>
  <si>
    <t>ZWĘŻKA STALOWA 150/50 ***</t>
  </si>
  <si>
    <t>ZWĘŻKA STALOWA 125/100 ***</t>
  </si>
  <si>
    <t>ZWĘŻKA STALOWA 125/80 ***</t>
  </si>
  <si>
    <t>ZWĘŻKA STALOWA 125/65 ***</t>
  </si>
  <si>
    <t>RURA PVC 250 X 2000 ***</t>
  </si>
  <si>
    <t>RURA PVC 250 X 3000 ***</t>
  </si>
  <si>
    <t>FILTR KOŁNIERZOWY DN 80 ***</t>
  </si>
  <si>
    <t>FILTR KOŁNIERZOWY DN 100 ***</t>
  </si>
  <si>
    <t>FILTR SIATKOWY GWINTOWANY FY32 150ST C 3/4" ***</t>
  </si>
  <si>
    <t>FILTR SIATKOWY GWINTOWANY FY32 150ST C 1" ***</t>
  </si>
  <si>
    <t>GŁOWICA TERMOSTATYCZNA WZMOCNIONA AERO 4540 ***</t>
  </si>
  <si>
    <t>ZAWÓR TERMOSTATYCZNY MTCV 15 ***</t>
  </si>
  <si>
    <t>ZAWÓR TERMOSTATYCZNY MTCV 20 ***</t>
  </si>
  <si>
    <t>ZAWÓR TERMOSTATYCZNY TA-THERM 35-80 DO CWU BEZ TERMOMETRU DN 15 ***</t>
  </si>
  <si>
    <t xml:space="preserve">KOLANO PP 20 45ST </t>
  </si>
  <si>
    <t xml:space="preserve">KOLANO PP 20 90ST </t>
  </si>
  <si>
    <t xml:space="preserve">KOLANO PP 25 90ST </t>
  </si>
  <si>
    <t xml:space="preserve">KOLANO PP 32 45ST </t>
  </si>
  <si>
    <t xml:space="preserve">KOLANO PP 32 90ST </t>
  </si>
  <si>
    <t xml:space="preserve">KOLANO PP 40 90ST </t>
  </si>
  <si>
    <t xml:space="preserve">KOLANO PP 50 90ST </t>
  </si>
  <si>
    <t xml:space="preserve">KOLANO PP 63 90ST </t>
  </si>
  <si>
    <t xml:space="preserve">KOLANO PP 90ST 25 X 3/4 GW </t>
  </si>
  <si>
    <t>KOLANO PP MUFOWE 20 45ST</t>
  </si>
  <si>
    <t xml:space="preserve">MUFA PP 20 </t>
  </si>
  <si>
    <t xml:space="preserve">MUFA PP 20 X 1/2 GZ </t>
  </si>
  <si>
    <t xml:space="preserve">MUFA PP 20 X 1/2" GW </t>
  </si>
  <si>
    <t xml:space="preserve">MUFA PP 25 </t>
  </si>
  <si>
    <t>MUFA PP 25 X 1 3/4 GZ</t>
  </si>
  <si>
    <t>MUFA PP 25 X 1/2 GW</t>
  </si>
  <si>
    <t>MUFA PP 25 X 1/2 GZ</t>
  </si>
  <si>
    <t xml:space="preserve">MUFA PP 25 X 3/4 GW </t>
  </si>
  <si>
    <t xml:space="preserve">MUFA PP 25 X 3/4 GZ </t>
  </si>
  <si>
    <t xml:space="preserve">MUFA PP 32 </t>
  </si>
  <si>
    <t xml:space="preserve">MUFA PP 32 X 1" GW </t>
  </si>
  <si>
    <t xml:space="preserve">MUFA PP 32 X 1" GZ </t>
  </si>
  <si>
    <t xml:space="preserve">MUFA PP 40 </t>
  </si>
  <si>
    <t xml:space="preserve">MUFA PP 40 X 1 1/4 GW </t>
  </si>
  <si>
    <t xml:space="preserve">MUFA PP 40 X 1 1/4 GZ </t>
  </si>
  <si>
    <t xml:space="preserve">MUFA PP 50 </t>
  </si>
  <si>
    <t xml:space="preserve">MUFA PP 50 X 1 1/2 GW </t>
  </si>
  <si>
    <t xml:space="preserve">MUFA PP 50 X 1 1/2" GZ </t>
  </si>
  <si>
    <t xml:space="preserve">MUFA PP 63 </t>
  </si>
  <si>
    <t xml:space="preserve">MUFA PP 63 X 2" GW </t>
  </si>
  <si>
    <t xml:space="preserve">MUFA PP 63 X 2" GZ </t>
  </si>
  <si>
    <t>MUFA PP 75</t>
  </si>
  <si>
    <t xml:space="preserve">REDUKCJA PVC KANALIZACYJNA 160x110 </t>
  </si>
  <si>
    <t>RURA PVC 32 X  250</t>
  </si>
  <si>
    <t xml:space="preserve">RURA PVC 32 X 2000 </t>
  </si>
  <si>
    <t>RURA PVC 50 X 250</t>
  </si>
  <si>
    <t xml:space="preserve">RURA PVC 50 X  315 </t>
  </si>
  <si>
    <t xml:space="preserve">RURA PVC 50 X  500 </t>
  </si>
  <si>
    <t xml:space="preserve">RURA PVC 50 X 1000 </t>
  </si>
  <si>
    <t xml:space="preserve">RURA PVC 50 X 2000 </t>
  </si>
  <si>
    <t>RURA PVC 75 X 500</t>
  </si>
  <si>
    <t>RURA PVC 75 X 1000</t>
  </si>
  <si>
    <t xml:space="preserve">RURA PVC 75 X 2000 </t>
  </si>
  <si>
    <t xml:space="preserve">MUFKA PRZEJŚCIOWA CU 15 X 3/4 </t>
  </si>
  <si>
    <t xml:space="preserve">ZŁĄCZKA CU 22 X 3/4 GW </t>
  </si>
  <si>
    <t xml:space="preserve">ZŁĄCZKA CU 28 X 1 GW </t>
  </si>
  <si>
    <t>ZŁĄCZKA CU 28 X 1 GZ</t>
  </si>
  <si>
    <t>ZŁĄCZKA MOS. 16 X 2 GZ</t>
  </si>
  <si>
    <t xml:space="preserve">ZŁĄCZKA SKRĘCANA MOS 16 X 1/2 GW </t>
  </si>
  <si>
    <t xml:space="preserve">ZŁĄCZKA SKRĘCANA MOS 16 X 1/2 GZ </t>
  </si>
  <si>
    <t xml:space="preserve">ZŁĄCZKA SKRĘCANA MOS 20 X 1/2 GZ </t>
  </si>
  <si>
    <t xml:space="preserve">ZAWÓR GRZEJNIKOWY TERMOSTATYCZNY PROSTY RA-N DN15 1/2" </t>
  </si>
  <si>
    <t xml:space="preserve">ZAWÓR GRZEJNIKOWY TERMOSTATYCZNY KĄTOWY  RA-N DN15 1/2" </t>
  </si>
  <si>
    <t>LP</t>
  </si>
  <si>
    <t>Rodzaj grupy</t>
  </si>
  <si>
    <t>Kwota netto</t>
  </si>
  <si>
    <t>Spawalne</t>
  </si>
  <si>
    <t>Ocynki</t>
  </si>
  <si>
    <t>PP/PE…PVC</t>
  </si>
  <si>
    <t>Kolor</t>
  </si>
  <si>
    <t>Armatura + inne</t>
  </si>
  <si>
    <t>Uszczelki</t>
  </si>
  <si>
    <t>Stall press</t>
  </si>
  <si>
    <t>Załącznik nr 2</t>
  </si>
  <si>
    <t>Dostawa materiałów instalacji sanitarnych dla Elbląskiego Przedsiębiorstwa Energetyki Cieplnej Sp. z o. o.  w 2024 rok</t>
  </si>
  <si>
    <t>Nazwa firmy składająca ofertę</t>
  </si>
  <si>
    <t>Podsumowanie oferty na 2024 rok</t>
  </si>
  <si>
    <t>Podsumowanie oferty</t>
  </si>
  <si>
    <t>Proszę o niedokonywania zmian w formułach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</si>
</sst>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 * #,##0.00_)\ &quot;zł&quot;_ ;_ * \(#,##0.00\)\ &quot;zł&quot;_ ;_ * &quot;-&quot;??_)\ &quot;zł&quot;_ ;_ @_ "/>
    <numFmt numFmtId="165" formatCode="#&quot; &quot;??/16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color indexed="9"/>
      <name val="Tahoma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8"/>
      <name val="Arial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</font>
    <font>
      <sz val="9"/>
      <name val="Lato"/>
      <family val="2"/>
    </font>
    <font>
      <sz val="9"/>
      <color rgb="FF000000"/>
      <name val="Lato"/>
      <family val="2"/>
    </font>
    <font>
      <b/>
      <sz val="9"/>
      <name val="Lato"/>
      <family val="2"/>
    </font>
    <font>
      <sz val="11"/>
      <name val="Lato"/>
      <family val="2"/>
    </font>
    <font>
      <sz val="11"/>
      <color theme="1"/>
      <name val="Lato"/>
      <family val="2"/>
    </font>
    <font>
      <sz val="9"/>
      <color theme="1"/>
      <name val="Lato"/>
      <family val="2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theme="1"/>
      <name val="Lato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9" fillId="0" borderId="0"/>
  </cellStyleXfs>
  <cellXfs count="228">
    <xf numFmtId="0" fontId="0" fillId="0" borderId="0" xfId="0"/>
    <xf numFmtId="0" fontId="2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0" fontId="1" fillId="4" borderId="0" xfId="1" applyFill="1"/>
    <xf numFmtId="0" fontId="3" fillId="4" borderId="0" xfId="1" applyFont="1" applyFill="1"/>
    <xf numFmtId="4" fontId="1" fillId="5" borderId="8" xfId="1" applyNumberFormat="1" applyFill="1" applyBorder="1" applyProtection="1">
      <protection locked="0"/>
    </xf>
    <xf numFmtId="4" fontId="1" fillId="4" borderId="0" xfId="1" applyNumberFormat="1" applyFill="1"/>
    <xf numFmtId="4" fontId="3" fillId="4" borderId="0" xfId="1" applyNumberFormat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165" fontId="1" fillId="4" borderId="0" xfId="1" applyNumberFormat="1" applyFill="1" applyAlignment="1">
      <alignment horizontal="center"/>
    </xf>
    <xf numFmtId="0" fontId="1" fillId="4" borderId="0" xfId="1" applyFill="1" applyAlignment="1">
      <alignment horizontal="center"/>
    </xf>
    <xf numFmtId="0" fontId="4" fillId="4" borderId="0" xfId="1" applyFont="1" applyFill="1"/>
    <xf numFmtId="0" fontId="1" fillId="5" borderId="9" xfId="1" applyFill="1" applyBorder="1" applyProtection="1">
      <protection locked="0"/>
    </xf>
    <xf numFmtId="0" fontId="1" fillId="5" borderId="10" xfId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6" fillId="3" borderId="0" xfId="2" applyFont="1" applyFill="1" applyAlignment="1" applyProtection="1">
      <alignment horizontal="right" vertical="center"/>
    </xf>
    <xf numFmtId="0" fontId="1" fillId="0" borderId="0" xfId="1" applyProtection="1">
      <protection locked="0"/>
    </xf>
    <xf numFmtId="0" fontId="2" fillId="3" borderId="0" xfId="1" applyFont="1" applyFill="1" applyProtection="1">
      <protection locked="0"/>
    </xf>
    <xf numFmtId="0" fontId="1" fillId="3" borderId="0" xfId="1" applyFill="1" applyProtection="1">
      <protection locked="0"/>
    </xf>
    <xf numFmtId="0" fontId="1" fillId="4" borderId="0" xfId="1" applyFill="1" applyProtection="1">
      <protection locked="0"/>
    </xf>
    <xf numFmtId="0" fontId="3" fillId="4" borderId="0" xfId="1" applyFont="1" applyFill="1" applyProtection="1">
      <protection locked="0"/>
    </xf>
    <xf numFmtId="4" fontId="1" fillId="4" borderId="0" xfId="1" applyNumberFormat="1" applyFill="1" applyProtection="1">
      <protection locked="0"/>
    </xf>
    <xf numFmtId="4" fontId="3" fillId="4" borderId="0" xfId="1" applyNumberFormat="1" applyFont="1" applyFill="1" applyAlignment="1" applyProtection="1">
      <alignment horizontal="center"/>
      <protection locked="0"/>
    </xf>
    <xf numFmtId="0" fontId="3" fillId="4" borderId="0" xfId="1" applyFont="1" applyFill="1" applyAlignment="1" applyProtection="1">
      <alignment horizontal="center"/>
      <protection locked="0"/>
    </xf>
    <xf numFmtId="165" fontId="1" fillId="4" borderId="0" xfId="1" applyNumberFormat="1" applyFill="1" applyAlignment="1" applyProtection="1">
      <alignment horizontal="center"/>
      <protection locked="0"/>
    </xf>
    <xf numFmtId="0" fontId="1" fillId="4" borderId="0" xfId="1" applyFill="1" applyAlignment="1" applyProtection="1">
      <alignment horizontal="center"/>
      <protection locked="0"/>
    </xf>
    <xf numFmtId="0" fontId="4" fillId="4" borderId="0" xfId="1" applyFont="1" applyFill="1" applyProtection="1">
      <protection locked="0"/>
    </xf>
    <xf numFmtId="0" fontId="1" fillId="3" borderId="0" xfId="1" applyFill="1" applyAlignment="1" applyProtection="1">
      <alignment vertical="center"/>
      <protection locked="0"/>
    </xf>
    <xf numFmtId="0" fontId="6" fillId="3" borderId="0" xfId="2" applyFont="1" applyFill="1" applyAlignment="1" applyProtection="1">
      <alignment horizontal="right" vertical="center"/>
      <protection locked="0"/>
    </xf>
    <xf numFmtId="0" fontId="10" fillId="0" borderId="7" xfId="0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164" fontId="11" fillId="0" borderId="7" xfId="3" applyFont="1" applyFill="1" applyBorder="1" applyAlignment="1">
      <alignment vertical="center" shrinkToFit="1"/>
    </xf>
    <xf numFmtId="0" fontId="10" fillId="0" borderId="8" xfId="0" applyFont="1" applyBorder="1" applyAlignment="1">
      <alignment vertical="center"/>
    </xf>
    <xf numFmtId="164" fontId="11" fillId="0" borderId="8" xfId="3" applyFont="1" applyFill="1" applyBorder="1" applyAlignment="1">
      <alignment vertical="center" shrinkToFit="1"/>
    </xf>
    <xf numFmtId="44" fontId="10" fillId="0" borderId="17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64" fontId="11" fillId="0" borderId="5" xfId="3" applyFont="1" applyFill="1" applyBorder="1" applyAlignment="1">
      <alignment vertical="center" shrinkToFit="1"/>
    </xf>
    <xf numFmtId="44" fontId="10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16" fontId="10" fillId="0" borderId="18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4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164" fontId="11" fillId="0" borderId="2" xfId="3" applyFont="1" applyFill="1" applyBorder="1" applyAlignment="1">
      <alignment vertical="center" shrinkToFit="1"/>
    </xf>
    <xf numFmtId="44" fontId="15" fillId="0" borderId="3" xfId="0" applyNumberFormat="1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44" fontId="15" fillId="0" borderId="17" xfId="0" applyNumberFormat="1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44" fontId="15" fillId="0" borderId="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7" xfId="0" applyFont="1" applyBorder="1" applyAlignment="1">
      <alignment vertical="center"/>
    </xf>
    <xf numFmtId="44" fontId="15" fillId="0" borderId="19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44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12" fillId="2" borderId="2" xfId="3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3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0" fillId="0" borderId="8" xfId="4" applyFont="1" applyBorder="1" applyAlignment="1">
      <alignment horizontal="left" vertical="center" wrapText="1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left" vertical="center"/>
    </xf>
    <xf numFmtId="164" fontId="10" fillId="0" borderId="8" xfId="3" applyFont="1" applyBorder="1" applyAlignment="1">
      <alignment vertical="center"/>
    </xf>
    <xf numFmtId="0" fontId="10" fillId="0" borderId="1" xfId="4" applyFont="1" applyBorder="1" applyAlignment="1">
      <alignment horizontal="center" vertical="center"/>
    </xf>
    <xf numFmtId="0" fontId="10" fillId="0" borderId="2" xfId="4" applyFont="1" applyBorder="1" applyAlignment="1">
      <alignment horizontal="left" vertical="center" wrapText="1"/>
    </xf>
    <xf numFmtId="0" fontId="10" fillId="0" borderId="2" xfId="4" applyFont="1" applyBorder="1" applyAlignment="1">
      <alignment horizontal="center" vertical="center"/>
    </xf>
    <xf numFmtId="164" fontId="10" fillId="0" borderId="2" xfId="3" applyFont="1" applyBorder="1" applyAlignment="1">
      <alignment vertical="center"/>
    </xf>
    <xf numFmtId="44" fontId="10" fillId="0" borderId="3" xfId="4" applyNumberFormat="1" applyFont="1" applyBorder="1" applyAlignment="1">
      <alignment vertical="center"/>
    </xf>
    <xf numFmtId="0" fontId="10" fillId="0" borderId="16" xfId="4" applyFont="1" applyBorder="1" applyAlignment="1">
      <alignment horizontal="center" vertical="center"/>
    </xf>
    <xf numFmtId="44" fontId="10" fillId="0" borderId="17" xfId="4" applyNumberFormat="1" applyFont="1" applyBorder="1" applyAlignment="1">
      <alignment vertical="center"/>
    </xf>
    <xf numFmtId="0" fontId="10" fillId="0" borderId="4" xfId="4" applyFont="1" applyBorder="1" applyAlignment="1">
      <alignment horizontal="center" vertical="center"/>
    </xf>
    <xf numFmtId="0" fontId="10" fillId="0" borderId="5" xfId="4" applyFont="1" applyBorder="1" applyAlignment="1">
      <alignment horizontal="left" vertical="center" wrapText="1"/>
    </xf>
    <xf numFmtId="0" fontId="10" fillId="0" borderId="5" xfId="4" applyFont="1" applyBorder="1" applyAlignment="1">
      <alignment horizontal="center" vertical="center"/>
    </xf>
    <xf numFmtId="164" fontId="10" fillId="0" borderId="5" xfId="3" applyFont="1" applyBorder="1" applyAlignment="1">
      <alignment vertical="center"/>
    </xf>
    <xf numFmtId="44" fontId="10" fillId="0" borderId="6" xfId="4" applyNumberFormat="1" applyFont="1" applyBorder="1" applyAlignment="1">
      <alignment vertical="center"/>
    </xf>
    <xf numFmtId="3" fontId="10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3" fontId="12" fillId="0" borderId="2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3" fontId="12" fillId="0" borderId="13" xfId="0" applyNumberFormat="1" applyFont="1" applyBorder="1" applyAlignment="1" applyProtection="1">
      <alignment horizontal="center" vertical="center"/>
      <protection locked="0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3" fontId="10" fillId="0" borderId="0" xfId="0" applyNumberFormat="1" applyFont="1" applyAlignment="1" applyProtection="1">
      <alignment horizontal="center" vertical="center"/>
      <protection locked="0"/>
    </xf>
    <xf numFmtId="0" fontId="10" fillId="2" borderId="18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10" fillId="2" borderId="7" xfId="3" applyFont="1" applyFill="1" applyBorder="1" applyAlignment="1">
      <alignment horizontal="center" vertical="center"/>
    </xf>
    <xf numFmtId="164" fontId="10" fillId="2" borderId="8" xfId="3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44" fontId="10" fillId="0" borderId="3" xfId="0" applyNumberFormat="1" applyFont="1" applyBorder="1" applyAlignment="1">
      <alignment vertical="center"/>
    </xf>
    <xf numFmtId="0" fontId="10" fillId="0" borderId="2" xfId="0" applyFont="1" applyBorder="1" applyAlignment="1" applyProtection="1">
      <alignment vertical="center"/>
      <protection locked="0"/>
    </xf>
    <xf numFmtId="164" fontId="10" fillId="0" borderId="2" xfId="3" applyFont="1" applyFill="1" applyBorder="1" applyAlignment="1">
      <alignment vertical="center" shrinkToFit="1"/>
    </xf>
    <xf numFmtId="44" fontId="10" fillId="0" borderId="3" xfId="0" applyNumberFormat="1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164" fontId="10" fillId="0" borderId="8" xfId="3" applyFont="1" applyFill="1" applyBorder="1" applyAlignment="1">
      <alignment vertical="center" shrinkToFit="1"/>
    </xf>
    <xf numFmtId="44" fontId="10" fillId="0" borderId="17" xfId="0" applyNumberFormat="1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164" fontId="10" fillId="0" borderId="5" xfId="3" applyFont="1" applyFill="1" applyBorder="1" applyAlignment="1">
      <alignment vertical="center" shrinkToFit="1"/>
    </xf>
    <xf numFmtId="44" fontId="10" fillId="0" borderId="6" xfId="0" applyNumberFormat="1" applyFont="1" applyBorder="1" applyAlignment="1" applyProtection="1">
      <alignment vertical="center"/>
      <protection locked="0"/>
    </xf>
    <xf numFmtId="164" fontId="11" fillId="0" borderId="7" xfId="3" applyFont="1" applyFill="1" applyBorder="1" applyAlignment="1">
      <alignment horizontal="right" vertical="center" shrinkToFit="1"/>
    </xf>
    <xf numFmtId="164" fontId="11" fillId="0" borderId="8" xfId="3" applyFont="1" applyFill="1" applyBorder="1" applyAlignment="1">
      <alignment horizontal="right" vertical="center" shrinkToFit="1"/>
    </xf>
    <xf numFmtId="164" fontId="11" fillId="0" borderId="5" xfId="3" applyFont="1" applyFill="1" applyBorder="1" applyAlignment="1">
      <alignment horizontal="right" vertical="center" shrinkToFit="1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44" fontId="10" fillId="0" borderId="0" xfId="0" applyNumberFormat="1" applyFont="1" applyAlignment="1">
      <alignment vertical="center"/>
    </xf>
    <xf numFmtId="164" fontId="15" fillId="0" borderId="17" xfId="3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right" vertical="center"/>
    </xf>
    <xf numFmtId="164" fontId="15" fillId="0" borderId="8" xfId="3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64" fontId="15" fillId="0" borderId="5" xfId="3" applyFont="1" applyBorder="1" applyAlignment="1">
      <alignment vertical="center"/>
    </xf>
    <xf numFmtId="164" fontId="15" fillId="0" borderId="6" xfId="3" applyFont="1" applyBorder="1" applyAlignment="1">
      <alignment vertical="center"/>
    </xf>
    <xf numFmtId="0" fontId="16" fillId="6" borderId="8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13" borderId="8" xfId="0" applyFill="1" applyBorder="1"/>
    <xf numFmtId="0" fontId="17" fillId="13" borderId="8" xfId="0" applyFont="1" applyFill="1" applyBorder="1"/>
    <xf numFmtId="44" fontId="18" fillId="13" borderId="8" xfId="0" applyNumberFormat="1" applyFont="1" applyFill="1" applyBorder="1"/>
    <xf numFmtId="0" fontId="19" fillId="17" borderId="8" xfId="0" applyFont="1" applyFill="1" applyBorder="1"/>
    <xf numFmtId="0" fontId="16" fillId="7" borderId="8" xfId="0" applyFont="1" applyFill="1" applyBorder="1"/>
    <xf numFmtId="44" fontId="16" fillId="0" borderId="8" xfId="0" applyNumberFormat="1" applyFont="1" applyBorder="1"/>
    <xf numFmtId="0" fontId="16" fillId="8" borderId="8" xfId="0" applyFont="1" applyFill="1" applyBorder="1"/>
    <xf numFmtId="0" fontId="16" fillId="9" borderId="8" xfId="0" applyFont="1" applyFill="1" applyBorder="1"/>
    <xf numFmtId="0" fontId="16" fillId="6" borderId="8" xfId="0" applyFont="1" applyFill="1" applyBorder="1"/>
    <xf numFmtId="0" fontId="16" fillId="10" borderId="8" xfId="0" applyFont="1" applyFill="1" applyBorder="1"/>
    <xf numFmtId="0" fontId="16" fillId="11" borderId="8" xfId="0" applyFont="1" applyFill="1" applyBorder="1"/>
    <xf numFmtId="0" fontId="16" fillId="12" borderId="8" xfId="0" applyFont="1" applyFill="1" applyBorder="1"/>
    <xf numFmtId="44" fontId="12" fillId="6" borderId="28" xfId="0" applyNumberFormat="1" applyFont="1" applyFill="1" applyBorder="1" applyAlignment="1">
      <alignment vertical="center"/>
    </xf>
    <xf numFmtId="44" fontId="21" fillId="6" borderId="25" xfId="0" applyNumberFormat="1" applyFont="1" applyFill="1" applyBorder="1" applyAlignment="1">
      <alignment vertical="center"/>
    </xf>
    <xf numFmtId="44" fontId="21" fillId="6" borderId="28" xfId="0" applyNumberFormat="1" applyFont="1" applyFill="1" applyBorder="1" applyAlignment="1">
      <alignment vertical="center"/>
    </xf>
    <xf numFmtId="164" fontId="21" fillId="6" borderId="20" xfId="3" applyFont="1" applyFill="1" applyBorder="1" applyAlignment="1">
      <alignment vertical="center"/>
    </xf>
    <xf numFmtId="44" fontId="12" fillId="6" borderId="25" xfId="4" applyNumberFormat="1" applyFont="1" applyFill="1" applyBorder="1" applyAlignment="1">
      <alignment vertical="center"/>
    </xf>
    <xf numFmtId="44" fontId="21" fillId="6" borderId="20" xfId="0" applyNumberFormat="1" applyFont="1" applyFill="1" applyBorder="1" applyAlignment="1">
      <alignment vertical="center"/>
    </xf>
    <xf numFmtId="0" fontId="16" fillId="15" borderId="0" xfId="0" applyFont="1" applyFill="1" applyAlignment="1">
      <alignment horizontal="center"/>
    </xf>
    <xf numFmtId="0" fontId="19" fillId="6" borderId="0" xfId="0" applyFont="1" applyFill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/>
    </xf>
    <xf numFmtId="0" fontId="16" fillId="18" borderId="30" xfId="0" applyFont="1" applyFill="1" applyBorder="1" applyAlignment="1">
      <alignment horizontal="center"/>
    </xf>
    <xf numFmtId="0" fontId="20" fillId="16" borderId="0" xfId="0" applyFont="1" applyFill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164" fontId="10" fillId="0" borderId="8" xfId="3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64" fontId="10" fillId="0" borderId="7" xfId="3" applyFont="1" applyFill="1" applyBorder="1" applyAlignment="1">
      <alignment horizontal="left" vertical="center" wrapText="1"/>
    </xf>
    <xf numFmtId="0" fontId="12" fillId="6" borderId="23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164" fontId="10" fillId="0" borderId="2" xfId="3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2" fillId="14" borderId="12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horizontal="left" vertical="center"/>
    </xf>
    <xf numFmtId="0" fontId="12" fillId="14" borderId="0" xfId="0" applyFont="1" applyFill="1" applyAlignment="1">
      <alignment horizontal="center" vertical="center" wrapText="1"/>
    </xf>
    <xf numFmtId="0" fontId="15" fillId="0" borderId="7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2" fillId="6" borderId="23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12" fillId="14" borderId="12" xfId="4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">
    <cellStyle name="Hiperłącze" xfId="2" builtinId="8"/>
    <cellStyle name="Normalny" xfId="0" builtinId="0"/>
    <cellStyle name="Normalny 2" xfId="1" xr:uid="{00000000-0005-0000-0000-000002000000}"/>
    <cellStyle name="Normalny 3" xfId="4" xr:uid="{0CD217AF-5335-4930-B8D5-F911F804858A}"/>
    <cellStyle name="Walutowy" xfId="3" builtinId="4"/>
  </cellStyles>
  <dxfs count="0"/>
  <tableStyles count="0" defaultTableStyle="TableStyleMedium2" defaultPivotStyle="PivotStyleMedium9"/>
  <colors>
    <mruColors>
      <color rgb="FFFFCCFF"/>
      <color rgb="FF0000FF"/>
      <color rgb="FF00FF00"/>
      <color rgb="FF66FF66"/>
      <color rgb="FFCCFFCC"/>
      <color rgb="FFFFCC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/2.5/pl/" TargetMode="External"/><Relationship Id="rId2" Type="http://schemas.openxmlformats.org/officeDocument/2006/relationships/hyperlink" Target="http://creativecommons.org/licenses/by/2.5/pl/" TargetMode="External"/><Relationship Id="rId1" Type="http://schemas.openxmlformats.org/officeDocument/2006/relationships/hyperlink" Target="http://creativecommons.org/licenses/by/2.5/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EEAB2-9FFF-4AB7-8121-DE61BF83F58A}">
  <sheetPr>
    <tabColor rgb="FF0070C0"/>
  </sheetPr>
  <dimension ref="B3:G23"/>
  <sheetViews>
    <sheetView tabSelected="1" workbookViewId="0">
      <selection activeCell="J19" sqref="J19"/>
    </sheetView>
  </sheetViews>
  <sheetFormatPr defaultRowHeight="15" x14ac:dyDescent="0.25"/>
  <cols>
    <col min="3" max="3" width="29.42578125" customWidth="1"/>
    <col min="4" max="4" width="37.140625" customWidth="1"/>
  </cols>
  <sheetData>
    <row r="3" spans="2:7" x14ac:dyDescent="0.25">
      <c r="E3" s="181" t="s">
        <v>925</v>
      </c>
      <c r="F3" s="181"/>
      <c r="G3" s="181"/>
    </row>
    <row r="4" spans="2:7" x14ac:dyDescent="0.25">
      <c r="B4" s="182" t="s">
        <v>926</v>
      </c>
      <c r="C4" s="182"/>
      <c r="D4" s="182"/>
      <c r="E4" s="182"/>
      <c r="F4" s="182"/>
      <c r="G4" s="182"/>
    </row>
    <row r="5" spans="2:7" x14ac:dyDescent="0.25">
      <c r="B5" s="182"/>
      <c r="C5" s="182"/>
      <c r="D5" s="182"/>
      <c r="E5" s="182"/>
      <c r="F5" s="182"/>
      <c r="G5" s="182"/>
    </row>
    <row r="8" spans="2:7" ht="15.75" x14ac:dyDescent="0.25">
      <c r="B8" s="183" t="s">
        <v>927</v>
      </c>
      <c r="C8" s="183"/>
      <c r="D8" s="166"/>
    </row>
    <row r="11" spans="2:7" x14ac:dyDescent="0.25">
      <c r="B11" s="184" t="s">
        <v>928</v>
      </c>
      <c r="C11" s="184"/>
      <c r="D11" s="184"/>
    </row>
    <row r="12" spans="2:7" ht="35.1" customHeight="1" x14ac:dyDescent="0.25">
      <c r="B12" s="161" t="s">
        <v>915</v>
      </c>
      <c r="C12" s="161" t="s">
        <v>916</v>
      </c>
      <c r="D12" s="161" t="s">
        <v>917</v>
      </c>
    </row>
    <row r="13" spans="2:7" ht="35.1" customHeight="1" x14ac:dyDescent="0.25">
      <c r="B13" s="162">
        <v>1</v>
      </c>
      <c r="C13" s="167" t="s">
        <v>918</v>
      </c>
      <c r="D13" s="168">
        <f>SUM(' Spawalne'!F96)</f>
        <v>0</v>
      </c>
    </row>
    <row r="14" spans="2:7" ht="35.1" customHeight="1" x14ac:dyDescent="0.25">
      <c r="B14" s="162">
        <v>2</v>
      </c>
      <c r="C14" s="169" t="s">
        <v>919</v>
      </c>
      <c r="D14" s="168">
        <f>SUM(Ocynki!I113)</f>
        <v>0</v>
      </c>
    </row>
    <row r="15" spans="2:7" ht="35.1" customHeight="1" x14ac:dyDescent="0.25">
      <c r="B15" s="162">
        <v>3</v>
      </c>
      <c r="C15" s="170" t="s">
        <v>920</v>
      </c>
      <c r="D15" s="168">
        <f>SUM('PP; PE ... PVC'!I167)</f>
        <v>0</v>
      </c>
    </row>
    <row r="16" spans="2:7" ht="35.1" customHeight="1" x14ac:dyDescent="0.25">
      <c r="B16" s="162">
        <v>4</v>
      </c>
      <c r="C16" s="171" t="s">
        <v>921</v>
      </c>
      <c r="D16" s="168">
        <f>SUM(Kolor!I103)</f>
        <v>0</v>
      </c>
    </row>
    <row r="17" spans="2:4" ht="35.1" customHeight="1" x14ac:dyDescent="0.25">
      <c r="B17" s="162">
        <v>5</v>
      </c>
      <c r="C17" s="172" t="s">
        <v>922</v>
      </c>
      <c r="D17" s="168">
        <f>SUM(' Armatura + inne'!I99)</f>
        <v>0</v>
      </c>
    </row>
    <row r="18" spans="2:4" ht="35.1" customHeight="1" x14ac:dyDescent="0.25">
      <c r="B18" s="162">
        <v>6</v>
      </c>
      <c r="C18" s="173" t="s">
        <v>923</v>
      </c>
      <c r="D18" s="168">
        <f>SUM(uszczelki!I40)</f>
        <v>0</v>
      </c>
    </row>
    <row r="19" spans="2:4" ht="35.1" customHeight="1" x14ac:dyDescent="0.25">
      <c r="B19" s="162">
        <v>7</v>
      </c>
      <c r="C19" s="174" t="s">
        <v>924</v>
      </c>
      <c r="D19" s="168">
        <f>SUM('Stal press'!F34)</f>
        <v>0</v>
      </c>
    </row>
    <row r="20" spans="2:4" ht="35.1" customHeight="1" x14ac:dyDescent="0.25">
      <c r="B20" s="163"/>
      <c r="C20" s="164" t="s">
        <v>929</v>
      </c>
      <c r="D20" s="165">
        <f>SUM(D13:D19)</f>
        <v>0</v>
      </c>
    </row>
    <row r="23" spans="2:4" ht="18.75" x14ac:dyDescent="0.25">
      <c r="B23" s="185" t="s">
        <v>930</v>
      </c>
      <c r="C23" s="185"/>
      <c r="D23" s="185"/>
    </row>
  </sheetData>
  <mergeCells count="5">
    <mergeCell ref="E3:G3"/>
    <mergeCell ref="B4:G5"/>
    <mergeCell ref="B8:C8"/>
    <mergeCell ref="B11:D11"/>
    <mergeCell ref="B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F97"/>
  <sheetViews>
    <sheetView zoomScaleNormal="100" zoomScaleSheetLayoutView="110" workbookViewId="0">
      <selection activeCell="E4" sqref="E4"/>
    </sheetView>
  </sheetViews>
  <sheetFormatPr defaultColWidth="9.140625" defaultRowHeight="14.25" x14ac:dyDescent="0.25"/>
  <cols>
    <col min="1" max="1" width="4.28515625" style="43" customWidth="1"/>
    <col min="2" max="2" width="43.42578125" style="45" customWidth="1"/>
    <col min="3" max="3" width="5.28515625" style="43" customWidth="1"/>
    <col min="4" max="4" width="6" style="44" customWidth="1"/>
    <col min="5" max="5" width="9.42578125" style="43" bestFit="1" customWidth="1"/>
    <col min="6" max="6" width="12.85546875" style="43" bestFit="1" customWidth="1"/>
    <col min="7" max="16384" width="9.140625" style="43"/>
  </cols>
  <sheetData>
    <row r="1" spans="1:6" ht="15" thickBot="1" x14ac:dyDescent="0.3">
      <c r="A1" s="189" t="s">
        <v>749</v>
      </c>
      <c r="B1" s="189"/>
      <c r="C1" s="189"/>
      <c r="D1" s="189"/>
      <c r="E1" s="189"/>
      <c r="F1" s="189"/>
    </row>
    <row r="2" spans="1:6" ht="28.5" x14ac:dyDescent="0.25">
      <c r="A2" s="51" t="s">
        <v>0</v>
      </c>
      <c r="B2" s="52" t="s">
        <v>1</v>
      </c>
      <c r="C2" s="52" t="s">
        <v>2</v>
      </c>
      <c r="D2" s="53" t="s">
        <v>3</v>
      </c>
      <c r="E2" s="54" t="s">
        <v>4</v>
      </c>
      <c r="F2" s="55" t="s">
        <v>784</v>
      </c>
    </row>
    <row r="3" spans="1:6" ht="15" thickBot="1" x14ac:dyDescent="0.3">
      <c r="A3" s="61">
        <v>1</v>
      </c>
      <c r="B3" s="62">
        <v>2</v>
      </c>
      <c r="C3" s="62">
        <v>3</v>
      </c>
      <c r="D3" s="63">
        <v>4</v>
      </c>
      <c r="E3" s="68">
        <v>5</v>
      </c>
      <c r="F3" s="69" t="s">
        <v>785</v>
      </c>
    </row>
    <row r="4" spans="1:6" ht="12.75" customHeight="1" x14ac:dyDescent="0.25">
      <c r="A4" s="135" t="s">
        <v>5</v>
      </c>
      <c r="B4" s="134" t="s">
        <v>6</v>
      </c>
      <c r="C4" s="65" t="s">
        <v>7</v>
      </c>
      <c r="D4" s="136">
        <v>1</v>
      </c>
      <c r="E4" s="72"/>
      <c r="F4" s="137">
        <f>D4*E4</f>
        <v>0</v>
      </c>
    </row>
    <row r="5" spans="1:6" ht="15" customHeight="1" x14ac:dyDescent="0.25">
      <c r="A5" s="30" t="s">
        <v>8</v>
      </c>
      <c r="B5" s="31" t="s">
        <v>9</v>
      </c>
      <c r="C5" s="32" t="s">
        <v>7</v>
      </c>
      <c r="D5" s="37">
        <v>21</v>
      </c>
      <c r="E5" s="38"/>
      <c r="F5" s="39">
        <f t="shared" ref="F5:F60" si="0">D5*E5</f>
        <v>0</v>
      </c>
    </row>
    <row r="6" spans="1:6" ht="12.75" customHeight="1" x14ac:dyDescent="0.25">
      <c r="A6" s="30" t="s">
        <v>10</v>
      </c>
      <c r="B6" s="31" t="s">
        <v>11</v>
      </c>
      <c r="C6" s="32" t="s">
        <v>7</v>
      </c>
      <c r="D6" s="37">
        <v>21</v>
      </c>
      <c r="E6" s="38"/>
      <c r="F6" s="39">
        <f t="shared" si="0"/>
        <v>0</v>
      </c>
    </row>
    <row r="7" spans="1:6" ht="12.75" customHeight="1" x14ac:dyDescent="0.25">
      <c r="A7" s="30" t="s">
        <v>12</v>
      </c>
      <c r="B7" s="31" t="s">
        <v>13</v>
      </c>
      <c r="C7" s="32" t="s">
        <v>7</v>
      </c>
      <c r="D7" s="37">
        <v>1</v>
      </c>
      <c r="E7" s="38"/>
      <c r="F7" s="39">
        <f t="shared" si="0"/>
        <v>0</v>
      </c>
    </row>
    <row r="8" spans="1:6" ht="12.75" customHeight="1" x14ac:dyDescent="0.25">
      <c r="A8" s="30" t="s">
        <v>14</v>
      </c>
      <c r="B8" s="31" t="s">
        <v>15</v>
      </c>
      <c r="C8" s="32" t="s">
        <v>7</v>
      </c>
      <c r="D8" s="37">
        <v>19</v>
      </c>
      <c r="E8" s="38"/>
      <c r="F8" s="39">
        <f t="shared" si="0"/>
        <v>0</v>
      </c>
    </row>
    <row r="9" spans="1:6" ht="12.75" customHeight="1" x14ac:dyDescent="0.25">
      <c r="A9" s="30" t="s">
        <v>16</v>
      </c>
      <c r="B9" s="31" t="s">
        <v>17</v>
      </c>
      <c r="C9" s="32" t="s">
        <v>7</v>
      </c>
      <c r="D9" s="37">
        <v>8</v>
      </c>
      <c r="E9" s="38"/>
      <c r="F9" s="39">
        <f t="shared" si="0"/>
        <v>0</v>
      </c>
    </row>
    <row r="10" spans="1:6" ht="12.75" customHeight="1" x14ac:dyDescent="0.25">
      <c r="A10" s="30" t="s">
        <v>18</v>
      </c>
      <c r="B10" s="31" t="s">
        <v>19</v>
      </c>
      <c r="C10" s="32" t="s">
        <v>7</v>
      </c>
      <c r="D10" s="37">
        <v>7</v>
      </c>
      <c r="E10" s="38"/>
      <c r="F10" s="39">
        <f t="shared" si="0"/>
        <v>0</v>
      </c>
    </row>
    <row r="11" spans="1:6" ht="12.75" customHeight="1" x14ac:dyDescent="0.25">
      <c r="A11" s="30" t="s">
        <v>20</v>
      </c>
      <c r="B11" s="31" t="s">
        <v>21</v>
      </c>
      <c r="C11" s="32" t="s">
        <v>7</v>
      </c>
      <c r="D11" s="37">
        <v>1</v>
      </c>
      <c r="E11" s="38"/>
      <c r="F11" s="39">
        <f t="shared" si="0"/>
        <v>0</v>
      </c>
    </row>
    <row r="12" spans="1:6" ht="12.75" customHeight="1" x14ac:dyDescent="0.25">
      <c r="A12" s="30" t="s">
        <v>22</v>
      </c>
      <c r="B12" s="31" t="s">
        <v>842</v>
      </c>
      <c r="C12" s="32" t="s">
        <v>7</v>
      </c>
      <c r="D12" s="37">
        <v>5</v>
      </c>
      <c r="E12" s="38"/>
      <c r="F12" s="39">
        <f t="shared" si="0"/>
        <v>0</v>
      </c>
    </row>
    <row r="13" spans="1:6" ht="12.75" customHeight="1" x14ac:dyDescent="0.25">
      <c r="A13" s="30" t="s">
        <v>23</v>
      </c>
      <c r="B13" s="31" t="s">
        <v>843</v>
      </c>
      <c r="C13" s="32" t="s">
        <v>7</v>
      </c>
      <c r="D13" s="37">
        <v>1</v>
      </c>
      <c r="E13" s="38"/>
      <c r="F13" s="39">
        <f t="shared" si="0"/>
        <v>0</v>
      </c>
    </row>
    <row r="14" spans="1:6" ht="12.75" customHeight="1" x14ac:dyDescent="0.25">
      <c r="A14" s="30" t="s">
        <v>24</v>
      </c>
      <c r="B14" s="31" t="s">
        <v>25</v>
      </c>
      <c r="C14" s="32" t="s">
        <v>7</v>
      </c>
      <c r="D14" s="37">
        <v>85</v>
      </c>
      <c r="E14" s="38"/>
      <c r="F14" s="39">
        <f t="shared" si="0"/>
        <v>0</v>
      </c>
    </row>
    <row r="15" spans="1:6" ht="12.75" customHeight="1" x14ac:dyDescent="0.25">
      <c r="A15" s="30" t="s">
        <v>26</v>
      </c>
      <c r="B15" s="31" t="s">
        <v>27</v>
      </c>
      <c r="C15" s="32" t="s">
        <v>7</v>
      </c>
      <c r="D15" s="37">
        <v>121</v>
      </c>
      <c r="E15" s="38"/>
      <c r="F15" s="39">
        <f t="shared" si="0"/>
        <v>0</v>
      </c>
    </row>
    <row r="16" spans="1:6" ht="12.75" customHeight="1" x14ac:dyDescent="0.25">
      <c r="A16" s="30" t="s">
        <v>28</v>
      </c>
      <c r="B16" s="31" t="s">
        <v>29</v>
      </c>
      <c r="C16" s="32" t="s">
        <v>7</v>
      </c>
      <c r="D16" s="37">
        <v>362</v>
      </c>
      <c r="E16" s="38"/>
      <c r="F16" s="39">
        <f t="shared" si="0"/>
        <v>0</v>
      </c>
    </row>
    <row r="17" spans="1:6" ht="12.75" customHeight="1" x14ac:dyDescent="0.25">
      <c r="A17" s="30" t="s">
        <v>30</v>
      </c>
      <c r="B17" s="31" t="s">
        <v>31</v>
      </c>
      <c r="C17" s="32" t="s">
        <v>7</v>
      </c>
      <c r="D17" s="37">
        <v>150</v>
      </c>
      <c r="E17" s="38"/>
      <c r="F17" s="39">
        <f t="shared" si="0"/>
        <v>0</v>
      </c>
    </row>
    <row r="18" spans="1:6" ht="12.75" customHeight="1" x14ac:dyDescent="0.25">
      <c r="A18" s="30" t="s">
        <v>32</v>
      </c>
      <c r="B18" s="31" t="s">
        <v>33</v>
      </c>
      <c r="C18" s="32" t="s">
        <v>7</v>
      </c>
      <c r="D18" s="37">
        <v>96</v>
      </c>
      <c r="E18" s="38"/>
      <c r="F18" s="39">
        <f t="shared" si="0"/>
        <v>0</v>
      </c>
    </row>
    <row r="19" spans="1:6" ht="12.75" customHeight="1" x14ac:dyDescent="0.25">
      <c r="A19" s="30" t="s">
        <v>34</v>
      </c>
      <c r="B19" s="31" t="s">
        <v>35</v>
      </c>
      <c r="C19" s="32" t="s">
        <v>7</v>
      </c>
      <c r="D19" s="37">
        <v>63</v>
      </c>
      <c r="E19" s="38"/>
      <c r="F19" s="39">
        <f t="shared" si="0"/>
        <v>0</v>
      </c>
    </row>
    <row r="20" spans="1:6" ht="12.75" customHeight="1" x14ac:dyDescent="0.25">
      <c r="A20" s="30" t="s">
        <v>36</v>
      </c>
      <c r="B20" s="31" t="s">
        <v>37</v>
      </c>
      <c r="C20" s="32" t="s">
        <v>7</v>
      </c>
      <c r="D20" s="37">
        <v>19</v>
      </c>
      <c r="E20" s="38"/>
      <c r="F20" s="39">
        <f t="shared" si="0"/>
        <v>0</v>
      </c>
    </row>
    <row r="21" spans="1:6" ht="12.75" customHeight="1" x14ac:dyDescent="0.25">
      <c r="A21" s="30" t="s">
        <v>38</v>
      </c>
      <c r="B21" s="31" t="s">
        <v>39</v>
      </c>
      <c r="C21" s="32" t="s">
        <v>7</v>
      </c>
      <c r="D21" s="37">
        <v>7</v>
      </c>
      <c r="E21" s="38"/>
      <c r="F21" s="39">
        <f t="shared" si="0"/>
        <v>0</v>
      </c>
    </row>
    <row r="22" spans="1:6" ht="12.75" customHeight="1" x14ac:dyDescent="0.25">
      <c r="A22" s="30" t="s">
        <v>40</v>
      </c>
      <c r="B22" s="31" t="s">
        <v>41</v>
      </c>
      <c r="C22" s="32" t="s">
        <v>7</v>
      </c>
      <c r="D22" s="37">
        <v>12</v>
      </c>
      <c r="E22" s="38"/>
      <c r="F22" s="39">
        <f t="shared" si="0"/>
        <v>0</v>
      </c>
    </row>
    <row r="23" spans="1:6" ht="12.75" customHeight="1" x14ac:dyDescent="0.25">
      <c r="A23" s="30" t="s">
        <v>42</v>
      </c>
      <c r="B23" s="31" t="s">
        <v>44</v>
      </c>
      <c r="C23" s="32" t="s">
        <v>7</v>
      </c>
      <c r="D23" s="37">
        <v>35</v>
      </c>
      <c r="E23" s="38"/>
      <c r="F23" s="39">
        <f t="shared" si="0"/>
        <v>0</v>
      </c>
    </row>
    <row r="24" spans="1:6" ht="12.75" customHeight="1" x14ac:dyDescent="0.25">
      <c r="A24" s="30" t="s">
        <v>43</v>
      </c>
      <c r="B24" s="31" t="s">
        <v>46</v>
      </c>
      <c r="C24" s="32" t="s">
        <v>7</v>
      </c>
      <c r="D24" s="37">
        <v>11</v>
      </c>
      <c r="E24" s="38"/>
      <c r="F24" s="39">
        <f t="shared" si="0"/>
        <v>0</v>
      </c>
    </row>
    <row r="25" spans="1:6" ht="12.75" customHeight="1" x14ac:dyDescent="0.25">
      <c r="A25" s="30" t="s">
        <v>45</v>
      </c>
      <c r="B25" s="31" t="s">
        <v>48</v>
      </c>
      <c r="C25" s="32" t="s">
        <v>7</v>
      </c>
      <c r="D25" s="37">
        <v>21</v>
      </c>
      <c r="E25" s="38"/>
      <c r="F25" s="39">
        <f t="shared" si="0"/>
        <v>0</v>
      </c>
    </row>
    <row r="26" spans="1:6" ht="12.75" customHeight="1" x14ac:dyDescent="0.25">
      <c r="A26" s="30" t="s">
        <v>47</v>
      </c>
      <c r="B26" s="31" t="s">
        <v>50</v>
      </c>
      <c r="C26" s="32" t="s">
        <v>7</v>
      </c>
      <c r="D26" s="37">
        <v>5</v>
      </c>
      <c r="E26" s="38"/>
      <c r="F26" s="39">
        <f t="shared" si="0"/>
        <v>0</v>
      </c>
    </row>
    <row r="27" spans="1:6" ht="12.75" customHeight="1" x14ac:dyDescent="0.25">
      <c r="A27" s="30" t="s">
        <v>49</v>
      </c>
      <c r="B27" s="31" t="s">
        <v>52</v>
      </c>
      <c r="C27" s="32" t="s">
        <v>7</v>
      </c>
      <c r="D27" s="37">
        <v>17</v>
      </c>
      <c r="E27" s="38"/>
      <c r="F27" s="39">
        <f t="shared" si="0"/>
        <v>0</v>
      </c>
    </row>
    <row r="28" spans="1:6" ht="12.75" customHeight="1" x14ac:dyDescent="0.25">
      <c r="A28" s="30" t="s">
        <v>51</v>
      </c>
      <c r="B28" s="31" t="s">
        <v>54</v>
      </c>
      <c r="C28" s="32" t="s">
        <v>7</v>
      </c>
      <c r="D28" s="37">
        <v>1</v>
      </c>
      <c r="E28" s="38"/>
      <c r="F28" s="39">
        <f t="shared" si="0"/>
        <v>0</v>
      </c>
    </row>
    <row r="29" spans="1:6" ht="12.75" customHeight="1" x14ac:dyDescent="0.25">
      <c r="A29" s="30" t="s">
        <v>53</v>
      </c>
      <c r="B29" s="31" t="s">
        <v>750</v>
      </c>
      <c r="C29" s="32" t="s">
        <v>7</v>
      </c>
      <c r="D29" s="37">
        <v>7</v>
      </c>
      <c r="E29" s="38"/>
      <c r="F29" s="39">
        <f t="shared" si="0"/>
        <v>0</v>
      </c>
    </row>
    <row r="30" spans="1:6" ht="12.75" customHeight="1" x14ac:dyDescent="0.25">
      <c r="A30" s="30" t="s">
        <v>55</v>
      </c>
      <c r="B30" s="31" t="s">
        <v>57</v>
      </c>
      <c r="C30" s="32" t="s">
        <v>7</v>
      </c>
      <c r="D30" s="37">
        <v>1</v>
      </c>
      <c r="E30" s="38"/>
      <c r="F30" s="39">
        <f t="shared" si="0"/>
        <v>0</v>
      </c>
    </row>
    <row r="31" spans="1:6" ht="12.75" customHeight="1" x14ac:dyDescent="0.25">
      <c r="A31" s="30" t="s">
        <v>56</v>
      </c>
      <c r="B31" s="31" t="s">
        <v>60</v>
      </c>
      <c r="C31" s="32" t="s">
        <v>7</v>
      </c>
      <c r="D31" s="37">
        <v>1</v>
      </c>
      <c r="E31" s="38"/>
      <c r="F31" s="39">
        <f t="shared" si="0"/>
        <v>0</v>
      </c>
    </row>
    <row r="32" spans="1:6" ht="12.75" customHeight="1" x14ac:dyDescent="0.25">
      <c r="A32" s="30" t="s">
        <v>58</v>
      </c>
      <c r="B32" s="31" t="s">
        <v>788</v>
      </c>
      <c r="C32" s="32" t="s">
        <v>7</v>
      </c>
      <c r="D32" s="37">
        <v>1</v>
      </c>
      <c r="E32" s="38"/>
      <c r="F32" s="39">
        <f>D32*E32</f>
        <v>0</v>
      </c>
    </row>
    <row r="33" spans="1:6" ht="12.75" customHeight="1" x14ac:dyDescent="0.25">
      <c r="A33" s="30" t="s">
        <v>59</v>
      </c>
      <c r="B33" s="31" t="s">
        <v>794</v>
      </c>
      <c r="C33" s="32" t="s">
        <v>7</v>
      </c>
      <c r="D33" s="37">
        <v>1</v>
      </c>
      <c r="E33" s="38"/>
      <c r="F33" s="39">
        <f t="shared" si="0"/>
        <v>0</v>
      </c>
    </row>
    <row r="34" spans="1:6" ht="12.75" customHeight="1" x14ac:dyDescent="0.25">
      <c r="A34" s="30" t="s">
        <v>751</v>
      </c>
      <c r="B34" s="31" t="s">
        <v>622</v>
      </c>
      <c r="C34" s="32" t="s">
        <v>7</v>
      </c>
      <c r="D34" s="37">
        <v>1</v>
      </c>
      <c r="E34" s="38"/>
      <c r="F34" s="39">
        <f t="shared" si="0"/>
        <v>0</v>
      </c>
    </row>
    <row r="35" spans="1:6" ht="12.75" customHeight="1" x14ac:dyDescent="0.25">
      <c r="A35" s="30" t="s">
        <v>61</v>
      </c>
      <c r="B35" s="31" t="s">
        <v>65</v>
      </c>
      <c r="C35" s="32" t="s">
        <v>7</v>
      </c>
      <c r="D35" s="37">
        <v>1</v>
      </c>
      <c r="E35" s="38"/>
      <c r="F35" s="39">
        <f t="shared" si="0"/>
        <v>0</v>
      </c>
    </row>
    <row r="36" spans="1:6" ht="12.75" customHeight="1" x14ac:dyDescent="0.25">
      <c r="A36" s="30" t="s">
        <v>62</v>
      </c>
      <c r="B36" s="31" t="s">
        <v>67</v>
      </c>
      <c r="C36" s="32" t="s">
        <v>7</v>
      </c>
      <c r="D36" s="37">
        <v>5</v>
      </c>
      <c r="E36" s="38"/>
      <c r="F36" s="39">
        <f t="shared" si="0"/>
        <v>0</v>
      </c>
    </row>
    <row r="37" spans="1:6" ht="12.75" customHeight="1" x14ac:dyDescent="0.25">
      <c r="A37" s="30" t="s">
        <v>63</v>
      </c>
      <c r="B37" s="31" t="s">
        <v>73</v>
      </c>
      <c r="C37" s="32" t="s">
        <v>7</v>
      </c>
      <c r="D37" s="37">
        <v>274</v>
      </c>
      <c r="E37" s="38"/>
      <c r="F37" s="39">
        <f t="shared" si="0"/>
        <v>0</v>
      </c>
    </row>
    <row r="38" spans="1:6" ht="12.75" customHeight="1" x14ac:dyDescent="0.25">
      <c r="A38" s="30" t="s">
        <v>64</v>
      </c>
      <c r="B38" s="31" t="s">
        <v>75</v>
      </c>
      <c r="C38" s="32" t="s">
        <v>7</v>
      </c>
      <c r="D38" s="37">
        <v>31</v>
      </c>
      <c r="E38" s="38"/>
      <c r="F38" s="39">
        <f t="shared" si="0"/>
        <v>0</v>
      </c>
    </row>
    <row r="39" spans="1:6" ht="12.75" customHeight="1" x14ac:dyDescent="0.25">
      <c r="A39" s="30" t="s">
        <v>66</v>
      </c>
      <c r="B39" s="31" t="s">
        <v>77</v>
      </c>
      <c r="C39" s="32" t="s">
        <v>7</v>
      </c>
      <c r="D39" s="37">
        <v>22</v>
      </c>
      <c r="E39" s="38"/>
      <c r="F39" s="39">
        <f t="shared" si="0"/>
        <v>0</v>
      </c>
    </row>
    <row r="40" spans="1:6" ht="12.75" customHeight="1" x14ac:dyDescent="0.25">
      <c r="A40" s="30" t="s">
        <v>68</v>
      </c>
      <c r="B40" s="31" t="s">
        <v>79</v>
      </c>
      <c r="C40" s="32" t="s">
        <v>7</v>
      </c>
      <c r="D40" s="37">
        <v>1</v>
      </c>
      <c r="E40" s="38"/>
      <c r="F40" s="39">
        <f t="shared" si="0"/>
        <v>0</v>
      </c>
    </row>
    <row r="41" spans="1:6" ht="12.75" customHeight="1" x14ac:dyDescent="0.25">
      <c r="A41" s="30" t="s">
        <v>69</v>
      </c>
      <c r="B41" s="31" t="s">
        <v>81</v>
      </c>
      <c r="C41" s="32" t="s">
        <v>7</v>
      </c>
      <c r="D41" s="37">
        <v>3</v>
      </c>
      <c r="E41" s="38"/>
      <c r="F41" s="39">
        <f t="shared" si="0"/>
        <v>0</v>
      </c>
    </row>
    <row r="42" spans="1:6" ht="12.75" customHeight="1" x14ac:dyDescent="0.25">
      <c r="A42" s="30" t="s">
        <v>70</v>
      </c>
      <c r="B42" s="31" t="s">
        <v>83</v>
      </c>
      <c r="C42" s="32" t="s">
        <v>7</v>
      </c>
      <c r="D42" s="37">
        <v>132</v>
      </c>
      <c r="E42" s="38"/>
      <c r="F42" s="39">
        <f t="shared" si="0"/>
        <v>0</v>
      </c>
    </row>
    <row r="43" spans="1:6" ht="12.75" customHeight="1" x14ac:dyDescent="0.25">
      <c r="A43" s="30" t="s">
        <v>71</v>
      </c>
      <c r="B43" s="31" t="s">
        <v>85</v>
      </c>
      <c r="C43" s="32" t="s">
        <v>7</v>
      </c>
      <c r="D43" s="37">
        <v>79</v>
      </c>
      <c r="E43" s="38"/>
      <c r="F43" s="39">
        <f t="shared" si="0"/>
        <v>0</v>
      </c>
    </row>
    <row r="44" spans="1:6" ht="12.75" customHeight="1" x14ac:dyDescent="0.25">
      <c r="A44" s="30" t="s">
        <v>72</v>
      </c>
      <c r="B44" s="31" t="s">
        <v>87</v>
      </c>
      <c r="C44" s="32" t="s">
        <v>7</v>
      </c>
      <c r="D44" s="37">
        <v>98</v>
      </c>
      <c r="E44" s="38"/>
      <c r="F44" s="39">
        <f t="shared" si="0"/>
        <v>0</v>
      </c>
    </row>
    <row r="45" spans="1:6" ht="12.75" customHeight="1" x14ac:dyDescent="0.25">
      <c r="A45" s="30" t="s">
        <v>74</v>
      </c>
      <c r="B45" s="31" t="s">
        <v>89</v>
      </c>
      <c r="C45" s="32" t="s">
        <v>7</v>
      </c>
      <c r="D45" s="37">
        <v>43</v>
      </c>
      <c r="E45" s="38"/>
      <c r="F45" s="39">
        <f t="shared" si="0"/>
        <v>0</v>
      </c>
    </row>
    <row r="46" spans="1:6" ht="12.75" customHeight="1" x14ac:dyDescent="0.25">
      <c r="A46" s="30" t="s">
        <v>76</v>
      </c>
      <c r="B46" s="31" t="s">
        <v>91</v>
      </c>
      <c r="C46" s="32" t="s">
        <v>7</v>
      </c>
      <c r="D46" s="37">
        <v>37</v>
      </c>
      <c r="E46" s="38"/>
      <c r="F46" s="39">
        <f t="shared" si="0"/>
        <v>0</v>
      </c>
    </row>
    <row r="47" spans="1:6" ht="12.75" customHeight="1" x14ac:dyDescent="0.25">
      <c r="A47" s="30" t="s">
        <v>78</v>
      </c>
      <c r="B47" s="31" t="s">
        <v>96</v>
      </c>
      <c r="C47" s="32" t="s">
        <v>94</v>
      </c>
      <c r="D47" s="37">
        <v>185</v>
      </c>
      <c r="E47" s="38"/>
      <c r="F47" s="39">
        <f t="shared" si="0"/>
        <v>0</v>
      </c>
    </row>
    <row r="48" spans="1:6" ht="12.75" customHeight="1" x14ac:dyDescent="0.25">
      <c r="A48" s="30" t="s">
        <v>80</v>
      </c>
      <c r="B48" s="31" t="s">
        <v>98</v>
      </c>
      <c r="C48" s="32" t="s">
        <v>94</v>
      </c>
      <c r="D48" s="37">
        <v>67</v>
      </c>
      <c r="E48" s="38"/>
      <c r="F48" s="39">
        <f t="shared" si="0"/>
        <v>0</v>
      </c>
    </row>
    <row r="49" spans="1:6" ht="12.75" customHeight="1" x14ac:dyDescent="0.25">
      <c r="A49" s="30" t="s">
        <v>82</v>
      </c>
      <c r="B49" s="31" t="s">
        <v>100</v>
      </c>
      <c r="C49" s="32" t="s">
        <v>94</v>
      </c>
      <c r="D49" s="37">
        <v>252</v>
      </c>
      <c r="E49" s="38"/>
      <c r="F49" s="39">
        <f t="shared" si="0"/>
        <v>0</v>
      </c>
    </row>
    <row r="50" spans="1:6" ht="12.75" customHeight="1" x14ac:dyDescent="0.25">
      <c r="A50" s="30" t="s">
        <v>84</v>
      </c>
      <c r="B50" s="31" t="s">
        <v>102</v>
      </c>
      <c r="C50" s="32" t="s">
        <v>94</v>
      </c>
      <c r="D50" s="37">
        <v>94</v>
      </c>
      <c r="E50" s="38"/>
      <c r="F50" s="39">
        <f t="shared" si="0"/>
        <v>0</v>
      </c>
    </row>
    <row r="51" spans="1:6" ht="12.75" customHeight="1" x14ac:dyDescent="0.25">
      <c r="A51" s="30" t="s">
        <v>86</v>
      </c>
      <c r="B51" s="31" t="s">
        <v>104</v>
      </c>
      <c r="C51" s="32" t="s">
        <v>94</v>
      </c>
      <c r="D51" s="37">
        <v>68</v>
      </c>
      <c r="E51" s="38"/>
      <c r="F51" s="39">
        <f t="shared" si="0"/>
        <v>0</v>
      </c>
    </row>
    <row r="52" spans="1:6" ht="12.75" customHeight="1" x14ac:dyDescent="0.25">
      <c r="A52" s="30" t="s">
        <v>88</v>
      </c>
      <c r="B52" s="31" t="s">
        <v>106</v>
      </c>
      <c r="C52" s="32" t="s">
        <v>94</v>
      </c>
      <c r="D52" s="37">
        <v>60</v>
      </c>
      <c r="E52" s="38"/>
      <c r="F52" s="39">
        <f t="shared" si="0"/>
        <v>0</v>
      </c>
    </row>
    <row r="53" spans="1:6" ht="12.75" customHeight="1" x14ac:dyDescent="0.25">
      <c r="A53" s="30" t="s">
        <v>90</v>
      </c>
      <c r="B53" s="31" t="s">
        <v>108</v>
      </c>
      <c r="C53" s="32" t="s">
        <v>94</v>
      </c>
      <c r="D53" s="37">
        <v>26</v>
      </c>
      <c r="E53" s="38"/>
      <c r="F53" s="39">
        <f t="shared" si="0"/>
        <v>0</v>
      </c>
    </row>
    <row r="54" spans="1:6" ht="12.75" customHeight="1" x14ac:dyDescent="0.25">
      <c r="A54" s="30" t="s">
        <v>92</v>
      </c>
      <c r="B54" s="31" t="s">
        <v>110</v>
      </c>
      <c r="C54" s="32" t="s">
        <v>94</v>
      </c>
      <c r="D54" s="37">
        <v>2</v>
      </c>
      <c r="E54" s="38"/>
      <c r="F54" s="39">
        <f t="shared" si="0"/>
        <v>0</v>
      </c>
    </row>
    <row r="55" spans="1:6" ht="12.75" customHeight="1" x14ac:dyDescent="0.25">
      <c r="A55" s="30" t="s">
        <v>93</v>
      </c>
      <c r="B55" s="31" t="s">
        <v>112</v>
      </c>
      <c r="C55" s="32" t="s">
        <v>94</v>
      </c>
      <c r="D55" s="37">
        <v>19</v>
      </c>
      <c r="E55" s="38"/>
      <c r="F55" s="39">
        <f t="shared" si="0"/>
        <v>0</v>
      </c>
    </row>
    <row r="56" spans="1:6" ht="12.75" customHeight="1" x14ac:dyDescent="0.25">
      <c r="A56" s="30" t="s">
        <v>95</v>
      </c>
      <c r="B56" s="31" t="s">
        <v>845</v>
      </c>
      <c r="C56" s="32" t="s">
        <v>94</v>
      </c>
      <c r="D56" s="37">
        <v>10</v>
      </c>
      <c r="E56" s="38"/>
      <c r="F56" s="39">
        <f t="shared" si="0"/>
        <v>0</v>
      </c>
    </row>
    <row r="57" spans="1:6" ht="12.75" customHeight="1" x14ac:dyDescent="0.25">
      <c r="A57" s="30" t="s">
        <v>97</v>
      </c>
      <c r="B57" s="31" t="s">
        <v>844</v>
      </c>
      <c r="C57" s="32" t="s">
        <v>94</v>
      </c>
      <c r="D57" s="37">
        <v>7</v>
      </c>
      <c r="E57" s="38"/>
      <c r="F57" s="39">
        <f t="shared" si="0"/>
        <v>0</v>
      </c>
    </row>
    <row r="58" spans="1:6" ht="12.75" customHeight="1" x14ac:dyDescent="0.25">
      <c r="A58" s="30" t="s">
        <v>99</v>
      </c>
      <c r="B58" s="31" t="s">
        <v>116</v>
      </c>
      <c r="C58" s="32" t="s">
        <v>7</v>
      </c>
      <c r="D58" s="37">
        <v>10</v>
      </c>
      <c r="E58" s="38"/>
      <c r="F58" s="39">
        <f t="shared" si="0"/>
        <v>0</v>
      </c>
    </row>
    <row r="59" spans="1:6" ht="12.75" customHeight="1" x14ac:dyDescent="0.25">
      <c r="A59" s="30" t="s">
        <v>101</v>
      </c>
      <c r="B59" s="31" t="s">
        <v>118</v>
      </c>
      <c r="C59" s="32" t="s">
        <v>7</v>
      </c>
      <c r="D59" s="37">
        <v>38</v>
      </c>
      <c r="E59" s="38"/>
      <c r="F59" s="39">
        <f t="shared" si="0"/>
        <v>0</v>
      </c>
    </row>
    <row r="60" spans="1:6" ht="12.75" customHeight="1" x14ac:dyDescent="0.25">
      <c r="A60" s="30" t="s">
        <v>103</v>
      </c>
      <c r="B60" s="31" t="s">
        <v>120</v>
      </c>
      <c r="C60" s="32" t="s">
        <v>7</v>
      </c>
      <c r="D60" s="37">
        <v>25</v>
      </c>
      <c r="E60" s="38"/>
      <c r="F60" s="39">
        <f t="shared" si="0"/>
        <v>0</v>
      </c>
    </row>
    <row r="61" spans="1:6" ht="12.75" customHeight="1" x14ac:dyDescent="0.25">
      <c r="A61" s="30" t="s">
        <v>105</v>
      </c>
      <c r="B61" s="31" t="s">
        <v>122</v>
      </c>
      <c r="C61" s="32" t="s">
        <v>7</v>
      </c>
      <c r="D61" s="37">
        <v>27</v>
      </c>
      <c r="E61" s="38"/>
      <c r="F61" s="39">
        <f t="shared" ref="F61:F94" si="1">D61*E61</f>
        <v>0</v>
      </c>
    </row>
    <row r="62" spans="1:6" ht="12.75" customHeight="1" x14ac:dyDescent="0.25">
      <c r="A62" s="30" t="s">
        <v>107</v>
      </c>
      <c r="B62" s="31" t="s">
        <v>124</v>
      </c>
      <c r="C62" s="32" t="s">
        <v>7</v>
      </c>
      <c r="D62" s="37">
        <v>5</v>
      </c>
      <c r="E62" s="38"/>
      <c r="F62" s="39">
        <f t="shared" si="1"/>
        <v>0</v>
      </c>
    </row>
    <row r="63" spans="1:6" ht="12.75" customHeight="1" x14ac:dyDescent="0.25">
      <c r="A63" s="30" t="s">
        <v>109</v>
      </c>
      <c r="B63" s="31" t="s">
        <v>126</v>
      </c>
      <c r="C63" s="32" t="s">
        <v>7</v>
      </c>
      <c r="D63" s="37">
        <v>11</v>
      </c>
      <c r="E63" s="38"/>
      <c r="F63" s="39">
        <f t="shared" si="1"/>
        <v>0</v>
      </c>
    </row>
    <row r="64" spans="1:6" ht="12.75" customHeight="1" x14ac:dyDescent="0.25">
      <c r="A64" s="30" t="s">
        <v>111</v>
      </c>
      <c r="B64" s="31" t="s">
        <v>128</v>
      </c>
      <c r="C64" s="32" t="s">
        <v>7</v>
      </c>
      <c r="D64" s="37">
        <v>2</v>
      </c>
      <c r="E64" s="38"/>
      <c r="F64" s="39">
        <f t="shared" si="1"/>
        <v>0</v>
      </c>
    </row>
    <row r="65" spans="1:6" ht="12.75" customHeight="1" x14ac:dyDescent="0.25">
      <c r="A65" s="30" t="s">
        <v>113</v>
      </c>
      <c r="B65" s="31" t="s">
        <v>130</v>
      </c>
      <c r="C65" s="32" t="s">
        <v>7</v>
      </c>
      <c r="D65" s="37">
        <v>1</v>
      </c>
      <c r="E65" s="38"/>
      <c r="F65" s="39">
        <f t="shared" si="1"/>
        <v>0</v>
      </c>
    </row>
    <row r="66" spans="1:6" ht="12.75" customHeight="1" x14ac:dyDescent="0.25">
      <c r="A66" s="30" t="s">
        <v>114</v>
      </c>
      <c r="B66" s="31" t="s">
        <v>132</v>
      </c>
      <c r="C66" s="32" t="s">
        <v>7</v>
      </c>
      <c r="D66" s="37">
        <v>104</v>
      </c>
      <c r="E66" s="38"/>
      <c r="F66" s="39">
        <f t="shared" si="1"/>
        <v>0</v>
      </c>
    </row>
    <row r="67" spans="1:6" ht="12.75" customHeight="1" x14ac:dyDescent="0.25">
      <c r="A67" s="30" t="s">
        <v>115</v>
      </c>
      <c r="B67" s="31" t="s">
        <v>134</v>
      </c>
      <c r="C67" s="32" t="s">
        <v>7</v>
      </c>
      <c r="D67" s="37">
        <v>70</v>
      </c>
      <c r="E67" s="38"/>
      <c r="F67" s="39">
        <f t="shared" si="1"/>
        <v>0</v>
      </c>
    </row>
    <row r="68" spans="1:6" ht="12.75" customHeight="1" x14ac:dyDescent="0.25">
      <c r="A68" s="30" t="s">
        <v>117</v>
      </c>
      <c r="B68" s="31" t="s">
        <v>136</v>
      </c>
      <c r="C68" s="32" t="s">
        <v>7</v>
      </c>
      <c r="D68" s="37">
        <v>120</v>
      </c>
      <c r="E68" s="38"/>
      <c r="F68" s="39">
        <f t="shared" si="1"/>
        <v>0</v>
      </c>
    </row>
    <row r="69" spans="1:6" ht="12.75" customHeight="1" x14ac:dyDescent="0.25">
      <c r="A69" s="30" t="s">
        <v>119</v>
      </c>
      <c r="B69" s="31" t="s">
        <v>138</v>
      </c>
      <c r="C69" s="32" t="s">
        <v>7</v>
      </c>
      <c r="D69" s="37">
        <v>4</v>
      </c>
      <c r="E69" s="38"/>
      <c r="F69" s="39">
        <f t="shared" si="1"/>
        <v>0</v>
      </c>
    </row>
    <row r="70" spans="1:6" ht="12.75" customHeight="1" x14ac:dyDescent="0.25">
      <c r="A70" s="30" t="s">
        <v>121</v>
      </c>
      <c r="B70" s="31" t="s">
        <v>140</v>
      </c>
      <c r="C70" s="32" t="s">
        <v>7</v>
      </c>
      <c r="D70" s="37">
        <v>12</v>
      </c>
      <c r="E70" s="38"/>
      <c r="F70" s="39">
        <f t="shared" si="1"/>
        <v>0</v>
      </c>
    </row>
    <row r="71" spans="1:6" ht="12.75" customHeight="1" x14ac:dyDescent="0.25">
      <c r="A71" s="30" t="s">
        <v>123</v>
      </c>
      <c r="B71" s="31" t="s">
        <v>142</v>
      </c>
      <c r="C71" s="32" t="s">
        <v>7</v>
      </c>
      <c r="D71" s="37">
        <v>104</v>
      </c>
      <c r="E71" s="38"/>
      <c r="F71" s="39">
        <f t="shared" si="1"/>
        <v>0</v>
      </c>
    </row>
    <row r="72" spans="1:6" ht="12.75" customHeight="1" x14ac:dyDescent="0.25">
      <c r="A72" s="30" t="s">
        <v>125</v>
      </c>
      <c r="B72" s="31" t="s">
        <v>144</v>
      </c>
      <c r="C72" s="32" t="s">
        <v>7</v>
      </c>
      <c r="D72" s="37">
        <v>6</v>
      </c>
      <c r="E72" s="38"/>
      <c r="F72" s="39">
        <f t="shared" si="1"/>
        <v>0</v>
      </c>
    </row>
    <row r="73" spans="1:6" ht="12.75" customHeight="1" x14ac:dyDescent="0.25">
      <c r="A73" s="30" t="s">
        <v>127</v>
      </c>
      <c r="B73" s="31" t="s">
        <v>146</v>
      </c>
      <c r="C73" s="32" t="s">
        <v>7</v>
      </c>
      <c r="D73" s="37">
        <v>37</v>
      </c>
      <c r="E73" s="38"/>
      <c r="F73" s="39">
        <f t="shared" si="1"/>
        <v>0</v>
      </c>
    </row>
    <row r="74" spans="1:6" ht="12.75" customHeight="1" x14ac:dyDescent="0.25">
      <c r="A74" s="30" t="s">
        <v>129</v>
      </c>
      <c r="B74" s="31" t="s">
        <v>148</v>
      </c>
      <c r="C74" s="32" t="s">
        <v>7</v>
      </c>
      <c r="D74" s="37">
        <v>34</v>
      </c>
      <c r="E74" s="38"/>
      <c r="F74" s="39">
        <f t="shared" si="1"/>
        <v>0</v>
      </c>
    </row>
    <row r="75" spans="1:6" ht="12.75" customHeight="1" x14ac:dyDescent="0.25">
      <c r="A75" s="30" t="s">
        <v>131</v>
      </c>
      <c r="B75" s="31" t="s">
        <v>150</v>
      </c>
      <c r="C75" s="32" t="s">
        <v>7</v>
      </c>
      <c r="D75" s="37">
        <v>4</v>
      </c>
      <c r="E75" s="38"/>
      <c r="F75" s="39">
        <f t="shared" si="1"/>
        <v>0</v>
      </c>
    </row>
    <row r="76" spans="1:6" ht="12.75" customHeight="1" x14ac:dyDescent="0.25">
      <c r="A76" s="30" t="s">
        <v>133</v>
      </c>
      <c r="B76" s="31" t="s">
        <v>152</v>
      </c>
      <c r="C76" s="32" t="s">
        <v>7</v>
      </c>
      <c r="D76" s="37">
        <v>19</v>
      </c>
      <c r="E76" s="38"/>
      <c r="F76" s="39">
        <f t="shared" si="1"/>
        <v>0</v>
      </c>
    </row>
    <row r="77" spans="1:6" ht="12.75" customHeight="1" x14ac:dyDescent="0.25">
      <c r="A77" s="30" t="s">
        <v>135</v>
      </c>
      <c r="B77" s="31" t="s">
        <v>154</v>
      </c>
      <c r="C77" s="32" t="s">
        <v>7</v>
      </c>
      <c r="D77" s="37">
        <v>18</v>
      </c>
      <c r="E77" s="38"/>
      <c r="F77" s="39">
        <f t="shared" si="1"/>
        <v>0</v>
      </c>
    </row>
    <row r="78" spans="1:6" ht="12.75" customHeight="1" x14ac:dyDescent="0.25">
      <c r="A78" s="30" t="s">
        <v>137</v>
      </c>
      <c r="B78" s="31" t="s">
        <v>156</v>
      </c>
      <c r="C78" s="32" t="s">
        <v>7</v>
      </c>
      <c r="D78" s="37">
        <v>27</v>
      </c>
      <c r="E78" s="38"/>
      <c r="F78" s="39">
        <f t="shared" si="1"/>
        <v>0</v>
      </c>
    </row>
    <row r="79" spans="1:6" ht="12.75" customHeight="1" x14ac:dyDescent="0.25">
      <c r="A79" s="30" t="s">
        <v>139</v>
      </c>
      <c r="B79" s="31" t="s">
        <v>158</v>
      </c>
      <c r="C79" s="32" t="s">
        <v>7</v>
      </c>
      <c r="D79" s="37">
        <v>1</v>
      </c>
      <c r="E79" s="38"/>
      <c r="F79" s="39">
        <f t="shared" si="1"/>
        <v>0</v>
      </c>
    </row>
    <row r="80" spans="1:6" ht="12.75" customHeight="1" x14ac:dyDescent="0.25">
      <c r="A80" s="30" t="s">
        <v>141</v>
      </c>
      <c r="B80" s="31" t="s">
        <v>160</v>
      </c>
      <c r="C80" s="32" t="s">
        <v>7</v>
      </c>
      <c r="D80" s="37">
        <v>2</v>
      </c>
      <c r="E80" s="38"/>
      <c r="F80" s="39">
        <f t="shared" si="1"/>
        <v>0</v>
      </c>
    </row>
    <row r="81" spans="1:6" ht="12.75" customHeight="1" x14ac:dyDescent="0.25">
      <c r="A81" s="30" t="s">
        <v>143</v>
      </c>
      <c r="B81" s="31" t="s">
        <v>162</v>
      </c>
      <c r="C81" s="32" t="s">
        <v>7</v>
      </c>
      <c r="D81" s="37">
        <v>14</v>
      </c>
      <c r="E81" s="38"/>
      <c r="F81" s="39">
        <f t="shared" si="1"/>
        <v>0</v>
      </c>
    </row>
    <row r="82" spans="1:6" ht="12.75" customHeight="1" x14ac:dyDescent="0.25">
      <c r="A82" s="30" t="s">
        <v>145</v>
      </c>
      <c r="B82" s="31" t="s">
        <v>164</v>
      </c>
      <c r="C82" s="32" t="s">
        <v>7</v>
      </c>
      <c r="D82" s="37">
        <v>11</v>
      </c>
      <c r="E82" s="38"/>
      <c r="F82" s="39">
        <f t="shared" si="1"/>
        <v>0</v>
      </c>
    </row>
    <row r="83" spans="1:6" ht="12.75" customHeight="1" x14ac:dyDescent="0.25">
      <c r="A83" s="30" t="s">
        <v>147</v>
      </c>
      <c r="B83" s="31" t="s">
        <v>623</v>
      </c>
      <c r="C83" s="32" t="s">
        <v>7</v>
      </c>
      <c r="D83" s="37">
        <v>2</v>
      </c>
      <c r="E83" s="38"/>
      <c r="F83" s="39">
        <f t="shared" si="1"/>
        <v>0</v>
      </c>
    </row>
    <row r="84" spans="1:6" ht="12.75" customHeight="1" x14ac:dyDescent="0.25">
      <c r="A84" s="30" t="s">
        <v>149</v>
      </c>
      <c r="B84" s="31" t="s">
        <v>166</v>
      </c>
      <c r="C84" s="32" t="s">
        <v>7</v>
      </c>
      <c r="D84" s="37">
        <v>1</v>
      </c>
      <c r="E84" s="38"/>
      <c r="F84" s="39">
        <f t="shared" si="1"/>
        <v>0</v>
      </c>
    </row>
    <row r="85" spans="1:6" ht="12.75" customHeight="1" x14ac:dyDescent="0.25">
      <c r="A85" s="30" t="s">
        <v>151</v>
      </c>
      <c r="B85" s="31" t="s">
        <v>168</v>
      </c>
      <c r="C85" s="32" t="s">
        <v>7</v>
      </c>
      <c r="D85" s="37">
        <v>7</v>
      </c>
      <c r="E85" s="38"/>
      <c r="F85" s="39">
        <f t="shared" si="1"/>
        <v>0</v>
      </c>
    </row>
    <row r="86" spans="1:6" ht="12.75" customHeight="1" x14ac:dyDescent="0.25">
      <c r="A86" s="30" t="s">
        <v>153</v>
      </c>
      <c r="B86" s="31" t="s">
        <v>170</v>
      </c>
      <c r="C86" s="32" t="s">
        <v>7</v>
      </c>
      <c r="D86" s="37">
        <v>11</v>
      </c>
      <c r="E86" s="38"/>
      <c r="F86" s="39">
        <f t="shared" si="1"/>
        <v>0</v>
      </c>
    </row>
    <row r="87" spans="1:6" ht="12.75" customHeight="1" x14ac:dyDescent="0.25">
      <c r="A87" s="30" t="s">
        <v>155</v>
      </c>
      <c r="B87" s="31" t="s">
        <v>172</v>
      </c>
      <c r="C87" s="32" t="s">
        <v>7</v>
      </c>
      <c r="D87" s="37">
        <v>7</v>
      </c>
      <c r="E87" s="38"/>
      <c r="F87" s="39">
        <f t="shared" si="1"/>
        <v>0</v>
      </c>
    </row>
    <row r="88" spans="1:6" ht="12.75" customHeight="1" x14ac:dyDescent="0.25">
      <c r="A88" s="30" t="s">
        <v>157</v>
      </c>
      <c r="B88" s="31" t="s">
        <v>173</v>
      </c>
      <c r="C88" s="32" t="s">
        <v>7</v>
      </c>
      <c r="D88" s="37">
        <v>6</v>
      </c>
      <c r="E88" s="38"/>
      <c r="F88" s="39">
        <f t="shared" si="1"/>
        <v>0</v>
      </c>
    </row>
    <row r="89" spans="1:6" ht="12.75" customHeight="1" x14ac:dyDescent="0.25">
      <c r="A89" s="30" t="s">
        <v>159</v>
      </c>
      <c r="B89" s="31" t="s">
        <v>174</v>
      </c>
      <c r="C89" s="32" t="s">
        <v>7</v>
      </c>
      <c r="D89" s="37">
        <v>3</v>
      </c>
      <c r="E89" s="38"/>
      <c r="F89" s="39">
        <f t="shared" si="1"/>
        <v>0</v>
      </c>
    </row>
    <row r="90" spans="1:6" ht="12.75" customHeight="1" x14ac:dyDescent="0.25">
      <c r="A90" s="30" t="s">
        <v>161</v>
      </c>
      <c r="B90" s="31" t="s">
        <v>851</v>
      </c>
      <c r="C90" s="32" t="s">
        <v>7</v>
      </c>
      <c r="D90" s="37">
        <v>1</v>
      </c>
      <c r="E90" s="38"/>
      <c r="F90" s="39">
        <f>D90*E90</f>
        <v>0</v>
      </c>
    </row>
    <row r="91" spans="1:6" ht="12.75" customHeight="1" x14ac:dyDescent="0.25">
      <c r="A91" s="30" t="s">
        <v>163</v>
      </c>
      <c r="B91" s="31" t="s">
        <v>850</v>
      </c>
      <c r="C91" s="32" t="s">
        <v>7</v>
      </c>
      <c r="D91" s="37">
        <v>1</v>
      </c>
      <c r="E91" s="38"/>
      <c r="F91" s="39">
        <f>D91*E91</f>
        <v>0</v>
      </c>
    </row>
    <row r="92" spans="1:6" ht="12.75" customHeight="1" x14ac:dyDescent="0.25">
      <c r="A92" s="30" t="s">
        <v>165</v>
      </c>
      <c r="B92" s="31" t="s">
        <v>849</v>
      </c>
      <c r="C92" s="32" t="s">
        <v>7</v>
      </c>
      <c r="D92" s="37">
        <v>3</v>
      </c>
      <c r="E92" s="38"/>
      <c r="F92" s="39">
        <f>D92*E92</f>
        <v>0</v>
      </c>
    </row>
    <row r="93" spans="1:6" ht="12.75" customHeight="1" x14ac:dyDescent="0.25">
      <c r="A93" s="30" t="s">
        <v>167</v>
      </c>
      <c r="B93" s="31" t="s">
        <v>848</v>
      </c>
      <c r="C93" s="32" t="s">
        <v>7</v>
      </c>
      <c r="D93" s="37">
        <v>1</v>
      </c>
      <c r="E93" s="38"/>
      <c r="F93" s="39">
        <f>D93*E93</f>
        <v>0</v>
      </c>
    </row>
    <row r="94" spans="1:6" ht="12.75" customHeight="1" x14ac:dyDescent="0.25">
      <c r="A94" s="30" t="s">
        <v>169</v>
      </c>
      <c r="B94" s="31" t="s">
        <v>847</v>
      </c>
      <c r="C94" s="32" t="s">
        <v>7</v>
      </c>
      <c r="D94" s="37">
        <v>1</v>
      </c>
      <c r="E94" s="38"/>
      <c r="F94" s="39">
        <f t="shared" si="1"/>
        <v>0</v>
      </c>
    </row>
    <row r="95" spans="1:6" ht="12.75" customHeight="1" thickBot="1" x14ac:dyDescent="0.3">
      <c r="A95" s="33" t="s">
        <v>171</v>
      </c>
      <c r="B95" s="34" t="s">
        <v>846</v>
      </c>
      <c r="C95" s="35" t="s">
        <v>7</v>
      </c>
      <c r="D95" s="40">
        <v>1</v>
      </c>
      <c r="E95" s="41"/>
      <c r="F95" s="42">
        <f>D95*E95</f>
        <v>0</v>
      </c>
    </row>
    <row r="96" spans="1:6" ht="15" thickBot="1" x14ac:dyDescent="0.3">
      <c r="A96" s="190" t="s">
        <v>175</v>
      </c>
      <c r="B96" s="191"/>
      <c r="C96" s="186" t="s">
        <v>786</v>
      </c>
      <c r="D96" s="187"/>
      <c r="E96" s="188"/>
      <c r="F96" s="175">
        <f>SUM(F4:F94)</f>
        <v>0</v>
      </c>
    </row>
    <row r="97" spans="2:2" x14ac:dyDescent="0.25">
      <c r="B97" s="43"/>
    </row>
  </sheetData>
  <mergeCells count="3">
    <mergeCell ref="C96:E96"/>
    <mergeCell ref="A1:F1"/>
    <mergeCell ref="A96:B96"/>
  </mergeCells>
  <phoneticPr fontId="7" type="noConversion"/>
  <printOptions horizontalCentered="1"/>
  <pageMargins left="0.19685039370078741" right="0.19685039370078741" top="0.74803149606299213" bottom="0.74803149606299213" header="0.31496062992125984" footer="0.31496062992125984"/>
  <pageSetup paperSize="9" fitToHeight="0" orientation="portrait" r:id="rId1"/>
  <headerFooter>
    <oddHeader>&amp;R&amp;"Arial,Normalny"&amp;10Załącznik &amp;K0000FFNr 2&amp;K01+000. do zapytania ofertowego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114"/>
  <sheetViews>
    <sheetView zoomScaleNormal="100" zoomScaleSheetLayoutView="110" zoomScalePageLayoutView="110" workbookViewId="0">
      <selection activeCell="H4" sqref="H4"/>
    </sheetView>
  </sheetViews>
  <sheetFormatPr defaultColWidth="9.140625" defaultRowHeight="18" x14ac:dyDescent="0.25"/>
  <cols>
    <col min="1" max="1" width="4.28515625" style="78" customWidth="1"/>
    <col min="2" max="2" width="3" style="78" customWidth="1"/>
    <col min="3" max="3" width="25.85546875" style="78" customWidth="1"/>
    <col min="4" max="4" width="12.7109375" style="78" customWidth="1"/>
    <col min="5" max="5" width="8.7109375" style="78" customWidth="1"/>
    <col min="6" max="6" width="5.28515625" style="50" customWidth="1"/>
    <col min="7" max="7" width="6" style="50" customWidth="1"/>
    <col min="8" max="8" width="9.28515625" style="78" bestFit="1" customWidth="1"/>
    <col min="9" max="9" width="11.85546875" style="78" bestFit="1" customWidth="1"/>
    <col min="10" max="16384" width="9.140625" style="78"/>
  </cols>
  <sheetData>
    <row r="1" spans="1:9" ht="18.75" thickBot="1" x14ac:dyDescent="0.3">
      <c r="A1" s="189" t="s">
        <v>752</v>
      </c>
      <c r="B1" s="189"/>
      <c r="C1" s="189"/>
      <c r="D1" s="189"/>
      <c r="E1" s="189"/>
      <c r="F1" s="189"/>
      <c r="G1" s="189"/>
      <c r="H1" s="189"/>
      <c r="I1" s="189"/>
    </row>
    <row r="2" spans="1:9" ht="28.5" x14ac:dyDescent="0.25">
      <c r="A2" s="51" t="s">
        <v>0</v>
      </c>
      <c r="B2" s="202" t="s">
        <v>1</v>
      </c>
      <c r="C2" s="202"/>
      <c r="D2" s="202"/>
      <c r="E2" s="202"/>
      <c r="F2" s="52" t="s">
        <v>2</v>
      </c>
      <c r="G2" s="53" t="s">
        <v>3</v>
      </c>
      <c r="H2" s="54" t="s">
        <v>4</v>
      </c>
      <c r="I2" s="55" t="s">
        <v>784</v>
      </c>
    </row>
    <row r="3" spans="1:9" ht="18.75" thickBot="1" x14ac:dyDescent="0.3">
      <c r="A3" s="56">
        <v>1</v>
      </c>
      <c r="B3" s="203">
        <v>2</v>
      </c>
      <c r="C3" s="203"/>
      <c r="D3" s="203"/>
      <c r="E3" s="203"/>
      <c r="F3" s="57">
        <v>3</v>
      </c>
      <c r="G3" s="58">
        <v>4</v>
      </c>
      <c r="H3" s="59">
        <v>5</v>
      </c>
      <c r="I3" s="60" t="s">
        <v>785</v>
      </c>
    </row>
    <row r="4" spans="1:9" s="70" customFormat="1" ht="15.75" customHeight="1" x14ac:dyDescent="0.25">
      <c r="A4" s="46" t="s">
        <v>284</v>
      </c>
      <c r="B4" s="195" t="s">
        <v>176</v>
      </c>
      <c r="C4" s="195"/>
      <c r="D4" s="195"/>
      <c r="E4" s="196"/>
      <c r="F4" s="29" t="s">
        <v>7</v>
      </c>
      <c r="G4" s="79">
        <v>73</v>
      </c>
      <c r="H4" s="36"/>
      <c r="I4" s="80">
        <f>G4*H4</f>
        <v>0</v>
      </c>
    </row>
    <row r="5" spans="1:9" s="70" customFormat="1" ht="15" customHeight="1" x14ac:dyDescent="0.25">
      <c r="A5" s="47" t="s">
        <v>285</v>
      </c>
      <c r="B5" s="192" t="s">
        <v>177</v>
      </c>
      <c r="C5" s="192"/>
      <c r="D5" s="192"/>
      <c r="E5" s="193"/>
      <c r="F5" s="32" t="s">
        <v>7</v>
      </c>
      <c r="G5" s="74">
        <v>96</v>
      </c>
      <c r="H5" s="38"/>
      <c r="I5" s="75">
        <f t="shared" ref="I5:I67" si="0">G5*H5</f>
        <v>0</v>
      </c>
    </row>
    <row r="6" spans="1:9" s="70" customFormat="1" ht="15" customHeight="1" x14ac:dyDescent="0.25">
      <c r="A6" s="46" t="s">
        <v>286</v>
      </c>
      <c r="B6" s="192" t="s">
        <v>178</v>
      </c>
      <c r="C6" s="192"/>
      <c r="D6" s="192"/>
      <c r="E6" s="193"/>
      <c r="F6" s="32" t="s">
        <v>7</v>
      </c>
      <c r="G6" s="74">
        <v>197</v>
      </c>
      <c r="H6" s="38"/>
      <c r="I6" s="75">
        <f t="shared" si="0"/>
        <v>0</v>
      </c>
    </row>
    <row r="7" spans="1:9" s="70" customFormat="1" ht="15" customHeight="1" x14ac:dyDescent="0.25">
      <c r="A7" s="47" t="s">
        <v>287</v>
      </c>
      <c r="B7" s="192" t="s">
        <v>179</v>
      </c>
      <c r="C7" s="192"/>
      <c r="D7" s="192"/>
      <c r="E7" s="193"/>
      <c r="F7" s="32" t="s">
        <v>7</v>
      </c>
      <c r="G7" s="74">
        <v>78</v>
      </c>
      <c r="H7" s="38"/>
      <c r="I7" s="75">
        <f t="shared" si="0"/>
        <v>0</v>
      </c>
    </row>
    <row r="8" spans="1:9" s="70" customFormat="1" ht="15" customHeight="1" x14ac:dyDescent="0.25">
      <c r="A8" s="46" t="s">
        <v>289</v>
      </c>
      <c r="B8" s="192" t="s">
        <v>180</v>
      </c>
      <c r="C8" s="192"/>
      <c r="D8" s="192"/>
      <c r="E8" s="193"/>
      <c r="F8" s="32" t="s">
        <v>7</v>
      </c>
      <c r="G8" s="74">
        <v>40</v>
      </c>
      <c r="H8" s="38"/>
      <c r="I8" s="75">
        <f t="shared" si="0"/>
        <v>0</v>
      </c>
    </row>
    <row r="9" spans="1:9" s="70" customFormat="1" ht="15" customHeight="1" x14ac:dyDescent="0.25">
      <c r="A9" s="47" t="s">
        <v>290</v>
      </c>
      <c r="B9" s="192" t="s">
        <v>181</v>
      </c>
      <c r="C9" s="192"/>
      <c r="D9" s="192"/>
      <c r="E9" s="193"/>
      <c r="F9" s="32" t="s">
        <v>7</v>
      </c>
      <c r="G9" s="74">
        <v>9</v>
      </c>
      <c r="H9" s="38"/>
      <c r="I9" s="75">
        <f t="shared" si="0"/>
        <v>0</v>
      </c>
    </row>
    <row r="10" spans="1:9" s="70" customFormat="1" ht="15" customHeight="1" x14ac:dyDescent="0.25">
      <c r="A10" s="46" t="s">
        <v>291</v>
      </c>
      <c r="B10" s="192" t="s">
        <v>182</v>
      </c>
      <c r="C10" s="192"/>
      <c r="D10" s="192"/>
      <c r="E10" s="193"/>
      <c r="F10" s="32" t="s">
        <v>7</v>
      </c>
      <c r="G10" s="74">
        <v>1</v>
      </c>
      <c r="H10" s="38"/>
      <c r="I10" s="75">
        <f t="shared" si="0"/>
        <v>0</v>
      </c>
    </row>
    <row r="11" spans="1:9" s="70" customFormat="1" ht="15" customHeight="1" x14ac:dyDescent="0.25">
      <c r="A11" s="47" t="s">
        <v>292</v>
      </c>
      <c r="B11" s="192" t="s">
        <v>183</v>
      </c>
      <c r="C11" s="192"/>
      <c r="D11" s="192"/>
      <c r="E11" s="193"/>
      <c r="F11" s="32" t="s">
        <v>7</v>
      </c>
      <c r="G11" s="74">
        <v>146</v>
      </c>
      <c r="H11" s="38"/>
      <c r="I11" s="75">
        <f t="shared" si="0"/>
        <v>0</v>
      </c>
    </row>
    <row r="12" spans="1:9" s="70" customFormat="1" ht="15" customHeight="1" x14ac:dyDescent="0.25">
      <c r="A12" s="46" t="s">
        <v>294</v>
      </c>
      <c r="B12" s="192" t="s">
        <v>184</v>
      </c>
      <c r="C12" s="192"/>
      <c r="D12" s="192"/>
      <c r="E12" s="193"/>
      <c r="F12" s="32" t="s">
        <v>7</v>
      </c>
      <c r="G12" s="74">
        <v>102</v>
      </c>
      <c r="H12" s="38"/>
      <c r="I12" s="75">
        <f t="shared" si="0"/>
        <v>0</v>
      </c>
    </row>
    <row r="13" spans="1:9" s="70" customFormat="1" ht="15" customHeight="1" x14ac:dyDescent="0.25">
      <c r="A13" s="47" t="s">
        <v>295</v>
      </c>
      <c r="B13" s="192" t="s">
        <v>185</v>
      </c>
      <c r="C13" s="192"/>
      <c r="D13" s="192"/>
      <c r="E13" s="193"/>
      <c r="F13" s="32" t="s">
        <v>7</v>
      </c>
      <c r="G13" s="74">
        <v>259</v>
      </c>
      <c r="H13" s="38"/>
      <c r="I13" s="75">
        <f t="shared" si="0"/>
        <v>0</v>
      </c>
    </row>
    <row r="14" spans="1:9" s="70" customFormat="1" ht="15" customHeight="1" x14ac:dyDescent="0.25">
      <c r="A14" s="46" t="s">
        <v>296</v>
      </c>
      <c r="B14" s="192" t="s">
        <v>186</v>
      </c>
      <c r="C14" s="192"/>
      <c r="D14" s="192"/>
      <c r="E14" s="193"/>
      <c r="F14" s="32" t="s">
        <v>7</v>
      </c>
      <c r="G14" s="74">
        <v>112</v>
      </c>
      <c r="H14" s="38"/>
      <c r="I14" s="75">
        <f t="shared" si="0"/>
        <v>0</v>
      </c>
    </row>
    <row r="15" spans="1:9" s="70" customFormat="1" ht="15" customHeight="1" x14ac:dyDescent="0.25">
      <c r="A15" s="47" t="s">
        <v>297</v>
      </c>
      <c r="B15" s="192" t="s">
        <v>187</v>
      </c>
      <c r="C15" s="192"/>
      <c r="D15" s="192"/>
      <c r="E15" s="193"/>
      <c r="F15" s="32" t="s">
        <v>7</v>
      </c>
      <c r="G15" s="74">
        <v>68</v>
      </c>
      <c r="H15" s="38"/>
      <c r="I15" s="75">
        <f t="shared" si="0"/>
        <v>0</v>
      </c>
    </row>
    <row r="16" spans="1:9" s="70" customFormat="1" ht="15" customHeight="1" x14ac:dyDescent="0.25">
      <c r="A16" s="46" t="s">
        <v>298</v>
      </c>
      <c r="B16" s="192" t="s">
        <v>188</v>
      </c>
      <c r="C16" s="192"/>
      <c r="D16" s="192"/>
      <c r="E16" s="193"/>
      <c r="F16" s="32" t="s">
        <v>7</v>
      </c>
      <c r="G16" s="74">
        <v>6</v>
      </c>
      <c r="H16" s="38"/>
      <c r="I16" s="75">
        <f t="shared" si="0"/>
        <v>0</v>
      </c>
    </row>
    <row r="17" spans="1:9" s="70" customFormat="1" ht="15" customHeight="1" x14ac:dyDescent="0.25">
      <c r="A17" s="47" t="s">
        <v>300</v>
      </c>
      <c r="B17" s="192" t="s">
        <v>189</v>
      </c>
      <c r="C17" s="192"/>
      <c r="D17" s="192"/>
      <c r="E17" s="193"/>
      <c r="F17" s="32" t="s">
        <v>7</v>
      </c>
      <c r="G17" s="74">
        <v>1</v>
      </c>
      <c r="H17" s="38"/>
      <c r="I17" s="75">
        <f t="shared" si="0"/>
        <v>0</v>
      </c>
    </row>
    <row r="18" spans="1:9" s="70" customFormat="1" ht="15" customHeight="1" x14ac:dyDescent="0.25">
      <c r="A18" s="46" t="s">
        <v>301</v>
      </c>
      <c r="B18" s="192" t="s">
        <v>190</v>
      </c>
      <c r="C18" s="192"/>
      <c r="D18" s="192"/>
      <c r="E18" s="193"/>
      <c r="F18" s="32" t="s">
        <v>7</v>
      </c>
      <c r="G18" s="74">
        <v>1</v>
      </c>
      <c r="H18" s="38"/>
      <c r="I18" s="75">
        <f t="shared" si="0"/>
        <v>0</v>
      </c>
    </row>
    <row r="19" spans="1:9" s="70" customFormat="1" ht="15" customHeight="1" x14ac:dyDescent="0.25">
      <c r="A19" s="47" t="s">
        <v>302</v>
      </c>
      <c r="B19" s="192" t="s">
        <v>191</v>
      </c>
      <c r="C19" s="192"/>
      <c r="D19" s="192"/>
      <c r="E19" s="193"/>
      <c r="F19" s="32" t="s">
        <v>7</v>
      </c>
      <c r="G19" s="74">
        <v>1</v>
      </c>
      <c r="H19" s="38"/>
      <c r="I19" s="75">
        <f t="shared" si="0"/>
        <v>0</v>
      </c>
    </row>
    <row r="20" spans="1:9" s="70" customFormat="1" ht="15" customHeight="1" x14ac:dyDescent="0.25">
      <c r="A20" s="46" t="s">
        <v>303</v>
      </c>
      <c r="B20" s="192" t="s">
        <v>192</v>
      </c>
      <c r="C20" s="192"/>
      <c r="D20" s="192"/>
      <c r="E20" s="193"/>
      <c r="F20" s="32" t="s">
        <v>7</v>
      </c>
      <c r="G20" s="74">
        <v>1</v>
      </c>
      <c r="H20" s="38"/>
      <c r="I20" s="75">
        <f t="shared" si="0"/>
        <v>0</v>
      </c>
    </row>
    <row r="21" spans="1:9" s="70" customFormat="1" ht="15" customHeight="1" x14ac:dyDescent="0.25">
      <c r="A21" s="47" t="s">
        <v>305</v>
      </c>
      <c r="B21" s="192" t="s">
        <v>193</v>
      </c>
      <c r="C21" s="192"/>
      <c r="D21" s="192"/>
      <c r="E21" s="193"/>
      <c r="F21" s="32" t="s">
        <v>7</v>
      </c>
      <c r="G21" s="74">
        <v>53</v>
      </c>
      <c r="H21" s="38"/>
      <c r="I21" s="75">
        <f t="shared" si="0"/>
        <v>0</v>
      </c>
    </row>
    <row r="22" spans="1:9" s="70" customFormat="1" ht="15" customHeight="1" x14ac:dyDescent="0.25">
      <c r="A22" s="46" t="s">
        <v>307</v>
      </c>
      <c r="B22" s="192" t="s">
        <v>194</v>
      </c>
      <c r="C22" s="192"/>
      <c r="D22" s="192"/>
      <c r="E22" s="193"/>
      <c r="F22" s="32" t="s">
        <v>7</v>
      </c>
      <c r="G22" s="74">
        <v>65</v>
      </c>
      <c r="H22" s="38"/>
      <c r="I22" s="75">
        <f t="shared" si="0"/>
        <v>0</v>
      </c>
    </row>
    <row r="23" spans="1:9" s="70" customFormat="1" ht="15" customHeight="1" x14ac:dyDescent="0.25">
      <c r="A23" s="47" t="s">
        <v>308</v>
      </c>
      <c r="B23" s="192" t="s">
        <v>195</v>
      </c>
      <c r="C23" s="192"/>
      <c r="D23" s="192"/>
      <c r="E23" s="193"/>
      <c r="F23" s="32" t="s">
        <v>7</v>
      </c>
      <c r="G23" s="74">
        <v>162</v>
      </c>
      <c r="H23" s="38"/>
      <c r="I23" s="75">
        <f t="shared" si="0"/>
        <v>0</v>
      </c>
    </row>
    <row r="24" spans="1:9" s="70" customFormat="1" ht="15" customHeight="1" x14ac:dyDescent="0.25">
      <c r="A24" s="46" t="s">
        <v>310</v>
      </c>
      <c r="B24" s="192" t="s">
        <v>196</v>
      </c>
      <c r="C24" s="192"/>
      <c r="D24" s="192"/>
      <c r="E24" s="193"/>
      <c r="F24" s="32" t="s">
        <v>7</v>
      </c>
      <c r="G24" s="74">
        <v>90</v>
      </c>
      <c r="H24" s="38"/>
      <c r="I24" s="75">
        <f t="shared" si="0"/>
        <v>0</v>
      </c>
    </row>
    <row r="25" spans="1:9" s="70" customFormat="1" ht="15" customHeight="1" x14ac:dyDescent="0.25">
      <c r="A25" s="47" t="s">
        <v>312</v>
      </c>
      <c r="B25" s="192" t="s">
        <v>197</v>
      </c>
      <c r="C25" s="192"/>
      <c r="D25" s="192"/>
      <c r="E25" s="193"/>
      <c r="F25" s="32" t="s">
        <v>7</v>
      </c>
      <c r="G25" s="74">
        <v>1</v>
      </c>
      <c r="H25" s="38"/>
      <c r="I25" s="75">
        <f t="shared" si="0"/>
        <v>0</v>
      </c>
    </row>
    <row r="26" spans="1:9" s="70" customFormat="1" ht="15" customHeight="1" x14ac:dyDescent="0.25">
      <c r="A26" s="46" t="s">
        <v>314</v>
      </c>
      <c r="B26" s="192" t="s">
        <v>198</v>
      </c>
      <c r="C26" s="192"/>
      <c r="D26" s="192"/>
      <c r="E26" s="193"/>
      <c r="F26" s="32" t="s">
        <v>7</v>
      </c>
      <c r="G26" s="74">
        <v>5</v>
      </c>
      <c r="H26" s="38"/>
      <c r="I26" s="75">
        <f t="shared" si="0"/>
        <v>0</v>
      </c>
    </row>
    <row r="27" spans="1:9" s="70" customFormat="1" ht="15" customHeight="1" x14ac:dyDescent="0.25">
      <c r="A27" s="47" t="s">
        <v>316</v>
      </c>
      <c r="B27" s="192" t="s">
        <v>624</v>
      </c>
      <c r="C27" s="192"/>
      <c r="D27" s="192"/>
      <c r="E27" s="193"/>
      <c r="F27" s="32" t="s">
        <v>7</v>
      </c>
      <c r="G27" s="74">
        <v>2</v>
      </c>
      <c r="H27" s="38"/>
      <c r="I27" s="75">
        <f t="shared" si="0"/>
        <v>0</v>
      </c>
    </row>
    <row r="28" spans="1:9" s="70" customFormat="1" ht="15" customHeight="1" x14ac:dyDescent="0.25">
      <c r="A28" s="46" t="s">
        <v>318</v>
      </c>
      <c r="B28" s="192" t="s">
        <v>199</v>
      </c>
      <c r="C28" s="192"/>
      <c r="D28" s="192"/>
      <c r="E28" s="193"/>
      <c r="F28" s="32" t="s">
        <v>7</v>
      </c>
      <c r="G28" s="74">
        <v>66</v>
      </c>
      <c r="H28" s="38"/>
      <c r="I28" s="75">
        <f t="shared" si="0"/>
        <v>0</v>
      </c>
    </row>
    <row r="29" spans="1:9" s="70" customFormat="1" ht="15" customHeight="1" x14ac:dyDescent="0.25">
      <c r="A29" s="47" t="s">
        <v>320</v>
      </c>
      <c r="B29" s="192" t="s">
        <v>200</v>
      </c>
      <c r="C29" s="192"/>
      <c r="D29" s="192"/>
      <c r="E29" s="193"/>
      <c r="F29" s="32" t="s">
        <v>7</v>
      </c>
      <c r="G29" s="74">
        <v>20</v>
      </c>
      <c r="H29" s="38"/>
      <c r="I29" s="75">
        <f t="shared" si="0"/>
        <v>0</v>
      </c>
    </row>
    <row r="30" spans="1:9" s="70" customFormat="1" ht="15" customHeight="1" x14ac:dyDescent="0.25">
      <c r="A30" s="46" t="s">
        <v>322</v>
      </c>
      <c r="B30" s="192" t="s">
        <v>201</v>
      </c>
      <c r="C30" s="192"/>
      <c r="D30" s="192"/>
      <c r="E30" s="193"/>
      <c r="F30" s="32" t="s">
        <v>7</v>
      </c>
      <c r="G30" s="74">
        <v>18</v>
      </c>
      <c r="H30" s="38"/>
      <c r="I30" s="75">
        <f t="shared" si="0"/>
        <v>0</v>
      </c>
    </row>
    <row r="31" spans="1:9" s="70" customFormat="1" ht="15" customHeight="1" x14ac:dyDescent="0.25">
      <c r="A31" s="47" t="s">
        <v>324</v>
      </c>
      <c r="B31" s="192" t="s">
        <v>202</v>
      </c>
      <c r="C31" s="192"/>
      <c r="D31" s="192"/>
      <c r="E31" s="193"/>
      <c r="F31" s="32" t="s">
        <v>7</v>
      </c>
      <c r="G31" s="74">
        <v>46</v>
      </c>
      <c r="H31" s="38"/>
      <c r="I31" s="75">
        <f t="shared" si="0"/>
        <v>0</v>
      </c>
    </row>
    <row r="32" spans="1:9" s="70" customFormat="1" ht="15" customHeight="1" x14ac:dyDescent="0.25">
      <c r="A32" s="46" t="s">
        <v>325</v>
      </c>
      <c r="B32" s="192" t="s">
        <v>203</v>
      </c>
      <c r="C32" s="192"/>
      <c r="D32" s="192"/>
      <c r="E32" s="193"/>
      <c r="F32" s="32" t="s">
        <v>7</v>
      </c>
      <c r="G32" s="74">
        <v>19</v>
      </c>
      <c r="H32" s="38"/>
      <c r="I32" s="75">
        <f t="shared" si="0"/>
        <v>0</v>
      </c>
    </row>
    <row r="33" spans="1:9" s="70" customFormat="1" ht="15" customHeight="1" x14ac:dyDescent="0.25">
      <c r="A33" s="47" t="s">
        <v>326</v>
      </c>
      <c r="B33" s="192" t="s">
        <v>204</v>
      </c>
      <c r="C33" s="192"/>
      <c r="D33" s="192"/>
      <c r="E33" s="193"/>
      <c r="F33" s="32" t="s">
        <v>7</v>
      </c>
      <c r="G33" s="74">
        <v>10</v>
      </c>
      <c r="H33" s="38"/>
      <c r="I33" s="75">
        <f t="shared" si="0"/>
        <v>0</v>
      </c>
    </row>
    <row r="34" spans="1:9" s="70" customFormat="1" ht="15" customHeight="1" x14ac:dyDescent="0.25">
      <c r="A34" s="46" t="s">
        <v>327</v>
      </c>
      <c r="B34" s="192" t="s">
        <v>205</v>
      </c>
      <c r="C34" s="192"/>
      <c r="D34" s="192"/>
      <c r="E34" s="193"/>
      <c r="F34" s="32" t="s">
        <v>7</v>
      </c>
      <c r="G34" s="74">
        <v>1</v>
      </c>
      <c r="H34" s="38"/>
      <c r="I34" s="75">
        <f t="shared" si="0"/>
        <v>0</v>
      </c>
    </row>
    <row r="35" spans="1:9" s="70" customFormat="1" ht="15" customHeight="1" x14ac:dyDescent="0.25">
      <c r="A35" s="47" t="s">
        <v>329</v>
      </c>
      <c r="B35" s="192" t="s">
        <v>206</v>
      </c>
      <c r="C35" s="192"/>
      <c r="D35" s="192"/>
      <c r="E35" s="193"/>
      <c r="F35" s="32" t="s">
        <v>7</v>
      </c>
      <c r="G35" s="74">
        <v>25</v>
      </c>
      <c r="H35" s="38"/>
      <c r="I35" s="75">
        <f t="shared" si="0"/>
        <v>0</v>
      </c>
    </row>
    <row r="36" spans="1:9" s="70" customFormat="1" ht="15" customHeight="1" x14ac:dyDescent="0.25">
      <c r="A36" s="46" t="s">
        <v>331</v>
      </c>
      <c r="B36" s="192" t="s">
        <v>207</v>
      </c>
      <c r="C36" s="192"/>
      <c r="D36" s="192"/>
      <c r="E36" s="193"/>
      <c r="F36" s="32" t="s">
        <v>7</v>
      </c>
      <c r="G36" s="74">
        <v>12</v>
      </c>
      <c r="H36" s="38"/>
      <c r="I36" s="75">
        <f t="shared" si="0"/>
        <v>0</v>
      </c>
    </row>
    <row r="37" spans="1:9" s="70" customFormat="1" ht="15" customHeight="1" x14ac:dyDescent="0.25">
      <c r="A37" s="47" t="s">
        <v>333</v>
      </c>
      <c r="B37" s="192" t="s">
        <v>208</v>
      </c>
      <c r="C37" s="192"/>
      <c r="D37" s="192"/>
      <c r="E37" s="193"/>
      <c r="F37" s="32" t="s">
        <v>7</v>
      </c>
      <c r="G37" s="74">
        <v>48</v>
      </c>
      <c r="H37" s="38"/>
      <c r="I37" s="75">
        <f t="shared" si="0"/>
        <v>0</v>
      </c>
    </row>
    <row r="38" spans="1:9" s="70" customFormat="1" ht="15" customHeight="1" x14ac:dyDescent="0.25">
      <c r="A38" s="46" t="s">
        <v>334</v>
      </c>
      <c r="B38" s="192" t="s">
        <v>209</v>
      </c>
      <c r="C38" s="192"/>
      <c r="D38" s="192"/>
      <c r="E38" s="193"/>
      <c r="F38" s="32" t="s">
        <v>7</v>
      </c>
      <c r="G38" s="74">
        <v>7</v>
      </c>
      <c r="H38" s="38"/>
      <c r="I38" s="75">
        <f t="shared" si="0"/>
        <v>0</v>
      </c>
    </row>
    <row r="39" spans="1:9" s="70" customFormat="1" ht="15" customHeight="1" x14ac:dyDescent="0.25">
      <c r="A39" s="47" t="s">
        <v>336</v>
      </c>
      <c r="B39" s="192" t="s">
        <v>210</v>
      </c>
      <c r="C39" s="192"/>
      <c r="D39" s="192"/>
      <c r="E39" s="193"/>
      <c r="F39" s="32" t="s">
        <v>7</v>
      </c>
      <c r="G39" s="74">
        <v>25</v>
      </c>
      <c r="H39" s="38"/>
      <c r="I39" s="75">
        <f t="shared" si="0"/>
        <v>0</v>
      </c>
    </row>
    <row r="40" spans="1:9" s="70" customFormat="1" ht="15" customHeight="1" x14ac:dyDescent="0.25">
      <c r="A40" s="46" t="s">
        <v>753</v>
      </c>
      <c r="B40" s="192" t="s">
        <v>211</v>
      </c>
      <c r="C40" s="192"/>
      <c r="D40" s="192"/>
      <c r="E40" s="193"/>
      <c r="F40" s="32" t="s">
        <v>7</v>
      </c>
      <c r="G40" s="74">
        <v>95</v>
      </c>
      <c r="H40" s="38"/>
      <c r="I40" s="75">
        <f t="shared" si="0"/>
        <v>0</v>
      </c>
    </row>
    <row r="41" spans="1:9" s="70" customFormat="1" ht="15" customHeight="1" x14ac:dyDescent="0.25">
      <c r="A41" s="47" t="s">
        <v>338</v>
      </c>
      <c r="B41" s="192" t="s">
        <v>212</v>
      </c>
      <c r="C41" s="192"/>
      <c r="D41" s="192"/>
      <c r="E41" s="193"/>
      <c r="F41" s="32" t="s">
        <v>7</v>
      </c>
      <c r="G41" s="74">
        <v>16</v>
      </c>
      <c r="H41" s="38"/>
      <c r="I41" s="75">
        <f t="shared" si="0"/>
        <v>0</v>
      </c>
    </row>
    <row r="42" spans="1:9" s="70" customFormat="1" ht="15" customHeight="1" x14ac:dyDescent="0.25">
      <c r="A42" s="46" t="s">
        <v>339</v>
      </c>
      <c r="B42" s="192" t="s">
        <v>213</v>
      </c>
      <c r="C42" s="192"/>
      <c r="D42" s="192"/>
      <c r="E42" s="193"/>
      <c r="F42" s="32" t="s">
        <v>7</v>
      </c>
      <c r="G42" s="74">
        <v>35</v>
      </c>
      <c r="H42" s="38"/>
      <c r="I42" s="75">
        <f t="shared" si="0"/>
        <v>0</v>
      </c>
    </row>
    <row r="43" spans="1:9" s="70" customFormat="1" ht="15" customHeight="1" x14ac:dyDescent="0.25">
      <c r="A43" s="47" t="s">
        <v>340</v>
      </c>
      <c r="B43" s="192" t="s">
        <v>214</v>
      </c>
      <c r="C43" s="192"/>
      <c r="D43" s="192"/>
      <c r="E43" s="193"/>
      <c r="F43" s="32" t="s">
        <v>7</v>
      </c>
      <c r="G43" s="74">
        <v>12</v>
      </c>
      <c r="H43" s="38"/>
      <c r="I43" s="75">
        <f t="shared" si="0"/>
        <v>0</v>
      </c>
    </row>
    <row r="44" spans="1:9" s="70" customFormat="1" ht="15" customHeight="1" x14ac:dyDescent="0.25">
      <c r="A44" s="46" t="s">
        <v>341</v>
      </c>
      <c r="B44" s="192" t="s">
        <v>215</v>
      </c>
      <c r="C44" s="192"/>
      <c r="D44" s="192"/>
      <c r="E44" s="193"/>
      <c r="F44" s="32" t="s">
        <v>7</v>
      </c>
      <c r="G44" s="74">
        <v>6</v>
      </c>
      <c r="H44" s="38"/>
      <c r="I44" s="75">
        <f t="shared" si="0"/>
        <v>0</v>
      </c>
    </row>
    <row r="45" spans="1:9" s="70" customFormat="1" ht="15" customHeight="1" x14ac:dyDescent="0.25">
      <c r="A45" s="47" t="s">
        <v>342</v>
      </c>
      <c r="B45" s="192" t="s">
        <v>216</v>
      </c>
      <c r="C45" s="192"/>
      <c r="D45" s="192"/>
      <c r="E45" s="193"/>
      <c r="F45" s="32" t="s">
        <v>7</v>
      </c>
      <c r="G45" s="74">
        <v>1</v>
      </c>
      <c r="H45" s="38"/>
      <c r="I45" s="75">
        <f t="shared" si="0"/>
        <v>0</v>
      </c>
    </row>
    <row r="46" spans="1:9" s="70" customFormat="1" ht="15" customHeight="1" x14ac:dyDescent="0.25">
      <c r="A46" s="46" t="s">
        <v>344</v>
      </c>
      <c r="B46" s="192" t="s">
        <v>217</v>
      </c>
      <c r="C46" s="192"/>
      <c r="D46" s="192"/>
      <c r="E46" s="193"/>
      <c r="F46" s="32" t="s">
        <v>7</v>
      </c>
      <c r="G46" s="74">
        <v>1</v>
      </c>
      <c r="H46" s="38"/>
      <c r="I46" s="75">
        <f t="shared" si="0"/>
        <v>0</v>
      </c>
    </row>
    <row r="47" spans="1:9" s="70" customFormat="1" ht="15" customHeight="1" x14ac:dyDescent="0.25">
      <c r="A47" s="47" t="s">
        <v>754</v>
      </c>
      <c r="B47" s="192" t="s">
        <v>218</v>
      </c>
      <c r="C47" s="192"/>
      <c r="D47" s="192"/>
      <c r="E47" s="193"/>
      <c r="F47" s="32" t="s">
        <v>7</v>
      </c>
      <c r="G47" s="74">
        <v>354</v>
      </c>
      <c r="H47" s="38"/>
      <c r="I47" s="75">
        <f t="shared" si="0"/>
        <v>0</v>
      </c>
    </row>
    <row r="48" spans="1:9" s="70" customFormat="1" ht="15" customHeight="1" x14ac:dyDescent="0.25">
      <c r="A48" s="46" t="s">
        <v>346</v>
      </c>
      <c r="B48" s="192" t="s">
        <v>219</v>
      </c>
      <c r="C48" s="192"/>
      <c r="D48" s="192"/>
      <c r="E48" s="193"/>
      <c r="F48" s="32" t="s">
        <v>7</v>
      </c>
      <c r="G48" s="74">
        <v>201</v>
      </c>
      <c r="H48" s="38"/>
      <c r="I48" s="75">
        <f t="shared" si="0"/>
        <v>0</v>
      </c>
    </row>
    <row r="49" spans="1:9" s="70" customFormat="1" ht="15" customHeight="1" x14ac:dyDescent="0.25">
      <c r="A49" s="47" t="s">
        <v>347</v>
      </c>
      <c r="B49" s="192" t="s">
        <v>220</v>
      </c>
      <c r="C49" s="192"/>
      <c r="D49" s="192"/>
      <c r="E49" s="193"/>
      <c r="F49" s="32" t="s">
        <v>7</v>
      </c>
      <c r="G49" s="74">
        <v>526</v>
      </c>
      <c r="H49" s="38"/>
      <c r="I49" s="75">
        <f t="shared" si="0"/>
        <v>0</v>
      </c>
    </row>
    <row r="50" spans="1:9" s="70" customFormat="1" ht="15" customHeight="1" x14ac:dyDescent="0.25">
      <c r="A50" s="46" t="s">
        <v>348</v>
      </c>
      <c r="B50" s="192" t="s">
        <v>221</v>
      </c>
      <c r="C50" s="192"/>
      <c r="D50" s="192"/>
      <c r="E50" s="193"/>
      <c r="F50" s="32" t="s">
        <v>7</v>
      </c>
      <c r="G50" s="74">
        <v>128</v>
      </c>
      <c r="H50" s="38"/>
      <c r="I50" s="75">
        <f t="shared" si="0"/>
        <v>0</v>
      </c>
    </row>
    <row r="51" spans="1:9" s="70" customFormat="1" ht="15" customHeight="1" x14ac:dyDescent="0.25">
      <c r="A51" s="47" t="s">
        <v>349</v>
      </c>
      <c r="B51" s="192" t="s">
        <v>222</v>
      </c>
      <c r="C51" s="192"/>
      <c r="D51" s="192"/>
      <c r="E51" s="193"/>
      <c r="F51" s="32" t="s">
        <v>7</v>
      </c>
      <c r="G51" s="74">
        <v>104</v>
      </c>
      <c r="H51" s="38"/>
      <c r="I51" s="75">
        <f t="shared" si="0"/>
        <v>0</v>
      </c>
    </row>
    <row r="52" spans="1:9" s="70" customFormat="1" ht="15" customHeight="1" x14ac:dyDescent="0.25">
      <c r="A52" s="46" t="s">
        <v>351</v>
      </c>
      <c r="B52" s="192" t="s">
        <v>223</v>
      </c>
      <c r="C52" s="192"/>
      <c r="D52" s="192"/>
      <c r="E52" s="193"/>
      <c r="F52" s="32" t="s">
        <v>7</v>
      </c>
      <c r="G52" s="74">
        <v>10</v>
      </c>
      <c r="H52" s="38"/>
      <c r="I52" s="75">
        <f t="shared" si="0"/>
        <v>0</v>
      </c>
    </row>
    <row r="53" spans="1:9" s="70" customFormat="1" ht="15" customHeight="1" x14ac:dyDescent="0.25">
      <c r="A53" s="47" t="s">
        <v>352</v>
      </c>
      <c r="B53" s="192" t="s">
        <v>224</v>
      </c>
      <c r="C53" s="192"/>
      <c r="D53" s="192"/>
      <c r="E53" s="193"/>
      <c r="F53" s="32" t="s">
        <v>7</v>
      </c>
      <c r="G53" s="74">
        <v>1</v>
      </c>
      <c r="H53" s="38"/>
      <c r="I53" s="75">
        <f t="shared" si="0"/>
        <v>0</v>
      </c>
    </row>
    <row r="54" spans="1:9" s="70" customFormat="1" ht="15" customHeight="1" x14ac:dyDescent="0.25">
      <c r="A54" s="46" t="s">
        <v>353</v>
      </c>
      <c r="B54" s="192" t="s">
        <v>225</v>
      </c>
      <c r="C54" s="192"/>
      <c r="D54" s="192"/>
      <c r="E54" s="193"/>
      <c r="F54" s="32" t="s">
        <v>7</v>
      </c>
      <c r="G54" s="74">
        <v>1</v>
      </c>
      <c r="H54" s="38"/>
      <c r="I54" s="75">
        <f t="shared" si="0"/>
        <v>0</v>
      </c>
    </row>
    <row r="55" spans="1:9" s="70" customFormat="1" ht="15" customHeight="1" x14ac:dyDescent="0.25">
      <c r="A55" s="47" t="s">
        <v>354</v>
      </c>
      <c r="B55" s="192" t="s">
        <v>226</v>
      </c>
      <c r="C55" s="192"/>
      <c r="D55" s="192"/>
      <c r="E55" s="193"/>
      <c r="F55" s="32" t="s">
        <v>7</v>
      </c>
      <c r="G55" s="74">
        <v>4</v>
      </c>
      <c r="H55" s="38"/>
      <c r="I55" s="75">
        <f t="shared" si="0"/>
        <v>0</v>
      </c>
    </row>
    <row r="56" spans="1:9" s="70" customFormat="1" ht="15" customHeight="1" x14ac:dyDescent="0.25">
      <c r="A56" s="46" t="s">
        <v>355</v>
      </c>
      <c r="B56" s="192" t="s">
        <v>227</v>
      </c>
      <c r="C56" s="192"/>
      <c r="D56" s="192"/>
      <c r="E56" s="193"/>
      <c r="F56" s="32" t="s">
        <v>7</v>
      </c>
      <c r="G56" s="74">
        <v>1</v>
      </c>
      <c r="H56" s="38"/>
      <c r="I56" s="75">
        <f t="shared" si="0"/>
        <v>0</v>
      </c>
    </row>
    <row r="57" spans="1:9" s="70" customFormat="1" ht="15" customHeight="1" x14ac:dyDescent="0.25">
      <c r="A57" s="47" t="s">
        <v>356</v>
      </c>
      <c r="B57" s="192" t="s">
        <v>228</v>
      </c>
      <c r="C57" s="192"/>
      <c r="D57" s="192"/>
      <c r="E57" s="193"/>
      <c r="F57" s="32" t="s">
        <v>7</v>
      </c>
      <c r="G57" s="74">
        <v>1</v>
      </c>
      <c r="H57" s="38"/>
      <c r="I57" s="75">
        <f t="shared" si="0"/>
        <v>0</v>
      </c>
    </row>
    <row r="58" spans="1:9" s="70" customFormat="1" ht="15" customHeight="1" x14ac:dyDescent="0.25">
      <c r="A58" s="46" t="s">
        <v>357</v>
      </c>
      <c r="B58" s="192" t="s">
        <v>230</v>
      </c>
      <c r="C58" s="192"/>
      <c r="D58" s="192"/>
      <c r="E58" s="193"/>
      <c r="F58" s="32" t="s">
        <v>7</v>
      </c>
      <c r="G58" s="74">
        <v>3</v>
      </c>
      <c r="H58" s="38"/>
      <c r="I58" s="75">
        <f>G58*H58</f>
        <v>0</v>
      </c>
    </row>
    <row r="59" spans="1:9" s="70" customFormat="1" ht="15" customHeight="1" x14ac:dyDescent="0.25">
      <c r="A59" s="47" t="s">
        <v>358</v>
      </c>
      <c r="B59" s="192" t="s">
        <v>231</v>
      </c>
      <c r="C59" s="192"/>
      <c r="D59" s="192"/>
      <c r="E59" s="193"/>
      <c r="F59" s="32" t="s">
        <v>7</v>
      </c>
      <c r="G59" s="74">
        <v>4</v>
      </c>
      <c r="H59" s="38"/>
      <c r="I59" s="75">
        <f>G59*H59</f>
        <v>0</v>
      </c>
    </row>
    <row r="60" spans="1:9" s="70" customFormat="1" ht="15" customHeight="1" x14ac:dyDescent="0.25">
      <c r="A60" s="46" t="s">
        <v>359</v>
      </c>
      <c r="B60" s="192" t="s">
        <v>229</v>
      </c>
      <c r="C60" s="192"/>
      <c r="D60" s="192"/>
      <c r="E60" s="193"/>
      <c r="F60" s="32" t="s">
        <v>7</v>
      </c>
      <c r="G60" s="74">
        <v>1</v>
      </c>
      <c r="H60" s="38"/>
      <c r="I60" s="75">
        <f>G60*H60</f>
        <v>0</v>
      </c>
    </row>
    <row r="61" spans="1:9" s="70" customFormat="1" ht="15" customHeight="1" x14ac:dyDescent="0.25">
      <c r="A61" s="47" t="s">
        <v>360</v>
      </c>
      <c r="B61" s="192" t="s">
        <v>233</v>
      </c>
      <c r="C61" s="192"/>
      <c r="D61" s="192"/>
      <c r="E61" s="193"/>
      <c r="F61" s="32" t="s">
        <v>7</v>
      </c>
      <c r="G61" s="74">
        <v>3</v>
      </c>
      <c r="H61" s="38"/>
      <c r="I61" s="75">
        <f>G61*H61</f>
        <v>0</v>
      </c>
    </row>
    <row r="62" spans="1:9" s="70" customFormat="1" ht="15" customHeight="1" x14ac:dyDescent="0.25">
      <c r="A62" s="46" t="s">
        <v>361</v>
      </c>
      <c r="B62" s="192" t="s">
        <v>232</v>
      </c>
      <c r="C62" s="192"/>
      <c r="D62" s="192"/>
      <c r="E62" s="193"/>
      <c r="F62" s="32" t="s">
        <v>7</v>
      </c>
      <c r="G62" s="74">
        <v>9</v>
      </c>
      <c r="H62" s="38"/>
      <c r="I62" s="75">
        <f t="shared" si="0"/>
        <v>0</v>
      </c>
    </row>
    <row r="63" spans="1:9" s="70" customFormat="1" ht="15" customHeight="1" x14ac:dyDescent="0.25">
      <c r="A63" s="47" t="s">
        <v>362</v>
      </c>
      <c r="B63" s="192" t="s">
        <v>235</v>
      </c>
      <c r="C63" s="192"/>
      <c r="D63" s="192"/>
      <c r="E63" s="193"/>
      <c r="F63" s="32" t="s">
        <v>7</v>
      </c>
      <c r="G63" s="74">
        <v>1</v>
      </c>
      <c r="H63" s="38"/>
      <c r="I63" s="75">
        <f>G63*H63</f>
        <v>0</v>
      </c>
    </row>
    <row r="64" spans="1:9" s="70" customFormat="1" ht="15" customHeight="1" x14ac:dyDescent="0.25">
      <c r="A64" s="46" t="s">
        <v>363</v>
      </c>
      <c r="B64" s="192" t="s">
        <v>234</v>
      </c>
      <c r="C64" s="192"/>
      <c r="D64" s="192"/>
      <c r="E64" s="193"/>
      <c r="F64" s="32" t="s">
        <v>7</v>
      </c>
      <c r="G64" s="74">
        <v>3</v>
      </c>
      <c r="H64" s="38"/>
      <c r="I64" s="75">
        <f t="shared" si="0"/>
        <v>0</v>
      </c>
    </row>
    <row r="65" spans="1:9" s="70" customFormat="1" ht="15" customHeight="1" x14ac:dyDescent="0.25">
      <c r="A65" s="47" t="s">
        <v>364</v>
      </c>
      <c r="B65" s="192" t="s">
        <v>236</v>
      </c>
      <c r="C65" s="192"/>
      <c r="D65" s="192"/>
      <c r="E65" s="193"/>
      <c r="F65" s="32" t="s">
        <v>7</v>
      </c>
      <c r="G65" s="74">
        <v>1</v>
      </c>
      <c r="H65" s="38"/>
      <c r="I65" s="75">
        <f t="shared" si="0"/>
        <v>0</v>
      </c>
    </row>
    <row r="66" spans="1:9" s="70" customFormat="1" ht="15" customHeight="1" x14ac:dyDescent="0.25">
      <c r="A66" s="46" t="s">
        <v>365</v>
      </c>
      <c r="B66" s="192" t="s">
        <v>237</v>
      </c>
      <c r="C66" s="192"/>
      <c r="D66" s="192"/>
      <c r="E66" s="193"/>
      <c r="F66" s="32" t="s">
        <v>7</v>
      </c>
      <c r="G66" s="74">
        <v>68</v>
      </c>
      <c r="H66" s="38"/>
      <c r="I66" s="75">
        <f t="shared" si="0"/>
        <v>0</v>
      </c>
    </row>
    <row r="67" spans="1:9" s="70" customFormat="1" ht="15" customHeight="1" x14ac:dyDescent="0.25">
      <c r="A67" s="47" t="s">
        <v>366</v>
      </c>
      <c r="B67" s="192" t="s">
        <v>238</v>
      </c>
      <c r="C67" s="192"/>
      <c r="D67" s="192"/>
      <c r="E67" s="193"/>
      <c r="F67" s="32" t="s">
        <v>7</v>
      </c>
      <c r="G67" s="74">
        <v>87</v>
      </c>
      <c r="H67" s="38"/>
      <c r="I67" s="75">
        <f t="shared" si="0"/>
        <v>0</v>
      </c>
    </row>
    <row r="68" spans="1:9" s="70" customFormat="1" ht="15" customHeight="1" x14ac:dyDescent="0.25">
      <c r="A68" s="46" t="s">
        <v>367</v>
      </c>
      <c r="B68" s="192" t="s">
        <v>239</v>
      </c>
      <c r="C68" s="192"/>
      <c r="D68" s="192"/>
      <c r="E68" s="193"/>
      <c r="F68" s="32" t="s">
        <v>7</v>
      </c>
      <c r="G68" s="74">
        <v>81</v>
      </c>
      <c r="H68" s="38"/>
      <c r="I68" s="75">
        <f t="shared" ref="I68:I112" si="1">G68*H68</f>
        <v>0</v>
      </c>
    </row>
    <row r="69" spans="1:9" s="70" customFormat="1" ht="15" customHeight="1" x14ac:dyDescent="0.25">
      <c r="A69" s="47" t="s">
        <v>368</v>
      </c>
      <c r="B69" s="192" t="s">
        <v>240</v>
      </c>
      <c r="C69" s="192"/>
      <c r="D69" s="192"/>
      <c r="E69" s="193"/>
      <c r="F69" s="32" t="s">
        <v>7</v>
      </c>
      <c r="G69" s="74">
        <v>33</v>
      </c>
      <c r="H69" s="38"/>
      <c r="I69" s="75">
        <f t="shared" si="1"/>
        <v>0</v>
      </c>
    </row>
    <row r="70" spans="1:9" s="70" customFormat="1" ht="15" customHeight="1" x14ac:dyDescent="0.25">
      <c r="A70" s="46" t="s">
        <v>369</v>
      </c>
      <c r="B70" s="192" t="s">
        <v>241</v>
      </c>
      <c r="C70" s="192"/>
      <c r="D70" s="192"/>
      <c r="E70" s="193"/>
      <c r="F70" s="32" t="s">
        <v>7</v>
      </c>
      <c r="G70" s="74">
        <v>23</v>
      </c>
      <c r="H70" s="38"/>
      <c r="I70" s="75">
        <f t="shared" si="1"/>
        <v>0</v>
      </c>
    </row>
    <row r="71" spans="1:9" s="70" customFormat="1" ht="15" customHeight="1" x14ac:dyDescent="0.25">
      <c r="A71" s="47" t="s">
        <v>370</v>
      </c>
      <c r="B71" s="192" t="s">
        <v>242</v>
      </c>
      <c r="C71" s="192"/>
      <c r="D71" s="192"/>
      <c r="E71" s="193"/>
      <c r="F71" s="32" t="s">
        <v>7</v>
      </c>
      <c r="G71" s="74">
        <v>31</v>
      </c>
      <c r="H71" s="38"/>
      <c r="I71" s="75">
        <f t="shared" si="1"/>
        <v>0</v>
      </c>
    </row>
    <row r="72" spans="1:9" s="70" customFormat="1" ht="15" customHeight="1" x14ac:dyDescent="0.25">
      <c r="A72" s="46" t="s">
        <v>372</v>
      </c>
      <c r="B72" s="192" t="s">
        <v>243</v>
      </c>
      <c r="C72" s="192"/>
      <c r="D72" s="192"/>
      <c r="E72" s="193"/>
      <c r="F72" s="32" t="s">
        <v>7</v>
      </c>
      <c r="G72" s="74">
        <v>16</v>
      </c>
      <c r="H72" s="38"/>
      <c r="I72" s="75">
        <f t="shared" si="1"/>
        <v>0</v>
      </c>
    </row>
    <row r="73" spans="1:9" s="70" customFormat="1" ht="15" customHeight="1" x14ac:dyDescent="0.25">
      <c r="A73" s="47" t="s">
        <v>374</v>
      </c>
      <c r="B73" s="192" t="s">
        <v>244</v>
      </c>
      <c r="C73" s="192"/>
      <c r="D73" s="192"/>
      <c r="E73" s="193"/>
      <c r="F73" s="32" t="s">
        <v>7</v>
      </c>
      <c r="G73" s="74">
        <v>10</v>
      </c>
      <c r="H73" s="38"/>
      <c r="I73" s="75">
        <f t="shared" si="1"/>
        <v>0</v>
      </c>
    </row>
    <row r="74" spans="1:9" s="70" customFormat="1" ht="15" customHeight="1" x14ac:dyDescent="0.25">
      <c r="A74" s="46" t="s">
        <v>376</v>
      </c>
      <c r="B74" s="192" t="s">
        <v>245</v>
      </c>
      <c r="C74" s="192"/>
      <c r="D74" s="192"/>
      <c r="E74" s="193"/>
      <c r="F74" s="32" t="s">
        <v>7</v>
      </c>
      <c r="G74" s="74">
        <v>17</v>
      </c>
      <c r="H74" s="38"/>
      <c r="I74" s="75">
        <f t="shared" si="1"/>
        <v>0</v>
      </c>
    </row>
    <row r="75" spans="1:9" s="70" customFormat="1" ht="15" customHeight="1" x14ac:dyDescent="0.25">
      <c r="A75" s="47" t="s">
        <v>378</v>
      </c>
      <c r="B75" s="192" t="s">
        <v>246</v>
      </c>
      <c r="C75" s="192"/>
      <c r="D75" s="192"/>
      <c r="E75" s="193"/>
      <c r="F75" s="32" t="s">
        <v>7</v>
      </c>
      <c r="G75" s="74">
        <v>19</v>
      </c>
      <c r="H75" s="38"/>
      <c r="I75" s="75">
        <f t="shared" si="1"/>
        <v>0</v>
      </c>
    </row>
    <row r="76" spans="1:9" s="70" customFormat="1" ht="15" customHeight="1" x14ac:dyDescent="0.25">
      <c r="A76" s="46" t="s">
        <v>380</v>
      </c>
      <c r="B76" s="192" t="s">
        <v>247</v>
      </c>
      <c r="C76" s="192"/>
      <c r="D76" s="192"/>
      <c r="E76" s="193"/>
      <c r="F76" s="32" t="s">
        <v>7</v>
      </c>
      <c r="G76" s="74">
        <v>2</v>
      </c>
      <c r="H76" s="38"/>
      <c r="I76" s="75">
        <f t="shared" si="1"/>
        <v>0</v>
      </c>
    </row>
    <row r="77" spans="1:9" s="70" customFormat="1" ht="15" customHeight="1" x14ac:dyDescent="0.25">
      <c r="A77" s="47" t="s">
        <v>381</v>
      </c>
      <c r="B77" s="192" t="s">
        <v>248</v>
      </c>
      <c r="C77" s="192"/>
      <c r="D77" s="192"/>
      <c r="E77" s="193"/>
      <c r="F77" s="32" t="s">
        <v>7</v>
      </c>
      <c r="G77" s="74">
        <v>50</v>
      </c>
      <c r="H77" s="38"/>
      <c r="I77" s="75">
        <f t="shared" si="1"/>
        <v>0</v>
      </c>
    </row>
    <row r="78" spans="1:9" s="70" customFormat="1" ht="15" customHeight="1" x14ac:dyDescent="0.25">
      <c r="A78" s="46" t="s">
        <v>383</v>
      </c>
      <c r="B78" s="192" t="s">
        <v>249</v>
      </c>
      <c r="C78" s="192"/>
      <c r="D78" s="192"/>
      <c r="E78" s="193"/>
      <c r="F78" s="32" t="s">
        <v>7</v>
      </c>
      <c r="G78" s="74">
        <v>10</v>
      </c>
      <c r="H78" s="38"/>
      <c r="I78" s="75">
        <f t="shared" si="1"/>
        <v>0</v>
      </c>
    </row>
    <row r="79" spans="1:9" s="70" customFormat="1" ht="15" customHeight="1" x14ac:dyDescent="0.25">
      <c r="A79" s="47" t="s">
        <v>384</v>
      </c>
      <c r="B79" s="192" t="s">
        <v>250</v>
      </c>
      <c r="C79" s="192"/>
      <c r="D79" s="192"/>
      <c r="E79" s="193"/>
      <c r="F79" s="32" t="s">
        <v>7</v>
      </c>
      <c r="G79" s="74">
        <v>6</v>
      </c>
      <c r="H79" s="38"/>
      <c r="I79" s="75">
        <f t="shared" si="1"/>
        <v>0</v>
      </c>
    </row>
    <row r="80" spans="1:9" s="70" customFormat="1" ht="15" customHeight="1" x14ac:dyDescent="0.25">
      <c r="A80" s="46" t="s">
        <v>386</v>
      </c>
      <c r="B80" s="192" t="s">
        <v>251</v>
      </c>
      <c r="C80" s="192"/>
      <c r="D80" s="192"/>
      <c r="E80" s="193"/>
      <c r="F80" s="32" t="s">
        <v>7</v>
      </c>
      <c r="G80" s="74">
        <v>1</v>
      </c>
      <c r="H80" s="38"/>
      <c r="I80" s="75">
        <f t="shared" si="1"/>
        <v>0</v>
      </c>
    </row>
    <row r="81" spans="1:9" s="70" customFormat="1" ht="15" customHeight="1" x14ac:dyDescent="0.25">
      <c r="A81" s="47" t="s">
        <v>387</v>
      </c>
      <c r="B81" s="192" t="s">
        <v>252</v>
      </c>
      <c r="C81" s="192"/>
      <c r="D81" s="192"/>
      <c r="E81" s="193"/>
      <c r="F81" s="32" t="s">
        <v>7</v>
      </c>
      <c r="G81" s="74">
        <v>1</v>
      </c>
      <c r="H81" s="38"/>
      <c r="I81" s="75">
        <f t="shared" si="1"/>
        <v>0</v>
      </c>
    </row>
    <row r="82" spans="1:9" s="70" customFormat="1" ht="15" customHeight="1" x14ac:dyDescent="0.25">
      <c r="A82" s="46" t="s">
        <v>388</v>
      </c>
      <c r="B82" s="192" t="s">
        <v>253</v>
      </c>
      <c r="C82" s="192"/>
      <c r="D82" s="192"/>
      <c r="E82" s="193"/>
      <c r="F82" s="32" t="s">
        <v>7</v>
      </c>
      <c r="G82" s="74">
        <v>6</v>
      </c>
      <c r="H82" s="38"/>
      <c r="I82" s="75">
        <f t="shared" si="1"/>
        <v>0</v>
      </c>
    </row>
    <row r="83" spans="1:9" s="70" customFormat="1" ht="15" customHeight="1" x14ac:dyDescent="0.25">
      <c r="A83" s="47" t="s">
        <v>390</v>
      </c>
      <c r="B83" s="192" t="s">
        <v>254</v>
      </c>
      <c r="C83" s="192"/>
      <c r="D83" s="192"/>
      <c r="E83" s="193"/>
      <c r="F83" s="32" t="s">
        <v>7</v>
      </c>
      <c r="G83" s="74">
        <v>1</v>
      </c>
      <c r="H83" s="38"/>
      <c r="I83" s="75">
        <f t="shared" si="1"/>
        <v>0</v>
      </c>
    </row>
    <row r="84" spans="1:9" s="70" customFormat="1" ht="15" customHeight="1" x14ac:dyDescent="0.25">
      <c r="A84" s="46" t="s">
        <v>391</v>
      </c>
      <c r="B84" s="192" t="s">
        <v>255</v>
      </c>
      <c r="C84" s="192"/>
      <c r="D84" s="192"/>
      <c r="E84" s="193"/>
      <c r="F84" s="32" t="s">
        <v>94</v>
      </c>
      <c r="G84" s="74">
        <v>32</v>
      </c>
      <c r="H84" s="38"/>
      <c r="I84" s="75">
        <f t="shared" si="1"/>
        <v>0</v>
      </c>
    </row>
    <row r="85" spans="1:9" s="70" customFormat="1" ht="15" customHeight="1" x14ac:dyDescent="0.25">
      <c r="A85" s="47" t="s">
        <v>393</v>
      </c>
      <c r="B85" s="192" t="s">
        <v>256</v>
      </c>
      <c r="C85" s="192"/>
      <c r="D85" s="192"/>
      <c r="E85" s="193"/>
      <c r="F85" s="32" t="s">
        <v>94</v>
      </c>
      <c r="G85" s="74">
        <v>55</v>
      </c>
      <c r="H85" s="38"/>
      <c r="I85" s="75">
        <f t="shared" si="1"/>
        <v>0</v>
      </c>
    </row>
    <row r="86" spans="1:9" s="70" customFormat="1" ht="15" customHeight="1" x14ac:dyDescent="0.25">
      <c r="A86" s="46" t="s">
        <v>395</v>
      </c>
      <c r="B86" s="192" t="s">
        <v>257</v>
      </c>
      <c r="C86" s="192"/>
      <c r="D86" s="192"/>
      <c r="E86" s="193"/>
      <c r="F86" s="32" t="s">
        <v>94</v>
      </c>
      <c r="G86" s="74">
        <v>143</v>
      </c>
      <c r="H86" s="38"/>
      <c r="I86" s="75">
        <f t="shared" si="1"/>
        <v>0</v>
      </c>
    </row>
    <row r="87" spans="1:9" s="70" customFormat="1" ht="15" customHeight="1" x14ac:dyDescent="0.25">
      <c r="A87" s="47" t="s">
        <v>397</v>
      </c>
      <c r="B87" s="192" t="s">
        <v>258</v>
      </c>
      <c r="C87" s="192"/>
      <c r="D87" s="192"/>
      <c r="E87" s="193"/>
      <c r="F87" s="32" t="s">
        <v>94</v>
      </c>
      <c r="G87" s="74">
        <v>113</v>
      </c>
      <c r="H87" s="38"/>
      <c r="I87" s="75">
        <f t="shared" si="1"/>
        <v>0</v>
      </c>
    </row>
    <row r="88" spans="1:9" s="70" customFormat="1" ht="15" customHeight="1" x14ac:dyDescent="0.25">
      <c r="A88" s="46" t="s">
        <v>399</v>
      </c>
      <c r="B88" s="192" t="s">
        <v>259</v>
      </c>
      <c r="C88" s="192"/>
      <c r="D88" s="192"/>
      <c r="E88" s="193"/>
      <c r="F88" s="32" t="s">
        <v>94</v>
      </c>
      <c r="G88" s="74">
        <v>78</v>
      </c>
      <c r="H88" s="38"/>
      <c r="I88" s="75">
        <f t="shared" si="1"/>
        <v>0</v>
      </c>
    </row>
    <row r="89" spans="1:9" s="70" customFormat="1" ht="15" customHeight="1" x14ac:dyDescent="0.25">
      <c r="A89" s="47" t="s">
        <v>401</v>
      </c>
      <c r="B89" s="192" t="s">
        <v>260</v>
      </c>
      <c r="C89" s="192"/>
      <c r="D89" s="192"/>
      <c r="E89" s="193"/>
      <c r="F89" s="32" t="s">
        <v>94</v>
      </c>
      <c r="G89" s="74">
        <v>26</v>
      </c>
      <c r="H89" s="38"/>
      <c r="I89" s="75">
        <f t="shared" si="1"/>
        <v>0</v>
      </c>
    </row>
    <row r="90" spans="1:9" s="70" customFormat="1" ht="15" customHeight="1" x14ac:dyDescent="0.25">
      <c r="A90" s="46" t="s">
        <v>403</v>
      </c>
      <c r="B90" s="192" t="s">
        <v>261</v>
      </c>
      <c r="C90" s="192"/>
      <c r="D90" s="192"/>
      <c r="E90" s="193"/>
      <c r="F90" s="32" t="s">
        <v>7</v>
      </c>
      <c r="G90" s="74">
        <v>75</v>
      </c>
      <c r="H90" s="38"/>
      <c r="I90" s="75">
        <f t="shared" si="1"/>
        <v>0</v>
      </c>
    </row>
    <row r="91" spans="1:9" s="70" customFormat="1" ht="15" customHeight="1" x14ac:dyDescent="0.25">
      <c r="A91" s="47" t="s">
        <v>405</v>
      </c>
      <c r="B91" s="192" t="s">
        <v>262</v>
      </c>
      <c r="C91" s="192"/>
      <c r="D91" s="192"/>
      <c r="E91" s="193"/>
      <c r="F91" s="32" t="s">
        <v>7</v>
      </c>
      <c r="G91" s="74">
        <v>18</v>
      </c>
      <c r="H91" s="38"/>
      <c r="I91" s="75">
        <f t="shared" si="1"/>
        <v>0</v>
      </c>
    </row>
    <row r="92" spans="1:9" s="70" customFormat="1" ht="15" customHeight="1" x14ac:dyDescent="0.25">
      <c r="A92" s="46" t="s">
        <v>406</v>
      </c>
      <c r="B92" s="192" t="s">
        <v>263</v>
      </c>
      <c r="C92" s="192"/>
      <c r="D92" s="192"/>
      <c r="E92" s="193"/>
      <c r="F92" s="32" t="s">
        <v>7</v>
      </c>
      <c r="G92" s="74">
        <v>140</v>
      </c>
      <c r="H92" s="38"/>
      <c r="I92" s="75">
        <f t="shared" si="1"/>
        <v>0</v>
      </c>
    </row>
    <row r="93" spans="1:9" s="70" customFormat="1" ht="15" customHeight="1" x14ac:dyDescent="0.25">
      <c r="A93" s="47" t="s">
        <v>755</v>
      </c>
      <c r="B93" s="192" t="s">
        <v>264</v>
      </c>
      <c r="C93" s="192"/>
      <c r="D93" s="192"/>
      <c r="E93" s="193"/>
      <c r="F93" s="32" t="s">
        <v>7</v>
      </c>
      <c r="G93" s="74">
        <v>37</v>
      </c>
      <c r="H93" s="38"/>
      <c r="I93" s="75">
        <f t="shared" si="1"/>
        <v>0</v>
      </c>
    </row>
    <row r="94" spans="1:9" s="70" customFormat="1" ht="15" customHeight="1" x14ac:dyDescent="0.25">
      <c r="A94" s="46" t="s">
        <v>407</v>
      </c>
      <c r="B94" s="192" t="s">
        <v>265</v>
      </c>
      <c r="C94" s="192"/>
      <c r="D94" s="192"/>
      <c r="E94" s="193"/>
      <c r="F94" s="32" t="s">
        <v>7</v>
      </c>
      <c r="G94" s="74">
        <v>38</v>
      </c>
      <c r="H94" s="38"/>
      <c r="I94" s="75">
        <f t="shared" si="1"/>
        <v>0</v>
      </c>
    </row>
    <row r="95" spans="1:9" s="70" customFormat="1" ht="15" customHeight="1" x14ac:dyDescent="0.25">
      <c r="A95" s="47" t="s">
        <v>756</v>
      </c>
      <c r="B95" s="192" t="s">
        <v>266</v>
      </c>
      <c r="C95" s="192"/>
      <c r="D95" s="192"/>
      <c r="E95" s="193"/>
      <c r="F95" s="32" t="s">
        <v>7</v>
      </c>
      <c r="G95" s="74">
        <v>1</v>
      </c>
      <c r="H95" s="38"/>
      <c r="I95" s="75">
        <f t="shared" si="1"/>
        <v>0</v>
      </c>
    </row>
    <row r="96" spans="1:9" s="70" customFormat="1" ht="15" customHeight="1" x14ac:dyDescent="0.25">
      <c r="A96" s="46" t="s">
        <v>408</v>
      </c>
      <c r="B96" s="192" t="s">
        <v>267</v>
      </c>
      <c r="C96" s="192"/>
      <c r="D96" s="192"/>
      <c r="E96" s="192"/>
      <c r="F96" s="32" t="s">
        <v>7</v>
      </c>
      <c r="G96" s="74">
        <v>18</v>
      </c>
      <c r="H96" s="38"/>
      <c r="I96" s="75">
        <f t="shared" si="1"/>
        <v>0</v>
      </c>
    </row>
    <row r="97" spans="1:9" s="70" customFormat="1" ht="15" customHeight="1" x14ac:dyDescent="0.25">
      <c r="A97" s="47" t="s">
        <v>409</v>
      </c>
      <c r="B97" s="192" t="s">
        <v>268</v>
      </c>
      <c r="C97" s="192"/>
      <c r="D97" s="192"/>
      <c r="E97" s="192"/>
      <c r="F97" s="32" t="s">
        <v>7</v>
      </c>
      <c r="G97" s="74">
        <v>19</v>
      </c>
      <c r="H97" s="38"/>
      <c r="I97" s="75">
        <f t="shared" si="1"/>
        <v>0</v>
      </c>
    </row>
    <row r="98" spans="1:9" s="70" customFormat="1" ht="15" customHeight="1" x14ac:dyDescent="0.25">
      <c r="A98" s="46" t="s">
        <v>410</v>
      </c>
      <c r="B98" s="192" t="s">
        <v>269</v>
      </c>
      <c r="C98" s="192"/>
      <c r="D98" s="192"/>
      <c r="E98" s="192"/>
      <c r="F98" s="32" t="s">
        <v>7</v>
      </c>
      <c r="G98" s="74">
        <v>64</v>
      </c>
      <c r="H98" s="38"/>
      <c r="I98" s="75">
        <f t="shared" si="1"/>
        <v>0</v>
      </c>
    </row>
    <row r="99" spans="1:9" s="70" customFormat="1" ht="15" customHeight="1" x14ac:dyDescent="0.25">
      <c r="A99" s="47" t="s">
        <v>757</v>
      </c>
      <c r="B99" s="192" t="s">
        <v>270</v>
      </c>
      <c r="C99" s="192"/>
      <c r="D99" s="192"/>
      <c r="E99" s="192"/>
      <c r="F99" s="32" t="s">
        <v>7</v>
      </c>
      <c r="G99" s="74">
        <v>5</v>
      </c>
      <c r="H99" s="38"/>
      <c r="I99" s="75">
        <f t="shared" si="1"/>
        <v>0</v>
      </c>
    </row>
    <row r="100" spans="1:9" s="70" customFormat="1" ht="15" customHeight="1" x14ac:dyDescent="0.25">
      <c r="A100" s="46" t="s">
        <v>758</v>
      </c>
      <c r="B100" s="192" t="s">
        <v>271</v>
      </c>
      <c r="C100" s="192"/>
      <c r="D100" s="192"/>
      <c r="E100" s="192"/>
      <c r="F100" s="32" t="s">
        <v>7</v>
      </c>
      <c r="G100" s="74">
        <v>13</v>
      </c>
      <c r="H100" s="38"/>
      <c r="I100" s="75">
        <f t="shared" si="1"/>
        <v>0</v>
      </c>
    </row>
    <row r="101" spans="1:9" s="70" customFormat="1" ht="15" customHeight="1" x14ac:dyDescent="0.25">
      <c r="A101" s="47" t="s">
        <v>759</v>
      </c>
      <c r="B101" s="192" t="s">
        <v>272</v>
      </c>
      <c r="C101" s="192"/>
      <c r="D101" s="192"/>
      <c r="E101" s="192"/>
      <c r="F101" s="32" t="s">
        <v>7</v>
      </c>
      <c r="G101" s="74">
        <v>13</v>
      </c>
      <c r="H101" s="38"/>
      <c r="I101" s="75">
        <f t="shared" si="1"/>
        <v>0</v>
      </c>
    </row>
    <row r="102" spans="1:9" s="70" customFormat="1" ht="15" customHeight="1" x14ac:dyDescent="0.25">
      <c r="A102" s="46" t="s">
        <v>411</v>
      </c>
      <c r="B102" s="192" t="s">
        <v>273</v>
      </c>
      <c r="C102" s="192"/>
      <c r="D102" s="192"/>
      <c r="E102" s="192"/>
      <c r="F102" s="32" t="s">
        <v>7</v>
      </c>
      <c r="G102" s="74">
        <v>4</v>
      </c>
      <c r="H102" s="38"/>
      <c r="I102" s="75">
        <f t="shared" si="1"/>
        <v>0</v>
      </c>
    </row>
    <row r="103" spans="1:9" s="70" customFormat="1" ht="15" customHeight="1" x14ac:dyDescent="0.25">
      <c r="A103" s="47" t="s">
        <v>413</v>
      </c>
      <c r="B103" s="192" t="s">
        <v>274</v>
      </c>
      <c r="C103" s="192"/>
      <c r="D103" s="192"/>
      <c r="E103" s="192"/>
      <c r="F103" s="32" t="s">
        <v>7</v>
      </c>
      <c r="G103" s="74">
        <v>11</v>
      </c>
      <c r="H103" s="38"/>
      <c r="I103" s="75">
        <f t="shared" si="1"/>
        <v>0</v>
      </c>
    </row>
    <row r="104" spans="1:9" s="70" customFormat="1" ht="15" customHeight="1" x14ac:dyDescent="0.25">
      <c r="A104" s="46" t="s">
        <v>760</v>
      </c>
      <c r="B104" s="192" t="s">
        <v>275</v>
      </c>
      <c r="C104" s="192"/>
      <c r="D104" s="192"/>
      <c r="E104" s="192"/>
      <c r="F104" s="32" t="s">
        <v>7</v>
      </c>
      <c r="G104" s="74">
        <v>12</v>
      </c>
      <c r="H104" s="38"/>
      <c r="I104" s="75">
        <f t="shared" si="1"/>
        <v>0</v>
      </c>
    </row>
    <row r="105" spans="1:9" s="70" customFormat="1" ht="15" customHeight="1" x14ac:dyDescent="0.25">
      <c r="A105" s="47" t="s">
        <v>761</v>
      </c>
      <c r="B105" s="192" t="s">
        <v>276</v>
      </c>
      <c r="C105" s="192"/>
      <c r="D105" s="192"/>
      <c r="E105" s="192"/>
      <c r="F105" s="32" t="s">
        <v>7</v>
      </c>
      <c r="G105" s="74">
        <v>1</v>
      </c>
      <c r="H105" s="38"/>
      <c r="I105" s="75">
        <f t="shared" si="1"/>
        <v>0</v>
      </c>
    </row>
    <row r="106" spans="1:9" s="70" customFormat="1" ht="15" customHeight="1" x14ac:dyDescent="0.25">
      <c r="A106" s="46" t="s">
        <v>762</v>
      </c>
      <c r="B106" s="192" t="s">
        <v>277</v>
      </c>
      <c r="C106" s="192"/>
      <c r="D106" s="192"/>
      <c r="E106" s="192"/>
      <c r="F106" s="32" t="s">
        <v>7</v>
      </c>
      <c r="G106" s="74">
        <v>1</v>
      </c>
      <c r="H106" s="38"/>
      <c r="I106" s="75">
        <f t="shared" si="1"/>
        <v>0</v>
      </c>
    </row>
    <row r="107" spans="1:9" s="70" customFormat="1" ht="15" customHeight="1" x14ac:dyDescent="0.25">
      <c r="A107" s="47" t="s">
        <v>763</v>
      </c>
      <c r="B107" s="192" t="s">
        <v>278</v>
      </c>
      <c r="C107" s="192"/>
      <c r="D107" s="192"/>
      <c r="E107" s="192"/>
      <c r="F107" s="32" t="s">
        <v>7</v>
      </c>
      <c r="G107" s="74">
        <v>1</v>
      </c>
      <c r="H107" s="38"/>
      <c r="I107" s="75">
        <f t="shared" si="1"/>
        <v>0</v>
      </c>
    </row>
    <row r="108" spans="1:9" s="70" customFormat="1" ht="15" customHeight="1" x14ac:dyDescent="0.25">
      <c r="A108" s="46" t="s">
        <v>764</v>
      </c>
      <c r="B108" s="192" t="s">
        <v>279</v>
      </c>
      <c r="C108" s="192"/>
      <c r="D108" s="192"/>
      <c r="E108" s="192"/>
      <c r="F108" s="32" t="s">
        <v>7</v>
      </c>
      <c r="G108" s="74">
        <v>1</v>
      </c>
      <c r="H108" s="38"/>
      <c r="I108" s="75">
        <f t="shared" si="1"/>
        <v>0</v>
      </c>
    </row>
    <row r="109" spans="1:9" s="70" customFormat="1" ht="15" customHeight="1" x14ac:dyDescent="0.25">
      <c r="A109" s="47" t="s">
        <v>765</v>
      </c>
      <c r="B109" s="192" t="s">
        <v>280</v>
      </c>
      <c r="C109" s="192"/>
      <c r="D109" s="192"/>
      <c r="E109" s="192"/>
      <c r="F109" s="32" t="s">
        <v>7</v>
      </c>
      <c r="G109" s="74">
        <v>1</v>
      </c>
      <c r="H109" s="38"/>
      <c r="I109" s="75">
        <f t="shared" si="1"/>
        <v>0</v>
      </c>
    </row>
    <row r="110" spans="1:9" s="70" customFormat="1" ht="15" customHeight="1" x14ac:dyDescent="0.25">
      <c r="A110" s="46" t="s">
        <v>415</v>
      </c>
      <c r="B110" s="192" t="s">
        <v>625</v>
      </c>
      <c r="C110" s="192"/>
      <c r="D110" s="192"/>
      <c r="E110" s="192"/>
      <c r="F110" s="32" t="s">
        <v>7</v>
      </c>
      <c r="G110" s="74">
        <v>3</v>
      </c>
      <c r="H110" s="38"/>
      <c r="I110" s="75">
        <f t="shared" si="1"/>
        <v>0</v>
      </c>
    </row>
    <row r="111" spans="1:9" s="70" customFormat="1" ht="15" customHeight="1" x14ac:dyDescent="0.25">
      <c r="A111" s="47" t="s">
        <v>417</v>
      </c>
      <c r="B111" s="192" t="s">
        <v>281</v>
      </c>
      <c r="C111" s="192"/>
      <c r="D111" s="192"/>
      <c r="E111" s="192"/>
      <c r="F111" s="32" t="s">
        <v>7</v>
      </c>
      <c r="G111" s="74">
        <v>26</v>
      </c>
      <c r="H111" s="38"/>
      <c r="I111" s="75">
        <f t="shared" si="1"/>
        <v>0</v>
      </c>
    </row>
    <row r="112" spans="1:9" s="70" customFormat="1" ht="15" customHeight="1" thickBot="1" x14ac:dyDescent="0.3">
      <c r="A112" s="46" t="s">
        <v>419</v>
      </c>
      <c r="B112" s="194" t="s">
        <v>282</v>
      </c>
      <c r="C112" s="194"/>
      <c r="D112" s="194"/>
      <c r="E112" s="194"/>
      <c r="F112" s="35" t="s">
        <v>7</v>
      </c>
      <c r="G112" s="76">
        <v>11</v>
      </c>
      <c r="H112" s="41"/>
      <c r="I112" s="77">
        <f t="shared" si="1"/>
        <v>0</v>
      </c>
    </row>
    <row r="113" spans="1:9" ht="18.75" thickBot="1" x14ac:dyDescent="0.3">
      <c r="A113" s="200" t="s">
        <v>175</v>
      </c>
      <c r="B113" s="200"/>
      <c r="C113" s="200"/>
      <c r="D113" s="200"/>
      <c r="E113" s="201"/>
      <c r="F113" s="197" t="s">
        <v>786</v>
      </c>
      <c r="G113" s="198"/>
      <c r="H113" s="199"/>
      <c r="I113" s="176">
        <f>SUM(I4:I112)</f>
        <v>0</v>
      </c>
    </row>
    <row r="114" spans="1:9" x14ac:dyDescent="0.25">
      <c r="A114" s="81"/>
      <c r="B114" s="82"/>
      <c r="C114" s="81"/>
      <c r="D114" s="81"/>
      <c r="E114" s="81"/>
      <c r="F114" s="48"/>
      <c r="G114" s="49"/>
    </row>
  </sheetData>
  <mergeCells count="114">
    <mergeCell ref="F113:H113"/>
    <mergeCell ref="A1:I1"/>
    <mergeCell ref="A113:E113"/>
    <mergeCell ref="B110:E110"/>
    <mergeCell ref="B17:E17"/>
    <mergeCell ref="B6:E6"/>
    <mergeCell ref="B75:E75"/>
    <mergeCell ref="B74:E74"/>
    <mergeCell ref="B2:E2"/>
    <mergeCell ref="B3:E3"/>
    <mergeCell ref="B63:E63"/>
    <mergeCell ref="B60:E60"/>
    <mergeCell ref="B58:E58"/>
    <mergeCell ref="B59:E59"/>
    <mergeCell ref="B62:E62"/>
    <mergeCell ref="B61:E61"/>
    <mergeCell ref="B64:E64"/>
    <mergeCell ref="B24:E24"/>
    <mergeCell ref="B26:E26"/>
    <mergeCell ref="B29:E29"/>
    <mergeCell ref="B20:E20"/>
    <mergeCell ref="B21:E21"/>
    <mergeCell ref="B22:E22"/>
    <mergeCell ref="B23:E23"/>
    <mergeCell ref="B16:E16"/>
    <mergeCell ref="B5:E5"/>
    <mergeCell ref="B4:E4"/>
    <mergeCell ref="B10:E10"/>
    <mergeCell ref="B9:E9"/>
    <mergeCell ref="B8:E8"/>
    <mergeCell ref="B15:E15"/>
    <mergeCell ref="B14:E14"/>
    <mergeCell ref="B13:E13"/>
    <mergeCell ref="B12:E12"/>
    <mergeCell ref="B11:E11"/>
    <mergeCell ref="B7:E7"/>
    <mergeCell ref="B25:E25"/>
    <mergeCell ref="B31:E31"/>
    <mergeCell ref="B30:E30"/>
    <mergeCell ref="B34:E34"/>
    <mergeCell ref="B44:E44"/>
    <mergeCell ref="B47:E47"/>
    <mergeCell ref="B46:E46"/>
    <mergeCell ref="B45:E45"/>
    <mergeCell ref="B43:E43"/>
    <mergeCell ref="B32:E32"/>
    <mergeCell ref="B27:E27"/>
    <mergeCell ref="B28:E28"/>
    <mergeCell ref="B37:E37"/>
    <mergeCell ref="B36:E36"/>
    <mergeCell ref="B35:E35"/>
    <mergeCell ref="B96:E96"/>
    <mergeCell ref="B83:E83"/>
    <mergeCell ref="B57:E57"/>
    <mergeCell ref="B68:E68"/>
    <mergeCell ref="B67:E67"/>
    <mergeCell ref="B66:E66"/>
    <mergeCell ref="B65:E65"/>
    <mergeCell ref="B82:E82"/>
    <mergeCell ref="B81:E81"/>
    <mergeCell ref="B80:E80"/>
    <mergeCell ref="B79:E79"/>
    <mergeCell ref="B78:E78"/>
    <mergeCell ref="B73:E73"/>
    <mergeCell ref="B77:E77"/>
    <mergeCell ref="B76:E76"/>
    <mergeCell ref="B49:E49"/>
    <mergeCell ref="B52:E52"/>
    <mergeCell ref="B112:E112"/>
    <mergeCell ref="B111:E111"/>
    <mergeCell ref="B108:E108"/>
    <mergeCell ref="B107:E107"/>
    <mergeCell ref="B56:E56"/>
    <mergeCell ref="B55:E55"/>
    <mergeCell ref="B54:E54"/>
    <mergeCell ref="B53:E53"/>
    <mergeCell ref="B72:E72"/>
    <mergeCell ref="B71:E71"/>
    <mergeCell ref="B70:E70"/>
    <mergeCell ref="B69:E69"/>
    <mergeCell ref="B100:E100"/>
    <mergeCell ref="B99:E99"/>
    <mergeCell ref="B98:E98"/>
    <mergeCell ref="B106:E106"/>
    <mergeCell ref="B109:E109"/>
    <mergeCell ref="B95:E95"/>
    <mergeCell ref="B94:E94"/>
    <mergeCell ref="B93:E93"/>
    <mergeCell ref="B92:E92"/>
    <mergeCell ref="B97:E97"/>
    <mergeCell ref="B48:E48"/>
    <mergeCell ref="B105:E105"/>
    <mergeCell ref="B104:E104"/>
    <mergeCell ref="B103:E103"/>
    <mergeCell ref="B102:E102"/>
    <mergeCell ref="B101:E101"/>
    <mergeCell ref="B18:E18"/>
    <mergeCell ref="B19:E19"/>
    <mergeCell ref="B85:E85"/>
    <mergeCell ref="B84:E84"/>
    <mergeCell ref="B91:E91"/>
    <mergeCell ref="B90:E90"/>
    <mergeCell ref="B89:E89"/>
    <mergeCell ref="B88:E88"/>
    <mergeCell ref="B87:E87"/>
    <mergeCell ref="B86:E86"/>
    <mergeCell ref="B42:E42"/>
    <mergeCell ref="B41:E41"/>
    <mergeCell ref="B40:E40"/>
    <mergeCell ref="B39:E39"/>
    <mergeCell ref="B38:E38"/>
    <mergeCell ref="B33:E33"/>
    <mergeCell ref="B51:E51"/>
    <mergeCell ref="B50:E50"/>
  </mergeCells>
  <phoneticPr fontId="7" type="noConversion"/>
  <printOptions horizontalCentered="1"/>
  <pageMargins left="0.19685039370078741" right="0.19685039370078741" top="0.74803149606299213" bottom="0.74803149606299213" header="0.31496062992125984" footer="0.31496062992125984"/>
  <pageSetup paperSize="9" firstPageNumber="3" fitToHeight="0" orientation="portrait" useFirstPageNumber="1" r:id="rId1"/>
  <headerFooter>
    <oddHeader>&amp;R&amp;"Arial,Normalny"&amp;10Załącznik &amp;K0000FFNr 2&amp;K01+000. do zapytania ofertowego</oddHeader>
    <oddFooter>Strona &amp;P</oddFoot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A1:I167"/>
  <sheetViews>
    <sheetView zoomScaleNormal="100" zoomScalePageLayoutView="120" workbookViewId="0">
      <selection activeCell="H4" sqref="H4"/>
    </sheetView>
  </sheetViews>
  <sheetFormatPr defaultColWidth="8.85546875" defaultRowHeight="14.25" x14ac:dyDescent="0.25"/>
  <cols>
    <col min="1" max="1" width="4.28515625" style="70" customWidth="1"/>
    <col min="2" max="2" width="3" style="70" customWidth="1"/>
    <col min="3" max="3" width="25.85546875" style="70" customWidth="1"/>
    <col min="4" max="4" width="12.7109375" style="70" customWidth="1"/>
    <col min="5" max="5" width="7.42578125" style="70" customWidth="1"/>
    <col min="6" max="6" width="5.28515625" style="67" customWidth="1"/>
    <col min="7" max="7" width="6" style="67" customWidth="1"/>
    <col min="8" max="8" width="8.85546875" style="70"/>
    <col min="9" max="9" width="11.5703125" style="70" customWidth="1"/>
    <col min="10" max="16384" width="8.85546875" style="70"/>
  </cols>
  <sheetData>
    <row r="1" spans="1:9" ht="15" customHeight="1" thickBot="1" x14ac:dyDescent="0.3">
      <c r="A1" s="207" t="s">
        <v>766</v>
      </c>
      <c r="B1" s="207"/>
      <c r="C1" s="207"/>
      <c r="D1" s="207"/>
      <c r="E1" s="207"/>
      <c r="F1" s="207"/>
      <c r="G1" s="207"/>
      <c r="H1" s="207"/>
      <c r="I1" s="207"/>
    </row>
    <row r="2" spans="1:9" ht="28.5" x14ac:dyDescent="0.25">
      <c r="A2" s="51" t="s">
        <v>0</v>
      </c>
      <c r="B2" s="202" t="s">
        <v>1</v>
      </c>
      <c r="C2" s="202"/>
      <c r="D2" s="202"/>
      <c r="E2" s="202"/>
      <c r="F2" s="52" t="s">
        <v>2</v>
      </c>
      <c r="G2" s="53" t="s">
        <v>3</v>
      </c>
      <c r="H2" s="54" t="s">
        <v>4</v>
      </c>
      <c r="I2" s="55" t="s">
        <v>784</v>
      </c>
    </row>
    <row r="3" spans="1:9" ht="15" thickBot="1" x14ac:dyDescent="0.3">
      <c r="A3" s="61">
        <v>1</v>
      </c>
      <c r="B3" s="206">
        <v>2</v>
      </c>
      <c r="C3" s="206"/>
      <c r="D3" s="206"/>
      <c r="E3" s="206"/>
      <c r="F3" s="62">
        <v>3</v>
      </c>
      <c r="G3" s="63">
        <v>4</v>
      </c>
      <c r="H3" s="68">
        <v>5</v>
      </c>
      <c r="I3" s="69" t="s">
        <v>785</v>
      </c>
    </row>
    <row r="4" spans="1:9" ht="15" customHeight="1" x14ac:dyDescent="0.25">
      <c r="A4" s="64" t="s">
        <v>284</v>
      </c>
      <c r="B4" s="204" t="s">
        <v>862</v>
      </c>
      <c r="C4" s="204"/>
      <c r="D4" s="204"/>
      <c r="E4" s="205"/>
      <c r="F4" s="65" t="s">
        <v>7</v>
      </c>
      <c r="G4" s="71">
        <v>23</v>
      </c>
      <c r="H4" s="72"/>
      <c r="I4" s="73">
        <f>G4*H4</f>
        <v>0</v>
      </c>
    </row>
    <row r="5" spans="1:9" ht="15" customHeight="1" x14ac:dyDescent="0.25">
      <c r="A5" s="47" t="s">
        <v>285</v>
      </c>
      <c r="B5" s="192" t="s">
        <v>863</v>
      </c>
      <c r="C5" s="192"/>
      <c r="D5" s="192"/>
      <c r="E5" s="193"/>
      <c r="F5" s="32" t="s">
        <v>7</v>
      </c>
      <c r="G5" s="74">
        <v>92</v>
      </c>
      <c r="H5" s="38"/>
      <c r="I5" s="75">
        <f t="shared" ref="I5:I67" si="0">G5*H5</f>
        <v>0</v>
      </c>
    </row>
    <row r="6" spans="1:9" ht="15" customHeight="1" x14ac:dyDescent="0.25">
      <c r="A6" s="47" t="s">
        <v>286</v>
      </c>
      <c r="B6" s="192" t="s">
        <v>288</v>
      </c>
      <c r="C6" s="192"/>
      <c r="D6" s="192"/>
      <c r="E6" s="193"/>
      <c r="F6" s="32" t="s">
        <v>7</v>
      </c>
      <c r="G6" s="74">
        <v>7</v>
      </c>
      <c r="H6" s="38"/>
      <c r="I6" s="75">
        <f t="shared" si="0"/>
        <v>0</v>
      </c>
    </row>
    <row r="7" spans="1:9" ht="15" customHeight="1" x14ac:dyDescent="0.25">
      <c r="A7" s="47" t="s">
        <v>287</v>
      </c>
      <c r="B7" s="192" t="s">
        <v>864</v>
      </c>
      <c r="C7" s="192"/>
      <c r="D7" s="192"/>
      <c r="E7" s="193"/>
      <c r="F7" s="32" t="s">
        <v>7</v>
      </c>
      <c r="G7" s="74">
        <v>143</v>
      </c>
      <c r="H7" s="38"/>
      <c r="I7" s="75">
        <f t="shared" si="0"/>
        <v>0</v>
      </c>
    </row>
    <row r="8" spans="1:9" ht="15" customHeight="1" x14ac:dyDescent="0.25">
      <c r="A8" s="47" t="s">
        <v>289</v>
      </c>
      <c r="B8" s="192" t="s">
        <v>865</v>
      </c>
      <c r="C8" s="192"/>
      <c r="D8" s="192"/>
      <c r="E8" s="193"/>
      <c r="F8" s="32" t="s">
        <v>7</v>
      </c>
      <c r="G8" s="74">
        <v>2</v>
      </c>
      <c r="H8" s="38"/>
      <c r="I8" s="75">
        <f t="shared" si="0"/>
        <v>0</v>
      </c>
    </row>
    <row r="9" spans="1:9" ht="15" customHeight="1" x14ac:dyDescent="0.25">
      <c r="A9" s="47" t="s">
        <v>290</v>
      </c>
      <c r="B9" s="192" t="s">
        <v>866</v>
      </c>
      <c r="C9" s="192"/>
      <c r="D9" s="192"/>
      <c r="E9" s="193"/>
      <c r="F9" s="32" t="s">
        <v>7</v>
      </c>
      <c r="G9" s="74">
        <v>180</v>
      </c>
      <c r="H9" s="38"/>
      <c r="I9" s="75">
        <f t="shared" si="0"/>
        <v>0</v>
      </c>
    </row>
    <row r="10" spans="1:9" ht="15" customHeight="1" x14ac:dyDescent="0.25">
      <c r="A10" s="47" t="s">
        <v>291</v>
      </c>
      <c r="B10" s="192" t="s">
        <v>293</v>
      </c>
      <c r="C10" s="192"/>
      <c r="D10" s="192"/>
      <c r="E10" s="193"/>
      <c r="F10" s="32" t="s">
        <v>7</v>
      </c>
      <c r="G10" s="74">
        <v>2</v>
      </c>
      <c r="H10" s="38"/>
      <c r="I10" s="75">
        <f t="shared" si="0"/>
        <v>0</v>
      </c>
    </row>
    <row r="11" spans="1:9" ht="15" customHeight="1" x14ac:dyDescent="0.25">
      <c r="A11" s="47" t="s">
        <v>292</v>
      </c>
      <c r="B11" s="192" t="s">
        <v>867</v>
      </c>
      <c r="C11" s="192"/>
      <c r="D11" s="192"/>
      <c r="E11" s="193"/>
      <c r="F11" s="32" t="s">
        <v>7</v>
      </c>
      <c r="G11" s="74">
        <v>100</v>
      </c>
      <c r="H11" s="38"/>
      <c r="I11" s="75">
        <f t="shared" si="0"/>
        <v>0</v>
      </c>
    </row>
    <row r="12" spans="1:9" ht="15" customHeight="1" x14ac:dyDescent="0.25">
      <c r="A12" s="47" t="s">
        <v>294</v>
      </c>
      <c r="B12" s="192" t="s">
        <v>868</v>
      </c>
      <c r="C12" s="192"/>
      <c r="D12" s="192"/>
      <c r="E12" s="193"/>
      <c r="F12" s="32" t="s">
        <v>7</v>
      </c>
      <c r="G12" s="74">
        <v>7</v>
      </c>
      <c r="H12" s="38"/>
      <c r="I12" s="75">
        <f t="shared" si="0"/>
        <v>0</v>
      </c>
    </row>
    <row r="13" spans="1:9" ht="15" customHeight="1" x14ac:dyDescent="0.25">
      <c r="A13" s="47" t="s">
        <v>295</v>
      </c>
      <c r="B13" s="192" t="s">
        <v>869</v>
      </c>
      <c r="C13" s="192"/>
      <c r="D13" s="192"/>
      <c r="E13" s="193"/>
      <c r="F13" s="32" t="s">
        <v>7</v>
      </c>
      <c r="G13" s="74">
        <v>6</v>
      </c>
      <c r="H13" s="38"/>
      <c r="I13" s="75">
        <f t="shared" si="0"/>
        <v>0</v>
      </c>
    </row>
    <row r="14" spans="1:9" ht="15" customHeight="1" x14ac:dyDescent="0.25">
      <c r="A14" s="47" t="s">
        <v>296</v>
      </c>
      <c r="B14" s="192" t="s">
        <v>299</v>
      </c>
      <c r="C14" s="192"/>
      <c r="D14" s="192"/>
      <c r="E14" s="193"/>
      <c r="F14" s="32" t="s">
        <v>7</v>
      </c>
      <c r="G14" s="74">
        <v>1</v>
      </c>
      <c r="H14" s="38"/>
      <c r="I14" s="75">
        <f t="shared" si="0"/>
        <v>0</v>
      </c>
    </row>
    <row r="15" spans="1:9" ht="15" customHeight="1" x14ac:dyDescent="0.25">
      <c r="A15" s="47" t="s">
        <v>297</v>
      </c>
      <c r="B15" s="192" t="s">
        <v>304</v>
      </c>
      <c r="C15" s="192"/>
      <c r="D15" s="192"/>
      <c r="E15" s="193"/>
      <c r="F15" s="32" t="s">
        <v>7</v>
      </c>
      <c r="G15" s="74">
        <v>3</v>
      </c>
      <c r="H15" s="38"/>
      <c r="I15" s="75">
        <f t="shared" si="0"/>
        <v>0</v>
      </c>
    </row>
    <row r="16" spans="1:9" ht="15" customHeight="1" x14ac:dyDescent="0.25">
      <c r="A16" s="47" t="s">
        <v>298</v>
      </c>
      <c r="B16" s="192" t="s">
        <v>306</v>
      </c>
      <c r="C16" s="192"/>
      <c r="D16" s="192"/>
      <c r="E16" s="193"/>
      <c r="F16" s="32" t="s">
        <v>7</v>
      </c>
      <c r="G16" s="74">
        <v>3</v>
      </c>
      <c r="H16" s="38"/>
      <c r="I16" s="75">
        <f t="shared" si="0"/>
        <v>0</v>
      </c>
    </row>
    <row r="17" spans="1:9" ht="15" customHeight="1" x14ac:dyDescent="0.25">
      <c r="A17" s="47" t="s">
        <v>300</v>
      </c>
      <c r="B17" s="192" t="s">
        <v>870</v>
      </c>
      <c r="C17" s="192"/>
      <c r="D17" s="192"/>
      <c r="E17" s="192"/>
      <c r="F17" s="32" t="s">
        <v>7</v>
      </c>
      <c r="G17" s="74">
        <v>1</v>
      </c>
      <c r="H17" s="38"/>
      <c r="I17" s="75">
        <f t="shared" si="0"/>
        <v>0</v>
      </c>
    </row>
    <row r="18" spans="1:9" ht="15" customHeight="1" x14ac:dyDescent="0.25">
      <c r="A18" s="47" t="s">
        <v>301</v>
      </c>
      <c r="B18" s="192" t="s">
        <v>309</v>
      </c>
      <c r="C18" s="192"/>
      <c r="D18" s="192"/>
      <c r="E18" s="193"/>
      <c r="F18" s="32" t="s">
        <v>7</v>
      </c>
      <c r="G18" s="74">
        <v>6</v>
      </c>
      <c r="H18" s="38"/>
      <c r="I18" s="75">
        <f t="shared" si="0"/>
        <v>0</v>
      </c>
    </row>
    <row r="19" spans="1:9" ht="15" customHeight="1" x14ac:dyDescent="0.25">
      <c r="A19" s="47" t="s">
        <v>302</v>
      </c>
      <c r="B19" s="192" t="s">
        <v>311</v>
      </c>
      <c r="C19" s="192"/>
      <c r="D19" s="192"/>
      <c r="E19" s="193"/>
      <c r="F19" s="32" t="s">
        <v>7</v>
      </c>
      <c r="G19" s="74">
        <v>27</v>
      </c>
      <c r="H19" s="38"/>
      <c r="I19" s="75">
        <f t="shared" si="0"/>
        <v>0</v>
      </c>
    </row>
    <row r="20" spans="1:9" ht="15" customHeight="1" x14ac:dyDescent="0.25">
      <c r="A20" s="47" t="s">
        <v>303</v>
      </c>
      <c r="B20" s="192" t="s">
        <v>313</v>
      </c>
      <c r="C20" s="192"/>
      <c r="D20" s="192"/>
      <c r="E20" s="193"/>
      <c r="F20" s="32" t="s">
        <v>7</v>
      </c>
      <c r="G20" s="74">
        <v>9</v>
      </c>
      <c r="H20" s="38"/>
      <c r="I20" s="75">
        <f t="shared" si="0"/>
        <v>0</v>
      </c>
    </row>
    <row r="21" spans="1:9" ht="15" customHeight="1" x14ac:dyDescent="0.25">
      <c r="A21" s="47" t="s">
        <v>305</v>
      </c>
      <c r="B21" s="192" t="s">
        <v>315</v>
      </c>
      <c r="C21" s="192"/>
      <c r="D21" s="192"/>
      <c r="E21" s="193"/>
      <c r="F21" s="32" t="s">
        <v>7</v>
      </c>
      <c r="G21" s="74">
        <v>20</v>
      </c>
      <c r="H21" s="38"/>
      <c r="I21" s="75">
        <f t="shared" si="0"/>
        <v>0</v>
      </c>
    </row>
    <row r="22" spans="1:9" ht="15" customHeight="1" x14ac:dyDescent="0.25">
      <c r="A22" s="47" t="s">
        <v>307</v>
      </c>
      <c r="B22" s="192" t="s">
        <v>317</v>
      </c>
      <c r="C22" s="192"/>
      <c r="D22" s="192"/>
      <c r="E22" s="193"/>
      <c r="F22" s="32" t="s">
        <v>7</v>
      </c>
      <c r="G22" s="74">
        <v>4</v>
      </c>
      <c r="H22" s="38"/>
      <c r="I22" s="75">
        <f t="shared" si="0"/>
        <v>0</v>
      </c>
    </row>
    <row r="23" spans="1:9" ht="15" customHeight="1" x14ac:dyDescent="0.25">
      <c r="A23" s="47" t="s">
        <v>308</v>
      </c>
      <c r="B23" s="192" t="s">
        <v>319</v>
      </c>
      <c r="C23" s="192"/>
      <c r="D23" s="192"/>
      <c r="E23" s="193"/>
      <c r="F23" s="32" t="s">
        <v>7</v>
      </c>
      <c r="G23" s="74">
        <v>28</v>
      </c>
      <c r="H23" s="38"/>
      <c r="I23" s="75">
        <f t="shared" si="0"/>
        <v>0</v>
      </c>
    </row>
    <row r="24" spans="1:9" ht="15" customHeight="1" x14ac:dyDescent="0.25">
      <c r="A24" s="47" t="s">
        <v>310</v>
      </c>
      <c r="B24" s="192" t="s">
        <v>321</v>
      </c>
      <c r="C24" s="192"/>
      <c r="D24" s="192"/>
      <c r="E24" s="193"/>
      <c r="F24" s="32" t="s">
        <v>7</v>
      </c>
      <c r="G24" s="74">
        <v>2</v>
      </c>
      <c r="H24" s="38"/>
      <c r="I24" s="75">
        <f t="shared" si="0"/>
        <v>0</v>
      </c>
    </row>
    <row r="25" spans="1:9" ht="15" customHeight="1" x14ac:dyDescent="0.25">
      <c r="A25" s="47" t="s">
        <v>312</v>
      </c>
      <c r="B25" s="192" t="s">
        <v>323</v>
      </c>
      <c r="C25" s="192"/>
      <c r="D25" s="192"/>
      <c r="E25" s="193"/>
      <c r="F25" s="32" t="s">
        <v>7</v>
      </c>
      <c r="G25" s="74">
        <v>3</v>
      </c>
      <c r="H25" s="38"/>
      <c r="I25" s="75">
        <f t="shared" si="0"/>
        <v>0</v>
      </c>
    </row>
    <row r="26" spans="1:9" ht="15" customHeight="1" x14ac:dyDescent="0.25">
      <c r="A26" s="47" t="s">
        <v>314</v>
      </c>
      <c r="B26" s="192" t="s">
        <v>871</v>
      </c>
      <c r="C26" s="192"/>
      <c r="D26" s="192"/>
      <c r="E26" s="193"/>
      <c r="F26" s="32" t="s">
        <v>7</v>
      </c>
      <c r="G26" s="74">
        <v>19</v>
      </c>
      <c r="H26" s="38"/>
      <c r="I26" s="75">
        <f t="shared" si="0"/>
        <v>0</v>
      </c>
    </row>
    <row r="27" spans="1:9" ht="15" customHeight="1" x14ac:dyDescent="0.25">
      <c r="A27" s="47" t="s">
        <v>316</v>
      </c>
      <c r="B27" s="192" t="s">
        <v>626</v>
      </c>
      <c r="C27" s="192"/>
      <c r="D27" s="192"/>
      <c r="E27" s="193"/>
      <c r="F27" s="32" t="s">
        <v>7</v>
      </c>
      <c r="G27" s="74">
        <v>2</v>
      </c>
      <c r="H27" s="38"/>
      <c r="I27" s="75">
        <f t="shared" si="0"/>
        <v>0</v>
      </c>
    </row>
    <row r="28" spans="1:9" ht="15" customHeight="1" x14ac:dyDescent="0.25">
      <c r="A28" s="47" t="s">
        <v>318</v>
      </c>
      <c r="B28" s="192" t="s">
        <v>627</v>
      </c>
      <c r="C28" s="192"/>
      <c r="D28" s="192"/>
      <c r="E28" s="193"/>
      <c r="F28" s="32" t="s">
        <v>7</v>
      </c>
      <c r="G28" s="74">
        <v>3</v>
      </c>
      <c r="H28" s="38"/>
      <c r="I28" s="75">
        <f t="shared" si="0"/>
        <v>0</v>
      </c>
    </row>
    <row r="29" spans="1:9" ht="15" customHeight="1" x14ac:dyDescent="0.25">
      <c r="A29" s="47" t="s">
        <v>320</v>
      </c>
      <c r="B29" s="192" t="s">
        <v>628</v>
      </c>
      <c r="C29" s="192"/>
      <c r="D29" s="192"/>
      <c r="E29" s="193"/>
      <c r="F29" s="32" t="s">
        <v>7</v>
      </c>
      <c r="G29" s="74">
        <v>2</v>
      </c>
      <c r="H29" s="38"/>
      <c r="I29" s="75">
        <f t="shared" si="0"/>
        <v>0</v>
      </c>
    </row>
    <row r="30" spans="1:9" ht="15" customHeight="1" x14ac:dyDescent="0.25">
      <c r="A30" s="47" t="s">
        <v>322</v>
      </c>
      <c r="B30" s="192" t="s">
        <v>629</v>
      </c>
      <c r="C30" s="192"/>
      <c r="D30" s="192"/>
      <c r="E30" s="193"/>
      <c r="F30" s="32" t="s">
        <v>7</v>
      </c>
      <c r="G30" s="74">
        <v>5</v>
      </c>
      <c r="H30" s="38"/>
      <c r="I30" s="75">
        <f t="shared" si="0"/>
        <v>0</v>
      </c>
    </row>
    <row r="31" spans="1:9" ht="15" customHeight="1" x14ac:dyDescent="0.25">
      <c r="A31" s="47" t="s">
        <v>324</v>
      </c>
      <c r="B31" s="192" t="s">
        <v>630</v>
      </c>
      <c r="C31" s="192"/>
      <c r="D31" s="192"/>
      <c r="E31" s="193"/>
      <c r="F31" s="32" t="s">
        <v>7</v>
      </c>
      <c r="G31" s="74">
        <v>6</v>
      </c>
      <c r="H31" s="38"/>
      <c r="I31" s="75">
        <f t="shared" si="0"/>
        <v>0</v>
      </c>
    </row>
    <row r="32" spans="1:9" ht="15" customHeight="1" x14ac:dyDescent="0.25">
      <c r="A32" s="47" t="s">
        <v>325</v>
      </c>
      <c r="B32" s="192" t="s">
        <v>631</v>
      </c>
      <c r="C32" s="192"/>
      <c r="D32" s="192"/>
      <c r="E32" s="193"/>
      <c r="F32" s="32" t="s">
        <v>7</v>
      </c>
      <c r="G32" s="74">
        <v>20</v>
      </c>
      <c r="H32" s="38"/>
      <c r="I32" s="75">
        <f t="shared" si="0"/>
        <v>0</v>
      </c>
    </row>
    <row r="33" spans="1:9" ht="15" customHeight="1" x14ac:dyDescent="0.25">
      <c r="A33" s="47" t="s">
        <v>326</v>
      </c>
      <c r="B33" s="192" t="s">
        <v>328</v>
      </c>
      <c r="C33" s="192"/>
      <c r="D33" s="192"/>
      <c r="E33" s="193"/>
      <c r="F33" s="32" t="s">
        <v>7</v>
      </c>
      <c r="G33" s="74">
        <v>34</v>
      </c>
      <c r="H33" s="38"/>
      <c r="I33" s="75">
        <f t="shared" si="0"/>
        <v>0</v>
      </c>
    </row>
    <row r="34" spans="1:9" ht="15" customHeight="1" x14ac:dyDescent="0.25">
      <c r="A34" s="47" t="s">
        <v>327</v>
      </c>
      <c r="B34" s="192" t="s">
        <v>330</v>
      </c>
      <c r="C34" s="192"/>
      <c r="D34" s="192"/>
      <c r="E34" s="193"/>
      <c r="F34" s="32" t="s">
        <v>7</v>
      </c>
      <c r="G34" s="74">
        <v>20</v>
      </c>
      <c r="H34" s="38"/>
      <c r="I34" s="75">
        <f t="shared" si="0"/>
        <v>0</v>
      </c>
    </row>
    <row r="35" spans="1:9" ht="15" customHeight="1" x14ac:dyDescent="0.25">
      <c r="A35" s="47" t="s">
        <v>329</v>
      </c>
      <c r="B35" s="192" t="s">
        <v>332</v>
      </c>
      <c r="C35" s="192"/>
      <c r="D35" s="192"/>
      <c r="E35" s="193"/>
      <c r="F35" s="32" t="s">
        <v>7</v>
      </c>
      <c r="G35" s="74">
        <v>15</v>
      </c>
      <c r="H35" s="38"/>
      <c r="I35" s="75">
        <f t="shared" si="0"/>
        <v>0</v>
      </c>
    </row>
    <row r="36" spans="1:9" ht="15" customHeight="1" x14ac:dyDescent="0.25">
      <c r="A36" s="47" t="s">
        <v>331</v>
      </c>
      <c r="B36" s="192" t="s">
        <v>632</v>
      </c>
      <c r="C36" s="192"/>
      <c r="D36" s="192"/>
      <c r="E36" s="193"/>
      <c r="F36" s="32" t="s">
        <v>7</v>
      </c>
      <c r="G36" s="74">
        <v>14</v>
      </c>
      <c r="H36" s="38"/>
      <c r="I36" s="75">
        <f t="shared" si="0"/>
        <v>0</v>
      </c>
    </row>
    <row r="37" spans="1:9" ht="15" customHeight="1" x14ac:dyDescent="0.25">
      <c r="A37" s="47" t="s">
        <v>333</v>
      </c>
      <c r="B37" s="192" t="s">
        <v>633</v>
      </c>
      <c r="C37" s="192"/>
      <c r="D37" s="192"/>
      <c r="E37" s="193"/>
      <c r="F37" s="32" t="s">
        <v>7</v>
      </c>
      <c r="G37" s="74">
        <v>3</v>
      </c>
      <c r="H37" s="38"/>
      <c r="I37" s="75">
        <f t="shared" si="0"/>
        <v>0</v>
      </c>
    </row>
    <row r="38" spans="1:9" ht="15" customHeight="1" x14ac:dyDescent="0.25">
      <c r="A38" s="47" t="s">
        <v>334</v>
      </c>
      <c r="B38" s="192" t="s">
        <v>634</v>
      </c>
      <c r="C38" s="192"/>
      <c r="D38" s="192"/>
      <c r="E38" s="193"/>
      <c r="F38" s="32" t="s">
        <v>7</v>
      </c>
      <c r="G38" s="74">
        <v>2</v>
      </c>
      <c r="H38" s="38"/>
      <c r="I38" s="75">
        <f t="shared" si="0"/>
        <v>0</v>
      </c>
    </row>
    <row r="39" spans="1:9" ht="15" customHeight="1" x14ac:dyDescent="0.25">
      <c r="A39" s="47" t="s">
        <v>336</v>
      </c>
      <c r="B39" s="192" t="s">
        <v>635</v>
      </c>
      <c r="C39" s="192"/>
      <c r="D39" s="192"/>
      <c r="E39" s="193"/>
      <c r="F39" s="32" t="s">
        <v>7</v>
      </c>
      <c r="G39" s="74">
        <v>3</v>
      </c>
      <c r="H39" s="38"/>
      <c r="I39" s="75">
        <f t="shared" si="0"/>
        <v>0</v>
      </c>
    </row>
    <row r="40" spans="1:9" ht="15" customHeight="1" x14ac:dyDescent="0.25">
      <c r="A40" s="47" t="s">
        <v>753</v>
      </c>
      <c r="B40" s="192" t="s">
        <v>636</v>
      </c>
      <c r="C40" s="192"/>
      <c r="D40" s="192"/>
      <c r="E40" s="193"/>
      <c r="F40" s="32" t="s">
        <v>7</v>
      </c>
      <c r="G40" s="74">
        <v>3</v>
      </c>
      <c r="H40" s="38"/>
      <c r="I40" s="75">
        <f t="shared" si="0"/>
        <v>0</v>
      </c>
    </row>
    <row r="41" spans="1:9" ht="15" customHeight="1" x14ac:dyDescent="0.25">
      <c r="A41" s="47" t="s">
        <v>338</v>
      </c>
      <c r="B41" s="192" t="s">
        <v>335</v>
      </c>
      <c r="C41" s="192"/>
      <c r="D41" s="192"/>
      <c r="E41" s="193"/>
      <c r="F41" s="32" t="s">
        <v>7</v>
      </c>
      <c r="G41" s="74">
        <v>3</v>
      </c>
      <c r="H41" s="38"/>
      <c r="I41" s="75">
        <f t="shared" si="0"/>
        <v>0</v>
      </c>
    </row>
    <row r="42" spans="1:9" ht="15" customHeight="1" x14ac:dyDescent="0.25">
      <c r="A42" s="47" t="s">
        <v>339</v>
      </c>
      <c r="B42" s="192" t="s">
        <v>637</v>
      </c>
      <c r="C42" s="192"/>
      <c r="D42" s="192"/>
      <c r="E42" s="193"/>
      <c r="F42" s="32" t="s">
        <v>7</v>
      </c>
      <c r="G42" s="74">
        <v>2</v>
      </c>
      <c r="H42" s="38"/>
      <c r="I42" s="75">
        <f t="shared" si="0"/>
        <v>0</v>
      </c>
    </row>
    <row r="43" spans="1:9" ht="15" customHeight="1" x14ac:dyDescent="0.25">
      <c r="A43" s="47" t="s">
        <v>340</v>
      </c>
      <c r="B43" s="192" t="s">
        <v>337</v>
      </c>
      <c r="C43" s="192"/>
      <c r="D43" s="192"/>
      <c r="E43" s="193"/>
      <c r="F43" s="32" t="s">
        <v>7</v>
      </c>
      <c r="G43" s="74">
        <v>2</v>
      </c>
      <c r="H43" s="38"/>
      <c r="I43" s="75">
        <f t="shared" si="0"/>
        <v>0</v>
      </c>
    </row>
    <row r="44" spans="1:9" ht="15" customHeight="1" x14ac:dyDescent="0.25">
      <c r="A44" s="47" t="s">
        <v>341</v>
      </c>
      <c r="B44" s="192" t="s">
        <v>343</v>
      </c>
      <c r="C44" s="192"/>
      <c r="D44" s="192"/>
      <c r="E44" s="193"/>
      <c r="F44" s="32" t="s">
        <v>7</v>
      </c>
      <c r="G44" s="74">
        <v>2</v>
      </c>
      <c r="H44" s="38"/>
      <c r="I44" s="75">
        <f t="shared" si="0"/>
        <v>0</v>
      </c>
    </row>
    <row r="45" spans="1:9" ht="15" customHeight="1" x14ac:dyDescent="0.25">
      <c r="A45" s="47" t="s">
        <v>342</v>
      </c>
      <c r="B45" s="192" t="s">
        <v>345</v>
      </c>
      <c r="C45" s="192"/>
      <c r="D45" s="192"/>
      <c r="E45" s="193"/>
      <c r="F45" s="32" t="s">
        <v>7</v>
      </c>
      <c r="G45" s="74">
        <v>5</v>
      </c>
      <c r="H45" s="38"/>
      <c r="I45" s="75">
        <f t="shared" si="0"/>
        <v>0</v>
      </c>
    </row>
    <row r="46" spans="1:9" ht="15" customHeight="1" x14ac:dyDescent="0.25">
      <c r="A46" s="47" t="s">
        <v>344</v>
      </c>
      <c r="B46" s="192" t="s">
        <v>872</v>
      </c>
      <c r="C46" s="192"/>
      <c r="D46" s="192"/>
      <c r="E46" s="193"/>
      <c r="F46" s="32" t="s">
        <v>7</v>
      </c>
      <c r="G46" s="74">
        <v>10</v>
      </c>
      <c r="H46" s="38"/>
      <c r="I46" s="75">
        <f t="shared" si="0"/>
        <v>0</v>
      </c>
    </row>
    <row r="47" spans="1:9" ht="15" customHeight="1" x14ac:dyDescent="0.25">
      <c r="A47" s="47" t="s">
        <v>754</v>
      </c>
      <c r="B47" s="192" t="s">
        <v>873</v>
      </c>
      <c r="C47" s="192"/>
      <c r="D47" s="192"/>
      <c r="E47" s="193"/>
      <c r="F47" s="32" t="s">
        <v>7</v>
      </c>
      <c r="G47" s="74">
        <v>32</v>
      </c>
      <c r="H47" s="38"/>
      <c r="I47" s="75">
        <f t="shared" si="0"/>
        <v>0</v>
      </c>
    </row>
    <row r="48" spans="1:9" ht="15" customHeight="1" x14ac:dyDescent="0.25">
      <c r="A48" s="47" t="s">
        <v>346</v>
      </c>
      <c r="B48" s="192" t="s">
        <v>874</v>
      </c>
      <c r="C48" s="192"/>
      <c r="D48" s="192"/>
      <c r="E48" s="193"/>
      <c r="F48" s="32" t="s">
        <v>7</v>
      </c>
      <c r="G48" s="74">
        <v>13</v>
      </c>
      <c r="H48" s="38"/>
      <c r="I48" s="75">
        <f t="shared" si="0"/>
        <v>0</v>
      </c>
    </row>
    <row r="49" spans="1:9" ht="15" customHeight="1" x14ac:dyDescent="0.25">
      <c r="A49" s="47" t="s">
        <v>347</v>
      </c>
      <c r="B49" s="192" t="s">
        <v>350</v>
      </c>
      <c r="C49" s="192"/>
      <c r="D49" s="192"/>
      <c r="E49" s="193"/>
      <c r="F49" s="32" t="s">
        <v>7</v>
      </c>
      <c r="G49" s="74">
        <v>2</v>
      </c>
      <c r="H49" s="38"/>
      <c r="I49" s="75">
        <f t="shared" si="0"/>
        <v>0</v>
      </c>
    </row>
    <row r="50" spans="1:9" ht="15" customHeight="1" x14ac:dyDescent="0.25">
      <c r="A50" s="47" t="s">
        <v>348</v>
      </c>
      <c r="B50" s="192" t="s">
        <v>875</v>
      </c>
      <c r="C50" s="192"/>
      <c r="D50" s="192"/>
      <c r="E50" s="193"/>
      <c r="F50" s="32" t="s">
        <v>7</v>
      </c>
      <c r="G50" s="74">
        <v>33</v>
      </c>
      <c r="H50" s="38"/>
      <c r="I50" s="75">
        <f t="shared" si="0"/>
        <v>0</v>
      </c>
    </row>
    <row r="51" spans="1:9" ht="15" customHeight="1" x14ac:dyDescent="0.25">
      <c r="A51" s="47" t="s">
        <v>349</v>
      </c>
      <c r="B51" s="192" t="s">
        <v>876</v>
      </c>
      <c r="C51" s="192"/>
      <c r="D51" s="192"/>
      <c r="E51" s="193"/>
      <c r="F51" s="32" t="s">
        <v>7</v>
      </c>
      <c r="G51" s="74">
        <v>3</v>
      </c>
      <c r="H51" s="38"/>
      <c r="I51" s="75">
        <f t="shared" si="0"/>
        <v>0</v>
      </c>
    </row>
    <row r="52" spans="1:9" ht="15" customHeight="1" x14ac:dyDescent="0.25">
      <c r="A52" s="47" t="s">
        <v>351</v>
      </c>
      <c r="B52" s="192" t="s">
        <v>877</v>
      </c>
      <c r="C52" s="192"/>
      <c r="D52" s="192"/>
      <c r="E52" s="193"/>
      <c r="F52" s="32" t="s">
        <v>7</v>
      </c>
      <c r="G52" s="74">
        <v>5</v>
      </c>
      <c r="H52" s="38"/>
      <c r="I52" s="75">
        <f t="shared" si="0"/>
        <v>0</v>
      </c>
    </row>
    <row r="53" spans="1:9" ht="15" customHeight="1" x14ac:dyDescent="0.25">
      <c r="A53" s="47" t="s">
        <v>352</v>
      </c>
      <c r="B53" s="192" t="s">
        <v>878</v>
      </c>
      <c r="C53" s="192"/>
      <c r="D53" s="192"/>
      <c r="E53" s="193"/>
      <c r="F53" s="32" t="s">
        <v>7</v>
      </c>
      <c r="G53" s="74">
        <v>9</v>
      </c>
      <c r="H53" s="38"/>
      <c r="I53" s="75">
        <f t="shared" si="0"/>
        <v>0</v>
      </c>
    </row>
    <row r="54" spans="1:9" ht="15" customHeight="1" x14ac:dyDescent="0.25">
      <c r="A54" s="47" t="s">
        <v>353</v>
      </c>
      <c r="B54" s="192" t="s">
        <v>879</v>
      </c>
      <c r="C54" s="192"/>
      <c r="D54" s="192"/>
      <c r="E54" s="193"/>
      <c r="F54" s="32" t="s">
        <v>7</v>
      </c>
      <c r="G54" s="74">
        <v>18</v>
      </c>
      <c r="H54" s="38"/>
      <c r="I54" s="75">
        <f t="shared" si="0"/>
        <v>0</v>
      </c>
    </row>
    <row r="55" spans="1:9" ht="15" customHeight="1" x14ac:dyDescent="0.25">
      <c r="A55" s="47" t="s">
        <v>354</v>
      </c>
      <c r="B55" s="192" t="s">
        <v>880</v>
      </c>
      <c r="C55" s="192"/>
      <c r="D55" s="192"/>
      <c r="E55" s="193"/>
      <c r="F55" s="32" t="s">
        <v>7</v>
      </c>
      <c r="G55" s="74">
        <v>68</v>
      </c>
      <c r="H55" s="38"/>
      <c r="I55" s="75">
        <f t="shared" si="0"/>
        <v>0</v>
      </c>
    </row>
    <row r="56" spans="1:9" ht="15" customHeight="1" x14ac:dyDescent="0.25">
      <c r="A56" s="47" t="s">
        <v>355</v>
      </c>
      <c r="B56" s="192" t="s">
        <v>881</v>
      </c>
      <c r="C56" s="192"/>
      <c r="D56" s="192"/>
      <c r="E56" s="193"/>
      <c r="F56" s="32" t="s">
        <v>7</v>
      </c>
      <c r="G56" s="74">
        <v>19</v>
      </c>
      <c r="H56" s="38"/>
      <c r="I56" s="75">
        <f t="shared" si="0"/>
        <v>0</v>
      </c>
    </row>
    <row r="57" spans="1:9" ht="15" customHeight="1" x14ac:dyDescent="0.25">
      <c r="A57" s="47" t="s">
        <v>356</v>
      </c>
      <c r="B57" s="192" t="s">
        <v>882</v>
      </c>
      <c r="C57" s="192"/>
      <c r="D57" s="192"/>
      <c r="E57" s="193"/>
      <c r="F57" s="32" t="s">
        <v>7</v>
      </c>
      <c r="G57" s="74">
        <v>13</v>
      </c>
      <c r="H57" s="38"/>
      <c r="I57" s="75">
        <f t="shared" si="0"/>
        <v>0</v>
      </c>
    </row>
    <row r="58" spans="1:9" ht="15" customHeight="1" x14ac:dyDescent="0.25">
      <c r="A58" s="47" t="s">
        <v>357</v>
      </c>
      <c r="B58" s="192" t="s">
        <v>883</v>
      </c>
      <c r="C58" s="192"/>
      <c r="D58" s="192"/>
      <c r="E58" s="193"/>
      <c r="F58" s="32" t="s">
        <v>7</v>
      </c>
      <c r="G58" s="74">
        <v>71</v>
      </c>
      <c r="H58" s="38"/>
      <c r="I58" s="75">
        <f t="shared" si="0"/>
        <v>0</v>
      </c>
    </row>
    <row r="59" spans="1:9" ht="15" customHeight="1" x14ac:dyDescent="0.25">
      <c r="A59" s="47" t="s">
        <v>358</v>
      </c>
      <c r="B59" s="192" t="s">
        <v>884</v>
      </c>
      <c r="C59" s="192"/>
      <c r="D59" s="192"/>
      <c r="E59" s="193"/>
      <c r="F59" s="32" t="s">
        <v>7</v>
      </c>
      <c r="G59" s="74">
        <v>19</v>
      </c>
      <c r="H59" s="38"/>
      <c r="I59" s="75">
        <f t="shared" si="0"/>
        <v>0</v>
      </c>
    </row>
    <row r="60" spans="1:9" ht="15" customHeight="1" x14ac:dyDescent="0.25">
      <c r="A60" s="47" t="s">
        <v>359</v>
      </c>
      <c r="B60" s="192" t="s">
        <v>885</v>
      </c>
      <c r="C60" s="192"/>
      <c r="D60" s="192"/>
      <c r="E60" s="193"/>
      <c r="F60" s="32" t="s">
        <v>7</v>
      </c>
      <c r="G60" s="74">
        <v>30</v>
      </c>
      <c r="H60" s="38"/>
      <c r="I60" s="75">
        <f t="shared" si="0"/>
        <v>0</v>
      </c>
    </row>
    <row r="61" spans="1:9" ht="15" customHeight="1" x14ac:dyDescent="0.25">
      <c r="A61" s="47" t="s">
        <v>360</v>
      </c>
      <c r="B61" s="192" t="s">
        <v>886</v>
      </c>
      <c r="C61" s="192"/>
      <c r="D61" s="192"/>
      <c r="E61" s="193"/>
      <c r="F61" s="32" t="s">
        <v>7</v>
      </c>
      <c r="G61" s="74">
        <v>41</v>
      </c>
      <c r="H61" s="38"/>
      <c r="I61" s="75">
        <f t="shared" si="0"/>
        <v>0</v>
      </c>
    </row>
    <row r="62" spans="1:9" ht="15" customHeight="1" x14ac:dyDescent="0.25">
      <c r="A62" s="47" t="s">
        <v>361</v>
      </c>
      <c r="B62" s="192" t="s">
        <v>887</v>
      </c>
      <c r="C62" s="192"/>
      <c r="D62" s="192"/>
      <c r="E62" s="193"/>
      <c r="F62" s="32" t="s">
        <v>7</v>
      </c>
      <c r="G62" s="74">
        <v>23</v>
      </c>
      <c r="H62" s="38"/>
      <c r="I62" s="75">
        <f t="shared" si="0"/>
        <v>0</v>
      </c>
    </row>
    <row r="63" spans="1:9" ht="15" customHeight="1" x14ac:dyDescent="0.25">
      <c r="A63" s="47" t="s">
        <v>362</v>
      </c>
      <c r="B63" s="192" t="s">
        <v>888</v>
      </c>
      <c r="C63" s="192"/>
      <c r="D63" s="192"/>
      <c r="E63" s="193"/>
      <c r="F63" s="32" t="s">
        <v>7</v>
      </c>
      <c r="G63" s="74">
        <v>4</v>
      </c>
      <c r="H63" s="38"/>
      <c r="I63" s="75">
        <f t="shared" si="0"/>
        <v>0</v>
      </c>
    </row>
    <row r="64" spans="1:9" ht="15" customHeight="1" x14ac:dyDescent="0.25">
      <c r="A64" s="47" t="s">
        <v>363</v>
      </c>
      <c r="B64" s="192" t="s">
        <v>889</v>
      </c>
      <c r="C64" s="192"/>
      <c r="D64" s="192"/>
      <c r="E64" s="193"/>
      <c r="F64" s="32" t="s">
        <v>7</v>
      </c>
      <c r="G64" s="74">
        <v>10</v>
      </c>
      <c r="H64" s="38"/>
      <c r="I64" s="75">
        <f t="shared" si="0"/>
        <v>0</v>
      </c>
    </row>
    <row r="65" spans="1:9" ht="15" customHeight="1" x14ac:dyDescent="0.25">
      <c r="A65" s="47" t="s">
        <v>364</v>
      </c>
      <c r="B65" s="192" t="s">
        <v>890</v>
      </c>
      <c r="C65" s="192"/>
      <c r="D65" s="192"/>
      <c r="E65" s="193"/>
      <c r="F65" s="32" t="s">
        <v>7</v>
      </c>
      <c r="G65" s="74">
        <v>1</v>
      </c>
      <c r="H65" s="38"/>
      <c r="I65" s="75">
        <f t="shared" si="0"/>
        <v>0</v>
      </c>
    </row>
    <row r="66" spans="1:9" ht="15" customHeight="1" x14ac:dyDescent="0.25">
      <c r="A66" s="47" t="s">
        <v>365</v>
      </c>
      <c r="B66" s="192" t="s">
        <v>891</v>
      </c>
      <c r="C66" s="192"/>
      <c r="D66" s="192"/>
      <c r="E66" s="193"/>
      <c r="F66" s="32" t="s">
        <v>7</v>
      </c>
      <c r="G66" s="74">
        <v>1</v>
      </c>
      <c r="H66" s="38"/>
      <c r="I66" s="75">
        <f t="shared" si="0"/>
        <v>0</v>
      </c>
    </row>
    <row r="67" spans="1:9" ht="15" customHeight="1" x14ac:dyDescent="0.25">
      <c r="A67" s="47" t="s">
        <v>366</v>
      </c>
      <c r="B67" s="192" t="s">
        <v>892</v>
      </c>
      <c r="C67" s="192"/>
      <c r="D67" s="192"/>
      <c r="E67" s="193"/>
      <c r="F67" s="32" t="s">
        <v>7</v>
      </c>
      <c r="G67" s="74">
        <v>4</v>
      </c>
      <c r="H67" s="38"/>
      <c r="I67" s="75">
        <f t="shared" si="0"/>
        <v>0</v>
      </c>
    </row>
    <row r="68" spans="1:9" ht="15" customHeight="1" x14ac:dyDescent="0.25">
      <c r="A68" s="47" t="s">
        <v>367</v>
      </c>
      <c r="B68" s="192" t="s">
        <v>893</v>
      </c>
      <c r="C68" s="192"/>
      <c r="D68" s="192"/>
      <c r="E68" s="193"/>
      <c r="F68" s="32" t="s">
        <v>7</v>
      </c>
      <c r="G68" s="74">
        <v>3</v>
      </c>
      <c r="H68" s="38"/>
      <c r="I68" s="75">
        <f t="shared" ref="I68:I134" si="1">G68*H68</f>
        <v>0</v>
      </c>
    </row>
    <row r="69" spans="1:9" ht="15" customHeight="1" x14ac:dyDescent="0.25">
      <c r="A69" s="47" t="s">
        <v>368</v>
      </c>
      <c r="B69" s="192" t="s">
        <v>373</v>
      </c>
      <c r="C69" s="192"/>
      <c r="D69" s="192"/>
      <c r="E69" s="193"/>
      <c r="F69" s="32" t="s">
        <v>7</v>
      </c>
      <c r="G69" s="74">
        <v>1</v>
      </c>
      <c r="H69" s="38"/>
      <c r="I69" s="75">
        <f t="shared" si="1"/>
        <v>0</v>
      </c>
    </row>
    <row r="70" spans="1:9" ht="15" customHeight="1" x14ac:dyDescent="0.25">
      <c r="A70" s="47" t="s">
        <v>369</v>
      </c>
      <c r="B70" s="192" t="s">
        <v>371</v>
      </c>
      <c r="C70" s="192"/>
      <c r="D70" s="192"/>
      <c r="E70" s="193"/>
      <c r="F70" s="32" t="s">
        <v>7</v>
      </c>
      <c r="G70" s="74">
        <v>2</v>
      </c>
      <c r="H70" s="38"/>
      <c r="I70" s="75">
        <f>G70*H70</f>
        <v>0</v>
      </c>
    </row>
    <row r="71" spans="1:9" ht="15" customHeight="1" x14ac:dyDescent="0.25">
      <c r="A71" s="47" t="s">
        <v>370</v>
      </c>
      <c r="B71" s="192" t="s">
        <v>638</v>
      </c>
      <c r="C71" s="192"/>
      <c r="D71" s="192"/>
      <c r="E71" s="193"/>
      <c r="F71" s="32" t="s">
        <v>7</v>
      </c>
      <c r="G71" s="74">
        <v>3</v>
      </c>
      <c r="H71" s="38"/>
      <c r="I71" s="75">
        <f>G71*H71</f>
        <v>0</v>
      </c>
    </row>
    <row r="72" spans="1:9" ht="15" customHeight="1" x14ac:dyDescent="0.25">
      <c r="A72" s="47" t="s">
        <v>372</v>
      </c>
      <c r="B72" s="192" t="s">
        <v>375</v>
      </c>
      <c r="C72" s="192"/>
      <c r="D72" s="192"/>
      <c r="E72" s="193"/>
      <c r="F72" s="32" t="s">
        <v>7</v>
      </c>
      <c r="G72" s="74">
        <v>1</v>
      </c>
      <c r="H72" s="38"/>
      <c r="I72" s="75">
        <f t="shared" si="1"/>
        <v>0</v>
      </c>
    </row>
    <row r="73" spans="1:9" ht="15" customHeight="1" x14ac:dyDescent="0.25">
      <c r="A73" s="47" t="s">
        <v>374</v>
      </c>
      <c r="B73" s="192" t="s">
        <v>377</v>
      </c>
      <c r="C73" s="192"/>
      <c r="D73" s="192"/>
      <c r="E73" s="193"/>
      <c r="F73" s="32" t="s">
        <v>7</v>
      </c>
      <c r="G73" s="74">
        <v>1</v>
      </c>
      <c r="H73" s="38"/>
      <c r="I73" s="75">
        <f t="shared" si="1"/>
        <v>0</v>
      </c>
    </row>
    <row r="74" spans="1:9" ht="15" customHeight="1" x14ac:dyDescent="0.25">
      <c r="A74" s="47" t="s">
        <v>376</v>
      </c>
      <c r="B74" s="192" t="s">
        <v>379</v>
      </c>
      <c r="C74" s="192"/>
      <c r="D74" s="192"/>
      <c r="E74" s="193"/>
      <c r="F74" s="32" t="s">
        <v>7</v>
      </c>
      <c r="G74" s="74">
        <v>2</v>
      </c>
      <c r="H74" s="38"/>
      <c r="I74" s="75">
        <f t="shared" si="1"/>
        <v>0</v>
      </c>
    </row>
    <row r="75" spans="1:9" ht="15" customHeight="1" x14ac:dyDescent="0.25">
      <c r="A75" s="47" t="s">
        <v>378</v>
      </c>
      <c r="B75" s="192" t="s">
        <v>382</v>
      </c>
      <c r="C75" s="192"/>
      <c r="D75" s="192"/>
      <c r="E75" s="193"/>
      <c r="F75" s="32" t="s">
        <v>7</v>
      </c>
      <c r="G75" s="74">
        <v>5</v>
      </c>
      <c r="H75" s="38"/>
      <c r="I75" s="75">
        <f t="shared" si="1"/>
        <v>0</v>
      </c>
    </row>
    <row r="76" spans="1:9" ht="15" customHeight="1" x14ac:dyDescent="0.25">
      <c r="A76" s="47" t="s">
        <v>380</v>
      </c>
      <c r="B76" s="192" t="s">
        <v>389</v>
      </c>
      <c r="C76" s="192"/>
      <c r="D76" s="192"/>
      <c r="E76" s="193"/>
      <c r="F76" s="32" t="s">
        <v>7</v>
      </c>
      <c r="G76" s="74">
        <v>2</v>
      </c>
      <c r="H76" s="38"/>
      <c r="I76" s="75">
        <f t="shared" si="1"/>
        <v>0</v>
      </c>
    </row>
    <row r="77" spans="1:9" ht="15" customHeight="1" x14ac:dyDescent="0.25">
      <c r="A77" s="47" t="s">
        <v>381</v>
      </c>
      <c r="B77" s="192" t="s">
        <v>713</v>
      </c>
      <c r="C77" s="192"/>
      <c r="D77" s="192"/>
      <c r="E77" s="193"/>
      <c r="F77" s="32" t="s">
        <v>7</v>
      </c>
      <c r="G77" s="74">
        <v>2</v>
      </c>
      <c r="H77" s="38"/>
      <c r="I77" s="75">
        <f t="shared" si="1"/>
        <v>0</v>
      </c>
    </row>
    <row r="78" spans="1:9" ht="15" customHeight="1" x14ac:dyDescent="0.25">
      <c r="A78" s="47" t="s">
        <v>383</v>
      </c>
      <c r="B78" s="192" t="s">
        <v>385</v>
      </c>
      <c r="C78" s="192"/>
      <c r="D78" s="192"/>
      <c r="E78" s="193"/>
      <c r="F78" s="32" t="s">
        <v>7</v>
      </c>
      <c r="G78" s="74">
        <v>5</v>
      </c>
      <c r="H78" s="38"/>
      <c r="I78" s="75">
        <f>G78*H78</f>
        <v>0</v>
      </c>
    </row>
    <row r="79" spans="1:9" ht="15" customHeight="1" x14ac:dyDescent="0.25">
      <c r="A79" s="47" t="s">
        <v>384</v>
      </c>
      <c r="B79" s="192" t="s">
        <v>392</v>
      </c>
      <c r="C79" s="192"/>
      <c r="D79" s="192"/>
      <c r="E79" s="193"/>
      <c r="F79" s="32" t="s">
        <v>7</v>
      </c>
      <c r="G79" s="74">
        <v>10</v>
      </c>
      <c r="H79" s="38"/>
      <c r="I79" s="75">
        <f t="shared" si="1"/>
        <v>0</v>
      </c>
    </row>
    <row r="80" spans="1:9" ht="15" customHeight="1" x14ac:dyDescent="0.25">
      <c r="A80" s="47" t="s">
        <v>386</v>
      </c>
      <c r="B80" s="192" t="s">
        <v>394</v>
      </c>
      <c r="C80" s="192"/>
      <c r="D80" s="192"/>
      <c r="E80" s="193"/>
      <c r="F80" s="32" t="s">
        <v>7</v>
      </c>
      <c r="G80" s="74">
        <v>1</v>
      </c>
      <c r="H80" s="38"/>
      <c r="I80" s="75">
        <f t="shared" si="1"/>
        <v>0</v>
      </c>
    </row>
    <row r="81" spans="1:9" ht="15" customHeight="1" x14ac:dyDescent="0.25">
      <c r="A81" s="47" t="s">
        <v>387</v>
      </c>
      <c r="B81" s="192" t="s">
        <v>396</v>
      </c>
      <c r="C81" s="192"/>
      <c r="D81" s="192"/>
      <c r="E81" s="193"/>
      <c r="F81" s="32" t="s">
        <v>7</v>
      </c>
      <c r="G81" s="74">
        <v>6</v>
      </c>
      <c r="H81" s="38"/>
      <c r="I81" s="75">
        <f t="shared" si="1"/>
        <v>0</v>
      </c>
    </row>
    <row r="82" spans="1:9" ht="15" customHeight="1" x14ac:dyDescent="0.25">
      <c r="A82" s="47" t="s">
        <v>388</v>
      </c>
      <c r="B82" s="192" t="s">
        <v>398</v>
      </c>
      <c r="C82" s="192"/>
      <c r="D82" s="192"/>
      <c r="E82" s="193"/>
      <c r="F82" s="32" t="s">
        <v>7</v>
      </c>
      <c r="G82" s="74">
        <v>4</v>
      </c>
      <c r="H82" s="38"/>
      <c r="I82" s="75">
        <f t="shared" si="1"/>
        <v>0</v>
      </c>
    </row>
    <row r="83" spans="1:9" ht="15" customHeight="1" x14ac:dyDescent="0.25">
      <c r="A83" s="47" t="s">
        <v>390</v>
      </c>
      <c r="B83" s="192" t="s">
        <v>400</v>
      </c>
      <c r="C83" s="192"/>
      <c r="D83" s="192"/>
      <c r="E83" s="193"/>
      <c r="F83" s="32" t="s">
        <v>7</v>
      </c>
      <c r="G83" s="74">
        <v>1</v>
      </c>
      <c r="H83" s="38"/>
      <c r="I83" s="75">
        <f t="shared" si="1"/>
        <v>0</v>
      </c>
    </row>
    <row r="84" spans="1:9" ht="15" customHeight="1" x14ac:dyDescent="0.25">
      <c r="A84" s="47" t="s">
        <v>391</v>
      </c>
      <c r="B84" s="192" t="s">
        <v>402</v>
      </c>
      <c r="C84" s="192"/>
      <c r="D84" s="192"/>
      <c r="E84" s="193"/>
      <c r="F84" s="32" t="s">
        <v>7</v>
      </c>
      <c r="G84" s="74">
        <v>5</v>
      </c>
      <c r="H84" s="38"/>
      <c r="I84" s="75">
        <f t="shared" si="1"/>
        <v>0</v>
      </c>
    </row>
    <row r="85" spans="1:9" ht="15" customHeight="1" x14ac:dyDescent="0.25">
      <c r="A85" s="47" t="s">
        <v>393</v>
      </c>
      <c r="B85" s="192" t="s">
        <v>404</v>
      </c>
      <c r="C85" s="192"/>
      <c r="D85" s="192"/>
      <c r="E85" s="193"/>
      <c r="F85" s="32" t="s">
        <v>7</v>
      </c>
      <c r="G85" s="74">
        <v>1</v>
      </c>
      <c r="H85" s="38"/>
      <c r="I85" s="75">
        <f t="shared" si="1"/>
        <v>0</v>
      </c>
    </row>
    <row r="86" spans="1:9" ht="15" customHeight="1" x14ac:dyDescent="0.25">
      <c r="A86" s="47" t="s">
        <v>395</v>
      </c>
      <c r="B86" s="192" t="s">
        <v>640</v>
      </c>
      <c r="C86" s="192"/>
      <c r="D86" s="192"/>
      <c r="E86" s="193"/>
      <c r="F86" s="32" t="s">
        <v>7</v>
      </c>
      <c r="G86" s="74">
        <v>3</v>
      </c>
      <c r="H86" s="38"/>
      <c r="I86" s="75">
        <f t="shared" si="1"/>
        <v>0</v>
      </c>
    </row>
    <row r="87" spans="1:9" ht="15" customHeight="1" x14ac:dyDescent="0.25">
      <c r="A87" s="47" t="s">
        <v>397</v>
      </c>
      <c r="B87" s="192" t="s">
        <v>641</v>
      </c>
      <c r="C87" s="192"/>
      <c r="D87" s="192"/>
      <c r="E87" s="193"/>
      <c r="F87" s="32" t="s">
        <v>7</v>
      </c>
      <c r="G87" s="74">
        <v>3</v>
      </c>
      <c r="H87" s="38"/>
      <c r="I87" s="75">
        <f t="shared" si="1"/>
        <v>0</v>
      </c>
    </row>
    <row r="88" spans="1:9" ht="15" customHeight="1" x14ac:dyDescent="0.25">
      <c r="A88" s="47" t="s">
        <v>399</v>
      </c>
      <c r="B88" s="192" t="s">
        <v>642</v>
      </c>
      <c r="C88" s="192"/>
      <c r="D88" s="192"/>
      <c r="E88" s="193"/>
      <c r="F88" s="32" t="s">
        <v>7</v>
      </c>
      <c r="G88" s="74">
        <v>3</v>
      </c>
      <c r="H88" s="38"/>
      <c r="I88" s="75">
        <f t="shared" si="1"/>
        <v>0</v>
      </c>
    </row>
    <row r="89" spans="1:9" ht="15" customHeight="1" x14ac:dyDescent="0.25">
      <c r="A89" s="47" t="s">
        <v>401</v>
      </c>
      <c r="B89" s="192" t="s">
        <v>639</v>
      </c>
      <c r="C89" s="192"/>
      <c r="D89" s="192"/>
      <c r="E89" s="193"/>
      <c r="F89" s="32" t="s">
        <v>7</v>
      </c>
      <c r="G89" s="74">
        <v>2</v>
      </c>
      <c r="H89" s="38"/>
      <c r="I89" s="75">
        <f>G89*H89</f>
        <v>0</v>
      </c>
    </row>
    <row r="90" spans="1:9" ht="15" customHeight="1" x14ac:dyDescent="0.25">
      <c r="A90" s="47" t="s">
        <v>403</v>
      </c>
      <c r="B90" s="192" t="s">
        <v>894</v>
      </c>
      <c r="C90" s="192"/>
      <c r="D90" s="192"/>
      <c r="E90" s="193"/>
      <c r="F90" s="32" t="s">
        <v>7</v>
      </c>
      <c r="G90" s="74">
        <v>1</v>
      </c>
      <c r="H90" s="38"/>
      <c r="I90" s="75">
        <f>G90*H90</f>
        <v>0</v>
      </c>
    </row>
    <row r="91" spans="1:9" ht="15" customHeight="1" x14ac:dyDescent="0.25">
      <c r="A91" s="47" t="s">
        <v>405</v>
      </c>
      <c r="B91" s="192" t="s">
        <v>741</v>
      </c>
      <c r="C91" s="192"/>
      <c r="D91" s="192"/>
      <c r="E91" s="192"/>
      <c r="F91" s="32" t="s">
        <v>7</v>
      </c>
      <c r="G91" s="74">
        <v>11</v>
      </c>
      <c r="H91" s="74"/>
      <c r="I91" s="75">
        <f>G91*H91</f>
        <v>0</v>
      </c>
    </row>
    <row r="92" spans="1:9" ht="15" customHeight="1" x14ac:dyDescent="0.25">
      <c r="A92" s="47" t="s">
        <v>406</v>
      </c>
      <c r="B92" s="192" t="s">
        <v>742</v>
      </c>
      <c r="C92" s="192"/>
      <c r="D92" s="192"/>
      <c r="E92" s="192"/>
      <c r="F92" s="32" t="s">
        <v>7</v>
      </c>
      <c r="G92" s="74">
        <v>31</v>
      </c>
      <c r="H92" s="74"/>
      <c r="I92" s="75">
        <f>G92*H92</f>
        <v>0</v>
      </c>
    </row>
    <row r="93" spans="1:9" ht="15" customHeight="1" x14ac:dyDescent="0.25">
      <c r="A93" s="47" t="s">
        <v>755</v>
      </c>
      <c r="B93" s="192" t="s">
        <v>412</v>
      </c>
      <c r="C93" s="192"/>
      <c r="D93" s="192"/>
      <c r="E93" s="193"/>
      <c r="F93" s="32" t="s">
        <v>94</v>
      </c>
      <c r="G93" s="74">
        <v>4</v>
      </c>
      <c r="H93" s="38"/>
      <c r="I93" s="75">
        <f t="shared" si="1"/>
        <v>0</v>
      </c>
    </row>
    <row r="94" spans="1:9" ht="15" customHeight="1" x14ac:dyDescent="0.25">
      <c r="A94" s="47" t="s">
        <v>407</v>
      </c>
      <c r="B94" s="192" t="s">
        <v>414</v>
      </c>
      <c r="C94" s="192"/>
      <c r="D94" s="192"/>
      <c r="E94" s="193"/>
      <c r="F94" s="32" t="s">
        <v>94</v>
      </c>
      <c r="G94" s="74">
        <v>4</v>
      </c>
      <c r="H94" s="38"/>
      <c r="I94" s="75">
        <f t="shared" si="1"/>
        <v>0</v>
      </c>
    </row>
    <row r="95" spans="1:9" ht="15" customHeight="1" x14ac:dyDescent="0.25">
      <c r="A95" s="47" t="s">
        <v>756</v>
      </c>
      <c r="B95" s="192" t="s">
        <v>643</v>
      </c>
      <c r="C95" s="192"/>
      <c r="D95" s="192"/>
      <c r="E95" s="193"/>
      <c r="F95" s="32" t="s">
        <v>7</v>
      </c>
      <c r="G95" s="74">
        <v>7</v>
      </c>
      <c r="H95" s="38"/>
      <c r="I95" s="75">
        <f t="shared" si="1"/>
        <v>0</v>
      </c>
    </row>
    <row r="96" spans="1:9" ht="15" customHeight="1" x14ac:dyDescent="0.25">
      <c r="A96" s="47" t="s">
        <v>408</v>
      </c>
      <c r="B96" s="192" t="s">
        <v>416</v>
      </c>
      <c r="C96" s="192"/>
      <c r="D96" s="192"/>
      <c r="E96" s="192"/>
      <c r="F96" s="32" t="s">
        <v>94</v>
      </c>
      <c r="G96" s="74">
        <v>65</v>
      </c>
      <c r="H96" s="38"/>
      <c r="I96" s="75">
        <f t="shared" si="1"/>
        <v>0</v>
      </c>
    </row>
    <row r="97" spans="1:9" ht="15" customHeight="1" x14ac:dyDescent="0.25">
      <c r="A97" s="47" t="s">
        <v>409</v>
      </c>
      <c r="B97" s="192" t="s">
        <v>418</v>
      </c>
      <c r="C97" s="192"/>
      <c r="D97" s="192"/>
      <c r="E97" s="192"/>
      <c r="F97" s="32" t="s">
        <v>94</v>
      </c>
      <c r="G97" s="74">
        <v>152</v>
      </c>
      <c r="H97" s="38"/>
      <c r="I97" s="75">
        <f t="shared" si="1"/>
        <v>0</v>
      </c>
    </row>
    <row r="98" spans="1:9" ht="15" customHeight="1" x14ac:dyDescent="0.25">
      <c r="A98" s="47" t="s">
        <v>410</v>
      </c>
      <c r="B98" s="192" t="s">
        <v>420</v>
      </c>
      <c r="C98" s="192"/>
      <c r="D98" s="192"/>
      <c r="E98" s="192"/>
      <c r="F98" s="32" t="s">
        <v>94</v>
      </c>
      <c r="G98" s="74">
        <v>231</v>
      </c>
      <c r="H98" s="38"/>
      <c r="I98" s="75">
        <f t="shared" si="1"/>
        <v>0</v>
      </c>
    </row>
    <row r="99" spans="1:9" ht="15" customHeight="1" x14ac:dyDescent="0.25">
      <c r="A99" s="47" t="s">
        <v>757</v>
      </c>
      <c r="B99" s="192" t="s">
        <v>422</v>
      </c>
      <c r="C99" s="192"/>
      <c r="D99" s="192"/>
      <c r="E99" s="192"/>
      <c r="F99" s="32" t="s">
        <v>94</v>
      </c>
      <c r="G99" s="74">
        <v>91</v>
      </c>
      <c r="H99" s="38"/>
      <c r="I99" s="75">
        <f t="shared" si="1"/>
        <v>0</v>
      </c>
    </row>
    <row r="100" spans="1:9" ht="15" customHeight="1" x14ac:dyDescent="0.25">
      <c r="A100" s="47" t="s">
        <v>758</v>
      </c>
      <c r="B100" s="192" t="s">
        <v>424</v>
      </c>
      <c r="C100" s="192"/>
      <c r="D100" s="192"/>
      <c r="E100" s="192"/>
      <c r="F100" s="32" t="s">
        <v>94</v>
      </c>
      <c r="G100" s="74">
        <v>66</v>
      </c>
      <c r="H100" s="38"/>
      <c r="I100" s="75">
        <f t="shared" si="1"/>
        <v>0</v>
      </c>
    </row>
    <row r="101" spans="1:9" ht="15" customHeight="1" x14ac:dyDescent="0.25">
      <c r="A101" s="47" t="s">
        <v>759</v>
      </c>
      <c r="B101" s="192" t="s">
        <v>428</v>
      </c>
      <c r="C101" s="192"/>
      <c r="D101" s="192"/>
      <c r="E101" s="192"/>
      <c r="F101" s="32" t="s">
        <v>94</v>
      </c>
      <c r="G101" s="74">
        <v>4</v>
      </c>
      <c r="H101" s="38"/>
      <c r="I101" s="75">
        <f>G101*H101</f>
        <v>0</v>
      </c>
    </row>
    <row r="102" spans="1:9" ht="15" customHeight="1" x14ac:dyDescent="0.25">
      <c r="A102" s="47" t="s">
        <v>411</v>
      </c>
      <c r="B102" s="192" t="s">
        <v>426</v>
      </c>
      <c r="C102" s="192"/>
      <c r="D102" s="192"/>
      <c r="E102" s="192"/>
      <c r="F102" s="32" t="s">
        <v>94</v>
      </c>
      <c r="G102" s="74">
        <v>4</v>
      </c>
      <c r="H102" s="38"/>
      <c r="I102" s="75">
        <f t="shared" si="1"/>
        <v>0</v>
      </c>
    </row>
    <row r="103" spans="1:9" ht="15" customHeight="1" x14ac:dyDescent="0.25">
      <c r="A103" s="47" t="s">
        <v>413</v>
      </c>
      <c r="B103" s="192" t="s">
        <v>895</v>
      </c>
      <c r="C103" s="192"/>
      <c r="D103" s="192"/>
      <c r="E103" s="192"/>
      <c r="F103" s="32" t="s">
        <v>7</v>
      </c>
      <c r="G103" s="74">
        <v>2</v>
      </c>
      <c r="H103" s="38"/>
      <c r="I103" s="75">
        <f t="shared" si="1"/>
        <v>0</v>
      </c>
    </row>
    <row r="104" spans="1:9" ht="15" customHeight="1" x14ac:dyDescent="0.25">
      <c r="A104" s="47" t="s">
        <v>760</v>
      </c>
      <c r="B104" s="192" t="s">
        <v>896</v>
      </c>
      <c r="C104" s="192"/>
      <c r="D104" s="192"/>
      <c r="E104" s="192"/>
      <c r="F104" s="32" t="s">
        <v>7</v>
      </c>
      <c r="G104" s="74">
        <v>4</v>
      </c>
      <c r="H104" s="38"/>
      <c r="I104" s="75">
        <f t="shared" si="1"/>
        <v>0</v>
      </c>
    </row>
    <row r="105" spans="1:9" ht="15" customHeight="1" x14ac:dyDescent="0.25">
      <c r="A105" s="47" t="s">
        <v>761</v>
      </c>
      <c r="B105" s="192" t="s">
        <v>799</v>
      </c>
      <c r="C105" s="192"/>
      <c r="D105" s="192"/>
      <c r="E105" s="193"/>
      <c r="F105" s="32" t="s">
        <v>7</v>
      </c>
      <c r="G105" s="74">
        <v>3</v>
      </c>
      <c r="H105" s="38"/>
      <c r="I105" s="75">
        <f>G105*H105</f>
        <v>0</v>
      </c>
    </row>
    <row r="106" spans="1:9" ht="15" customHeight="1" x14ac:dyDescent="0.25">
      <c r="A106" s="47" t="s">
        <v>762</v>
      </c>
      <c r="B106" s="192" t="s">
        <v>897</v>
      </c>
      <c r="C106" s="192"/>
      <c r="D106" s="192"/>
      <c r="E106" s="192"/>
      <c r="F106" s="32" t="s">
        <v>7</v>
      </c>
      <c r="G106" s="74">
        <v>9</v>
      </c>
      <c r="H106" s="38"/>
      <c r="I106" s="75">
        <f t="shared" si="1"/>
        <v>0</v>
      </c>
    </row>
    <row r="107" spans="1:9" ht="15" customHeight="1" x14ac:dyDescent="0.25">
      <c r="A107" s="47" t="s">
        <v>763</v>
      </c>
      <c r="B107" s="192" t="s">
        <v>898</v>
      </c>
      <c r="C107" s="192"/>
      <c r="D107" s="192"/>
      <c r="E107" s="192"/>
      <c r="F107" s="32" t="s">
        <v>7</v>
      </c>
      <c r="G107" s="74">
        <v>5</v>
      </c>
      <c r="H107" s="38"/>
      <c r="I107" s="75">
        <f t="shared" si="1"/>
        <v>0</v>
      </c>
    </row>
    <row r="108" spans="1:9" ht="15" customHeight="1" x14ac:dyDescent="0.25">
      <c r="A108" s="47" t="s">
        <v>764</v>
      </c>
      <c r="B108" s="192" t="s">
        <v>899</v>
      </c>
      <c r="C108" s="192"/>
      <c r="D108" s="192"/>
      <c r="E108" s="192"/>
      <c r="F108" s="32" t="s">
        <v>7</v>
      </c>
      <c r="G108" s="74">
        <v>20</v>
      </c>
      <c r="H108" s="38"/>
      <c r="I108" s="75">
        <f t="shared" si="1"/>
        <v>0</v>
      </c>
    </row>
    <row r="109" spans="1:9" ht="15" customHeight="1" x14ac:dyDescent="0.25">
      <c r="A109" s="47" t="s">
        <v>765</v>
      </c>
      <c r="B109" s="192" t="s">
        <v>900</v>
      </c>
      <c r="C109" s="192"/>
      <c r="D109" s="192"/>
      <c r="E109" s="192"/>
      <c r="F109" s="32" t="s">
        <v>7</v>
      </c>
      <c r="G109" s="74">
        <v>10</v>
      </c>
      <c r="H109" s="38"/>
      <c r="I109" s="75">
        <f t="shared" si="1"/>
        <v>0</v>
      </c>
    </row>
    <row r="110" spans="1:9" ht="15" customHeight="1" x14ac:dyDescent="0.25">
      <c r="A110" s="47" t="s">
        <v>415</v>
      </c>
      <c r="B110" s="192" t="s">
        <v>901</v>
      </c>
      <c r="C110" s="192"/>
      <c r="D110" s="192"/>
      <c r="E110" s="192"/>
      <c r="F110" s="32" t="s">
        <v>7</v>
      </c>
      <c r="G110" s="74">
        <f>3+2</f>
        <v>5</v>
      </c>
      <c r="H110" s="38"/>
      <c r="I110" s="75">
        <f t="shared" si="1"/>
        <v>0</v>
      </c>
    </row>
    <row r="111" spans="1:9" ht="15" customHeight="1" x14ac:dyDescent="0.25">
      <c r="A111" s="47" t="s">
        <v>417</v>
      </c>
      <c r="B111" s="192" t="s">
        <v>902</v>
      </c>
      <c r="C111" s="192"/>
      <c r="D111" s="192"/>
      <c r="E111" s="192"/>
      <c r="F111" s="32" t="s">
        <v>7</v>
      </c>
      <c r="G111" s="74">
        <v>3</v>
      </c>
      <c r="H111" s="38"/>
      <c r="I111" s="75">
        <f t="shared" si="1"/>
        <v>0</v>
      </c>
    </row>
    <row r="112" spans="1:9" ht="15" customHeight="1" x14ac:dyDescent="0.25">
      <c r="A112" s="47" t="s">
        <v>419</v>
      </c>
      <c r="B112" s="192" t="s">
        <v>903</v>
      </c>
      <c r="C112" s="192"/>
      <c r="D112" s="192"/>
      <c r="E112" s="192"/>
      <c r="F112" s="32" t="s">
        <v>7</v>
      </c>
      <c r="G112" s="74">
        <v>3</v>
      </c>
      <c r="H112" s="38"/>
      <c r="I112" s="75">
        <f t="shared" si="1"/>
        <v>0</v>
      </c>
    </row>
    <row r="113" spans="1:9" ht="15" customHeight="1" x14ac:dyDescent="0.25">
      <c r="A113" s="47" t="s">
        <v>421</v>
      </c>
      <c r="B113" s="192" t="s">
        <v>904</v>
      </c>
      <c r="C113" s="192"/>
      <c r="D113" s="192"/>
      <c r="E113" s="192"/>
      <c r="F113" s="32" t="s">
        <v>7</v>
      </c>
      <c r="G113" s="74">
        <v>2</v>
      </c>
      <c r="H113" s="38"/>
      <c r="I113" s="75">
        <f t="shared" si="1"/>
        <v>0</v>
      </c>
    </row>
    <row r="114" spans="1:9" ht="15" customHeight="1" x14ac:dyDescent="0.25">
      <c r="A114" s="47" t="s">
        <v>423</v>
      </c>
      <c r="B114" s="192" t="s">
        <v>436</v>
      </c>
      <c r="C114" s="192"/>
      <c r="D114" s="192"/>
      <c r="E114" s="192"/>
      <c r="F114" s="32" t="s">
        <v>7</v>
      </c>
      <c r="G114" s="74">
        <v>4</v>
      </c>
      <c r="H114" s="38"/>
      <c r="I114" s="75">
        <f t="shared" si="1"/>
        <v>0</v>
      </c>
    </row>
    <row r="115" spans="1:9" ht="15" customHeight="1" x14ac:dyDescent="0.25">
      <c r="A115" s="47" t="s">
        <v>425</v>
      </c>
      <c r="B115" s="192" t="s">
        <v>438</v>
      </c>
      <c r="C115" s="192"/>
      <c r="D115" s="192"/>
      <c r="E115" s="192"/>
      <c r="F115" s="32" t="s">
        <v>7</v>
      </c>
      <c r="G115" s="74">
        <v>3</v>
      </c>
      <c r="H115" s="38"/>
      <c r="I115" s="75">
        <f t="shared" si="1"/>
        <v>0</v>
      </c>
    </row>
    <row r="116" spans="1:9" ht="15" customHeight="1" x14ac:dyDescent="0.25">
      <c r="A116" s="47" t="s">
        <v>427</v>
      </c>
      <c r="B116" s="192" t="s">
        <v>795</v>
      </c>
      <c r="C116" s="192"/>
      <c r="D116" s="192"/>
      <c r="E116" s="193"/>
      <c r="F116" s="32" t="s">
        <v>7</v>
      </c>
      <c r="G116" s="74">
        <v>12</v>
      </c>
      <c r="H116" s="38"/>
      <c r="I116" s="75">
        <f t="shared" ref="I116:I122" si="2">G116*H116</f>
        <v>0</v>
      </c>
    </row>
    <row r="117" spans="1:9" ht="15" customHeight="1" x14ac:dyDescent="0.25">
      <c r="A117" s="47" t="s">
        <v>767</v>
      </c>
      <c r="B117" s="192" t="s">
        <v>796</v>
      </c>
      <c r="C117" s="192"/>
      <c r="D117" s="192"/>
      <c r="E117" s="193"/>
      <c r="F117" s="32" t="s">
        <v>7</v>
      </c>
      <c r="G117" s="74">
        <v>53</v>
      </c>
      <c r="H117" s="38"/>
      <c r="I117" s="75">
        <f t="shared" si="2"/>
        <v>0</v>
      </c>
    </row>
    <row r="118" spans="1:9" ht="15" customHeight="1" x14ac:dyDescent="0.25">
      <c r="A118" s="47" t="s">
        <v>768</v>
      </c>
      <c r="B118" s="192" t="s">
        <v>797</v>
      </c>
      <c r="C118" s="192"/>
      <c r="D118" s="192"/>
      <c r="E118" s="193"/>
      <c r="F118" s="32" t="s">
        <v>7</v>
      </c>
      <c r="G118" s="74">
        <v>3</v>
      </c>
      <c r="H118" s="38"/>
      <c r="I118" s="75">
        <f t="shared" si="2"/>
        <v>0</v>
      </c>
    </row>
    <row r="119" spans="1:9" ht="15" customHeight="1" x14ac:dyDescent="0.25">
      <c r="A119" s="47" t="s">
        <v>429</v>
      </c>
      <c r="B119" s="192" t="s">
        <v>798</v>
      </c>
      <c r="C119" s="192"/>
      <c r="D119" s="192"/>
      <c r="E119" s="193"/>
      <c r="F119" s="32" t="s">
        <v>7</v>
      </c>
      <c r="G119" s="74">
        <v>3</v>
      </c>
      <c r="H119" s="38"/>
      <c r="I119" s="75">
        <f t="shared" si="2"/>
        <v>0</v>
      </c>
    </row>
    <row r="120" spans="1:9" ht="15" customHeight="1" x14ac:dyDescent="0.25">
      <c r="A120" s="47" t="s">
        <v>769</v>
      </c>
      <c r="B120" s="192" t="s">
        <v>800</v>
      </c>
      <c r="C120" s="192"/>
      <c r="D120" s="192"/>
      <c r="E120" s="193"/>
      <c r="F120" s="32" t="s">
        <v>7</v>
      </c>
      <c r="G120" s="74">
        <v>58</v>
      </c>
      <c r="H120" s="38"/>
      <c r="I120" s="75">
        <f t="shared" si="2"/>
        <v>0</v>
      </c>
    </row>
    <row r="121" spans="1:9" ht="15" customHeight="1" x14ac:dyDescent="0.25">
      <c r="A121" s="47" t="s">
        <v>430</v>
      </c>
      <c r="B121" s="192" t="s">
        <v>852</v>
      </c>
      <c r="C121" s="192"/>
      <c r="D121" s="192"/>
      <c r="E121" s="193"/>
      <c r="F121" s="32" t="s">
        <v>7</v>
      </c>
      <c r="G121" s="74">
        <v>3</v>
      </c>
      <c r="H121" s="38"/>
      <c r="I121" s="75">
        <f t="shared" si="2"/>
        <v>0</v>
      </c>
    </row>
    <row r="122" spans="1:9" ht="15" customHeight="1" x14ac:dyDescent="0.25">
      <c r="A122" s="47" t="s">
        <v>431</v>
      </c>
      <c r="B122" s="192" t="s">
        <v>853</v>
      </c>
      <c r="C122" s="192"/>
      <c r="D122" s="192"/>
      <c r="E122" s="193"/>
      <c r="F122" s="32" t="s">
        <v>7</v>
      </c>
      <c r="G122" s="74">
        <v>25</v>
      </c>
      <c r="H122" s="38"/>
      <c r="I122" s="75">
        <f t="shared" si="2"/>
        <v>0</v>
      </c>
    </row>
    <row r="123" spans="1:9" ht="15" customHeight="1" x14ac:dyDescent="0.25">
      <c r="A123" s="47" t="s">
        <v>432</v>
      </c>
      <c r="B123" s="192" t="s">
        <v>440</v>
      </c>
      <c r="C123" s="192"/>
      <c r="D123" s="192"/>
      <c r="E123" s="192"/>
      <c r="F123" s="32" t="s">
        <v>94</v>
      </c>
      <c r="G123" s="74">
        <v>31</v>
      </c>
      <c r="H123" s="38"/>
      <c r="I123" s="75">
        <f t="shared" si="1"/>
        <v>0</v>
      </c>
    </row>
    <row r="124" spans="1:9" ht="15" customHeight="1" x14ac:dyDescent="0.25">
      <c r="A124" s="47" t="s">
        <v>433</v>
      </c>
      <c r="B124" s="192" t="s">
        <v>442</v>
      </c>
      <c r="C124" s="192"/>
      <c r="D124" s="192"/>
      <c r="E124" s="192"/>
      <c r="F124" s="32" t="s">
        <v>94</v>
      </c>
      <c r="G124" s="74">
        <v>13</v>
      </c>
      <c r="H124" s="38"/>
      <c r="I124" s="75">
        <f t="shared" si="1"/>
        <v>0</v>
      </c>
    </row>
    <row r="125" spans="1:9" ht="15" customHeight="1" x14ac:dyDescent="0.25">
      <c r="A125" s="47" t="s">
        <v>434</v>
      </c>
      <c r="B125" s="192" t="s">
        <v>444</v>
      </c>
      <c r="C125" s="192"/>
      <c r="D125" s="192"/>
      <c r="E125" s="192"/>
      <c r="F125" s="32" t="s">
        <v>94</v>
      </c>
      <c r="G125" s="74">
        <v>5</v>
      </c>
      <c r="H125" s="38"/>
      <c r="I125" s="75">
        <f t="shared" si="1"/>
        <v>0</v>
      </c>
    </row>
    <row r="126" spans="1:9" ht="15" customHeight="1" x14ac:dyDescent="0.25">
      <c r="A126" s="47" t="s">
        <v>770</v>
      </c>
      <c r="B126" s="192" t="s">
        <v>718</v>
      </c>
      <c r="C126" s="192"/>
      <c r="D126" s="192"/>
      <c r="E126" s="193"/>
      <c r="F126" s="32" t="s">
        <v>7</v>
      </c>
      <c r="G126" s="74">
        <v>6</v>
      </c>
      <c r="H126" s="74"/>
      <c r="I126" s="75">
        <f>G126*H126</f>
        <v>0</v>
      </c>
    </row>
    <row r="127" spans="1:9" ht="15" customHeight="1" x14ac:dyDescent="0.25">
      <c r="A127" s="47" t="s">
        <v>771</v>
      </c>
      <c r="B127" s="192" t="s">
        <v>719</v>
      </c>
      <c r="C127" s="192"/>
      <c r="D127" s="192"/>
      <c r="E127" s="193"/>
      <c r="F127" s="32" t="s">
        <v>7</v>
      </c>
      <c r="G127" s="74">
        <v>2</v>
      </c>
      <c r="H127" s="74"/>
      <c r="I127" s="75">
        <f>G127*H127</f>
        <v>0</v>
      </c>
    </row>
    <row r="128" spans="1:9" ht="15" customHeight="1" x14ac:dyDescent="0.25">
      <c r="A128" s="47" t="s">
        <v>435</v>
      </c>
      <c r="B128" s="192" t="s">
        <v>720</v>
      </c>
      <c r="C128" s="192"/>
      <c r="D128" s="192"/>
      <c r="E128" s="193"/>
      <c r="F128" s="32" t="s">
        <v>7</v>
      </c>
      <c r="G128" s="74">
        <v>7</v>
      </c>
      <c r="H128" s="74"/>
      <c r="I128" s="75">
        <f>G128*H128</f>
        <v>0</v>
      </c>
    </row>
    <row r="129" spans="1:9" ht="15" customHeight="1" x14ac:dyDescent="0.25">
      <c r="A129" s="47" t="s">
        <v>772</v>
      </c>
      <c r="B129" s="192" t="s">
        <v>446</v>
      </c>
      <c r="C129" s="192"/>
      <c r="D129" s="192"/>
      <c r="E129" s="192"/>
      <c r="F129" s="32" t="s">
        <v>7</v>
      </c>
      <c r="G129" s="74">
        <v>10</v>
      </c>
      <c r="H129" s="38"/>
      <c r="I129" s="75">
        <f t="shared" si="1"/>
        <v>0</v>
      </c>
    </row>
    <row r="130" spans="1:9" ht="15" customHeight="1" x14ac:dyDescent="0.25">
      <c r="A130" s="47" t="s">
        <v>437</v>
      </c>
      <c r="B130" s="192" t="s">
        <v>448</v>
      </c>
      <c r="C130" s="192"/>
      <c r="D130" s="192"/>
      <c r="E130" s="192"/>
      <c r="F130" s="32" t="s">
        <v>7</v>
      </c>
      <c r="G130" s="74">
        <v>1</v>
      </c>
      <c r="H130" s="38"/>
      <c r="I130" s="75">
        <f t="shared" si="1"/>
        <v>0</v>
      </c>
    </row>
    <row r="131" spans="1:9" ht="15" customHeight="1" x14ac:dyDescent="0.25">
      <c r="A131" s="47" t="s">
        <v>773</v>
      </c>
      <c r="B131" s="192" t="s">
        <v>450</v>
      </c>
      <c r="C131" s="192"/>
      <c r="D131" s="192"/>
      <c r="E131" s="192"/>
      <c r="F131" s="32" t="s">
        <v>7</v>
      </c>
      <c r="G131" s="74">
        <v>30</v>
      </c>
      <c r="H131" s="38"/>
      <c r="I131" s="75">
        <f t="shared" si="1"/>
        <v>0</v>
      </c>
    </row>
    <row r="132" spans="1:9" ht="15" customHeight="1" x14ac:dyDescent="0.25">
      <c r="A132" s="47" t="s">
        <v>439</v>
      </c>
      <c r="B132" s="192" t="s">
        <v>729</v>
      </c>
      <c r="C132" s="192"/>
      <c r="D132" s="192"/>
      <c r="E132" s="192"/>
      <c r="F132" s="32" t="s">
        <v>7</v>
      </c>
      <c r="G132" s="74">
        <v>2</v>
      </c>
      <c r="H132" s="38"/>
      <c r="I132" s="75">
        <f t="shared" si="1"/>
        <v>0</v>
      </c>
    </row>
    <row r="133" spans="1:9" ht="15" customHeight="1" x14ac:dyDescent="0.25">
      <c r="A133" s="47" t="s">
        <v>441</v>
      </c>
      <c r="B133" s="192" t="s">
        <v>452</v>
      </c>
      <c r="C133" s="192"/>
      <c r="D133" s="192"/>
      <c r="E133" s="192"/>
      <c r="F133" s="32" t="s">
        <v>7</v>
      </c>
      <c r="G133" s="74">
        <v>2</v>
      </c>
      <c r="H133" s="38"/>
      <c r="I133" s="75">
        <f t="shared" si="1"/>
        <v>0</v>
      </c>
    </row>
    <row r="134" spans="1:9" ht="15" customHeight="1" x14ac:dyDescent="0.25">
      <c r="A134" s="47" t="s">
        <v>443</v>
      </c>
      <c r="B134" s="192" t="s">
        <v>454</v>
      </c>
      <c r="C134" s="192"/>
      <c r="D134" s="192"/>
      <c r="E134" s="192"/>
      <c r="F134" s="32" t="s">
        <v>7</v>
      </c>
      <c r="G134" s="74">
        <v>4</v>
      </c>
      <c r="H134" s="38"/>
      <c r="I134" s="75">
        <f t="shared" si="1"/>
        <v>0</v>
      </c>
    </row>
    <row r="135" spans="1:9" ht="15" customHeight="1" x14ac:dyDescent="0.25">
      <c r="A135" s="47" t="s">
        <v>445</v>
      </c>
      <c r="B135" s="192" t="s">
        <v>456</v>
      </c>
      <c r="C135" s="192"/>
      <c r="D135" s="192"/>
      <c r="E135" s="192"/>
      <c r="F135" s="32" t="s">
        <v>7</v>
      </c>
      <c r="G135" s="74">
        <v>3</v>
      </c>
      <c r="H135" s="38"/>
      <c r="I135" s="75">
        <f t="shared" ref="I135:I166" si="3">G135*H135</f>
        <v>0</v>
      </c>
    </row>
    <row r="136" spans="1:9" ht="15" customHeight="1" x14ac:dyDescent="0.25">
      <c r="A136" s="47" t="s">
        <v>447</v>
      </c>
      <c r="B136" s="192" t="s">
        <v>645</v>
      </c>
      <c r="C136" s="192"/>
      <c r="D136" s="192"/>
      <c r="E136" s="192"/>
      <c r="F136" s="32" t="s">
        <v>7</v>
      </c>
      <c r="G136" s="74">
        <v>6</v>
      </c>
      <c r="H136" s="38"/>
      <c r="I136" s="75">
        <f t="shared" si="3"/>
        <v>0</v>
      </c>
    </row>
    <row r="137" spans="1:9" ht="15" customHeight="1" x14ac:dyDescent="0.25">
      <c r="A137" s="47" t="s">
        <v>449</v>
      </c>
      <c r="B137" s="192" t="s">
        <v>458</v>
      </c>
      <c r="C137" s="192"/>
      <c r="D137" s="192"/>
      <c r="E137" s="192"/>
      <c r="F137" s="32" t="s">
        <v>7</v>
      </c>
      <c r="G137" s="74">
        <v>2</v>
      </c>
      <c r="H137" s="38"/>
      <c r="I137" s="75">
        <f t="shared" si="3"/>
        <v>0</v>
      </c>
    </row>
    <row r="138" spans="1:9" ht="15" customHeight="1" x14ac:dyDescent="0.25">
      <c r="A138" s="47" t="s">
        <v>451</v>
      </c>
      <c r="B138" s="192" t="s">
        <v>460</v>
      </c>
      <c r="C138" s="192"/>
      <c r="D138" s="192"/>
      <c r="E138" s="192"/>
      <c r="F138" s="32" t="s">
        <v>7</v>
      </c>
      <c r="G138" s="74">
        <v>3</v>
      </c>
      <c r="H138" s="38"/>
      <c r="I138" s="75">
        <f t="shared" si="3"/>
        <v>0</v>
      </c>
    </row>
    <row r="139" spans="1:9" ht="15" customHeight="1" x14ac:dyDescent="0.25">
      <c r="A139" s="47" t="s">
        <v>453</v>
      </c>
      <c r="B139" s="192" t="s">
        <v>644</v>
      </c>
      <c r="C139" s="192"/>
      <c r="D139" s="192"/>
      <c r="E139" s="192"/>
      <c r="F139" s="32" t="s">
        <v>7</v>
      </c>
      <c r="G139" s="74">
        <v>4</v>
      </c>
      <c r="H139" s="38"/>
      <c r="I139" s="75">
        <f t="shared" si="3"/>
        <v>0</v>
      </c>
    </row>
    <row r="140" spans="1:9" ht="15" customHeight="1" x14ac:dyDescent="0.25">
      <c r="A140" s="47" t="s">
        <v>455</v>
      </c>
      <c r="B140" s="192" t="s">
        <v>462</v>
      </c>
      <c r="C140" s="192"/>
      <c r="D140" s="192"/>
      <c r="E140" s="192"/>
      <c r="F140" s="32" t="s">
        <v>7</v>
      </c>
      <c r="G140" s="74">
        <v>4</v>
      </c>
      <c r="H140" s="38"/>
      <c r="I140" s="75">
        <f t="shared" si="3"/>
        <v>0</v>
      </c>
    </row>
    <row r="141" spans="1:9" ht="15" customHeight="1" x14ac:dyDescent="0.25">
      <c r="A141" s="47" t="s">
        <v>457</v>
      </c>
      <c r="B141" s="192" t="s">
        <v>464</v>
      </c>
      <c r="C141" s="192"/>
      <c r="D141" s="192"/>
      <c r="E141" s="192"/>
      <c r="F141" s="32" t="s">
        <v>7</v>
      </c>
      <c r="G141" s="74">
        <v>2</v>
      </c>
      <c r="H141" s="38"/>
      <c r="I141" s="75">
        <f t="shared" si="3"/>
        <v>0</v>
      </c>
    </row>
    <row r="142" spans="1:9" ht="15" customHeight="1" x14ac:dyDescent="0.25">
      <c r="A142" s="47" t="s">
        <v>459</v>
      </c>
      <c r="B142" s="192" t="s">
        <v>466</v>
      </c>
      <c r="C142" s="192"/>
      <c r="D142" s="192"/>
      <c r="E142" s="192"/>
      <c r="F142" s="32" t="s">
        <v>7</v>
      </c>
      <c r="G142" s="74">
        <v>3</v>
      </c>
      <c r="H142" s="38"/>
      <c r="I142" s="75">
        <f t="shared" si="3"/>
        <v>0</v>
      </c>
    </row>
    <row r="143" spans="1:9" ht="15" customHeight="1" x14ac:dyDescent="0.25">
      <c r="A143" s="47" t="s">
        <v>461</v>
      </c>
      <c r="B143" s="192" t="s">
        <v>468</v>
      </c>
      <c r="C143" s="192"/>
      <c r="D143" s="192"/>
      <c r="E143" s="192"/>
      <c r="F143" s="32" t="s">
        <v>7</v>
      </c>
      <c r="G143" s="74">
        <v>2</v>
      </c>
      <c r="H143" s="38"/>
      <c r="I143" s="75">
        <f t="shared" si="3"/>
        <v>0</v>
      </c>
    </row>
    <row r="144" spans="1:9" ht="15" customHeight="1" x14ac:dyDescent="0.25">
      <c r="A144" s="47" t="s">
        <v>463</v>
      </c>
      <c r="B144" s="192" t="s">
        <v>470</v>
      </c>
      <c r="C144" s="192"/>
      <c r="D144" s="192"/>
      <c r="E144" s="192"/>
      <c r="F144" s="32" t="s">
        <v>7</v>
      </c>
      <c r="G144" s="74">
        <v>2</v>
      </c>
      <c r="H144" s="38"/>
      <c r="I144" s="75">
        <f t="shared" si="3"/>
        <v>0</v>
      </c>
    </row>
    <row r="145" spans="1:9" ht="15" customHeight="1" x14ac:dyDescent="0.25">
      <c r="A145" s="47" t="s">
        <v>465</v>
      </c>
      <c r="B145" s="192" t="s">
        <v>472</v>
      </c>
      <c r="C145" s="192"/>
      <c r="D145" s="192"/>
      <c r="E145" s="192"/>
      <c r="F145" s="32" t="s">
        <v>7</v>
      </c>
      <c r="G145" s="74">
        <v>3</v>
      </c>
      <c r="H145" s="38"/>
      <c r="I145" s="75">
        <f t="shared" si="3"/>
        <v>0</v>
      </c>
    </row>
    <row r="146" spans="1:9" ht="15" customHeight="1" x14ac:dyDescent="0.25">
      <c r="A146" s="47" t="s">
        <v>467</v>
      </c>
      <c r="B146" s="192" t="s">
        <v>474</v>
      </c>
      <c r="C146" s="192"/>
      <c r="D146" s="192"/>
      <c r="E146" s="192"/>
      <c r="F146" s="32" t="s">
        <v>7</v>
      </c>
      <c r="G146" s="74">
        <v>3</v>
      </c>
      <c r="H146" s="38"/>
      <c r="I146" s="75">
        <f t="shared" si="3"/>
        <v>0</v>
      </c>
    </row>
    <row r="147" spans="1:9" ht="15" customHeight="1" x14ac:dyDescent="0.25">
      <c r="A147" s="47" t="s">
        <v>469</v>
      </c>
      <c r="B147" s="192" t="s">
        <v>476</v>
      </c>
      <c r="C147" s="192"/>
      <c r="D147" s="192"/>
      <c r="E147" s="192"/>
      <c r="F147" s="32" t="s">
        <v>7</v>
      </c>
      <c r="G147" s="74">
        <v>2</v>
      </c>
      <c r="H147" s="38"/>
      <c r="I147" s="75">
        <f t="shared" si="3"/>
        <v>0</v>
      </c>
    </row>
    <row r="148" spans="1:9" ht="15" customHeight="1" x14ac:dyDescent="0.25">
      <c r="A148" s="47" t="s">
        <v>471</v>
      </c>
      <c r="B148" s="192" t="s">
        <v>478</v>
      </c>
      <c r="C148" s="192"/>
      <c r="D148" s="192"/>
      <c r="E148" s="192"/>
      <c r="F148" s="32" t="s">
        <v>7</v>
      </c>
      <c r="G148" s="74">
        <v>3</v>
      </c>
      <c r="H148" s="38"/>
      <c r="I148" s="75">
        <f t="shared" si="3"/>
        <v>0</v>
      </c>
    </row>
    <row r="149" spans="1:9" ht="15" customHeight="1" x14ac:dyDescent="0.25">
      <c r="A149" s="47" t="s">
        <v>473</v>
      </c>
      <c r="B149" s="192" t="s">
        <v>480</v>
      </c>
      <c r="C149" s="192"/>
      <c r="D149" s="192"/>
      <c r="E149" s="192"/>
      <c r="F149" s="32" t="s">
        <v>7</v>
      </c>
      <c r="G149" s="74">
        <v>2</v>
      </c>
      <c r="H149" s="38"/>
      <c r="I149" s="75">
        <f t="shared" si="3"/>
        <v>0</v>
      </c>
    </row>
    <row r="150" spans="1:9" ht="15" customHeight="1" x14ac:dyDescent="0.25">
      <c r="A150" s="47" t="s">
        <v>475</v>
      </c>
      <c r="B150" s="192" t="s">
        <v>482</v>
      </c>
      <c r="C150" s="192"/>
      <c r="D150" s="192"/>
      <c r="E150" s="192"/>
      <c r="F150" s="32" t="s">
        <v>7</v>
      </c>
      <c r="G150" s="74">
        <v>2</v>
      </c>
      <c r="H150" s="38"/>
      <c r="I150" s="75">
        <f t="shared" si="3"/>
        <v>0</v>
      </c>
    </row>
    <row r="151" spans="1:9" ht="15" customHeight="1" x14ac:dyDescent="0.25">
      <c r="A151" s="47" t="s">
        <v>477</v>
      </c>
      <c r="B151" s="192" t="s">
        <v>647</v>
      </c>
      <c r="C151" s="192"/>
      <c r="D151" s="192"/>
      <c r="E151" s="192"/>
      <c r="F151" s="32" t="s">
        <v>7</v>
      </c>
      <c r="G151" s="74">
        <v>3</v>
      </c>
      <c r="H151" s="38"/>
      <c r="I151" s="75">
        <f t="shared" si="3"/>
        <v>0</v>
      </c>
    </row>
    <row r="152" spans="1:9" ht="15" customHeight="1" x14ac:dyDescent="0.25">
      <c r="A152" s="47" t="s">
        <v>479</v>
      </c>
      <c r="B152" s="192" t="s">
        <v>648</v>
      </c>
      <c r="C152" s="192"/>
      <c r="D152" s="192"/>
      <c r="E152" s="192"/>
      <c r="F152" s="32" t="s">
        <v>7</v>
      </c>
      <c r="G152" s="74">
        <v>2</v>
      </c>
      <c r="H152" s="38"/>
      <c r="I152" s="75">
        <f t="shared" si="3"/>
        <v>0</v>
      </c>
    </row>
    <row r="153" spans="1:9" ht="15" customHeight="1" x14ac:dyDescent="0.25">
      <c r="A153" s="47" t="s">
        <v>481</v>
      </c>
      <c r="B153" s="192" t="s">
        <v>649</v>
      </c>
      <c r="C153" s="192"/>
      <c r="D153" s="192"/>
      <c r="E153" s="192"/>
      <c r="F153" s="32" t="s">
        <v>7</v>
      </c>
      <c r="G153" s="74">
        <v>2</v>
      </c>
      <c r="H153" s="38"/>
      <c r="I153" s="75">
        <f t="shared" si="3"/>
        <v>0</v>
      </c>
    </row>
    <row r="154" spans="1:9" ht="15" customHeight="1" x14ac:dyDescent="0.25">
      <c r="A154" s="47" t="s">
        <v>483</v>
      </c>
      <c r="B154" s="192" t="s">
        <v>646</v>
      </c>
      <c r="C154" s="192"/>
      <c r="D154" s="192"/>
      <c r="E154" s="192"/>
      <c r="F154" s="32" t="s">
        <v>7</v>
      </c>
      <c r="G154" s="74">
        <v>2</v>
      </c>
      <c r="H154" s="38"/>
      <c r="I154" s="75">
        <f>G154*H154</f>
        <v>0</v>
      </c>
    </row>
    <row r="155" spans="1:9" ht="15" customHeight="1" x14ac:dyDescent="0.25">
      <c r="A155" s="47" t="s">
        <v>484</v>
      </c>
      <c r="B155" s="192" t="s">
        <v>485</v>
      </c>
      <c r="C155" s="192"/>
      <c r="D155" s="192"/>
      <c r="E155" s="192"/>
      <c r="F155" s="32" t="s">
        <v>7</v>
      </c>
      <c r="G155" s="74">
        <v>1</v>
      </c>
      <c r="H155" s="38"/>
      <c r="I155" s="75">
        <f>G155*H155</f>
        <v>0</v>
      </c>
    </row>
    <row r="156" spans="1:9" ht="15" customHeight="1" x14ac:dyDescent="0.25">
      <c r="A156" s="47" t="s">
        <v>774</v>
      </c>
      <c r="B156" s="192" t="s">
        <v>650</v>
      </c>
      <c r="C156" s="192"/>
      <c r="D156" s="192"/>
      <c r="E156" s="192"/>
      <c r="F156" s="32" t="s">
        <v>7</v>
      </c>
      <c r="G156" s="74">
        <v>4</v>
      </c>
      <c r="H156" s="38"/>
      <c r="I156" s="75">
        <f t="shared" si="3"/>
        <v>0</v>
      </c>
    </row>
    <row r="157" spans="1:9" ht="15" customHeight="1" x14ac:dyDescent="0.25">
      <c r="A157" s="47" t="s">
        <v>775</v>
      </c>
      <c r="B157" s="192" t="s">
        <v>651</v>
      </c>
      <c r="C157" s="192"/>
      <c r="D157" s="192"/>
      <c r="E157" s="192"/>
      <c r="F157" s="32" t="s">
        <v>7</v>
      </c>
      <c r="G157" s="74">
        <v>3</v>
      </c>
      <c r="H157" s="38"/>
      <c r="I157" s="75">
        <f t="shared" si="3"/>
        <v>0</v>
      </c>
    </row>
    <row r="158" spans="1:9" ht="15" customHeight="1" x14ac:dyDescent="0.25">
      <c r="A158" s="47" t="s">
        <v>486</v>
      </c>
      <c r="B158" s="192" t="s">
        <v>652</v>
      </c>
      <c r="C158" s="192"/>
      <c r="D158" s="192"/>
      <c r="E158" s="192"/>
      <c r="F158" s="32" t="s">
        <v>7</v>
      </c>
      <c r="G158" s="74">
        <v>2</v>
      </c>
      <c r="H158" s="38"/>
      <c r="I158" s="75">
        <f t="shared" si="3"/>
        <v>0</v>
      </c>
    </row>
    <row r="159" spans="1:9" ht="15" customHeight="1" x14ac:dyDescent="0.25">
      <c r="A159" s="47" t="s">
        <v>488</v>
      </c>
      <c r="B159" s="192" t="s">
        <v>653</v>
      </c>
      <c r="C159" s="192"/>
      <c r="D159" s="192"/>
      <c r="E159" s="192"/>
      <c r="F159" s="32" t="s">
        <v>7</v>
      </c>
      <c r="G159" s="74">
        <v>2</v>
      </c>
      <c r="H159" s="38"/>
      <c r="I159" s="75">
        <f t="shared" si="3"/>
        <v>0</v>
      </c>
    </row>
    <row r="160" spans="1:9" ht="15" customHeight="1" x14ac:dyDescent="0.25">
      <c r="A160" s="47" t="s">
        <v>490</v>
      </c>
      <c r="B160" s="192" t="s">
        <v>654</v>
      </c>
      <c r="C160" s="192"/>
      <c r="D160" s="192"/>
      <c r="E160" s="192"/>
      <c r="F160" s="32" t="s">
        <v>7</v>
      </c>
      <c r="G160" s="74">
        <v>2</v>
      </c>
      <c r="H160" s="38"/>
      <c r="I160" s="75">
        <f t="shared" si="3"/>
        <v>0</v>
      </c>
    </row>
    <row r="161" spans="1:9" ht="15" customHeight="1" x14ac:dyDescent="0.25">
      <c r="A161" s="47" t="s">
        <v>776</v>
      </c>
      <c r="B161" s="192" t="s">
        <v>487</v>
      </c>
      <c r="C161" s="192"/>
      <c r="D161" s="192"/>
      <c r="E161" s="192"/>
      <c r="F161" s="32" t="s">
        <v>7</v>
      </c>
      <c r="G161" s="74">
        <v>3</v>
      </c>
      <c r="H161" s="38"/>
      <c r="I161" s="75">
        <f t="shared" si="3"/>
        <v>0</v>
      </c>
    </row>
    <row r="162" spans="1:9" ht="15" customHeight="1" x14ac:dyDescent="0.25">
      <c r="A162" s="47" t="s">
        <v>777</v>
      </c>
      <c r="B162" s="192" t="s">
        <v>489</v>
      </c>
      <c r="C162" s="192"/>
      <c r="D162" s="192"/>
      <c r="E162" s="192"/>
      <c r="F162" s="32" t="s">
        <v>7</v>
      </c>
      <c r="G162" s="74">
        <v>3</v>
      </c>
      <c r="H162" s="38"/>
      <c r="I162" s="75">
        <f t="shared" si="3"/>
        <v>0</v>
      </c>
    </row>
    <row r="163" spans="1:9" ht="15" customHeight="1" x14ac:dyDescent="0.25">
      <c r="A163" s="47" t="s">
        <v>778</v>
      </c>
      <c r="B163" s="192" t="s">
        <v>491</v>
      </c>
      <c r="C163" s="192"/>
      <c r="D163" s="192"/>
      <c r="E163" s="192"/>
      <c r="F163" s="32" t="s">
        <v>7</v>
      </c>
      <c r="G163" s="74">
        <v>3</v>
      </c>
      <c r="H163" s="38"/>
      <c r="I163" s="75">
        <f t="shared" si="3"/>
        <v>0</v>
      </c>
    </row>
    <row r="164" spans="1:9" x14ac:dyDescent="0.25">
      <c r="A164" s="47" t="s">
        <v>779</v>
      </c>
      <c r="B164" s="192" t="s">
        <v>738</v>
      </c>
      <c r="C164" s="192"/>
      <c r="D164" s="192"/>
      <c r="E164" s="192"/>
      <c r="F164" s="32" t="s">
        <v>7</v>
      </c>
      <c r="G164" s="74">
        <v>2</v>
      </c>
      <c r="H164" s="74"/>
      <c r="I164" s="75">
        <f t="shared" si="3"/>
        <v>0</v>
      </c>
    </row>
    <row r="165" spans="1:9" x14ac:dyDescent="0.25">
      <c r="A165" s="47" t="s">
        <v>780</v>
      </c>
      <c r="B165" s="192" t="s">
        <v>739</v>
      </c>
      <c r="C165" s="192"/>
      <c r="D165" s="192"/>
      <c r="E165" s="192"/>
      <c r="F165" s="32" t="s">
        <v>7</v>
      </c>
      <c r="G165" s="74">
        <v>48</v>
      </c>
      <c r="H165" s="74"/>
      <c r="I165" s="75">
        <f t="shared" si="3"/>
        <v>0</v>
      </c>
    </row>
    <row r="166" spans="1:9" ht="15" thickBot="1" x14ac:dyDescent="0.3">
      <c r="A166" s="66" t="s">
        <v>781</v>
      </c>
      <c r="B166" s="194" t="s">
        <v>740</v>
      </c>
      <c r="C166" s="194"/>
      <c r="D166" s="194"/>
      <c r="E166" s="194"/>
      <c r="F166" s="35" t="s">
        <v>7</v>
      </c>
      <c r="G166" s="76">
        <v>5</v>
      </c>
      <c r="H166" s="76"/>
      <c r="I166" s="77">
        <f t="shared" si="3"/>
        <v>0</v>
      </c>
    </row>
    <row r="167" spans="1:9" ht="15" thickBot="1" x14ac:dyDescent="0.3">
      <c r="A167" s="200" t="s">
        <v>175</v>
      </c>
      <c r="B167" s="200"/>
      <c r="C167" s="200"/>
      <c r="D167" s="200"/>
      <c r="E167" s="201"/>
      <c r="F167" s="186" t="s">
        <v>786</v>
      </c>
      <c r="G167" s="187"/>
      <c r="H167" s="188"/>
      <c r="I167" s="177">
        <f>SUM(I4:I166)</f>
        <v>0</v>
      </c>
    </row>
  </sheetData>
  <sortState xmlns:xlrd2="http://schemas.microsoft.com/office/spreadsheetml/2017/richdata2" ref="C161:G163">
    <sortCondition ref="C161"/>
  </sortState>
  <mergeCells count="168">
    <mergeCell ref="F167:H167"/>
    <mergeCell ref="A1:I1"/>
    <mergeCell ref="A167:E167"/>
    <mergeCell ref="B126:E126"/>
    <mergeCell ref="B127:E127"/>
    <mergeCell ref="B128:E128"/>
    <mergeCell ref="B26:E26"/>
    <mergeCell ref="B77:E77"/>
    <mergeCell ref="B152:E152"/>
    <mergeCell ref="B153:E153"/>
    <mergeCell ref="B156:E156"/>
    <mergeCell ref="B157:E157"/>
    <mergeCell ref="B158:E158"/>
    <mergeCell ref="B159:E159"/>
    <mergeCell ref="B160:E160"/>
    <mergeCell ref="B106:E106"/>
    <mergeCell ref="B112:E112"/>
    <mergeCell ref="B111:E111"/>
    <mergeCell ref="B139:E139"/>
    <mergeCell ref="B136:E136"/>
    <mergeCell ref="B151:E151"/>
    <mergeCell ref="B114:E114"/>
    <mergeCell ref="B113:E113"/>
    <mergeCell ref="B108:E108"/>
    <mergeCell ref="B124:E124"/>
    <mergeCell ref="B123:E123"/>
    <mergeCell ref="B103:E103"/>
    <mergeCell ref="B104:E104"/>
    <mergeCell ref="B99:E99"/>
    <mergeCell ref="B98:E98"/>
    <mergeCell ref="B122:E122"/>
    <mergeCell ref="B134:E134"/>
    <mergeCell ref="B142:E142"/>
    <mergeCell ref="B141:E141"/>
    <mergeCell ref="B140:E140"/>
    <mergeCell ref="B90:E90"/>
    <mergeCell ref="B83:E83"/>
    <mergeCell ref="B68:E68"/>
    <mergeCell ref="B121:E121"/>
    <mergeCell ref="B119:E119"/>
    <mergeCell ref="B115:E115"/>
    <mergeCell ref="B120:E120"/>
    <mergeCell ref="B110:E110"/>
    <mergeCell ref="B109:E109"/>
    <mergeCell ref="B72:E72"/>
    <mergeCell ref="B70:E70"/>
    <mergeCell ref="B75:E75"/>
    <mergeCell ref="B74:E74"/>
    <mergeCell ref="B80:E80"/>
    <mergeCell ref="B79:E79"/>
    <mergeCell ref="B3:E3"/>
    <mergeCell ref="B102:E102"/>
    <mergeCell ref="B118:E118"/>
    <mergeCell ref="B78:E78"/>
    <mergeCell ref="B97:E97"/>
    <mergeCell ref="B96:E96"/>
    <mergeCell ref="B94:E94"/>
    <mergeCell ref="B93:E93"/>
    <mergeCell ref="B84:E84"/>
    <mergeCell ref="B85:E85"/>
    <mergeCell ref="B56:E56"/>
    <mergeCell ref="B55:E55"/>
    <mergeCell ref="B54:E54"/>
    <mergeCell ref="B69:E69"/>
    <mergeCell ref="B76:E76"/>
    <mergeCell ref="B71:E71"/>
    <mergeCell ref="B89:E89"/>
    <mergeCell ref="B48:E48"/>
    <mergeCell ref="B95:E95"/>
    <mergeCell ref="B100:E100"/>
    <mergeCell ref="B86:E86"/>
    <mergeCell ref="B87:E87"/>
    <mergeCell ref="B88:E88"/>
    <mergeCell ref="B105:E105"/>
    <mergeCell ref="B163:E163"/>
    <mergeCell ref="B162:E162"/>
    <mergeCell ref="B161:E161"/>
    <mergeCell ref="B131:E131"/>
    <mergeCell ref="B130:E130"/>
    <mergeCell ref="B129:E129"/>
    <mergeCell ref="B125:E125"/>
    <mergeCell ref="B138:E138"/>
    <mergeCell ref="B137:E137"/>
    <mergeCell ref="B150:E150"/>
    <mergeCell ref="B133:E133"/>
    <mergeCell ref="B148:E148"/>
    <mergeCell ref="B155:E155"/>
    <mergeCell ref="B154:E154"/>
    <mergeCell ref="B149:E149"/>
    <mergeCell ref="B147:E147"/>
    <mergeCell ref="B146:E146"/>
    <mergeCell ref="B145:E145"/>
    <mergeCell ref="B50:E50"/>
    <mergeCell ref="B49:E49"/>
    <mergeCell ref="B61:E61"/>
    <mergeCell ref="B60:E60"/>
    <mergeCell ref="B59:E59"/>
    <mergeCell ref="B58:E58"/>
    <mergeCell ref="B57:E57"/>
    <mergeCell ref="B82:E82"/>
    <mergeCell ref="B81:E81"/>
    <mergeCell ref="B66:E66"/>
    <mergeCell ref="B65:E65"/>
    <mergeCell ref="B64:E64"/>
    <mergeCell ref="B63:E63"/>
    <mergeCell ref="B62:E62"/>
    <mergeCell ref="B73:E73"/>
    <mergeCell ref="B51:E51"/>
    <mergeCell ref="B52:E52"/>
    <mergeCell ref="B53:E53"/>
    <mergeCell ref="B67:E67"/>
    <mergeCell ref="B8:E8"/>
    <mergeCell ref="B7:E7"/>
    <mergeCell ref="B101:E101"/>
    <mergeCell ref="B107:E107"/>
    <mergeCell ref="B25:E25"/>
    <mergeCell ref="B24:E24"/>
    <mergeCell ref="B22:E22"/>
    <mergeCell ref="B21:E21"/>
    <mergeCell ref="B20:E20"/>
    <mergeCell ref="B23:E23"/>
    <mergeCell ref="B35:E35"/>
    <mergeCell ref="B27:E27"/>
    <mergeCell ref="B28:E28"/>
    <mergeCell ref="B29:E29"/>
    <mergeCell ref="B30:E30"/>
    <mergeCell ref="B31:E31"/>
    <mergeCell ref="B32:E32"/>
    <mergeCell ref="B42:E42"/>
    <mergeCell ref="B41:E41"/>
    <mergeCell ref="B34:E34"/>
    <mergeCell ref="B33:E33"/>
    <mergeCell ref="B45:E45"/>
    <mergeCell ref="B44:E44"/>
    <mergeCell ref="B11:E11"/>
    <mergeCell ref="B10:E10"/>
    <mergeCell ref="B9:E9"/>
    <mergeCell ref="B15:E15"/>
    <mergeCell ref="B13:E13"/>
    <mergeCell ref="B14:E14"/>
    <mergeCell ref="B19:E19"/>
    <mergeCell ref="B18:E18"/>
    <mergeCell ref="B17:E17"/>
    <mergeCell ref="B16:E16"/>
    <mergeCell ref="B164:E164"/>
    <mergeCell ref="B165:E165"/>
    <mergeCell ref="B166:E166"/>
    <mergeCell ref="B91:E91"/>
    <mergeCell ref="B92:E92"/>
    <mergeCell ref="B2:E2"/>
    <mergeCell ref="B135:E135"/>
    <mergeCell ref="B132:E132"/>
    <mergeCell ref="B144:E144"/>
    <mergeCell ref="B143:E143"/>
    <mergeCell ref="B6:E6"/>
    <mergeCell ref="B5:E5"/>
    <mergeCell ref="B4:E4"/>
    <mergeCell ref="B12:E12"/>
    <mergeCell ref="B36:E36"/>
    <mergeCell ref="B37:E37"/>
    <mergeCell ref="B38:E38"/>
    <mergeCell ref="B39:E39"/>
    <mergeCell ref="B40:E40"/>
    <mergeCell ref="B43:E43"/>
    <mergeCell ref="B47:E47"/>
    <mergeCell ref="B46:E46"/>
    <mergeCell ref="B117:E117"/>
    <mergeCell ref="B116:E116"/>
  </mergeCells>
  <phoneticPr fontId="7" type="noConversion"/>
  <printOptions horizontalCentered="1"/>
  <pageMargins left="0.19685039370078741" right="0.19685039370078741" top="0.74803149606299213" bottom="0.74803149606299213" header="0.31496062992125984" footer="0.31496062992125984"/>
  <pageSetup paperSize="9" firstPageNumber="8" fitToHeight="0" orientation="portrait" useFirstPageNumber="1" r:id="rId1"/>
  <headerFooter>
    <oddHeader>&amp;R&amp;"Arial,Normalny"&amp;10Załącznik &amp;K0000FFNr 2&amp;K01+000. do zapytania ofertowego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I103"/>
  <sheetViews>
    <sheetView zoomScaleNormal="100" workbookViewId="0">
      <selection activeCell="H4" sqref="H4"/>
    </sheetView>
  </sheetViews>
  <sheetFormatPr defaultColWidth="8.85546875" defaultRowHeight="14.25" x14ac:dyDescent="0.25"/>
  <cols>
    <col min="1" max="1" width="4.28515625" style="70" customWidth="1"/>
    <col min="2" max="2" width="3" style="70" customWidth="1"/>
    <col min="3" max="3" width="25.85546875" style="70" customWidth="1"/>
    <col min="4" max="4" width="12.7109375" style="70" customWidth="1"/>
    <col min="5" max="5" width="7.42578125" style="70" customWidth="1"/>
    <col min="6" max="6" width="5.28515625" style="67" customWidth="1"/>
    <col min="7" max="7" width="6" style="67" customWidth="1"/>
    <col min="8" max="8" width="8.85546875" style="70"/>
    <col min="9" max="9" width="12.140625" style="70" customWidth="1"/>
    <col min="10" max="16384" width="8.85546875" style="70"/>
  </cols>
  <sheetData>
    <row r="1" spans="1:9" ht="15" thickBot="1" x14ac:dyDescent="0.3">
      <c r="A1" s="189" t="s">
        <v>782</v>
      </c>
      <c r="B1" s="189"/>
      <c r="C1" s="189"/>
      <c r="D1" s="189"/>
      <c r="E1" s="189"/>
      <c r="F1" s="189"/>
      <c r="G1" s="189"/>
      <c r="H1" s="189"/>
      <c r="I1" s="189"/>
    </row>
    <row r="2" spans="1:9" ht="28.5" x14ac:dyDescent="0.25">
      <c r="A2" s="51" t="s">
        <v>0</v>
      </c>
      <c r="B2" s="202" t="s">
        <v>1</v>
      </c>
      <c r="C2" s="202"/>
      <c r="D2" s="202"/>
      <c r="E2" s="202"/>
      <c r="F2" s="52" t="s">
        <v>2</v>
      </c>
      <c r="G2" s="53" t="s">
        <v>3</v>
      </c>
      <c r="H2" s="83" t="s">
        <v>4</v>
      </c>
      <c r="I2" s="84" t="s">
        <v>784</v>
      </c>
    </row>
    <row r="3" spans="1:9" ht="15" thickBot="1" x14ac:dyDescent="0.3">
      <c r="A3" s="56">
        <v>1</v>
      </c>
      <c r="B3" s="203">
        <v>2</v>
      </c>
      <c r="C3" s="203"/>
      <c r="D3" s="203"/>
      <c r="E3" s="203"/>
      <c r="F3" s="57">
        <v>3</v>
      </c>
      <c r="G3" s="58">
        <v>4</v>
      </c>
      <c r="H3" s="85">
        <v>5</v>
      </c>
      <c r="I3" s="86" t="s">
        <v>785</v>
      </c>
    </row>
    <row r="4" spans="1:9" x14ac:dyDescent="0.25">
      <c r="A4" s="87" t="s">
        <v>284</v>
      </c>
      <c r="B4" s="195" t="s">
        <v>655</v>
      </c>
      <c r="C4" s="195"/>
      <c r="D4" s="195"/>
      <c r="E4" s="195"/>
      <c r="F4" s="29" t="s">
        <v>7</v>
      </c>
      <c r="G4" s="79">
        <v>5</v>
      </c>
      <c r="H4" s="147"/>
      <c r="I4" s="80">
        <f>G4*H4</f>
        <v>0</v>
      </c>
    </row>
    <row r="5" spans="1:9" ht="14.45" customHeight="1" x14ac:dyDescent="0.25">
      <c r="A5" s="47" t="s">
        <v>285</v>
      </c>
      <c r="B5" s="192" t="s">
        <v>656</v>
      </c>
      <c r="C5" s="192"/>
      <c r="D5" s="192"/>
      <c r="E5" s="192"/>
      <c r="F5" s="32" t="s">
        <v>7</v>
      </c>
      <c r="G5" s="74">
        <v>6</v>
      </c>
      <c r="H5" s="148"/>
      <c r="I5" s="75">
        <f t="shared" ref="I5:I68" si="0">G5*H5</f>
        <v>0</v>
      </c>
    </row>
    <row r="6" spans="1:9" x14ac:dyDescent="0.25">
      <c r="A6" s="47" t="s">
        <v>286</v>
      </c>
      <c r="B6" s="192" t="s">
        <v>657</v>
      </c>
      <c r="C6" s="192"/>
      <c r="D6" s="192"/>
      <c r="E6" s="192"/>
      <c r="F6" s="32" t="s">
        <v>7</v>
      </c>
      <c r="G6" s="74">
        <v>2</v>
      </c>
      <c r="H6" s="148"/>
      <c r="I6" s="75">
        <f t="shared" si="0"/>
        <v>0</v>
      </c>
    </row>
    <row r="7" spans="1:9" ht="15" customHeight="1" x14ac:dyDescent="0.25">
      <c r="A7" s="47" t="s">
        <v>287</v>
      </c>
      <c r="B7" s="192" t="s">
        <v>492</v>
      </c>
      <c r="C7" s="192"/>
      <c r="D7" s="192"/>
      <c r="E7" s="192"/>
      <c r="F7" s="32" t="s">
        <v>7</v>
      </c>
      <c r="G7" s="74">
        <v>2</v>
      </c>
      <c r="H7" s="148"/>
      <c r="I7" s="75">
        <f t="shared" si="0"/>
        <v>0</v>
      </c>
    </row>
    <row r="8" spans="1:9" ht="15" customHeight="1" x14ac:dyDescent="0.25">
      <c r="A8" s="47" t="s">
        <v>289</v>
      </c>
      <c r="B8" s="192" t="s">
        <v>493</v>
      </c>
      <c r="C8" s="192"/>
      <c r="D8" s="192"/>
      <c r="E8" s="192"/>
      <c r="F8" s="32" t="s">
        <v>7</v>
      </c>
      <c r="G8" s="74">
        <v>1</v>
      </c>
      <c r="H8" s="148"/>
      <c r="I8" s="75">
        <f t="shared" si="0"/>
        <v>0</v>
      </c>
    </row>
    <row r="9" spans="1:9" ht="15" customHeight="1" x14ac:dyDescent="0.25">
      <c r="A9" s="47" t="s">
        <v>290</v>
      </c>
      <c r="B9" s="192" t="s">
        <v>494</v>
      </c>
      <c r="C9" s="192"/>
      <c r="D9" s="192"/>
      <c r="E9" s="192"/>
      <c r="F9" s="32" t="s">
        <v>7</v>
      </c>
      <c r="G9" s="74">
        <v>3</v>
      </c>
      <c r="H9" s="148"/>
      <c r="I9" s="75">
        <f t="shared" si="0"/>
        <v>0</v>
      </c>
    </row>
    <row r="10" spans="1:9" ht="15" customHeight="1" x14ac:dyDescent="0.25">
      <c r="A10" s="47" t="s">
        <v>291</v>
      </c>
      <c r="B10" s="192" t="s">
        <v>658</v>
      </c>
      <c r="C10" s="192"/>
      <c r="D10" s="192"/>
      <c r="E10" s="192"/>
      <c r="F10" s="32" t="s">
        <v>7</v>
      </c>
      <c r="G10" s="74">
        <v>7</v>
      </c>
      <c r="H10" s="148"/>
      <c r="I10" s="75">
        <f t="shared" si="0"/>
        <v>0</v>
      </c>
    </row>
    <row r="11" spans="1:9" ht="15" customHeight="1" x14ac:dyDescent="0.25">
      <c r="A11" s="47" t="s">
        <v>292</v>
      </c>
      <c r="B11" s="192" t="s">
        <v>495</v>
      </c>
      <c r="C11" s="192"/>
      <c r="D11" s="192"/>
      <c r="E11" s="192"/>
      <c r="F11" s="32" t="s">
        <v>7</v>
      </c>
      <c r="G11" s="74">
        <v>6</v>
      </c>
      <c r="H11" s="148"/>
      <c r="I11" s="75">
        <f t="shared" si="0"/>
        <v>0</v>
      </c>
    </row>
    <row r="12" spans="1:9" ht="15" customHeight="1" x14ac:dyDescent="0.25">
      <c r="A12" s="47" t="s">
        <v>294</v>
      </c>
      <c r="B12" s="192" t="s">
        <v>496</v>
      </c>
      <c r="C12" s="208"/>
      <c r="D12" s="208"/>
      <c r="E12" s="208"/>
      <c r="F12" s="32" t="s">
        <v>7</v>
      </c>
      <c r="G12" s="74">
        <v>2</v>
      </c>
      <c r="H12" s="148"/>
      <c r="I12" s="75">
        <f t="shared" si="0"/>
        <v>0</v>
      </c>
    </row>
    <row r="13" spans="1:9" ht="15" customHeight="1" x14ac:dyDescent="0.25">
      <c r="A13" s="47" t="s">
        <v>295</v>
      </c>
      <c r="B13" s="192" t="s">
        <v>730</v>
      </c>
      <c r="C13" s="192"/>
      <c r="D13" s="192"/>
      <c r="E13" s="192"/>
      <c r="F13" s="32" t="s">
        <v>7</v>
      </c>
      <c r="G13" s="74">
        <v>3</v>
      </c>
      <c r="H13" s="148"/>
      <c r="I13" s="75">
        <f t="shared" si="0"/>
        <v>0</v>
      </c>
    </row>
    <row r="14" spans="1:9" ht="15" customHeight="1" x14ac:dyDescent="0.25">
      <c r="A14" s="47" t="s">
        <v>296</v>
      </c>
      <c r="B14" s="192" t="s">
        <v>731</v>
      </c>
      <c r="C14" s="192"/>
      <c r="D14" s="192"/>
      <c r="E14" s="192"/>
      <c r="F14" s="32" t="s">
        <v>7</v>
      </c>
      <c r="G14" s="74">
        <v>2</v>
      </c>
      <c r="H14" s="148"/>
      <c r="I14" s="75">
        <f t="shared" si="0"/>
        <v>0</v>
      </c>
    </row>
    <row r="15" spans="1:9" ht="15" customHeight="1" x14ac:dyDescent="0.25">
      <c r="A15" s="47" t="s">
        <v>297</v>
      </c>
      <c r="B15" s="192" t="s">
        <v>737</v>
      </c>
      <c r="C15" s="192"/>
      <c r="D15" s="192"/>
      <c r="E15" s="192"/>
      <c r="F15" s="32" t="s">
        <v>7</v>
      </c>
      <c r="G15" s="74">
        <v>4</v>
      </c>
      <c r="H15" s="148"/>
      <c r="I15" s="75">
        <f t="shared" si="0"/>
        <v>0</v>
      </c>
    </row>
    <row r="16" spans="1:9" ht="15" customHeight="1" x14ac:dyDescent="0.25">
      <c r="A16" s="47" t="s">
        <v>298</v>
      </c>
      <c r="B16" s="192" t="s">
        <v>497</v>
      </c>
      <c r="C16" s="192"/>
      <c r="D16" s="192"/>
      <c r="E16" s="192"/>
      <c r="F16" s="32" t="s">
        <v>7</v>
      </c>
      <c r="G16" s="74">
        <v>3</v>
      </c>
      <c r="H16" s="148"/>
      <c r="I16" s="75">
        <f t="shared" si="0"/>
        <v>0</v>
      </c>
    </row>
    <row r="17" spans="1:9" ht="15" customHeight="1" x14ac:dyDescent="0.25">
      <c r="A17" s="47" t="s">
        <v>300</v>
      </c>
      <c r="B17" s="192" t="s">
        <v>498</v>
      </c>
      <c r="C17" s="192"/>
      <c r="D17" s="192"/>
      <c r="E17" s="192"/>
      <c r="F17" s="32" t="s">
        <v>7</v>
      </c>
      <c r="G17" s="74">
        <v>2</v>
      </c>
      <c r="H17" s="148"/>
      <c r="I17" s="75">
        <f t="shared" si="0"/>
        <v>0</v>
      </c>
    </row>
    <row r="18" spans="1:9" ht="15" customHeight="1" x14ac:dyDescent="0.25">
      <c r="A18" s="47" t="s">
        <v>301</v>
      </c>
      <c r="B18" s="192" t="s">
        <v>499</v>
      </c>
      <c r="C18" s="192"/>
      <c r="D18" s="192"/>
      <c r="E18" s="192"/>
      <c r="F18" s="32" t="s">
        <v>7</v>
      </c>
      <c r="G18" s="74">
        <v>1</v>
      </c>
      <c r="H18" s="148"/>
      <c r="I18" s="75">
        <f t="shared" si="0"/>
        <v>0</v>
      </c>
    </row>
    <row r="19" spans="1:9" ht="15" customHeight="1" x14ac:dyDescent="0.25">
      <c r="A19" s="47" t="s">
        <v>302</v>
      </c>
      <c r="B19" s="192" t="s">
        <v>500</v>
      </c>
      <c r="C19" s="192"/>
      <c r="D19" s="192"/>
      <c r="E19" s="192"/>
      <c r="F19" s="32" t="s">
        <v>7</v>
      </c>
      <c r="G19" s="74">
        <v>2</v>
      </c>
      <c r="H19" s="148"/>
      <c r="I19" s="75">
        <f t="shared" si="0"/>
        <v>0</v>
      </c>
    </row>
    <row r="20" spans="1:9" ht="15" customHeight="1" x14ac:dyDescent="0.25">
      <c r="A20" s="47" t="s">
        <v>303</v>
      </c>
      <c r="B20" s="192" t="s">
        <v>501</v>
      </c>
      <c r="C20" s="192"/>
      <c r="D20" s="192"/>
      <c r="E20" s="192"/>
      <c r="F20" s="32" t="s">
        <v>7</v>
      </c>
      <c r="G20" s="74">
        <v>3</v>
      </c>
      <c r="H20" s="148"/>
      <c r="I20" s="75">
        <f t="shared" si="0"/>
        <v>0</v>
      </c>
    </row>
    <row r="21" spans="1:9" ht="15" customHeight="1" x14ac:dyDescent="0.25">
      <c r="A21" s="47" t="s">
        <v>305</v>
      </c>
      <c r="B21" s="192" t="s">
        <v>502</v>
      </c>
      <c r="C21" s="192"/>
      <c r="D21" s="192"/>
      <c r="E21" s="192"/>
      <c r="F21" s="32" t="s">
        <v>7</v>
      </c>
      <c r="G21" s="74">
        <v>1</v>
      </c>
      <c r="H21" s="148"/>
      <c r="I21" s="75">
        <f t="shared" si="0"/>
        <v>0</v>
      </c>
    </row>
    <row r="22" spans="1:9" ht="15" customHeight="1" x14ac:dyDescent="0.25">
      <c r="A22" s="47" t="s">
        <v>307</v>
      </c>
      <c r="B22" s="192" t="s">
        <v>503</v>
      </c>
      <c r="C22" s="192"/>
      <c r="D22" s="192"/>
      <c r="E22" s="192"/>
      <c r="F22" s="32" t="s">
        <v>7</v>
      </c>
      <c r="G22" s="74">
        <v>2</v>
      </c>
      <c r="H22" s="148"/>
      <c r="I22" s="75">
        <f t="shared" si="0"/>
        <v>0</v>
      </c>
    </row>
    <row r="23" spans="1:9" ht="15" customHeight="1" x14ac:dyDescent="0.25">
      <c r="A23" s="47" t="s">
        <v>308</v>
      </c>
      <c r="B23" s="192" t="s">
        <v>504</v>
      </c>
      <c r="C23" s="192"/>
      <c r="D23" s="192"/>
      <c r="E23" s="192"/>
      <c r="F23" s="32" t="s">
        <v>7</v>
      </c>
      <c r="G23" s="74">
        <v>9</v>
      </c>
      <c r="H23" s="148"/>
      <c r="I23" s="75">
        <f t="shared" si="0"/>
        <v>0</v>
      </c>
    </row>
    <row r="24" spans="1:9" ht="15" customHeight="1" x14ac:dyDescent="0.25">
      <c r="A24" s="47" t="s">
        <v>310</v>
      </c>
      <c r="B24" s="192" t="s">
        <v>505</v>
      </c>
      <c r="C24" s="192"/>
      <c r="D24" s="192"/>
      <c r="E24" s="192"/>
      <c r="F24" s="32" t="s">
        <v>7</v>
      </c>
      <c r="G24" s="74">
        <v>2</v>
      </c>
      <c r="H24" s="148"/>
      <c r="I24" s="75">
        <f t="shared" si="0"/>
        <v>0</v>
      </c>
    </row>
    <row r="25" spans="1:9" ht="15" customHeight="1" x14ac:dyDescent="0.25">
      <c r="A25" s="47" t="s">
        <v>312</v>
      </c>
      <c r="B25" s="192" t="s">
        <v>506</v>
      </c>
      <c r="C25" s="192"/>
      <c r="D25" s="192"/>
      <c r="E25" s="192"/>
      <c r="F25" s="32" t="s">
        <v>7</v>
      </c>
      <c r="G25" s="74">
        <v>2</v>
      </c>
      <c r="H25" s="148"/>
      <c r="I25" s="75">
        <f t="shared" si="0"/>
        <v>0</v>
      </c>
    </row>
    <row r="26" spans="1:9" ht="15" customHeight="1" x14ac:dyDescent="0.25">
      <c r="A26" s="47" t="s">
        <v>314</v>
      </c>
      <c r="B26" s="192" t="s">
        <v>743</v>
      </c>
      <c r="C26" s="192"/>
      <c r="D26" s="192"/>
      <c r="E26" s="192"/>
      <c r="F26" s="32" t="s">
        <v>7</v>
      </c>
      <c r="G26" s="74">
        <v>5</v>
      </c>
      <c r="H26" s="148"/>
      <c r="I26" s="75">
        <f t="shared" si="0"/>
        <v>0</v>
      </c>
    </row>
    <row r="27" spans="1:9" ht="15" customHeight="1" x14ac:dyDescent="0.25">
      <c r="A27" s="47" t="s">
        <v>316</v>
      </c>
      <c r="B27" s="192" t="s">
        <v>732</v>
      </c>
      <c r="C27" s="192"/>
      <c r="D27" s="192"/>
      <c r="E27" s="192"/>
      <c r="F27" s="32" t="s">
        <v>7</v>
      </c>
      <c r="G27" s="74">
        <v>2</v>
      </c>
      <c r="H27" s="148"/>
      <c r="I27" s="75">
        <f t="shared" si="0"/>
        <v>0</v>
      </c>
    </row>
    <row r="28" spans="1:9" ht="15" customHeight="1" x14ac:dyDescent="0.25">
      <c r="A28" s="47" t="s">
        <v>318</v>
      </c>
      <c r="B28" s="192" t="s">
        <v>733</v>
      </c>
      <c r="C28" s="192"/>
      <c r="D28" s="192"/>
      <c r="E28" s="192"/>
      <c r="F28" s="32" t="s">
        <v>7</v>
      </c>
      <c r="G28" s="74">
        <v>12</v>
      </c>
      <c r="H28" s="148"/>
      <c r="I28" s="75">
        <f t="shared" si="0"/>
        <v>0</v>
      </c>
    </row>
    <row r="29" spans="1:9" ht="15" customHeight="1" x14ac:dyDescent="0.25">
      <c r="A29" s="47" t="s">
        <v>320</v>
      </c>
      <c r="B29" s="192" t="s">
        <v>734</v>
      </c>
      <c r="C29" s="192"/>
      <c r="D29" s="192"/>
      <c r="E29" s="192"/>
      <c r="F29" s="32" t="s">
        <v>7</v>
      </c>
      <c r="G29" s="74">
        <v>2</v>
      </c>
      <c r="H29" s="148"/>
      <c r="I29" s="75">
        <f t="shared" si="0"/>
        <v>0</v>
      </c>
    </row>
    <row r="30" spans="1:9" ht="15" customHeight="1" x14ac:dyDescent="0.25">
      <c r="A30" s="47" t="s">
        <v>322</v>
      </c>
      <c r="B30" s="192" t="s">
        <v>735</v>
      </c>
      <c r="C30" s="192"/>
      <c r="D30" s="192"/>
      <c r="E30" s="192"/>
      <c r="F30" s="32" t="s">
        <v>7</v>
      </c>
      <c r="G30" s="74">
        <v>3</v>
      </c>
      <c r="H30" s="148"/>
      <c r="I30" s="75">
        <f t="shared" si="0"/>
        <v>0</v>
      </c>
    </row>
    <row r="31" spans="1:9" ht="15" customHeight="1" x14ac:dyDescent="0.25">
      <c r="A31" s="47" t="s">
        <v>324</v>
      </c>
      <c r="B31" s="192" t="s">
        <v>905</v>
      </c>
      <c r="C31" s="192"/>
      <c r="D31" s="192"/>
      <c r="E31" s="192"/>
      <c r="F31" s="32" t="s">
        <v>7</v>
      </c>
      <c r="G31" s="74">
        <v>2</v>
      </c>
      <c r="H31" s="148"/>
      <c r="I31" s="75">
        <f t="shared" si="0"/>
        <v>0</v>
      </c>
    </row>
    <row r="32" spans="1:9" ht="15" customHeight="1" x14ac:dyDescent="0.25">
      <c r="A32" s="47" t="s">
        <v>325</v>
      </c>
      <c r="B32" s="192" t="s">
        <v>712</v>
      </c>
      <c r="C32" s="192"/>
      <c r="D32" s="192"/>
      <c r="E32" s="192"/>
      <c r="F32" s="32" t="s">
        <v>7</v>
      </c>
      <c r="G32" s="74">
        <v>2</v>
      </c>
      <c r="H32" s="148"/>
      <c r="I32" s="75">
        <f t="shared" si="0"/>
        <v>0</v>
      </c>
    </row>
    <row r="33" spans="1:9" ht="15" customHeight="1" x14ac:dyDescent="0.25">
      <c r="A33" s="47" t="s">
        <v>326</v>
      </c>
      <c r="B33" s="192" t="s">
        <v>746</v>
      </c>
      <c r="C33" s="192"/>
      <c r="D33" s="192"/>
      <c r="E33" s="192"/>
      <c r="F33" s="32" t="s">
        <v>7</v>
      </c>
      <c r="G33" s="74">
        <v>5</v>
      </c>
      <c r="H33" s="148"/>
      <c r="I33" s="75">
        <f t="shared" si="0"/>
        <v>0</v>
      </c>
    </row>
    <row r="34" spans="1:9" ht="15" customHeight="1" x14ac:dyDescent="0.25">
      <c r="A34" s="47" t="s">
        <v>327</v>
      </c>
      <c r="B34" s="192" t="s">
        <v>659</v>
      </c>
      <c r="C34" s="192"/>
      <c r="D34" s="192"/>
      <c r="E34" s="192"/>
      <c r="F34" s="32" t="s">
        <v>7</v>
      </c>
      <c r="G34" s="74">
        <v>5</v>
      </c>
      <c r="H34" s="148"/>
      <c r="I34" s="75">
        <f t="shared" si="0"/>
        <v>0</v>
      </c>
    </row>
    <row r="35" spans="1:9" ht="15" customHeight="1" x14ac:dyDescent="0.25">
      <c r="A35" s="47" t="s">
        <v>329</v>
      </c>
      <c r="B35" s="192" t="s">
        <v>660</v>
      </c>
      <c r="C35" s="192"/>
      <c r="D35" s="192"/>
      <c r="E35" s="192"/>
      <c r="F35" s="32" t="s">
        <v>7</v>
      </c>
      <c r="G35" s="74">
        <v>6</v>
      </c>
      <c r="H35" s="148"/>
      <c r="I35" s="75">
        <f t="shared" si="0"/>
        <v>0</v>
      </c>
    </row>
    <row r="36" spans="1:9" ht="15" customHeight="1" x14ac:dyDescent="0.25">
      <c r="A36" s="47" t="s">
        <v>331</v>
      </c>
      <c r="B36" s="192" t="s">
        <v>661</v>
      </c>
      <c r="C36" s="192"/>
      <c r="D36" s="192"/>
      <c r="E36" s="192"/>
      <c r="F36" s="32" t="s">
        <v>7</v>
      </c>
      <c r="G36" s="74">
        <v>18</v>
      </c>
      <c r="H36" s="148"/>
      <c r="I36" s="75">
        <f t="shared" si="0"/>
        <v>0</v>
      </c>
    </row>
    <row r="37" spans="1:9" ht="15" customHeight="1" x14ac:dyDescent="0.25">
      <c r="A37" s="47" t="s">
        <v>333</v>
      </c>
      <c r="B37" s="192" t="s">
        <v>507</v>
      </c>
      <c r="C37" s="192"/>
      <c r="D37" s="192"/>
      <c r="E37" s="192"/>
      <c r="F37" s="32" t="s">
        <v>7</v>
      </c>
      <c r="G37" s="74">
        <v>13</v>
      </c>
      <c r="H37" s="148"/>
      <c r="I37" s="75">
        <f t="shared" si="0"/>
        <v>0</v>
      </c>
    </row>
    <row r="38" spans="1:9" ht="15" customHeight="1" x14ac:dyDescent="0.25">
      <c r="A38" s="47" t="s">
        <v>334</v>
      </c>
      <c r="B38" s="192" t="s">
        <v>508</v>
      </c>
      <c r="C38" s="192"/>
      <c r="D38" s="192"/>
      <c r="E38" s="192"/>
      <c r="F38" s="32" t="s">
        <v>7</v>
      </c>
      <c r="G38" s="74">
        <v>3</v>
      </c>
      <c r="H38" s="148"/>
      <c r="I38" s="75">
        <f t="shared" si="0"/>
        <v>0</v>
      </c>
    </row>
    <row r="39" spans="1:9" ht="15" customHeight="1" x14ac:dyDescent="0.25">
      <c r="A39" s="47" t="s">
        <v>336</v>
      </c>
      <c r="B39" s="192" t="s">
        <v>736</v>
      </c>
      <c r="C39" s="192"/>
      <c r="D39" s="192"/>
      <c r="E39" s="192"/>
      <c r="F39" s="32" t="s">
        <v>7</v>
      </c>
      <c r="G39" s="74">
        <v>12</v>
      </c>
      <c r="H39" s="148"/>
      <c r="I39" s="75">
        <f t="shared" si="0"/>
        <v>0</v>
      </c>
    </row>
    <row r="40" spans="1:9" ht="15" customHeight="1" x14ac:dyDescent="0.25">
      <c r="A40" s="47" t="s">
        <v>753</v>
      </c>
      <c r="B40" s="192" t="s">
        <v>662</v>
      </c>
      <c r="C40" s="192"/>
      <c r="D40" s="192"/>
      <c r="E40" s="192"/>
      <c r="F40" s="32" t="s">
        <v>7</v>
      </c>
      <c r="G40" s="74">
        <v>3</v>
      </c>
      <c r="H40" s="148"/>
      <c r="I40" s="75">
        <f t="shared" si="0"/>
        <v>0</v>
      </c>
    </row>
    <row r="41" spans="1:9" ht="15" customHeight="1" x14ac:dyDescent="0.25">
      <c r="A41" s="47" t="s">
        <v>338</v>
      </c>
      <c r="B41" s="192" t="s">
        <v>663</v>
      </c>
      <c r="C41" s="192"/>
      <c r="D41" s="192"/>
      <c r="E41" s="192"/>
      <c r="F41" s="32" t="s">
        <v>7</v>
      </c>
      <c r="G41" s="74">
        <v>2</v>
      </c>
      <c r="H41" s="148"/>
      <c r="I41" s="75">
        <f t="shared" si="0"/>
        <v>0</v>
      </c>
    </row>
    <row r="42" spans="1:9" ht="15" customHeight="1" x14ac:dyDescent="0.25">
      <c r="A42" s="47" t="s">
        <v>339</v>
      </c>
      <c r="B42" s="192" t="s">
        <v>664</v>
      </c>
      <c r="C42" s="192"/>
      <c r="D42" s="192"/>
      <c r="E42" s="192"/>
      <c r="F42" s="32" t="s">
        <v>7</v>
      </c>
      <c r="G42" s="74">
        <v>7</v>
      </c>
      <c r="H42" s="148"/>
      <c r="I42" s="75">
        <f t="shared" si="0"/>
        <v>0</v>
      </c>
    </row>
    <row r="43" spans="1:9" ht="15" customHeight="1" x14ac:dyDescent="0.25">
      <c r="A43" s="47" t="s">
        <v>340</v>
      </c>
      <c r="B43" s="192" t="s">
        <v>509</v>
      </c>
      <c r="C43" s="192"/>
      <c r="D43" s="192"/>
      <c r="E43" s="192"/>
      <c r="F43" s="32" t="s">
        <v>7</v>
      </c>
      <c r="G43" s="74">
        <v>4</v>
      </c>
      <c r="H43" s="148"/>
      <c r="I43" s="75">
        <f t="shared" si="0"/>
        <v>0</v>
      </c>
    </row>
    <row r="44" spans="1:9" ht="15" customHeight="1" x14ac:dyDescent="0.25">
      <c r="A44" s="47" t="s">
        <v>341</v>
      </c>
      <c r="B44" s="192" t="s">
        <v>510</v>
      </c>
      <c r="C44" s="192"/>
      <c r="D44" s="192"/>
      <c r="E44" s="192"/>
      <c r="F44" s="32" t="s">
        <v>7</v>
      </c>
      <c r="G44" s="74">
        <v>26</v>
      </c>
      <c r="H44" s="148"/>
      <c r="I44" s="75">
        <f t="shared" si="0"/>
        <v>0</v>
      </c>
    </row>
    <row r="45" spans="1:9" ht="15" customHeight="1" x14ac:dyDescent="0.25">
      <c r="A45" s="47" t="s">
        <v>342</v>
      </c>
      <c r="B45" s="192" t="s">
        <v>511</v>
      </c>
      <c r="C45" s="192"/>
      <c r="D45" s="192"/>
      <c r="E45" s="192"/>
      <c r="F45" s="32" t="s">
        <v>7</v>
      </c>
      <c r="G45" s="74">
        <v>72</v>
      </c>
      <c r="H45" s="148"/>
      <c r="I45" s="75">
        <f t="shared" si="0"/>
        <v>0</v>
      </c>
    </row>
    <row r="46" spans="1:9" ht="15" customHeight="1" x14ac:dyDescent="0.25">
      <c r="A46" s="47" t="s">
        <v>344</v>
      </c>
      <c r="B46" s="192" t="s">
        <v>512</v>
      </c>
      <c r="C46" s="192"/>
      <c r="D46" s="192"/>
      <c r="E46" s="192"/>
      <c r="F46" s="32" t="s">
        <v>7</v>
      </c>
      <c r="G46" s="74">
        <v>3</v>
      </c>
      <c r="H46" s="148"/>
      <c r="I46" s="75">
        <f t="shared" si="0"/>
        <v>0</v>
      </c>
    </row>
    <row r="47" spans="1:9" ht="15" customHeight="1" x14ac:dyDescent="0.25">
      <c r="A47" s="47" t="s">
        <v>754</v>
      </c>
      <c r="B47" s="192" t="s">
        <v>513</v>
      </c>
      <c r="C47" s="192"/>
      <c r="D47" s="192"/>
      <c r="E47" s="192"/>
      <c r="F47" s="32" t="s">
        <v>7</v>
      </c>
      <c r="G47" s="74">
        <v>9</v>
      </c>
      <c r="H47" s="148"/>
      <c r="I47" s="75">
        <f t="shared" si="0"/>
        <v>0</v>
      </c>
    </row>
    <row r="48" spans="1:9" ht="15" customHeight="1" x14ac:dyDescent="0.25">
      <c r="A48" s="47" t="s">
        <v>346</v>
      </c>
      <c r="B48" s="192" t="s">
        <v>665</v>
      </c>
      <c r="C48" s="192"/>
      <c r="D48" s="192"/>
      <c r="E48" s="192"/>
      <c r="F48" s="32" t="s">
        <v>7</v>
      </c>
      <c r="G48" s="74">
        <v>3</v>
      </c>
      <c r="H48" s="148"/>
      <c r="I48" s="75">
        <f t="shared" si="0"/>
        <v>0</v>
      </c>
    </row>
    <row r="49" spans="1:9" ht="15" customHeight="1" x14ac:dyDescent="0.25">
      <c r="A49" s="47" t="s">
        <v>347</v>
      </c>
      <c r="B49" s="192" t="s">
        <v>667</v>
      </c>
      <c r="C49" s="192"/>
      <c r="D49" s="192"/>
      <c r="E49" s="192"/>
      <c r="F49" s="32" t="s">
        <v>7</v>
      </c>
      <c r="G49" s="74">
        <v>4</v>
      </c>
      <c r="H49" s="148"/>
      <c r="I49" s="75">
        <f t="shared" si="0"/>
        <v>0</v>
      </c>
    </row>
    <row r="50" spans="1:9" ht="15" customHeight="1" x14ac:dyDescent="0.25">
      <c r="A50" s="47" t="s">
        <v>348</v>
      </c>
      <c r="B50" s="192" t="s">
        <v>666</v>
      </c>
      <c r="C50" s="192"/>
      <c r="D50" s="192"/>
      <c r="E50" s="192"/>
      <c r="F50" s="32" t="s">
        <v>7</v>
      </c>
      <c r="G50" s="74">
        <v>3</v>
      </c>
      <c r="H50" s="148"/>
      <c r="I50" s="75">
        <f t="shared" si="0"/>
        <v>0</v>
      </c>
    </row>
    <row r="51" spans="1:9" ht="15" customHeight="1" x14ac:dyDescent="0.25">
      <c r="A51" s="47" t="s">
        <v>349</v>
      </c>
      <c r="B51" s="192" t="s">
        <v>514</v>
      </c>
      <c r="C51" s="192"/>
      <c r="D51" s="192"/>
      <c r="E51" s="192"/>
      <c r="F51" s="32" t="s">
        <v>7</v>
      </c>
      <c r="G51" s="74">
        <v>11</v>
      </c>
      <c r="H51" s="148"/>
      <c r="I51" s="75">
        <f t="shared" si="0"/>
        <v>0</v>
      </c>
    </row>
    <row r="52" spans="1:9" ht="15" customHeight="1" x14ac:dyDescent="0.25">
      <c r="A52" s="47" t="s">
        <v>351</v>
      </c>
      <c r="B52" s="192" t="s">
        <v>668</v>
      </c>
      <c r="C52" s="192"/>
      <c r="D52" s="192"/>
      <c r="E52" s="192"/>
      <c r="F52" s="32" t="s">
        <v>7</v>
      </c>
      <c r="G52" s="74">
        <v>2</v>
      </c>
      <c r="H52" s="148"/>
      <c r="I52" s="75">
        <f t="shared" si="0"/>
        <v>0</v>
      </c>
    </row>
    <row r="53" spans="1:9" ht="15" customHeight="1" x14ac:dyDescent="0.25">
      <c r="A53" s="47" t="s">
        <v>352</v>
      </c>
      <c r="B53" s="192" t="s">
        <v>515</v>
      </c>
      <c r="C53" s="192"/>
      <c r="D53" s="192"/>
      <c r="E53" s="192"/>
      <c r="F53" s="32" t="s">
        <v>7</v>
      </c>
      <c r="G53" s="74">
        <v>6</v>
      </c>
      <c r="H53" s="148"/>
      <c r="I53" s="75">
        <f t="shared" si="0"/>
        <v>0</v>
      </c>
    </row>
    <row r="54" spans="1:9" ht="15" customHeight="1" x14ac:dyDescent="0.25">
      <c r="A54" s="47" t="s">
        <v>353</v>
      </c>
      <c r="B54" s="192" t="s">
        <v>516</v>
      </c>
      <c r="C54" s="192"/>
      <c r="D54" s="192"/>
      <c r="E54" s="192"/>
      <c r="F54" s="32" t="s">
        <v>7</v>
      </c>
      <c r="G54" s="74">
        <v>6</v>
      </c>
      <c r="H54" s="148"/>
      <c r="I54" s="75">
        <f t="shared" si="0"/>
        <v>0</v>
      </c>
    </row>
    <row r="55" spans="1:9" ht="15" customHeight="1" x14ac:dyDescent="0.25">
      <c r="A55" s="47" t="s">
        <v>354</v>
      </c>
      <c r="B55" s="192" t="s">
        <v>727</v>
      </c>
      <c r="C55" s="192"/>
      <c r="D55" s="192"/>
      <c r="E55" s="192"/>
      <c r="F55" s="32" t="s">
        <v>7</v>
      </c>
      <c r="G55" s="74">
        <v>2</v>
      </c>
      <c r="H55" s="148"/>
      <c r="I55" s="75">
        <f t="shared" si="0"/>
        <v>0</v>
      </c>
    </row>
    <row r="56" spans="1:9" ht="15" customHeight="1" x14ac:dyDescent="0.25">
      <c r="A56" s="47" t="s">
        <v>355</v>
      </c>
      <c r="B56" s="192" t="s">
        <v>728</v>
      </c>
      <c r="C56" s="192"/>
      <c r="D56" s="192"/>
      <c r="E56" s="192"/>
      <c r="F56" s="32" t="s">
        <v>7</v>
      </c>
      <c r="G56" s="74">
        <v>3</v>
      </c>
      <c r="H56" s="148"/>
      <c r="I56" s="75">
        <f t="shared" si="0"/>
        <v>0</v>
      </c>
    </row>
    <row r="57" spans="1:9" ht="15" customHeight="1" x14ac:dyDescent="0.25">
      <c r="A57" s="47" t="s">
        <v>356</v>
      </c>
      <c r="B57" s="192" t="s">
        <v>517</v>
      </c>
      <c r="C57" s="192"/>
      <c r="D57" s="192"/>
      <c r="E57" s="192"/>
      <c r="F57" s="32" t="s">
        <v>7</v>
      </c>
      <c r="G57" s="74">
        <v>2</v>
      </c>
      <c r="H57" s="148"/>
      <c r="I57" s="75">
        <f t="shared" si="0"/>
        <v>0</v>
      </c>
    </row>
    <row r="58" spans="1:9" ht="15" customHeight="1" x14ac:dyDescent="0.25">
      <c r="A58" s="47" t="s">
        <v>357</v>
      </c>
      <c r="B58" s="192" t="s">
        <v>714</v>
      </c>
      <c r="C58" s="192"/>
      <c r="D58" s="192"/>
      <c r="E58" s="192"/>
      <c r="F58" s="32" t="s">
        <v>7</v>
      </c>
      <c r="G58" s="74">
        <v>6</v>
      </c>
      <c r="H58" s="148"/>
      <c r="I58" s="75">
        <f t="shared" si="0"/>
        <v>0</v>
      </c>
    </row>
    <row r="59" spans="1:9" ht="15" customHeight="1" x14ac:dyDescent="0.25">
      <c r="A59" s="47" t="s">
        <v>358</v>
      </c>
      <c r="B59" s="192" t="s">
        <v>715</v>
      </c>
      <c r="C59" s="192"/>
      <c r="D59" s="192"/>
      <c r="E59" s="192"/>
      <c r="F59" s="32" t="s">
        <v>7</v>
      </c>
      <c r="G59" s="74">
        <v>3</v>
      </c>
      <c r="H59" s="148"/>
      <c r="I59" s="75">
        <f t="shared" si="0"/>
        <v>0</v>
      </c>
    </row>
    <row r="60" spans="1:9" ht="15" customHeight="1" x14ac:dyDescent="0.25">
      <c r="A60" s="47" t="s">
        <v>359</v>
      </c>
      <c r="B60" s="192" t="s">
        <v>518</v>
      </c>
      <c r="C60" s="192"/>
      <c r="D60" s="192"/>
      <c r="E60" s="192"/>
      <c r="F60" s="32" t="s">
        <v>94</v>
      </c>
      <c r="G60" s="74">
        <v>5</v>
      </c>
      <c r="H60" s="148"/>
      <c r="I60" s="75">
        <f t="shared" si="0"/>
        <v>0</v>
      </c>
    </row>
    <row r="61" spans="1:9" ht="15" customHeight="1" x14ac:dyDescent="0.25">
      <c r="A61" s="47" t="s">
        <v>360</v>
      </c>
      <c r="B61" s="192" t="s">
        <v>519</v>
      </c>
      <c r="C61" s="192"/>
      <c r="D61" s="192"/>
      <c r="E61" s="192"/>
      <c r="F61" s="32" t="s">
        <v>94</v>
      </c>
      <c r="G61" s="74">
        <v>4</v>
      </c>
      <c r="H61" s="148"/>
      <c r="I61" s="75">
        <f t="shared" si="0"/>
        <v>0</v>
      </c>
    </row>
    <row r="62" spans="1:9" ht="15" customHeight="1" x14ac:dyDescent="0.25">
      <c r="A62" s="47" t="s">
        <v>361</v>
      </c>
      <c r="B62" s="192" t="s">
        <v>520</v>
      </c>
      <c r="C62" s="192"/>
      <c r="D62" s="192"/>
      <c r="E62" s="192"/>
      <c r="F62" s="32" t="s">
        <v>94</v>
      </c>
      <c r="G62" s="74">
        <v>4</v>
      </c>
      <c r="H62" s="148"/>
      <c r="I62" s="75">
        <f t="shared" si="0"/>
        <v>0</v>
      </c>
    </row>
    <row r="63" spans="1:9" ht="15" customHeight="1" x14ac:dyDescent="0.25">
      <c r="A63" s="47" t="s">
        <v>362</v>
      </c>
      <c r="B63" s="192" t="s">
        <v>669</v>
      </c>
      <c r="C63" s="192"/>
      <c r="D63" s="192"/>
      <c r="E63" s="192"/>
      <c r="F63" s="32" t="s">
        <v>94</v>
      </c>
      <c r="G63" s="74">
        <v>5</v>
      </c>
      <c r="H63" s="148"/>
      <c r="I63" s="75">
        <f t="shared" si="0"/>
        <v>0</v>
      </c>
    </row>
    <row r="64" spans="1:9" ht="15" customHeight="1" x14ac:dyDescent="0.25">
      <c r="A64" s="47" t="s">
        <v>363</v>
      </c>
      <c r="B64" s="192" t="s">
        <v>522</v>
      </c>
      <c r="C64" s="192"/>
      <c r="D64" s="192"/>
      <c r="E64" s="192"/>
      <c r="F64" s="32" t="s">
        <v>521</v>
      </c>
      <c r="G64" s="74">
        <v>53</v>
      </c>
      <c r="H64" s="148"/>
      <c r="I64" s="75">
        <f t="shared" si="0"/>
        <v>0</v>
      </c>
    </row>
    <row r="65" spans="1:9" ht="15" customHeight="1" x14ac:dyDescent="0.25">
      <c r="A65" s="47" t="s">
        <v>364</v>
      </c>
      <c r="B65" s="192" t="s">
        <v>523</v>
      </c>
      <c r="C65" s="192"/>
      <c r="D65" s="192"/>
      <c r="E65" s="192"/>
      <c r="F65" s="32" t="s">
        <v>521</v>
      </c>
      <c r="G65" s="74">
        <v>44</v>
      </c>
      <c r="H65" s="148"/>
      <c r="I65" s="75">
        <f t="shared" si="0"/>
        <v>0</v>
      </c>
    </row>
    <row r="66" spans="1:9" ht="15" customHeight="1" x14ac:dyDescent="0.25">
      <c r="A66" s="47" t="s">
        <v>365</v>
      </c>
      <c r="B66" s="192" t="s">
        <v>524</v>
      </c>
      <c r="C66" s="192"/>
      <c r="D66" s="192"/>
      <c r="E66" s="192"/>
      <c r="F66" s="32" t="s">
        <v>521</v>
      </c>
      <c r="G66" s="74">
        <v>37</v>
      </c>
      <c r="H66" s="148"/>
      <c r="I66" s="75">
        <f t="shared" si="0"/>
        <v>0</v>
      </c>
    </row>
    <row r="67" spans="1:9" ht="15" customHeight="1" x14ac:dyDescent="0.25">
      <c r="A67" s="47" t="s">
        <v>366</v>
      </c>
      <c r="B67" s="192" t="s">
        <v>525</v>
      </c>
      <c r="C67" s="192"/>
      <c r="D67" s="192"/>
      <c r="E67" s="192"/>
      <c r="F67" s="32" t="s">
        <v>521</v>
      </c>
      <c r="G67" s="74">
        <v>32</v>
      </c>
      <c r="H67" s="148"/>
      <c r="I67" s="75">
        <f t="shared" si="0"/>
        <v>0</v>
      </c>
    </row>
    <row r="68" spans="1:9" ht="15" customHeight="1" x14ac:dyDescent="0.25">
      <c r="A68" s="47" t="s">
        <v>367</v>
      </c>
      <c r="B68" s="192" t="s">
        <v>526</v>
      </c>
      <c r="C68" s="192"/>
      <c r="D68" s="192"/>
      <c r="E68" s="192"/>
      <c r="F68" s="32" t="s">
        <v>521</v>
      </c>
      <c r="G68" s="74">
        <v>7</v>
      </c>
      <c r="H68" s="148"/>
      <c r="I68" s="75">
        <f t="shared" si="0"/>
        <v>0</v>
      </c>
    </row>
    <row r="69" spans="1:9" ht="15" customHeight="1" x14ac:dyDescent="0.25">
      <c r="A69" s="47" t="s">
        <v>368</v>
      </c>
      <c r="B69" s="192" t="s">
        <v>527</v>
      </c>
      <c r="C69" s="192"/>
      <c r="D69" s="192"/>
      <c r="E69" s="192"/>
      <c r="F69" s="32" t="s">
        <v>7</v>
      </c>
      <c r="G69" s="74">
        <v>79</v>
      </c>
      <c r="H69" s="148"/>
      <c r="I69" s="75">
        <f t="shared" ref="I69:I102" si="1">G69*H69</f>
        <v>0</v>
      </c>
    </row>
    <row r="70" spans="1:9" ht="15" customHeight="1" x14ac:dyDescent="0.25">
      <c r="A70" s="47" t="s">
        <v>369</v>
      </c>
      <c r="B70" s="192" t="s">
        <v>528</v>
      </c>
      <c r="C70" s="192"/>
      <c r="D70" s="192"/>
      <c r="E70" s="192"/>
      <c r="F70" s="32" t="s">
        <v>7</v>
      </c>
      <c r="G70" s="74">
        <v>92</v>
      </c>
      <c r="H70" s="148"/>
      <c r="I70" s="75">
        <f t="shared" si="1"/>
        <v>0</v>
      </c>
    </row>
    <row r="71" spans="1:9" ht="15" customHeight="1" x14ac:dyDescent="0.25">
      <c r="A71" s="47" t="s">
        <v>370</v>
      </c>
      <c r="B71" s="192" t="s">
        <v>529</v>
      </c>
      <c r="C71" s="192"/>
      <c r="D71" s="192"/>
      <c r="E71" s="192"/>
      <c r="F71" s="32" t="s">
        <v>7</v>
      </c>
      <c r="G71" s="74">
        <v>120</v>
      </c>
      <c r="H71" s="148"/>
      <c r="I71" s="75">
        <f t="shared" si="1"/>
        <v>0</v>
      </c>
    </row>
    <row r="72" spans="1:9" ht="15" customHeight="1" x14ac:dyDescent="0.25">
      <c r="A72" s="47" t="s">
        <v>372</v>
      </c>
      <c r="B72" s="192" t="s">
        <v>530</v>
      </c>
      <c r="C72" s="192"/>
      <c r="D72" s="192"/>
      <c r="E72" s="192"/>
      <c r="F72" s="32" t="s">
        <v>7</v>
      </c>
      <c r="G72" s="74">
        <v>74</v>
      </c>
      <c r="H72" s="148"/>
      <c r="I72" s="75">
        <f t="shared" si="1"/>
        <v>0</v>
      </c>
    </row>
    <row r="73" spans="1:9" ht="15" customHeight="1" x14ac:dyDescent="0.25">
      <c r="A73" s="47" t="s">
        <v>374</v>
      </c>
      <c r="B73" s="192" t="s">
        <v>531</v>
      </c>
      <c r="C73" s="192"/>
      <c r="D73" s="192"/>
      <c r="E73" s="192"/>
      <c r="F73" s="32" t="s">
        <v>7</v>
      </c>
      <c r="G73" s="74">
        <v>52</v>
      </c>
      <c r="H73" s="148"/>
      <c r="I73" s="75">
        <f t="shared" si="1"/>
        <v>0</v>
      </c>
    </row>
    <row r="74" spans="1:9" ht="15" customHeight="1" x14ac:dyDescent="0.25">
      <c r="A74" s="47" t="s">
        <v>376</v>
      </c>
      <c r="B74" s="192" t="s">
        <v>532</v>
      </c>
      <c r="C74" s="192"/>
      <c r="D74" s="192"/>
      <c r="E74" s="192"/>
      <c r="F74" s="32" t="s">
        <v>7</v>
      </c>
      <c r="G74" s="74">
        <v>4</v>
      </c>
      <c r="H74" s="148"/>
      <c r="I74" s="75">
        <f t="shared" si="1"/>
        <v>0</v>
      </c>
    </row>
    <row r="75" spans="1:9" ht="15" customHeight="1" x14ac:dyDescent="0.25">
      <c r="A75" s="47" t="s">
        <v>378</v>
      </c>
      <c r="B75" s="192" t="s">
        <v>670</v>
      </c>
      <c r="C75" s="192"/>
      <c r="D75" s="192"/>
      <c r="E75" s="192"/>
      <c r="F75" s="32" t="s">
        <v>671</v>
      </c>
      <c r="G75" s="74">
        <v>5</v>
      </c>
      <c r="H75" s="148"/>
      <c r="I75" s="75">
        <f t="shared" si="1"/>
        <v>0</v>
      </c>
    </row>
    <row r="76" spans="1:9" ht="15" customHeight="1" x14ac:dyDescent="0.25">
      <c r="A76" s="47" t="s">
        <v>380</v>
      </c>
      <c r="B76" s="192" t="s">
        <v>534</v>
      </c>
      <c r="C76" s="192"/>
      <c r="D76" s="192"/>
      <c r="E76" s="192"/>
      <c r="F76" s="32" t="s">
        <v>7</v>
      </c>
      <c r="G76" s="74">
        <v>3</v>
      </c>
      <c r="H76" s="148"/>
      <c r="I76" s="75">
        <f t="shared" si="1"/>
        <v>0</v>
      </c>
    </row>
    <row r="77" spans="1:9" ht="15" customHeight="1" x14ac:dyDescent="0.25">
      <c r="A77" s="47" t="s">
        <v>381</v>
      </c>
      <c r="B77" s="192" t="s">
        <v>535</v>
      </c>
      <c r="C77" s="192"/>
      <c r="D77" s="192"/>
      <c r="E77" s="192"/>
      <c r="F77" s="32" t="s">
        <v>7</v>
      </c>
      <c r="G77" s="74">
        <v>2</v>
      </c>
      <c r="H77" s="148"/>
      <c r="I77" s="75">
        <f t="shared" si="1"/>
        <v>0</v>
      </c>
    </row>
    <row r="78" spans="1:9" ht="15" customHeight="1" x14ac:dyDescent="0.25">
      <c r="A78" s="47" t="s">
        <v>383</v>
      </c>
      <c r="B78" s="192" t="s">
        <v>672</v>
      </c>
      <c r="C78" s="208"/>
      <c r="D78" s="208"/>
      <c r="E78" s="208"/>
      <c r="F78" s="32" t="s">
        <v>7</v>
      </c>
      <c r="G78" s="74">
        <v>5</v>
      </c>
      <c r="H78" s="148"/>
      <c r="I78" s="75">
        <f t="shared" si="1"/>
        <v>0</v>
      </c>
    </row>
    <row r="79" spans="1:9" ht="15" customHeight="1" x14ac:dyDescent="0.25">
      <c r="A79" s="47" t="s">
        <v>384</v>
      </c>
      <c r="B79" s="192" t="s">
        <v>536</v>
      </c>
      <c r="C79" s="208"/>
      <c r="D79" s="208"/>
      <c r="E79" s="208"/>
      <c r="F79" s="32" t="s">
        <v>7</v>
      </c>
      <c r="G79" s="74">
        <v>2</v>
      </c>
      <c r="H79" s="148"/>
      <c r="I79" s="75">
        <f t="shared" si="1"/>
        <v>0</v>
      </c>
    </row>
    <row r="80" spans="1:9" ht="15" customHeight="1" x14ac:dyDescent="0.25">
      <c r="A80" s="47" t="s">
        <v>386</v>
      </c>
      <c r="B80" s="192" t="s">
        <v>723</v>
      </c>
      <c r="C80" s="208"/>
      <c r="D80" s="208"/>
      <c r="E80" s="208"/>
      <c r="F80" s="32" t="s">
        <v>7</v>
      </c>
      <c r="G80" s="74">
        <v>12</v>
      </c>
      <c r="H80" s="148"/>
      <c r="I80" s="75">
        <f t="shared" si="1"/>
        <v>0</v>
      </c>
    </row>
    <row r="81" spans="1:9" ht="15" customHeight="1" x14ac:dyDescent="0.25">
      <c r="A81" s="47" t="s">
        <v>387</v>
      </c>
      <c r="B81" s="192" t="s">
        <v>724</v>
      </c>
      <c r="C81" s="208"/>
      <c r="D81" s="208"/>
      <c r="E81" s="208"/>
      <c r="F81" s="32" t="s">
        <v>7</v>
      </c>
      <c r="G81" s="74">
        <v>5</v>
      </c>
      <c r="H81" s="148"/>
      <c r="I81" s="75">
        <f t="shared" si="1"/>
        <v>0</v>
      </c>
    </row>
    <row r="82" spans="1:9" ht="15" customHeight="1" x14ac:dyDescent="0.25">
      <c r="A82" s="47" t="s">
        <v>388</v>
      </c>
      <c r="B82" s="192" t="s">
        <v>725</v>
      </c>
      <c r="C82" s="208"/>
      <c r="D82" s="208"/>
      <c r="E82" s="208"/>
      <c r="F82" s="32" t="s">
        <v>7</v>
      </c>
      <c r="G82" s="74">
        <v>74</v>
      </c>
      <c r="H82" s="148"/>
      <c r="I82" s="75">
        <f t="shared" si="1"/>
        <v>0</v>
      </c>
    </row>
    <row r="83" spans="1:9" ht="15" customHeight="1" x14ac:dyDescent="0.25">
      <c r="A83" s="47" t="s">
        <v>390</v>
      </c>
      <c r="B83" s="192" t="s">
        <v>726</v>
      </c>
      <c r="C83" s="208"/>
      <c r="D83" s="208"/>
      <c r="E83" s="208"/>
      <c r="F83" s="32" t="s">
        <v>7</v>
      </c>
      <c r="G83" s="74">
        <v>94</v>
      </c>
      <c r="H83" s="148"/>
      <c r="I83" s="75">
        <f t="shared" si="1"/>
        <v>0</v>
      </c>
    </row>
    <row r="84" spans="1:9" ht="15" customHeight="1" x14ac:dyDescent="0.25">
      <c r="A84" s="47" t="s">
        <v>391</v>
      </c>
      <c r="B84" s="192" t="s">
        <v>801</v>
      </c>
      <c r="C84" s="208"/>
      <c r="D84" s="208"/>
      <c r="E84" s="208"/>
      <c r="F84" s="32" t="s">
        <v>7</v>
      </c>
      <c r="G84" s="74">
        <v>2</v>
      </c>
      <c r="H84" s="148"/>
      <c r="I84" s="75">
        <f>G84*H84</f>
        <v>0</v>
      </c>
    </row>
    <row r="85" spans="1:9" ht="15" customHeight="1" x14ac:dyDescent="0.25">
      <c r="A85" s="47" t="s">
        <v>393</v>
      </c>
      <c r="B85" s="192" t="s">
        <v>802</v>
      </c>
      <c r="C85" s="208"/>
      <c r="D85" s="208"/>
      <c r="E85" s="208"/>
      <c r="F85" s="32" t="s">
        <v>533</v>
      </c>
      <c r="G85" s="74">
        <v>2</v>
      </c>
      <c r="H85" s="148"/>
      <c r="I85" s="75">
        <f>G85*H85</f>
        <v>0</v>
      </c>
    </row>
    <row r="86" spans="1:9" ht="15" customHeight="1" x14ac:dyDescent="0.25">
      <c r="A86" s="47" t="s">
        <v>395</v>
      </c>
      <c r="B86" s="192" t="s">
        <v>537</v>
      </c>
      <c r="C86" s="192"/>
      <c r="D86" s="192"/>
      <c r="E86" s="192"/>
      <c r="F86" s="32" t="s">
        <v>7</v>
      </c>
      <c r="G86" s="74">
        <v>5</v>
      </c>
      <c r="H86" s="148"/>
      <c r="I86" s="75">
        <f t="shared" si="1"/>
        <v>0</v>
      </c>
    </row>
    <row r="87" spans="1:9" ht="15" customHeight="1" x14ac:dyDescent="0.25">
      <c r="A87" s="47" t="s">
        <v>397</v>
      </c>
      <c r="B87" s="192" t="s">
        <v>538</v>
      </c>
      <c r="C87" s="192"/>
      <c r="D87" s="192"/>
      <c r="E87" s="192"/>
      <c r="F87" s="32" t="s">
        <v>7</v>
      </c>
      <c r="G87" s="74">
        <v>4</v>
      </c>
      <c r="H87" s="148"/>
      <c r="I87" s="75">
        <f t="shared" si="1"/>
        <v>0</v>
      </c>
    </row>
    <row r="88" spans="1:9" ht="15" customHeight="1" x14ac:dyDescent="0.25">
      <c r="A88" s="47" t="s">
        <v>399</v>
      </c>
      <c r="B88" s="192" t="s">
        <v>539</v>
      </c>
      <c r="C88" s="192"/>
      <c r="D88" s="192"/>
      <c r="E88" s="192"/>
      <c r="F88" s="32" t="s">
        <v>7</v>
      </c>
      <c r="G88" s="74">
        <v>2</v>
      </c>
      <c r="H88" s="148"/>
      <c r="I88" s="75">
        <f t="shared" si="1"/>
        <v>0</v>
      </c>
    </row>
    <row r="89" spans="1:9" ht="15" customHeight="1" x14ac:dyDescent="0.25">
      <c r="A89" s="47" t="s">
        <v>401</v>
      </c>
      <c r="B89" s="192" t="s">
        <v>540</v>
      </c>
      <c r="C89" s="192"/>
      <c r="D89" s="192"/>
      <c r="E89" s="192"/>
      <c r="F89" s="32" t="s">
        <v>7</v>
      </c>
      <c r="G89" s="74">
        <v>2</v>
      </c>
      <c r="H89" s="148"/>
      <c r="I89" s="75">
        <f t="shared" si="1"/>
        <v>0</v>
      </c>
    </row>
    <row r="90" spans="1:9" ht="15" customHeight="1" x14ac:dyDescent="0.25">
      <c r="A90" s="47" t="s">
        <v>403</v>
      </c>
      <c r="B90" s="192" t="s">
        <v>541</v>
      </c>
      <c r="C90" s="192"/>
      <c r="D90" s="192"/>
      <c r="E90" s="192"/>
      <c r="F90" s="32" t="s">
        <v>7</v>
      </c>
      <c r="G90" s="74">
        <v>2</v>
      </c>
      <c r="H90" s="148"/>
      <c r="I90" s="75">
        <f t="shared" si="1"/>
        <v>0</v>
      </c>
    </row>
    <row r="91" spans="1:9" ht="15" customHeight="1" x14ac:dyDescent="0.25">
      <c r="A91" s="47" t="s">
        <v>405</v>
      </c>
      <c r="B91" s="192" t="s">
        <v>542</v>
      </c>
      <c r="C91" s="192"/>
      <c r="D91" s="192"/>
      <c r="E91" s="192"/>
      <c r="F91" s="32" t="s">
        <v>7</v>
      </c>
      <c r="G91" s="74">
        <v>2</v>
      </c>
      <c r="H91" s="148"/>
      <c r="I91" s="75">
        <f t="shared" si="1"/>
        <v>0</v>
      </c>
    </row>
    <row r="92" spans="1:9" ht="15" customHeight="1" x14ac:dyDescent="0.25">
      <c r="A92" s="47" t="s">
        <v>406</v>
      </c>
      <c r="B92" s="192" t="s">
        <v>543</v>
      </c>
      <c r="C92" s="192"/>
      <c r="D92" s="192"/>
      <c r="E92" s="192"/>
      <c r="F92" s="32" t="s">
        <v>7</v>
      </c>
      <c r="G92" s="74">
        <v>2</v>
      </c>
      <c r="H92" s="148"/>
      <c r="I92" s="75">
        <f t="shared" si="1"/>
        <v>0</v>
      </c>
    </row>
    <row r="93" spans="1:9" ht="15" customHeight="1" x14ac:dyDescent="0.25">
      <c r="A93" s="47" t="s">
        <v>755</v>
      </c>
      <c r="B93" s="192" t="s">
        <v>906</v>
      </c>
      <c r="C93" s="192"/>
      <c r="D93" s="192"/>
      <c r="E93" s="192"/>
      <c r="F93" s="32" t="s">
        <v>7</v>
      </c>
      <c r="G93" s="74">
        <v>2</v>
      </c>
      <c r="H93" s="148"/>
      <c r="I93" s="75">
        <f>G93*H93</f>
        <v>0</v>
      </c>
    </row>
    <row r="94" spans="1:9" ht="15" customHeight="1" x14ac:dyDescent="0.25">
      <c r="A94" s="47" t="s">
        <v>407</v>
      </c>
      <c r="B94" s="192" t="s">
        <v>544</v>
      </c>
      <c r="C94" s="192"/>
      <c r="D94" s="192"/>
      <c r="E94" s="192"/>
      <c r="F94" s="32" t="s">
        <v>7</v>
      </c>
      <c r="G94" s="74">
        <v>2</v>
      </c>
      <c r="H94" s="148"/>
      <c r="I94" s="75">
        <f t="shared" si="1"/>
        <v>0</v>
      </c>
    </row>
    <row r="95" spans="1:9" ht="15" customHeight="1" x14ac:dyDescent="0.25">
      <c r="A95" s="47" t="s">
        <v>756</v>
      </c>
      <c r="B95" s="192" t="s">
        <v>907</v>
      </c>
      <c r="C95" s="192"/>
      <c r="D95" s="192"/>
      <c r="E95" s="192"/>
      <c r="F95" s="32" t="s">
        <v>7</v>
      </c>
      <c r="G95" s="74">
        <v>2</v>
      </c>
      <c r="H95" s="148"/>
      <c r="I95" s="75">
        <f>G95*H95</f>
        <v>0</v>
      </c>
    </row>
    <row r="96" spans="1:9" ht="15" customHeight="1" x14ac:dyDescent="0.25">
      <c r="A96" s="47" t="s">
        <v>408</v>
      </c>
      <c r="B96" s="192" t="s">
        <v>908</v>
      </c>
      <c r="C96" s="192"/>
      <c r="D96" s="192"/>
      <c r="E96" s="192"/>
      <c r="F96" s="32" t="s">
        <v>7</v>
      </c>
      <c r="G96" s="74">
        <v>2</v>
      </c>
      <c r="H96" s="148"/>
      <c r="I96" s="75">
        <f t="shared" si="1"/>
        <v>0</v>
      </c>
    </row>
    <row r="97" spans="1:9" ht="15" customHeight="1" x14ac:dyDescent="0.25">
      <c r="A97" s="47" t="s">
        <v>409</v>
      </c>
      <c r="B97" s="192" t="s">
        <v>909</v>
      </c>
      <c r="C97" s="192"/>
      <c r="D97" s="192"/>
      <c r="E97" s="192"/>
      <c r="F97" s="32" t="s">
        <v>7</v>
      </c>
      <c r="G97" s="74">
        <v>2</v>
      </c>
      <c r="H97" s="148"/>
      <c r="I97" s="75">
        <f t="shared" si="1"/>
        <v>0</v>
      </c>
    </row>
    <row r="98" spans="1:9" ht="15" customHeight="1" x14ac:dyDescent="0.25">
      <c r="A98" s="47" t="s">
        <v>410</v>
      </c>
      <c r="B98" s="192" t="s">
        <v>910</v>
      </c>
      <c r="C98" s="192"/>
      <c r="D98" s="192"/>
      <c r="E98" s="192"/>
      <c r="F98" s="32" t="s">
        <v>7</v>
      </c>
      <c r="G98" s="74">
        <v>3</v>
      </c>
      <c r="H98" s="148"/>
      <c r="I98" s="75">
        <f t="shared" si="1"/>
        <v>0</v>
      </c>
    </row>
    <row r="99" spans="1:9" ht="15" customHeight="1" x14ac:dyDescent="0.25">
      <c r="A99" s="47" t="s">
        <v>757</v>
      </c>
      <c r="B99" s="192" t="s">
        <v>911</v>
      </c>
      <c r="C99" s="192"/>
      <c r="D99" s="192"/>
      <c r="E99" s="192"/>
      <c r="F99" s="32" t="s">
        <v>7</v>
      </c>
      <c r="G99" s="74">
        <v>6</v>
      </c>
      <c r="H99" s="148"/>
      <c r="I99" s="75">
        <f t="shared" si="1"/>
        <v>0</v>
      </c>
    </row>
    <row r="100" spans="1:9" ht="15" customHeight="1" x14ac:dyDescent="0.25">
      <c r="A100" s="47" t="s">
        <v>758</v>
      </c>
      <c r="B100" s="192" t="s">
        <v>912</v>
      </c>
      <c r="C100" s="192"/>
      <c r="D100" s="192"/>
      <c r="E100" s="192"/>
      <c r="F100" s="32" t="s">
        <v>533</v>
      </c>
      <c r="G100" s="74">
        <v>5</v>
      </c>
      <c r="H100" s="148"/>
      <c r="I100" s="75">
        <f t="shared" si="1"/>
        <v>0</v>
      </c>
    </row>
    <row r="101" spans="1:9" ht="15" customHeight="1" x14ac:dyDescent="0.25">
      <c r="A101" s="47" t="s">
        <v>759</v>
      </c>
      <c r="B101" s="192" t="s">
        <v>721</v>
      </c>
      <c r="C101" s="192"/>
      <c r="D101" s="192"/>
      <c r="E101" s="192"/>
      <c r="F101" s="32" t="s">
        <v>533</v>
      </c>
      <c r="G101" s="74">
        <v>6</v>
      </c>
      <c r="H101" s="148"/>
      <c r="I101" s="75">
        <f t="shared" si="1"/>
        <v>0</v>
      </c>
    </row>
    <row r="102" spans="1:9" ht="15" customHeight="1" thickBot="1" x14ac:dyDescent="0.3">
      <c r="A102" s="47" t="s">
        <v>411</v>
      </c>
      <c r="B102" s="194" t="s">
        <v>722</v>
      </c>
      <c r="C102" s="194"/>
      <c r="D102" s="194"/>
      <c r="E102" s="194"/>
      <c r="F102" s="35" t="s">
        <v>533</v>
      </c>
      <c r="G102" s="76">
        <v>7</v>
      </c>
      <c r="H102" s="149"/>
      <c r="I102" s="77">
        <f t="shared" si="1"/>
        <v>0</v>
      </c>
    </row>
    <row r="103" spans="1:9" ht="15" thickBot="1" x14ac:dyDescent="0.3">
      <c r="A103" s="200" t="s">
        <v>175</v>
      </c>
      <c r="B103" s="200"/>
      <c r="C103" s="200"/>
      <c r="D103" s="200"/>
      <c r="E103" s="201"/>
      <c r="F103" s="186" t="s">
        <v>786</v>
      </c>
      <c r="G103" s="187"/>
      <c r="H103" s="188"/>
      <c r="I103" s="180">
        <f>SUM(I4:I102)</f>
        <v>0</v>
      </c>
    </row>
  </sheetData>
  <sortState xmlns:xlrd2="http://schemas.microsoft.com/office/spreadsheetml/2017/richdata2" ref="C93:G108">
    <sortCondition ref="C93"/>
  </sortState>
  <mergeCells count="104">
    <mergeCell ref="F103:H103"/>
    <mergeCell ref="A1:I1"/>
    <mergeCell ref="A103:E103"/>
    <mergeCell ref="B102:E102"/>
    <mergeCell ref="B100:E100"/>
    <mergeCell ref="B80:E80"/>
    <mergeCell ref="B81:E81"/>
    <mergeCell ref="B82:E82"/>
    <mergeCell ref="B83:E83"/>
    <mergeCell ref="B78:E78"/>
    <mergeCell ref="B32:E32"/>
    <mergeCell ref="B58:E58"/>
    <mergeCell ref="B59:E59"/>
    <mergeCell ref="B101:E101"/>
    <mergeCell ref="B55:E55"/>
    <mergeCell ref="B56:E56"/>
    <mergeCell ref="B49:E49"/>
    <mergeCell ref="B50:E50"/>
    <mergeCell ref="B52:E52"/>
    <mergeCell ref="B63:E63"/>
    <mergeCell ref="B75:E75"/>
    <mergeCell ref="B67:E67"/>
    <mergeCell ref="B68:E68"/>
    <mergeCell ref="B10:E10"/>
    <mergeCell ref="B36:E36"/>
    <mergeCell ref="B40:E40"/>
    <mergeCell ref="B85:E85"/>
    <mergeCell ref="B12:E12"/>
    <mergeCell ref="B21:E21"/>
    <mergeCell ref="B22:E22"/>
    <mergeCell ref="B39:E39"/>
    <mergeCell ref="B51:E51"/>
    <mergeCell ref="B43:E43"/>
    <mergeCell ref="B44:E44"/>
    <mergeCell ref="B45:E45"/>
    <mergeCell ref="B46:E46"/>
    <mergeCell ref="B20:E20"/>
    <mergeCell ref="B23:E23"/>
    <mergeCell ref="B37:E37"/>
    <mergeCell ref="B16:E16"/>
    <mergeCell ref="B17:E17"/>
    <mergeCell ref="B64:E64"/>
    <mergeCell ref="B60:E60"/>
    <mergeCell ref="B65:E65"/>
    <mergeCell ref="B24:E24"/>
    <mergeCell ref="B2:E2"/>
    <mergeCell ref="B3:E3"/>
    <mergeCell ref="B9:E9"/>
    <mergeCell ref="B8:E8"/>
    <mergeCell ref="B4:E4"/>
    <mergeCell ref="B5:E5"/>
    <mergeCell ref="B6:E6"/>
    <mergeCell ref="B88:E88"/>
    <mergeCell ref="B33:E33"/>
    <mergeCell ref="B18:E18"/>
    <mergeCell ref="B25:E25"/>
    <mergeCell ref="B38:E38"/>
    <mergeCell ref="B70:E70"/>
    <mergeCell ref="B31:E31"/>
    <mergeCell ref="B53:E53"/>
    <mergeCell ref="B54:E54"/>
    <mergeCell ref="B69:E69"/>
    <mergeCell ref="B19:E19"/>
    <mergeCell ref="B47:E47"/>
    <mergeCell ref="B57:E57"/>
    <mergeCell ref="B7:E7"/>
    <mergeCell ref="B41:E41"/>
    <mergeCell ref="B11:E11"/>
    <mergeCell ref="B42:E42"/>
    <mergeCell ref="B87:E87"/>
    <mergeCell ref="B79:E79"/>
    <mergeCell ref="B86:E86"/>
    <mergeCell ref="B13:E13"/>
    <mergeCell ref="B14:E14"/>
    <mergeCell ref="B15:E15"/>
    <mergeCell ref="B27:E27"/>
    <mergeCell ref="B28:E28"/>
    <mergeCell ref="B29:E29"/>
    <mergeCell ref="B30:E30"/>
    <mergeCell ref="B26:E26"/>
    <mergeCell ref="B62:E62"/>
    <mergeCell ref="B66:E66"/>
    <mergeCell ref="B84:E84"/>
    <mergeCell ref="B71:E71"/>
    <mergeCell ref="B72:E72"/>
    <mergeCell ref="B73:E73"/>
    <mergeCell ref="B74:E74"/>
    <mergeCell ref="B77:E77"/>
    <mergeCell ref="B76:E76"/>
    <mergeCell ref="B61:E61"/>
    <mergeCell ref="B48:E48"/>
    <mergeCell ref="B34:E34"/>
    <mergeCell ref="B35:E35"/>
    <mergeCell ref="B99:E99"/>
    <mergeCell ref="B98:E98"/>
    <mergeCell ref="B97:E97"/>
    <mergeCell ref="B89:E89"/>
    <mergeCell ref="B94:E94"/>
    <mergeCell ref="B92:E92"/>
    <mergeCell ref="B95:E95"/>
    <mergeCell ref="B96:E96"/>
    <mergeCell ref="B91:E91"/>
    <mergeCell ref="B90:E90"/>
    <mergeCell ref="B93:E93"/>
  </mergeCells>
  <phoneticPr fontId="7" type="noConversion"/>
  <printOptions horizontalCentered="1"/>
  <pageMargins left="0.19685039370078741" right="0.19685039370078741" top="0.74803149606299213" bottom="0.74803149606299213" header="0.31496062992125984" footer="0.31496062992125984"/>
  <pageSetup paperSize="9" firstPageNumber="6" fitToHeight="0" orientation="portrait" useFirstPageNumber="1" r:id="rId1"/>
  <headerFooter>
    <oddHeader>&amp;R&amp;"Arial,Normalny"&amp;10Załącznik &amp;K0000FFNr 2&amp;K01+000. do zapytania ofertowego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  <pageSetUpPr fitToPage="1"/>
  </sheetPr>
  <dimension ref="A1:I103"/>
  <sheetViews>
    <sheetView zoomScaleNormal="100" workbookViewId="0">
      <selection activeCell="H4" sqref="H4"/>
    </sheetView>
  </sheetViews>
  <sheetFormatPr defaultColWidth="15.140625" defaultRowHeight="14.25" x14ac:dyDescent="0.25"/>
  <cols>
    <col min="1" max="5" width="15.140625" style="150"/>
    <col min="6" max="7" width="15.140625" style="127"/>
    <col min="8" max="16384" width="15.140625" style="150"/>
  </cols>
  <sheetData>
    <row r="1" spans="1:9" ht="15" customHeight="1" thickBot="1" x14ac:dyDescent="0.3">
      <c r="A1" s="213" t="s">
        <v>783</v>
      </c>
      <c r="B1" s="213"/>
      <c r="C1" s="213"/>
      <c r="D1" s="213"/>
      <c r="E1" s="213"/>
      <c r="F1" s="213"/>
      <c r="G1" s="213"/>
      <c r="H1" s="213"/>
      <c r="I1" s="213"/>
    </row>
    <row r="2" spans="1:9" ht="28.5" x14ac:dyDescent="0.25">
      <c r="A2" s="119" t="s">
        <v>0</v>
      </c>
      <c r="B2" s="210" t="s">
        <v>1</v>
      </c>
      <c r="C2" s="210"/>
      <c r="D2" s="210"/>
      <c r="E2" s="210"/>
      <c r="F2" s="120" t="s">
        <v>2</v>
      </c>
      <c r="G2" s="121" t="s">
        <v>3</v>
      </c>
      <c r="H2" s="83" t="s">
        <v>4</v>
      </c>
      <c r="I2" s="84" t="s">
        <v>784</v>
      </c>
    </row>
    <row r="3" spans="1:9" ht="15" thickBot="1" x14ac:dyDescent="0.3">
      <c r="A3" s="122">
        <v>1</v>
      </c>
      <c r="B3" s="211">
        <v>2</v>
      </c>
      <c r="C3" s="211"/>
      <c r="D3" s="211"/>
      <c r="E3" s="211"/>
      <c r="F3" s="123">
        <v>3</v>
      </c>
      <c r="G3" s="124">
        <v>4</v>
      </c>
      <c r="H3" s="125">
        <v>5</v>
      </c>
      <c r="I3" s="126" t="s">
        <v>785</v>
      </c>
    </row>
    <row r="4" spans="1:9" ht="15" customHeight="1" x14ac:dyDescent="0.25">
      <c r="A4" s="113" t="s">
        <v>284</v>
      </c>
      <c r="B4" s="212" t="s">
        <v>854</v>
      </c>
      <c r="C4" s="212"/>
      <c r="D4" s="212"/>
      <c r="E4" s="212"/>
      <c r="F4" s="114" t="s">
        <v>7</v>
      </c>
      <c r="G4" s="138">
        <v>1</v>
      </c>
      <c r="H4" s="139"/>
      <c r="I4" s="140">
        <f>G4*H4</f>
        <v>0</v>
      </c>
    </row>
    <row r="5" spans="1:9" ht="15" customHeight="1" x14ac:dyDescent="0.25">
      <c r="A5" s="115" t="s">
        <v>285</v>
      </c>
      <c r="B5" s="209" t="s">
        <v>855</v>
      </c>
      <c r="C5" s="209"/>
      <c r="D5" s="209"/>
      <c r="E5" s="209"/>
      <c r="F5" s="116" t="s">
        <v>7</v>
      </c>
      <c r="G5" s="141">
        <v>2</v>
      </c>
      <c r="H5" s="142"/>
      <c r="I5" s="143">
        <f t="shared" ref="I5:I68" si="0">G5*H5</f>
        <v>0</v>
      </c>
    </row>
    <row r="6" spans="1:9" ht="15" customHeight="1" x14ac:dyDescent="0.25">
      <c r="A6" s="115" t="s">
        <v>286</v>
      </c>
      <c r="B6" s="209" t="s">
        <v>545</v>
      </c>
      <c r="C6" s="209"/>
      <c r="D6" s="209"/>
      <c r="E6" s="209"/>
      <c r="F6" s="116" t="s">
        <v>7</v>
      </c>
      <c r="G6" s="141">
        <v>41</v>
      </c>
      <c r="H6" s="142"/>
      <c r="I6" s="143">
        <f t="shared" si="0"/>
        <v>0</v>
      </c>
    </row>
    <row r="7" spans="1:9" ht="15" customHeight="1" x14ac:dyDescent="0.25">
      <c r="A7" s="115" t="s">
        <v>287</v>
      </c>
      <c r="B7" s="209" t="s">
        <v>546</v>
      </c>
      <c r="C7" s="209"/>
      <c r="D7" s="209"/>
      <c r="E7" s="209"/>
      <c r="F7" s="116" t="s">
        <v>7</v>
      </c>
      <c r="G7" s="141">
        <v>27</v>
      </c>
      <c r="H7" s="142"/>
      <c r="I7" s="143">
        <f t="shared" si="0"/>
        <v>0</v>
      </c>
    </row>
    <row r="8" spans="1:9" ht="15" customHeight="1" x14ac:dyDescent="0.25">
      <c r="A8" s="115" t="s">
        <v>289</v>
      </c>
      <c r="B8" s="209" t="s">
        <v>547</v>
      </c>
      <c r="C8" s="209"/>
      <c r="D8" s="209"/>
      <c r="E8" s="209"/>
      <c r="F8" s="116" t="s">
        <v>7</v>
      </c>
      <c r="G8" s="141">
        <v>45</v>
      </c>
      <c r="H8" s="142"/>
      <c r="I8" s="143">
        <f t="shared" si="0"/>
        <v>0</v>
      </c>
    </row>
    <row r="9" spans="1:9" ht="15" customHeight="1" x14ac:dyDescent="0.25">
      <c r="A9" s="115" t="s">
        <v>290</v>
      </c>
      <c r="B9" s="209" t="s">
        <v>548</v>
      </c>
      <c r="C9" s="209"/>
      <c r="D9" s="209"/>
      <c r="E9" s="209"/>
      <c r="F9" s="116" t="s">
        <v>7</v>
      </c>
      <c r="G9" s="141">
        <v>31</v>
      </c>
      <c r="H9" s="142"/>
      <c r="I9" s="143">
        <f t="shared" si="0"/>
        <v>0</v>
      </c>
    </row>
    <row r="10" spans="1:9" ht="15" customHeight="1" x14ac:dyDescent="0.25">
      <c r="A10" s="115" t="s">
        <v>291</v>
      </c>
      <c r="B10" s="209" t="s">
        <v>549</v>
      </c>
      <c r="C10" s="209"/>
      <c r="D10" s="209"/>
      <c r="E10" s="209"/>
      <c r="F10" s="116" t="s">
        <v>7</v>
      </c>
      <c r="G10" s="141">
        <v>10</v>
      </c>
      <c r="H10" s="142"/>
      <c r="I10" s="143">
        <f t="shared" si="0"/>
        <v>0</v>
      </c>
    </row>
    <row r="11" spans="1:9" ht="15" customHeight="1" x14ac:dyDescent="0.25">
      <c r="A11" s="115" t="s">
        <v>292</v>
      </c>
      <c r="B11" s="209" t="s">
        <v>550</v>
      </c>
      <c r="C11" s="209"/>
      <c r="D11" s="209"/>
      <c r="E11" s="209"/>
      <c r="F11" s="116" t="s">
        <v>7</v>
      </c>
      <c r="G11" s="141">
        <v>6</v>
      </c>
      <c r="H11" s="142"/>
      <c r="I11" s="143">
        <f t="shared" si="0"/>
        <v>0</v>
      </c>
    </row>
    <row r="12" spans="1:9" ht="15" customHeight="1" x14ac:dyDescent="0.25">
      <c r="A12" s="115" t="s">
        <v>294</v>
      </c>
      <c r="B12" s="209" t="s">
        <v>551</v>
      </c>
      <c r="C12" s="209"/>
      <c r="D12" s="209"/>
      <c r="E12" s="209"/>
      <c r="F12" s="116" t="s">
        <v>7</v>
      </c>
      <c r="G12" s="141">
        <v>2</v>
      </c>
      <c r="H12" s="142"/>
      <c r="I12" s="143">
        <f t="shared" si="0"/>
        <v>0</v>
      </c>
    </row>
    <row r="13" spans="1:9" ht="15" customHeight="1" x14ac:dyDescent="0.25">
      <c r="A13" s="115" t="s">
        <v>295</v>
      </c>
      <c r="B13" s="209" t="s">
        <v>552</v>
      </c>
      <c r="C13" s="209"/>
      <c r="D13" s="209"/>
      <c r="E13" s="209"/>
      <c r="F13" s="116" t="s">
        <v>7</v>
      </c>
      <c r="G13" s="141">
        <v>5</v>
      </c>
      <c r="H13" s="142"/>
      <c r="I13" s="143">
        <f>G13*H13</f>
        <v>0</v>
      </c>
    </row>
    <row r="14" spans="1:9" ht="15" customHeight="1" x14ac:dyDescent="0.25">
      <c r="A14" s="115" t="s">
        <v>296</v>
      </c>
      <c r="B14" s="209" t="s">
        <v>856</v>
      </c>
      <c r="C14" s="209"/>
      <c r="D14" s="209"/>
      <c r="E14" s="209"/>
      <c r="F14" s="116" t="s">
        <v>7</v>
      </c>
      <c r="G14" s="141">
        <v>5</v>
      </c>
      <c r="H14" s="142"/>
      <c r="I14" s="143">
        <f>G14*H14</f>
        <v>0</v>
      </c>
    </row>
    <row r="15" spans="1:9" ht="15" customHeight="1" x14ac:dyDescent="0.25">
      <c r="A15" s="115" t="s">
        <v>297</v>
      </c>
      <c r="B15" s="209" t="s">
        <v>857</v>
      </c>
      <c r="C15" s="209"/>
      <c r="D15" s="209"/>
      <c r="E15" s="209"/>
      <c r="F15" s="116" t="s">
        <v>7</v>
      </c>
      <c r="G15" s="141">
        <v>5</v>
      </c>
      <c r="H15" s="142"/>
      <c r="I15" s="143">
        <f t="shared" si="0"/>
        <v>0</v>
      </c>
    </row>
    <row r="16" spans="1:9" ht="15" customHeight="1" x14ac:dyDescent="0.25">
      <c r="A16" s="115" t="s">
        <v>298</v>
      </c>
      <c r="B16" s="209" t="s">
        <v>553</v>
      </c>
      <c r="C16" s="209"/>
      <c r="D16" s="209"/>
      <c r="E16" s="209"/>
      <c r="F16" s="116" t="s">
        <v>7</v>
      </c>
      <c r="G16" s="141">
        <v>51</v>
      </c>
      <c r="H16" s="142"/>
      <c r="I16" s="143">
        <f t="shared" si="0"/>
        <v>0</v>
      </c>
    </row>
    <row r="17" spans="1:9" ht="28.15" customHeight="1" x14ac:dyDescent="0.25">
      <c r="A17" s="115" t="s">
        <v>300</v>
      </c>
      <c r="B17" s="209" t="s">
        <v>858</v>
      </c>
      <c r="C17" s="209"/>
      <c r="D17" s="209"/>
      <c r="E17" s="209"/>
      <c r="F17" s="116" t="s">
        <v>7</v>
      </c>
      <c r="G17" s="141">
        <v>53</v>
      </c>
      <c r="H17" s="142"/>
      <c r="I17" s="143">
        <f t="shared" si="0"/>
        <v>0</v>
      </c>
    </row>
    <row r="18" spans="1:9" ht="15" customHeight="1" x14ac:dyDescent="0.25">
      <c r="A18" s="115" t="s">
        <v>301</v>
      </c>
      <c r="B18" s="209" t="s">
        <v>554</v>
      </c>
      <c r="C18" s="209"/>
      <c r="D18" s="209"/>
      <c r="E18" s="209"/>
      <c r="F18" s="116" t="s">
        <v>7</v>
      </c>
      <c r="G18" s="141">
        <v>4</v>
      </c>
      <c r="H18" s="142"/>
      <c r="I18" s="143">
        <f t="shared" si="0"/>
        <v>0</v>
      </c>
    </row>
    <row r="19" spans="1:9" ht="15" customHeight="1" x14ac:dyDescent="0.25">
      <c r="A19" s="115" t="s">
        <v>302</v>
      </c>
      <c r="B19" s="209" t="s">
        <v>745</v>
      </c>
      <c r="C19" s="209"/>
      <c r="D19" s="209"/>
      <c r="E19" s="209"/>
      <c r="F19" s="116" t="s">
        <v>7</v>
      </c>
      <c r="G19" s="141">
        <v>3</v>
      </c>
      <c r="H19" s="142"/>
      <c r="I19" s="143">
        <f t="shared" si="0"/>
        <v>0</v>
      </c>
    </row>
    <row r="20" spans="1:9" ht="15" customHeight="1" x14ac:dyDescent="0.25">
      <c r="A20" s="115" t="s">
        <v>303</v>
      </c>
      <c r="B20" s="209" t="s">
        <v>744</v>
      </c>
      <c r="C20" s="209"/>
      <c r="D20" s="209"/>
      <c r="E20" s="209"/>
      <c r="F20" s="116" t="s">
        <v>7</v>
      </c>
      <c r="G20" s="141">
        <v>5</v>
      </c>
      <c r="H20" s="142"/>
      <c r="I20" s="143">
        <f t="shared" si="0"/>
        <v>0</v>
      </c>
    </row>
    <row r="21" spans="1:9" ht="15" customHeight="1" x14ac:dyDescent="0.25">
      <c r="A21" s="115" t="s">
        <v>305</v>
      </c>
      <c r="B21" s="209" t="s">
        <v>555</v>
      </c>
      <c r="C21" s="209"/>
      <c r="D21" s="209"/>
      <c r="E21" s="209"/>
      <c r="F21" s="116" t="s">
        <v>7</v>
      </c>
      <c r="G21" s="141">
        <v>7</v>
      </c>
      <c r="H21" s="142"/>
      <c r="I21" s="143">
        <f t="shared" si="0"/>
        <v>0</v>
      </c>
    </row>
    <row r="22" spans="1:9" ht="15" customHeight="1" x14ac:dyDescent="0.25">
      <c r="A22" s="115" t="s">
        <v>307</v>
      </c>
      <c r="B22" s="209" t="s">
        <v>556</v>
      </c>
      <c r="C22" s="209"/>
      <c r="D22" s="209"/>
      <c r="E22" s="209"/>
      <c r="F22" s="116" t="s">
        <v>7</v>
      </c>
      <c r="G22" s="141">
        <v>65</v>
      </c>
      <c r="H22" s="142"/>
      <c r="I22" s="143">
        <f t="shared" si="0"/>
        <v>0</v>
      </c>
    </row>
    <row r="23" spans="1:9" ht="15" customHeight="1" x14ac:dyDescent="0.25">
      <c r="A23" s="115" t="s">
        <v>308</v>
      </c>
      <c r="B23" s="209" t="s">
        <v>557</v>
      </c>
      <c r="C23" s="209"/>
      <c r="D23" s="209"/>
      <c r="E23" s="209"/>
      <c r="F23" s="116" t="s">
        <v>7</v>
      </c>
      <c r="G23" s="141">
        <v>11</v>
      </c>
      <c r="H23" s="142"/>
      <c r="I23" s="143">
        <f t="shared" si="0"/>
        <v>0</v>
      </c>
    </row>
    <row r="24" spans="1:9" ht="15" customHeight="1" x14ac:dyDescent="0.25">
      <c r="A24" s="115" t="s">
        <v>310</v>
      </c>
      <c r="B24" s="209" t="s">
        <v>558</v>
      </c>
      <c r="C24" s="209"/>
      <c r="D24" s="209"/>
      <c r="E24" s="209"/>
      <c r="F24" s="116" t="s">
        <v>7</v>
      </c>
      <c r="G24" s="141">
        <v>2</v>
      </c>
      <c r="H24" s="142"/>
      <c r="I24" s="143">
        <f t="shared" si="0"/>
        <v>0</v>
      </c>
    </row>
    <row r="25" spans="1:9" ht="15" customHeight="1" x14ac:dyDescent="0.25">
      <c r="A25" s="115" t="s">
        <v>312</v>
      </c>
      <c r="B25" s="209" t="s">
        <v>559</v>
      </c>
      <c r="C25" s="209"/>
      <c r="D25" s="209"/>
      <c r="E25" s="209"/>
      <c r="F25" s="116" t="s">
        <v>7</v>
      </c>
      <c r="G25" s="141">
        <v>2</v>
      </c>
      <c r="H25" s="142"/>
      <c r="I25" s="143">
        <f t="shared" si="0"/>
        <v>0</v>
      </c>
    </row>
    <row r="26" spans="1:9" ht="15" customHeight="1" x14ac:dyDescent="0.25">
      <c r="A26" s="115" t="s">
        <v>314</v>
      </c>
      <c r="B26" s="209" t="s">
        <v>560</v>
      </c>
      <c r="C26" s="209"/>
      <c r="D26" s="209"/>
      <c r="E26" s="209"/>
      <c r="F26" s="116" t="s">
        <v>7</v>
      </c>
      <c r="G26" s="141">
        <v>2</v>
      </c>
      <c r="H26" s="142"/>
      <c r="I26" s="143">
        <f t="shared" si="0"/>
        <v>0</v>
      </c>
    </row>
    <row r="27" spans="1:9" ht="15" customHeight="1" x14ac:dyDescent="0.25">
      <c r="A27" s="115" t="s">
        <v>316</v>
      </c>
      <c r="B27" s="209" t="s">
        <v>716</v>
      </c>
      <c r="C27" s="209"/>
      <c r="D27" s="209"/>
      <c r="E27" s="209"/>
      <c r="F27" s="116" t="s">
        <v>7</v>
      </c>
      <c r="G27" s="141">
        <v>4</v>
      </c>
      <c r="H27" s="142"/>
      <c r="I27" s="143">
        <f t="shared" si="0"/>
        <v>0</v>
      </c>
    </row>
    <row r="28" spans="1:9" ht="15" customHeight="1" x14ac:dyDescent="0.25">
      <c r="A28" s="115" t="s">
        <v>318</v>
      </c>
      <c r="B28" s="209" t="s">
        <v>561</v>
      </c>
      <c r="C28" s="209"/>
      <c r="D28" s="209"/>
      <c r="E28" s="209"/>
      <c r="F28" s="116" t="s">
        <v>7</v>
      </c>
      <c r="G28" s="141">
        <v>123</v>
      </c>
      <c r="H28" s="142"/>
      <c r="I28" s="143">
        <f t="shared" si="0"/>
        <v>0</v>
      </c>
    </row>
    <row r="29" spans="1:9" ht="15" customHeight="1" x14ac:dyDescent="0.25">
      <c r="A29" s="115" t="s">
        <v>320</v>
      </c>
      <c r="B29" s="209" t="s">
        <v>562</v>
      </c>
      <c r="C29" s="209"/>
      <c r="D29" s="209"/>
      <c r="E29" s="209"/>
      <c r="F29" s="116" t="s">
        <v>7</v>
      </c>
      <c r="G29" s="141">
        <v>195</v>
      </c>
      <c r="H29" s="142"/>
      <c r="I29" s="143">
        <f t="shared" si="0"/>
        <v>0</v>
      </c>
    </row>
    <row r="30" spans="1:9" ht="15" customHeight="1" x14ac:dyDescent="0.25">
      <c r="A30" s="115" t="s">
        <v>322</v>
      </c>
      <c r="B30" s="209" t="s">
        <v>563</v>
      </c>
      <c r="C30" s="209"/>
      <c r="D30" s="209"/>
      <c r="E30" s="209"/>
      <c r="F30" s="116" t="s">
        <v>7</v>
      </c>
      <c r="G30" s="141">
        <v>315</v>
      </c>
      <c r="H30" s="142"/>
      <c r="I30" s="143">
        <f t="shared" si="0"/>
        <v>0</v>
      </c>
    </row>
    <row r="31" spans="1:9" ht="15" customHeight="1" x14ac:dyDescent="0.25">
      <c r="A31" s="115" t="s">
        <v>324</v>
      </c>
      <c r="B31" s="209" t="s">
        <v>564</v>
      </c>
      <c r="C31" s="209"/>
      <c r="D31" s="209"/>
      <c r="E31" s="209"/>
      <c r="F31" s="116" t="s">
        <v>7</v>
      </c>
      <c r="G31" s="141">
        <v>212</v>
      </c>
      <c r="H31" s="142"/>
      <c r="I31" s="143">
        <f t="shared" si="0"/>
        <v>0</v>
      </c>
    </row>
    <row r="32" spans="1:9" ht="15" customHeight="1" x14ac:dyDescent="0.25">
      <c r="A32" s="115" t="s">
        <v>325</v>
      </c>
      <c r="B32" s="209" t="s">
        <v>565</v>
      </c>
      <c r="C32" s="209"/>
      <c r="D32" s="209"/>
      <c r="E32" s="209"/>
      <c r="F32" s="116" t="s">
        <v>7</v>
      </c>
      <c r="G32" s="141">
        <v>151</v>
      </c>
      <c r="H32" s="142"/>
      <c r="I32" s="143">
        <f t="shared" si="0"/>
        <v>0</v>
      </c>
    </row>
    <row r="33" spans="1:9" ht="15" customHeight="1" x14ac:dyDescent="0.25">
      <c r="A33" s="115" t="s">
        <v>326</v>
      </c>
      <c r="B33" s="209" t="s">
        <v>566</v>
      </c>
      <c r="C33" s="209"/>
      <c r="D33" s="209"/>
      <c r="E33" s="209"/>
      <c r="F33" s="116" t="s">
        <v>7</v>
      </c>
      <c r="G33" s="141">
        <v>33</v>
      </c>
      <c r="H33" s="142"/>
      <c r="I33" s="143">
        <f t="shared" si="0"/>
        <v>0</v>
      </c>
    </row>
    <row r="34" spans="1:9" ht="15" customHeight="1" x14ac:dyDescent="0.25">
      <c r="A34" s="115" t="s">
        <v>327</v>
      </c>
      <c r="B34" s="209" t="s">
        <v>567</v>
      </c>
      <c r="C34" s="209"/>
      <c r="D34" s="209"/>
      <c r="E34" s="209"/>
      <c r="F34" s="116" t="s">
        <v>7</v>
      </c>
      <c r="G34" s="141">
        <v>7</v>
      </c>
      <c r="H34" s="142"/>
      <c r="I34" s="143">
        <f t="shared" si="0"/>
        <v>0</v>
      </c>
    </row>
    <row r="35" spans="1:9" ht="15" customHeight="1" x14ac:dyDescent="0.25">
      <c r="A35" s="115" t="s">
        <v>329</v>
      </c>
      <c r="B35" s="209" t="s">
        <v>568</v>
      </c>
      <c r="C35" s="209"/>
      <c r="D35" s="209"/>
      <c r="E35" s="209"/>
      <c r="F35" s="116" t="s">
        <v>7</v>
      </c>
      <c r="G35" s="141">
        <v>5</v>
      </c>
      <c r="H35" s="142"/>
      <c r="I35" s="143">
        <f t="shared" si="0"/>
        <v>0</v>
      </c>
    </row>
    <row r="36" spans="1:9" ht="15" customHeight="1" x14ac:dyDescent="0.25">
      <c r="A36" s="115" t="s">
        <v>331</v>
      </c>
      <c r="B36" s="209" t="s">
        <v>717</v>
      </c>
      <c r="C36" s="209"/>
      <c r="D36" s="209"/>
      <c r="E36" s="209"/>
      <c r="F36" s="116" t="s">
        <v>7</v>
      </c>
      <c r="G36" s="141">
        <v>5</v>
      </c>
      <c r="H36" s="142"/>
      <c r="I36" s="143">
        <f t="shared" si="0"/>
        <v>0</v>
      </c>
    </row>
    <row r="37" spans="1:9" ht="15" customHeight="1" x14ac:dyDescent="0.25">
      <c r="A37" s="115" t="s">
        <v>333</v>
      </c>
      <c r="B37" s="209" t="s">
        <v>673</v>
      </c>
      <c r="C37" s="209"/>
      <c r="D37" s="209"/>
      <c r="E37" s="209"/>
      <c r="F37" s="116" t="s">
        <v>7</v>
      </c>
      <c r="G37" s="141">
        <v>7</v>
      </c>
      <c r="H37" s="142"/>
      <c r="I37" s="143">
        <f t="shared" si="0"/>
        <v>0</v>
      </c>
    </row>
    <row r="38" spans="1:9" ht="15" customHeight="1" x14ac:dyDescent="0.25">
      <c r="A38" s="115" t="s">
        <v>334</v>
      </c>
      <c r="B38" s="209" t="s">
        <v>569</v>
      </c>
      <c r="C38" s="209"/>
      <c r="D38" s="209"/>
      <c r="E38" s="209"/>
      <c r="F38" s="116" t="s">
        <v>7</v>
      </c>
      <c r="G38" s="141">
        <v>257</v>
      </c>
      <c r="H38" s="142"/>
      <c r="I38" s="143">
        <f t="shared" si="0"/>
        <v>0</v>
      </c>
    </row>
    <row r="39" spans="1:9" ht="15" customHeight="1" x14ac:dyDescent="0.25">
      <c r="A39" s="115" t="s">
        <v>336</v>
      </c>
      <c r="B39" s="209" t="s">
        <v>570</v>
      </c>
      <c r="C39" s="209"/>
      <c r="D39" s="209"/>
      <c r="E39" s="209"/>
      <c r="F39" s="116" t="s">
        <v>7</v>
      </c>
      <c r="G39" s="141">
        <v>216</v>
      </c>
      <c r="H39" s="142"/>
      <c r="I39" s="143">
        <f t="shared" si="0"/>
        <v>0</v>
      </c>
    </row>
    <row r="40" spans="1:9" ht="15" customHeight="1" x14ac:dyDescent="0.25">
      <c r="A40" s="115" t="s">
        <v>753</v>
      </c>
      <c r="B40" s="209" t="s">
        <v>571</v>
      </c>
      <c r="C40" s="209"/>
      <c r="D40" s="209"/>
      <c r="E40" s="209"/>
      <c r="F40" s="116" t="s">
        <v>7</v>
      </c>
      <c r="G40" s="141">
        <v>207</v>
      </c>
      <c r="H40" s="142"/>
      <c r="I40" s="143">
        <f t="shared" si="0"/>
        <v>0</v>
      </c>
    </row>
    <row r="41" spans="1:9" ht="15" customHeight="1" x14ac:dyDescent="0.25">
      <c r="A41" s="115" t="s">
        <v>338</v>
      </c>
      <c r="B41" s="209" t="s">
        <v>572</v>
      </c>
      <c r="C41" s="209"/>
      <c r="D41" s="209"/>
      <c r="E41" s="209"/>
      <c r="F41" s="116" t="s">
        <v>7</v>
      </c>
      <c r="G41" s="141">
        <v>142</v>
      </c>
      <c r="H41" s="142"/>
      <c r="I41" s="143">
        <f t="shared" si="0"/>
        <v>0</v>
      </c>
    </row>
    <row r="42" spans="1:9" ht="15" customHeight="1" x14ac:dyDescent="0.25">
      <c r="A42" s="115" t="s">
        <v>339</v>
      </c>
      <c r="B42" s="209" t="s">
        <v>573</v>
      </c>
      <c r="C42" s="209"/>
      <c r="D42" s="209"/>
      <c r="E42" s="209"/>
      <c r="F42" s="116" t="s">
        <v>7</v>
      </c>
      <c r="G42" s="141">
        <v>17</v>
      </c>
      <c r="H42" s="142"/>
      <c r="I42" s="143">
        <f t="shared" si="0"/>
        <v>0</v>
      </c>
    </row>
    <row r="43" spans="1:9" ht="15" customHeight="1" x14ac:dyDescent="0.25">
      <c r="A43" s="115" t="s">
        <v>340</v>
      </c>
      <c r="B43" s="209" t="s">
        <v>574</v>
      </c>
      <c r="C43" s="209"/>
      <c r="D43" s="209"/>
      <c r="E43" s="209"/>
      <c r="F43" s="116" t="s">
        <v>7</v>
      </c>
      <c r="G43" s="141">
        <v>2</v>
      </c>
      <c r="H43" s="142"/>
      <c r="I43" s="143">
        <f t="shared" si="0"/>
        <v>0</v>
      </c>
    </row>
    <row r="44" spans="1:9" ht="15" customHeight="1" x14ac:dyDescent="0.25">
      <c r="A44" s="115" t="s">
        <v>341</v>
      </c>
      <c r="B44" s="209" t="s">
        <v>676</v>
      </c>
      <c r="C44" s="209"/>
      <c r="D44" s="209"/>
      <c r="E44" s="209"/>
      <c r="F44" s="116" t="s">
        <v>7</v>
      </c>
      <c r="G44" s="141">
        <v>5</v>
      </c>
      <c r="H44" s="142"/>
      <c r="I44" s="143">
        <f t="shared" si="0"/>
        <v>0</v>
      </c>
    </row>
    <row r="45" spans="1:9" ht="15" customHeight="1" x14ac:dyDescent="0.25">
      <c r="A45" s="115" t="s">
        <v>342</v>
      </c>
      <c r="B45" s="209" t="s">
        <v>674</v>
      </c>
      <c r="C45" s="209"/>
      <c r="D45" s="209"/>
      <c r="E45" s="209"/>
      <c r="F45" s="116" t="s">
        <v>7</v>
      </c>
      <c r="G45" s="141">
        <v>10</v>
      </c>
      <c r="H45" s="142"/>
      <c r="I45" s="143">
        <f t="shared" si="0"/>
        <v>0</v>
      </c>
    </row>
    <row r="46" spans="1:9" ht="15" customHeight="1" x14ac:dyDescent="0.25">
      <c r="A46" s="115" t="s">
        <v>344</v>
      </c>
      <c r="B46" s="209" t="s">
        <v>575</v>
      </c>
      <c r="C46" s="209"/>
      <c r="D46" s="209"/>
      <c r="E46" s="209"/>
      <c r="F46" s="116" t="s">
        <v>7</v>
      </c>
      <c r="G46" s="141">
        <v>7</v>
      </c>
      <c r="H46" s="142"/>
      <c r="I46" s="143">
        <f t="shared" si="0"/>
        <v>0</v>
      </c>
    </row>
    <row r="47" spans="1:9" ht="15" customHeight="1" x14ac:dyDescent="0.25">
      <c r="A47" s="115" t="s">
        <v>754</v>
      </c>
      <c r="B47" s="209" t="s">
        <v>576</v>
      </c>
      <c r="C47" s="209"/>
      <c r="D47" s="209"/>
      <c r="E47" s="209"/>
      <c r="F47" s="116" t="s">
        <v>7</v>
      </c>
      <c r="G47" s="141">
        <v>2</v>
      </c>
      <c r="H47" s="142"/>
      <c r="I47" s="143">
        <f t="shared" si="0"/>
        <v>0</v>
      </c>
    </row>
    <row r="48" spans="1:9" ht="15" customHeight="1" x14ac:dyDescent="0.25">
      <c r="A48" s="115" t="s">
        <v>346</v>
      </c>
      <c r="B48" s="209" t="s">
        <v>577</v>
      </c>
      <c r="C48" s="209"/>
      <c r="D48" s="209"/>
      <c r="E48" s="209"/>
      <c r="F48" s="116" t="s">
        <v>7</v>
      </c>
      <c r="G48" s="141">
        <v>2</v>
      </c>
      <c r="H48" s="142"/>
      <c r="I48" s="143">
        <f t="shared" si="0"/>
        <v>0</v>
      </c>
    </row>
    <row r="49" spans="1:9" ht="26.45" customHeight="1" x14ac:dyDescent="0.25">
      <c r="A49" s="115" t="s">
        <v>347</v>
      </c>
      <c r="B49" s="209" t="s">
        <v>913</v>
      </c>
      <c r="C49" s="209"/>
      <c r="D49" s="209"/>
      <c r="E49" s="209"/>
      <c r="F49" s="116" t="s">
        <v>7</v>
      </c>
      <c r="G49" s="141">
        <v>30</v>
      </c>
      <c r="H49" s="142"/>
      <c r="I49" s="143">
        <f t="shared" si="0"/>
        <v>0</v>
      </c>
    </row>
    <row r="50" spans="1:9" ht="29.45" customHeight="1" x14ac:dyDescent="0.25">
      <c r="A50" s="115" t="s">
        <v>348</v>
      </c>
      <c r="B50" s="209" t="s">
        <v>914</v>
      </c>
      <c r="C50" s="209"/>
      <c r="D50" s="209"/>
      <c r="E50" s="209"/>
      <c r="F50" s="116" t="s">
        <v>7</v>
      </c>
      <c r="G50" s="141">
        <v>17</v>
      </c>
      <c r="H50" s="142"/>
      <c r="I50" s="143">
        <f t="shared" si="0"/>
        <v>0</v>
      </c>
    </row>
    <row r="51" spans="1:9" ht="26.45" customHeight="1" x14ac:dyDescent="0.25">
      <c r="A51" s="115" t="s">
        <v>349</v>
      </c>
      <c r="B51" s="209" t="s">
        <v>578</v>
      </c>
      <c r="C51" s="209"/>
      <c r="D51" s="209"/>
      <c r="E51" s="209"/>
      <c r="F51" s="116" t="s">
        <v>7</v>
      </c>
      <c r="G51" s="141">
        <v>11</v>
      </c>
      <c r="H51" s="142"/>
      <c r="I51" s="143">
        <f t="shared" si="0"/>
        <v>0</v>
      </c>
    </row>
    <row r="52" spans="1:9" ht="26.45" customHeight="1" x14ac:dyDescent="0.25">
      <c r="A52" s="115" t="s">
        <v>351</v>
      </c>
      <c r="B52" s="209" t="s">
        <v>675</v>
      </c>
      <c r="C52" s="209"/>
      <c r="D52" s="209"/>
      <c r="E52" s="209"/>
      <c r="F52" s="116" t="s">
        <v>7</v>
      </c>
      <c r="G52" s="141">
        <v>11</v>
      </c>
      <c r="H52" s="142"/>
      <c r="I52" s="143">
        <f t="shared" si="0"/>
        <v>0</v>
      </c>
    </row>
    <row r="53" spans="1:9" ht="14.45" customHeight="1" x14ac:dyDescent="0.25">
      <c r="A53" s="115" t="s">
        <v>352</v>
      </c>
      <c r="B53" s="209" t="s">
        <v>677</v>
      </c>
      <c r="C53" s="209"/>
      <c r="D53" s="209"/>
      <c r="E53" s="209"/>
      <c r="F53" s="116" t="s">
        <v>7</v>
      </c>
      <c r="G53" s="141">
        <v>7</v>
      </c>
      <c r="H53" s="142"/>
      <c r="I53" s="143">
        <f t="shared" si="0"/>
        <v>0</v>
      </c>
    </row>
    <row r="54" spans="1:9" ht="12" customHeight="1" x14ac:dyDescent="0.25">
      <c r="A54" s="115" t="s">
        <v>353</v>
      </c>
      <c r="B54" s="209" t="s">
        <v>678</v>
      </c>
      <c r="C54" s="209"/>
      <c r="D54" s="209"/>
      <c r="E54" s="209"/>
      <c r="F54" s="116" t="s">
        <v>7</v>
      </c>
      <c r="G54" s="141">
        <v>7</v>
      </c>
      <c r="H54" s="142"/>
      <c r="I54" s="143">
        <f t="shared" si="0"/>
        <v>0</v>
      </c>
    </row>
    <row r="55" spans="1:9" ht="15" customHeight="1" x14ac:dyDescent="0.25">
      <c r="A55" s="115" t="s">
        <v>354</v>
      </c>
      <c r="B55" s="209" t="s">
        <v>579</v>
      </c>
      <c r="C55" s="209"/>
      <c r="D55" s="209"/>
      <c r="E55" s="209"/>
      <c r="F55" s="116" t="s">
        <v>7</v>
      </c>
      <c r="G55" s="141">
        <v>4</v>
      </c>
      <c r="H55" s="142"/>
      <c r="I55" s="143">
        <f t="shared" si="0"/>
        <v>0</v>
      </c>
    </row>
    <row r="56" spans="1:9" ht="15" customHeight="1" x14ac:dyDescent="0.25">
      <c r="A56" s="115" t="s">
        <v>355</v>
      </c>
      <c r="B56" s="209" t="s">
        <v>580</v>
      </c>
      <c r="C56" s="209"/>
      <c r="D56" s="209"/>
      <c r="E56" s="209"/>
      <c r="F56" s="116" t="s">
        <v>7</v>
      </c>
      <c r="G56" s="141">
        <v>44</v>
      </c>
      <c r="H56" s="142"/>
      <c r="I56" s="143">
        <f t="shared" si="0"/>
        <v>0</v>
      </c>
    </row>
    <row r="57" spans="1:9" ht="15" customHeight="1" x14ac:dyDescent="0.25">
      <c r="A57" s="115" t="s">
        <v>356</v>
      </c>
      <c r="B57" s="209" t="s">
        <v>581</v>
      </c>
      <c r="C57" s="209"/>
      <c r="D57" s="209"/>
      <c r="E57" s="209"/>
      <c r="F57" s="116" t="s">
        <v>7</v>
      </c>
      <c r="G57" s="141">
        <v>3</v>
      </c>
      <c r="H57" s="142"/>
      <c r="I57" s="143">
        <f t="shared" si="0"/>
        <v>0</v>
      </c>
    </row>
    <row r="58" spans="1:9" ht="15" customHeight="1" x14ac:dyDescent="0.25">
      <c r="A58" s="115" t="s">
        <v>357</v>
      </c>
      <c r="B58" s="209" t="s">
        <v>582</v>
      </c>
      <c r="C58" s="209"/>
      <c r="D58" s="209"/>
      <c r="E58" s="209"/>
      <c r="F58" s="116" t="s">
        <v>7</v>
      </c>
      <c r="G58" s="141">
        <v>197</v>
      </c>
      <c r="H58" s="142"/>
      <c r="I58" s="143">
        <f t="shared" si="0"/>
        <v>0</v>
      </c>
    </row>
    <row r="59" spans="1:9" ht="15" customHeight="1" x14ac:dyDescent="0.25">
      <c r="A59" s="115" t="s">
        <v>358</v>
      </c>
      <c r="B59" s="209" t="s">
        <v>583</v>
      </c>
      <c r="C59" s="209"/>
      <c r="D59" s="209"/>
      <c r="E59" s="209"/>
      <c r="F59" s="116" t="s">
        <v>7</v>
      </c>
      <c r="G59" s="141">
        <v>224</v>
      </c>
      <c r="H59" s="142"/>
      <c r="I59" s="143">
        <f t="shared" si="0"/>
        <v>0</v>
      </c>
    </row>
    <row r="60" spans="1:9" ht="15" customHeight="1" x14ac:dyDescent="0.25">
      <c r="A60" s="115" t="s">
        <v>359</v>
      </c>
      <c r="B60" s="209" t="s">
        <v>584</v>
      </c>
      <c r="C60" s="209"/>
      <c r="D60" s="209"/>
      <c r="E60" s="209"/>
      <c r="F60" s="116" t="s">
        <v>7</v>
      </c>
      <c r="G60" s="141">
        <v>369</v>
      </c>
      <c r="H60" s="142"/>
      <c r="I60" s="143">
        <f t="shared" si="0"/>
        <v>0</v>
      </c>
    </row>
    <row r="61" spans="1:9" ht="15" customHeight="1" x14ac:dyDescent="0.25">
      <c r="A61" s="115" t="s">
        <v>360</v>
      </c>
      <c r="B61" s="209" t="s">
        <v>585</v>
      </c>
      <c r="C61" s="209"/>
      <c r="D61" s="209"/>
      <c r="E61" s="209"/>
      <c r="F61" s="116" t="s">
        <v>7</v>
      </c>
      <c r="G61" s="141">
        <v>134</v>
      </c>
      <c r="H61" s="142"/>
      <c r="I61" s="143">
        <f t="shared" si="0"/>
        <v>0</v>
      </c>
    </row>
    <row r="62" spans="1:9" ht="15" customHeight="1" x14ac:dyDescent="0.25">
      <c r="A62" s="115" t="s">
        <v>361</v>
      </c>
      <c r="B62" s="209" t="s">
        <v>586</v>
      </c>
      <c r="C62" s="209"/>
      <c r="D62" s="209"/>
      <c r="E62" s="209"/>
      <c r="F62" s="116" t="s">
        <v>7</v>
      </c>
      <c r="G62" s="141">
        <v>75</v>
      </c>
      <c r="H62" s="142"/>
      <c r="I62" s="143">
        <f t="shared" si="0"/>
        <v>0</v>
      </c>
    </row>
    <row r="63" spans="1:9" ht="15" customHeight="1" x14ac:dyDescent="0.25">
      <c r="A63" s="115" t="s">
        <v>362</v>
      </c>
      <c r="B63" s="209" t="s">
        <v>587</v>
      </c>
      <c r="C63" s="209"/>
      <c r="D63" s="209"/>
      <c r="E63" s="209"/>
      <c r="F63" s="116" t="s">
        <v>7</v>
      </c>
      <c r="G63" s="141">
        <v>25</v>
      </c>
      <c r="H63" s="142"/>
      <c r="I63" s="143">
        <f t="shared" si="0"/>
        <v>0</v>
      </c>
    </row>
    <row r="64" spans="1:9" ht="15" customHeight="1" x14ac:dyDescent="0.25">
      <c r="A64" s="115" t="s">
        <v>363</v>
      </c>
      <c r="B64" s="209" t="s">
        <v>588</v>
      </c>
      <c r="C64" s="209"/>
      <c r="D64" s="209"/>
      <c r="E64" s="209"/>
      <c r="F64" s="116" t="s">
        <v>7</v>
      </c>
      <c r="G64" s="141">
        <v>4</v>
      </c>
      <c r="H64" s="142"/>
      <c r="I64" s="143">
        <f t="shared" si="0"/>
        <v>0</v>
      </c>
    </row>
    <row r="65" spans="1:9" ht="15" customHeight="1" x14ac:dyDescent="0.25">
      <c r="A65" s="115" t="s">
        <v>364</v>
      </c>
      <c r="B65" s="209" t="s">
        <v>589</v>
      </c>
      <c r="C65" s="209"/>
      <c r="D65" s="209"/>
      <c r="E65" s="209"/>
      <c r="F65" s="116" t="s">
        <v>7</v>
      </c>
      <c r="G65" s="141">
        <v>2</v>
      </c>
      <c r="H65" s="142"/>
      <c r="I65" s="143">
        <f t="shared" si="0"/>
        <v>0</v>
      </c>
    </row>
    <row r="66" spans="1:9" ht="15" customHeight="1" x14ac:dyDescent="0.25">
      <c r="A66" s="115" t="s">
        <v>365</v>
      </c>
      <c r="B66" s="209" t="s">
        <v>590</v>
      </c>
      <c r="C66" s="209"/>
      <c r="D66" s="209"/>
      <c r="E66" s="209"/>
      <c r="F66" s="116" t="s">
        <v>7</v>
      </c>
      <c r="G66" s="141">
        <v>32</v>
      </c>
      <c r="H66" s="142"/>
      <c r="I66" s="143">
        <f t="shared" si="0"/>
        <v>0</v>
      </c>
    </row>
    <row r="67" spans="1:9" ht="15" customHeight="1" x14ac:dyDescent="0.25">
      <c r="A67" s="115" t="s">
        <v>366</v>
      </c>
      <c r="B67" s="209" t="s">
        <v>591</v>
      </c>
      <c r="C67" s="209"/>
      <c r="D67" s="209"/>
      <c r="E67" s="209"/>
      <c r="F67" s="116" t="s">
        <v>7</v>
      </c>
      <c r="G67" s="141">
        <v>6</v>
      </c>
      <c r="H67" s="142"/>
      <c r="I67" s="143">
        <f t="shared" si="0"/>
        <v>0</v>
      </c>
    </row>
    <row r="68" spans="1:9" ht="15" customHeight="1" x14ac:dyDescent="0.25">
      <c r="A68" s="115" t="s">
        <v>367</v>
      </c>
      <c r="B68" s="209" t="s">
        <v>679</v>
      </c>
      <c r="C68" s="209"/>
      <c r="D68" s="209"/>
      <c r="E68" s="209"/>
      <c r="F68" s="116" t="s">
        <v>7</v>
      </c>
      <c r="G68" s="141">
        <v>3</v>
      </c>
      <c r="H68" s="142"/>
      <c r="I68" s="143">
        <f t="shared" si="0"/>
        <v>0</v>
      </c>
    </row>
    <row r="69" spans="1:9" ht="15" customHeight="1" x14ac:dyDescent="0.25">
      <c r="A69" s="115" t="s">
        <v>368</v>
      </c>
      <c r="B69" s="209" t="s">
        <v>680</v>
      </c>
      <c r="C69" s="209"/>
      <c r="D69" s="209"/>
      <c r="E69" s="209"/>
      <c r="F69" s="116" t="s">
        <v>7</v>
      </c>
      <c r="G69" s="141">
        <v>17</v>
      </c>
      <c r="H69" s="142"/>
      <c r="I69" s="143">
        <f t="shared" ref="I69:I98" si="1">G69*H69</f>
        <v>0</v>
      </c>
    </row>
    <row r="70" spans="1:9" ht="15" customHeight="1" x14ac:dyDescent="0.25">
      <c r="A70" s="115" t="s">
        <v>369</v>
      </c>
      <c r="B70" s="209" t="s">
        <v>681</v>
      </c>
      <c r="C70" s="209"/>
      <c r="D70" s="209"/>
      <c r="E70" s="209"/>
      <c r="F70" s="116"/>
      <c r="G70" s="141">
        <v>2</v>
      </c>
      <c r="H70" s="142"/>
      <c r="I70" s="143">
        <f t="shared" si="1"/>
        <v>0</v>
      </c>
    </row>
    <row r="71" spans="1:9" ht="15" customHeight="1" x14ac:dyDescent="0.25">
      <c r="A71" s="115" t="s">
        <v>370</v>
      </c>
      <c r="B71" s="209" t="s">
        <v>592</v>
      </c>
      <c r="C71" s="209"/>
      <c r="D71" s="209"/>
      <c r="E71" s="209"/>
      <c r="F71" s="116" t="s">
        <v>7</v>
      </c>
      <c r="G71" s="141">
        <v>2</v>
      </c>
      <c r="H71" s="142"/>
      <c r="I71" s="143">
        <f t="shared" si="1"/>
        <v>0</v>
      </c>
    </row>
    <row r="72" spans="1:9" ht="15" customHeight="1" x14ac:dyDescent="0.25">
      <c r="A72" s="115" t="s">
        <v>372</v>
      </c>
      <c r="B72" s="209" t="s">
        <v>593</v>
      </c>
      <c r="C72" s="209"/>
      <c r="D72" s="209"/>
      <c r="E72" s="209"/>
      <c r="F72" s="116" t="s">
        <v>7</v>
      </c>
      <c r="G72" s="141">
        <v>3</v>
      </c>
      <c r="H72" s="142"/>
      <c r="I72" s="143">
        <f t="shared" si="1"/>
        <v>0</v>
      </c>
    </row>
    <row r="73" spans="1:9" ht="15" customHeight="1" x14ac:dyDescent="0.25">
      <c r="A73" s="115" t="s">
        <v>374</v>
      </c>
      <c r="B73" s="209" t="s">
        <v>594</v>
      </c>
      <c r="C73" s="209"/>
      <c r="D73" s="209"/>
      <c r="E73" s="209"/>
      <c r="F73" s="116" t="s">
        <v>7</v>
      </c>
      <c r="G73" s="141">
        <v>2</v>
      </c>
      <c r="H73" s="142"/>
      <c r="I73" s="143">
        <f t="shared" si="1"/>
        <v>0</v>
      </c>
    </row>
    <row r="74" spans="1:9" ht="15" customHeight="1" x14ac:dyDescent="0.25">
      <c r="A74" s="115" t="s">
        <v>376</v>
      </c>
      <c r="B74" s="209" t="s">
        <v>595</v>
      </c>
      <c r="C74" s="209"/>
      <c r="D74" s="209"/>
      <c r="E74" s="209"/>
      <c r="F74" s="116" t="s">
        <v>7</v>
      </c>
      <c r="G74" s="141">
        <v>52</v>
      </c>
      <c r="H74" s="142"/>
      <c r="I74" s="143">
        <f t="shared" si="1"/>
        <v>0</v>
      </c>
    </row>
    <row r="75" spans="1:9" ht="15" customHeight="1" x14ac:dyDescent="0.25">
      <c r="A75" s="115" t="s">
        <v>378</v>
      </c>
      <c r="B75" s="209" t="s">
        <v>596</v>
      </c>
      <c r="C75" s="209"/>
      <c r="D75" s="209"/>
      <c r="E75" s="209"/>
      <c r="F75" s="116" t="s">
        <v>7</v>
      </c>
      <c r="G75" s="141">
        <v>39</v>
      </c>
      <c r="H75" s="142"/>
      <c r="I75" s="143">
        <f t="shared" si="1"/>
        <v>0</v>
      </c>
    </row>
    <row r="76" spans="1:9" ht="15" customHeight="1" x14ac:dyDescent="0.25">
      <c r="A76" s="115" t="s">
        <v>380</v>
      </c>
      <c r="B76" s="209" t="s">
        <v>597</v>
      </c>
      <c r="C76" s="209"/>
      <c r="D76" s="209"/>
      <c r="E76" s="209"/>
      <c r="F76" s="116" t="s">
        <v>7</v>
      </c>
      <c r="G76" s="141">
        <v>80</v>
      </c>
      <c r="H76" s="142"/>
      <c r="I76" s="143">
        <f t="shared" si="1"/>
        <v>0</v>
      </c>
    </row>
    <row r="77" spans="1:9" ht="15" customHeight="1" x14ac:dyDescent="0.25">
      <c r="A77" s="115" t="s">
        <v>381</v>
      </c>
      <c r="B77" s="209" t="s">
        <v>598</v>
      </c>
      <c r="C77" s="209"/>
      <c r="D77" s="209"/>
      <c r="E77" s="209"/>
      <c r="F77" s="116" t="s">
        <v>7</v>
      </c>
      <c r="G77" s="141">
        <v>25</v>
      </c>
      <c r="H77" s="142"/>
      <c r="I77" s="143">
        <f t="shared" si="1"/>
        <v>0</v>
      </c>
    </row>
    <row r="78" spans="1:9" ht="15" customHeight="1" x14ac:dyDescent="0.25">
      <c r="A78" s="115" t="s">
        <v>383</v>
      </c>
      <c r="B78" s="209" t="s">
        <v>599</v>
      </c>
      <c r="C78" s="209"/>
      <c r="D78" s="209"/>
      <c r="E78" s="209"/>
      <c r="F78" s="116" t="s">
        <v>7</v>
      </c>
      <c r="G78" s="141">
        <v>9</v>
      </c>
      <c r="H78" s="142"/>
      <c r="I78" s="143">
        <f t="shared" si="1"/>
        <v>0</v>
      </c>
    </row>
    <row r="79" spans="1:9" ht="15" customHeight="1" x14ac:dyDescent="0.25">
      <c r="A79" s="115" t="s">
        <v>384</v>
      </c>
      <c r="B79" s="209" t="s">
        <v>600</v>
      </c>
      <c r="C79" s="209"/>
      <c r="D79" s="209"/>
      <c r="E79" s="209"/>
      <c r="F79" s="116" t="s">
        <v>7</v>
      </c>
      <c r="G79" s="141">
        <v>3</v>
      </c>
      <c r="H79" s="142"/>
      <c r="I79" s="143">
        <f t="shared" si="1"/>
        <v>0</v>
      </c>
    </row>
    <row r="80" spans="1:9" ht="15" customHeight="1" x14ac:dyDescent="0.25">
      <c r="A80" s="115" t="s">
        <v>386</v>
      </c>
      <c r="B80" s="209" t="s">
        <v>601</v>
      </c>
      <c r="C80" s="209"/>
      <c r="D80" s="209"/>
      <c r="E80" s="209"/>
      <c r="F80" s="116" t="s">
        <v>7</v>
      </c>
      <c r="G80" s="141">
        <v>1</v>
      </c>
      <c r="H80" s="142"/>
      <c r="I80" s="143">
        <f t="shared" si="1"/>
        <v>0</v>
      </c>
    </row>
    <row r="81" spans="1:9" ht="15" customHeight="1" x14ac:dyDescent="0.25">
      <c r="A81" s="115" t="s">
        <v>387</v>
      </c>
      <c r="B81" s="209" t="s">
        <v>602</v>
      </c>
      <c r="C81" s="209"/>
      <c r="D81" s="209"/>
      <c r="E81" s="209"/>
      <c r="F81" s="116" t="s">
        <v>7</v>
      </c>
      <c r="G81" s="141">
        <v>14</v>
      </c>
      <c r="H81" s="142"/>
      <c r="I81" s="143">
        <f t="shared" si="1"/>
        <v>0</v>
      </c>
    </row>
    <row r="82" spans="1:9" ht="15" customHeight="1" x14ac:dyDescent="0.25">
      <c r="A82" s="115" t="s">
        <v>388</v>
      </c>
      <c r="B82" s="209" t="s">
        <v>603</v>
      </c>
      <c r="C82" s="209"/>
      <c r="D82" s="209"/>
      <c r="E82" s="209"/>
      <c r="F82" s="116" t="s">
        <v>7</v>
      </c>
      <c r="G82" s="141">
        <v>3</v>
      </c>
      <c r="H82" s="142"/>
      <c r="I82" s="143">
        <f t="shared" si="1"/>
        <v>0</v>
      </c>
    </row>
    <row r="83" spans="1:9" ht="15" customHeight="1" x14ac:dyDescent="0.25">
      <c r="A83" s="115" t="s">
        <v>390</v>
      </c>
      <c r="B83" s="209" t="s">
        <v>604</v>
      </c>
      <c r="C83" s="209"/>
      <c r="D83" s="209"/>
      <c r="E83" s="209"/>
      <c r="F83" s="116" t="s">
        <v>7</v>
      </c>
      <c r="G83" s="141">
        <v>4</v>
      </c>
      <c r="H83" s="142"/>
      <c r="I83" s="143">
        <f t="shared" si="1"/>
        <v>0</v>
      </c>
    </row>
    <row r="84" spans="1:9" ht="15" customHeight="1" x14ac:dyDescent="0.25">
      <c r="A84" s="115" t="s">
        <v>391</v>
      </c>
      <c r="B84" s="209" t="s">
        <v>605</v>
      </c>
      <c r="C84" s="209"/>
      <c r="D84" s="209"/>
      <c r="E84" s="209"/>
      <c r="F84" s="116" t="s">
        <v>7</v>
      </c>
      <c r="G84" s="141">
        <v>3</v>
      </c>
      <c r="H84" s="142"/>
      <c r="I84" s="143">
        <f t="shared" si="1"/>
        <v>0</v>
      </c>
    </row>
    <row r="85" spans="1:9" ht="27" customHeight="1" x14ac:dyDescent="0.25">
      <c r="A85" s="115" t="s">
        <v>393</v>
      </c>
      <c r="B85" s="209" t="s">
        <v>747</v>
      </c>
      <c r="C85" s="209"/>
      <c r="D85" s="209"/>
      <c r="E85" s="209"/>
      <c r="F85" s="116" t="s">
        <v>521</v>
      </c>
      <c r="G85" s="141">
        <v>5</v>
      </c>
      <c r="H85" s="142"/>
      <c r="I85" s="143">
        <f t="shared" si="1"/>
        <v>0</v>
      </c>
    </row>
    <row r="86" spans="1:9" ht="25.5" customHeight="1" x14ac:dyDescent="0.25">
      <c r="A86" s="115" t="s">
        <v>395</v>
      </c>
      <c r="B86" s="209" t="s">
        <v>748</v>
      </c>
      <c r="C86" s="209"/>
      <c r="D86" s="209"/>
      <c r="E86" s="209"/>
      <c r="F86" s="116" t="s">
        <v>521</v>
      </c>
      <c r="G86" s="141">
        <v>21</v>
      </c>
      <c r="H86" s="142"/>
      <c r="I86" s="143">
        <f t="shared" si="1"/>
        <v>0</v>
      </c>
    </row>
    <row r="87" spans="1:9" ht="25.5" customHeight="1" x14ac:dyDescent="0.25">
      <c r="A87" s="115" t="s">
        <v>397</v>
      </c>
      <c r="B87" s="209" t="s">
        <v>859</v>
      </c>
      <c r="C87" s="209"/>
      <c r="D87" s="209"/>
      <c r="E87" s="209"/>
      <c r="F87" s="116" t="s">
        <v>7</v>
      </c>
      <c r="G87" s="141">
        <v>10</v>
      </c>
      <c r="H87" s="142"/>
      <c r="I87" s="143">
        <f t="shared" si="1"/>
        <v>0</v>
      </c>
    </row>
    <row r="88" spans="1:9" ht="15" customHeight="1" x14ac:dyDescent="0.25">
      <c r="A88" s="115" t="s">
        <v>399</v>
      </c>
      <c r="B88" s="209" t="s">
        <v>860</v>
      </c>
      <c r="C88" s="209"/>
      <c r="D88" s="209"/>
      <c r="E88" s="209"/>
      <c r="F88" s="116" t="s">
        <v>7</v>
      </c>
      <c r="G88" s="141">
        <v>10</v>
      </c>
      <c r="H88" s="142"/>
      <c r="I88" s="143">
        <f t="shared" si="1"/>
        <v>0</v>
      </c>
    </row>
    <row r="89" spans="1:9" ht="22.9" customHeight="1" x14ac:dyDescent="0.25">
      <c r="A89" s="115" t="s">
        <v>401</v>
      </c>
      <c r="B89" s="209" t="s">
        <v>861</v>
      </c>
      <c r="C89" s="209"/>
      <c r="D89" s="209"/>
      <c r="E89" s="209"/>
      <c r="F89" s="116" t="s">
        <v>521</v>
      </c>
      <c r="G89" s="141">
        <v>10</v>
      </c>
      <c r="H89" s="142"/>
      <c r="I89" s="143">
        <f t="shared" si="1"/>
        <v>0</v>
      </c>
    </row>
    <row r="90" spans="1:9" ht="12.6" customHeight="1" x14ac:dyDescent="0.25">
      <c r="A90" s="115" t="s">
        <v>403</v>
      </c>
      <c r="B90" s="209" t="s">
        <v>606</v>
      </c>
      <c r="C90" s="209"/>
      <c r="D90" s="209"/>
      <c r="E90" s="209"/>
      <c r="F90" s="116" t="s">
        <v>7</v>
      </c>
      <c r="G90" s="141">
        <v>3</v>
      </c>
      <c r="H90" s="142"/>
      <c r="I90" s="143">
        <f t="shared" si="1"/>
        <v>0</v>
      </c>
    </row>
    <row r="91" spans="1:9" ht="15" customHeight="1" x14ac:dyDescent="0.25">
      <c r="A91" s="115" t="s">
        <v>405</v>
      </c>
      <c r="B91" s="209" t="s">
        <v>607</v>
      </c>
      <c r="C91" s="209"/>
      <c r="D91" s="209"/>
      <c r="E91" s="209"/>
      <c r="F91" s="116" t="s">
        <v>7</v>
      </c>
      <c r="G91" s="141">
        <v>7</v>
      </c>
      <c r="H91" s="142"/>
      <c r="I91" s="143">
        <f t="shared" si="1"/>
        <v>0</v>
      </c>
    </row>
    <row r="92" spans="1:9" ht="15" customHeight="1" x14ac:dyDescent="0.25">
      <c r="A92" s="115" t="s">
        <v>406</v>
      </c>
      <c r="B92" s="209" t="s">
        <v>833</v>
      </c>
      <c r="C92" s="209"/>
      <c r="D92" s="209"/>
      <c r="E92" s="209"/>
      <c r="F92" s="116" t="s">
        <v>7</v>
      </c>
      <c r="G92" s="141">
        <v>1</v>
      </c>
      <c r="H92" s="142"/>
      <c r="I92" s="143">
        <f t="shared" si="1"/>
        <v>0</v>
      </c>
    </row>
    <row r="93" spans="1:9" ht="15" customHeight="1" x14ac:dyDescent="0.25">
      <c r="A93" s="115" t="s">
        <v>755</v>
      </c>
      <c r="B93" s="209" t="s">
        <v>834</v>
      </c>
      <c r="C93" s="209"/>
      <c r="D93" s="209"/>
      <c r="E93" s="209"/>
      <c r="F93" s="116" t="s">
        <v>7</v>
      </c>
      <c r="G93" s="141">
        <v>2</v>
      </c>
      <c r="H93" s="142"/>
      <c r="I93" s="143">
        <f t="shared" si="1"/>
        <v>0</v>
      </c>
    </row>
    <row r="94" spans="1:9" ht="15" customHeight="1" x14ac:dyDescent="0.25">
      <c r="A94" s="115" t="s">
        <v>407</v>
      </c>
      <c r="B94" s="209" t="s">
        <v>835</v>
      </c>
      <c r="C94" s="209"/>
      <c r="D94" s="209"/>
      <c r="E94" s="209"/>
      <c r="F94" s="116" t="s">
        <v>7</v>
      </c>
      <c r="G94" s="141">
        <v>3</v>
      </c>
      <c r="H94" s="142"/>
      <c r="I94" s="143">
        <f t="shared" si="1"/>
        <v>0</v>
      </c>
    </row>
    <row r="95" spans="1:9" ht="15" customHeight="1" x14ac:dyDescent="0.25">
      <c r="A95" s="115" t="s">
        <v>756</v>
      </c>
      <c r="B95" s="209" t="s">
        <v>836</v>
      </c>
      <c r="C95" s="209"/>
      <c r="D95" s="209"/>
      <c r="E95" s="209"/>
      <c r="F95" s="116" t="s">
        <v>7</v>
      </c>
      <c r="G95" s="141">
        <v>3</v>
      </c>
      <c r="H95" s="142"/>
      <c r="I95" s="143">
        <f t="shared" si="1"/>
        <v>0</v>
      </c>
    </row>
    <row r="96" spans="1:9" ht="15" customHeight="1" x14ac:dyDescent="0.25">
      <c r="A96" s="115" t="s">
        <v>408</v>
      </c>
      <c r="B96" s="209" t="s">
        <v>837</v>
      </c>
      <c r="C96" s="209"/>
      <c r="D96" s="209"/>
      <c r="E96" s="209"/>
      <c r="F96" s="116" t="s">
        <v>7</v>
      </c>
      <c r="G96" s="141">
        <v>4</v>
      </c>
      <c r="H96" s="142"/>
      <c r="I96" s="143">
        <f t="shared" si="1"/>
        <v>0</v>
      </c>
    </row>
    <row r="97" spans="1:9" ht="15" customHeight="1" x14ac:dyDescent="0.25">
      <c r="A97" s="115" t="s">
        <v>409</v>
      </c>
      <c r="B97" s="209" t="s">
        <v>838</v>
      </c>
      <c r="C97" s="209"/>
      <c r="D97" s="209"/>
      <c r="E97" s="209"/>
      <c r="F97" s="116" t="s">
        <v>7</v>
      </c>
      <c r="G97" s="141">
        <v>3</v>
      </c>
      <c r="H97" s="142"/>
      <c r="I97" s="143">
        <f t="shared" si="1"/>
        <v>0</v>
      </c>
    </row>
    <row r="98" spans="1:9" ht="15" customHeight="1" thickBot="1" x14ac:dyDescent="0.3">
      <c r="A98" s="115" t="s">
        <v>410</v>
      </c>
      <c r="B98" s="214" t="s">
        <v>839</v>
      </c>
      <c r="C98" s="214"/>
      <c r="D98" s="214"/>
      <c r="E98" s="214"/>
      <c r="F98" s="117" t="s">
        <v>7</v>
      </c>
      <c r="G98" s="144">
        <v>4</v>
      </c>
      <c r="H98" s="145"/>
      <c r="I98" s="146">
        <f t="shared" si="1"/>
        <v>0</v>
      </c>
    </row>
    <row r="99" spans="1:9" ht="20.25" customHeight="1" thickBot="1" x14ac:dyDescent="0.3">
      <c r="A99" s="215" t="s">
        <v>175</v>
      </c>
      <c r="B99" s="215"/>
      <c r="C99" s="215"/>
      <c r="D99" s="215"/>
      <c r="E99" s="216"/>
      <c r="F99" s="186" t="s">
        <v>786</v>
      </c>
      <c r="G99" s="187"/>
      <c r="H99" s="188"/>
      <c r="I99" s="175">
        <f>SUM(I4:I98)</f>
        <v>0</v>
      </c>
    </row>
    <row r="100" spans="1:9" x14ac:dyDescent="0.25">
      <c r="B100" s="151"/>
      <c r="G100" s="128"/>
    </row>
    <row r="101" spans="1:9" x14ac:dyDescent="0.25">
      <c r="B101" s="151"/>
      <c r="D101" s="152"/>
      <c r="E101" s="43"/>
      <c r="F101" s="44"/>
      <c r="G101" s="153"/>
    </row>
    <row r="102" spans="1:9" x14ac:dyDescent="0.25">
      <c r="B102" s="151"/>
      <c r="G102" s="128"/>
    </row>
    <row r="103" spans="1:9" x14ac:dyDescent="0.25">
      <c r="B103" s="151"/>
      <c r="G103" s="128"/>
    </row>
  </sheetData>
  <sortState xmlns:xlrd2="http://schemas.microsoft.com/office/spreadsheetml/2017/richdata2" ref="B42:G67">
    <sortCondition ref="B42"/>
  </sortState>
  <mergeCells count="100">
    <mergeCell ref="F99:H99"/>
    <mergeCell ref="A1:I1"/>
    <mergeCell ref="B92:E92"/>
    <mergeCell ref="B93:E93"/>
    <mergeCell ref="B94:E94"/>
    <mergeCell ref="B95:E95"/>
    <mergeCell ref="B96:E96"/>
    <mergeCell ref="B97:E97"/>
    <mergeCell ref="B98:E98"/>
    <mergeCell ref="A99:E99"/>
    <mergeCell ref="B5:E5"/>
    <mergeCell ref="B27:E27"/>
    <mergeCell ref="B36:E36"/>
    <mergeCell ref="B37:E37"/>
    <mergeCell ref="B45:E45"/>
    <mergeCell ref="B38:E38"/>
    <mergeCell ref="B22:E22"/>
    <mergeCell ref="B23:E23"/>
    <mergeCell ref="B8:E8"/>
    <mergeCell ref="B7:E7"/>
    <mergeCell ref="B15:E15"/>
    <mergeCell ref="B14:E14"/>
    <mergeCell ref="B13:E13"/>
    <mergeCell ref="B16:E16"/>
    <mergeCell ref="B18:E18"/>
    <mergeCell ref="B20:E20"/>
    <mergeCell ref="B53:E53"/>
    <mergeCell ref="B40:E40"/>
    <mergeCell ref="B41:E41"/>
    <mergeCell ref="B42:E42"/>
    <mergeCell ref="B43:E43"/>
    <mergeCell ref="B66:E66"/>
    <mergeCell ref="B17:E17"/>
    <mergeCell ref="B24:E24"/>
    <mergeCell ref="B25:E25"/>
    <mergeCell ref="B26:E26"/>
    <mergeCell ref="B21:E21"/>
    <mergeCell ref="B19:E19"/>
    <mergeCell ref="B52:E52"/>
    <mergeCell ref="B61:E61"/>
    <mergeCell ref="B31:E31"/>
    <mergeCell ref="B32:E32"/>
    <mergeCell ref="B47:E47"/>
    <mergeCell ref="B50:E50"/>
    <mergeCell ref="B34:E34"/>
    <mergeCell ref="B35:E35"/>
    <mergeCell ref="B30:E30"/>
    <mergeCell ref="B67:E67"/>
    <mergeCell ref="B69:E69"/>
    <mergeCell ref="B71:E71"/>
    <mergeCell ref="B54:E54"/>
    <mergeCell ref="B68:E68"/>
    <mergeCell ref="B70:E70"/>
    <mergeCell ref="B65:E65"/>
    <mergeCell ref="B55:E55"/>
    <mergeCell ref="B56:E56"/>
    <mergeCell ref="B63:E63"/>
    <mergeCell ref="B64:E64"/>
    <mergeCell ref="B62:E62"/>
    <mergeCell ref="B57:E57"/>
    <mergeCell ref="B58:E58"/>
    <mergeCell ref="B59:E59"/>
    <mergeCell ref="B60:E60"/>
    <mergeCell ref="B74:E74"/>
    <mergeCell ref="B76:E76"/>
    <mergeCell ref="B72:E72"/>
    <mergeCell ref="B75:E75"/>
    <mergeCell ref="B73:E73"/>
    <mergeCell ref="B2:E2"/>
    <mergeCell ref="B3:E3"/>
    <mergeCell ref="B51:E51"/>
    <mergeCell ref="B49:E49"/>
    <mergeCell ref="B48:E48"/>
    <mergeCell ref="B46:E46"/>
    <mergeCell ref="B9:E9"/>
    <mergeCell ref="B44:E44"/>
    <mergeCell ref="B6:E6"/>
    <mergeCell ref="B12:E12"/>
    <mergeCell ref="B11:E11"/>
    <mergeCell ref="B10:E10"/>
    <mergeCell ref="B4:E4"/>
    <mergeCell ref="B39:E39"/>
    <mergeCell ref="B28:E28"/>
    <mergeCell ref="B29:E29"/>
    <mergeCell ref="B33:E33"/>
    <mergeCell ref="B90:E90"/>
    <mergeCell ref="B91:E91"/>
    <mergeCell ref="B86:E86"/>
    <mergeCell ref="B85:E85"/>
    <mergeCell ref="B80:E80"/>
    <mergeCell ref="B81:E81"/>
    <mergeCell ref="B77:E77"/>
    <mergeCell ref="B87:E87"/>
    <mergeCell ref="B88:E88"/>
    <mergeCell ref="B82:E82"/>
    <mergeCell ref="B79:E79"/>
    <mergeCell ref="B78:E78"/>
    <mergeCell ref="B89:E89"/>
    <mergeCell ref="B83:E83"/>
    <mergeCell ref="B84:E84"/>
  </mergeCells>
  <phoneticPr fontId="7" type="noConversion"/>
  <printOptions horizontalCentered="1"/>
  <pageMargins left="0.19685039370078741" right="0.19685039370078741" top="0.74803149606299213" bottom="0.74803149606299213" header="0.31496062992125984" footer="0.31496062992125984"/>
  <pageSetup paperSize="9" firstPageNumber="12" fitToHeight="0" orientation="portrait" useFirstPageNumber="1" r:id="rId1"/>
  <headerFooter>
    <oddHeader>&amp;R&amp;"Arial,Normalny"&amp;10Załącznik &amp;K0000FFNr 2&amp;K01+000. do zapytania ofertowego</oddHeader>
    <oddFooter>&amp;C&amp;P</oddFooter>
  </headerFooter>
  <ignoredErrors>
    <ignoredError sqref="I2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AA4F4-44F3-45D1-9072-710A261E94A3}">
  <sheetPr>
    <tabColor rgb="FF00B0F0"/>
  </sheetPr>
  <dimension ref="A1:I40"/>
  <sheetViews>
    <sheetView zoomScaleNormal="100" workbookViewId="0">
      <selection activeCell="H4" sqref="H4"/>
    </sheetView>
  </sheetViews>
  <sheetFormatPr defaultColWidth="8.85546875" defaultRowHeight="14.25" x14ac:dyDescent="0.25"/>
  <cols>
    <col min="1" max="1" width="3.7109375" style="70" customWidth="1"/>
    <col min="2" max="4" width="8.85546875" style="70"/>
    <col min="5" max="5" width="18.7109375" style="70" customWidth="1"/>
    <col min="6" max="8" width="8.85546875" style="70"/>
    <col min="9" max="9" width="11.7109375" style="70" customWidth="1"/>
    <col min="10" max="16384" width="8.85546875" style="70"/>
  </cols>
  <sheetData>
    <row r="1" spans="1:9" ht="15" thickBot="1" x14ac:dyDescent="0.3">
      <c r="A1" s="218" t="s">
        <v>682</v>
      </c>
      <c r="B1" s="218"/>
      <c r="C1" s="218"/>
      <c r="D1" s="218"/>
      <c r="E1" s="218"/>
      <c r="F1" s="218"/>
      <c r="G1" s="218"/>
      <c r="H1" s="218"/>
      <c r="I1" s="218"/>
    </row>
    <row r="2" spans="1:9" ht="28.5" x14ac:dyDescent="0.25">
      <c r="A2" s="88" t="s">
        <v>0</v>
      </c>
      <c r="B2" s="202" t="s">
        <v>1</v>
      </c>
      <c r="C2" s="202"/>
      <c r="D2" s="202"/>
      <c r="E2" s="202"/>
      <c r="F2" s="52" t="s">
        <v>2</v>
      </c>
      <c r="G2" s="53" t="s">
        <v>3</v>
      </c>
      <c r="H2" s="89" t="s">
        <v>4</v>
      </c>
      <c r="I2" s="55" t="s">
        <v>283</v>
      </c>
    </row>
    <row r="3" spans="1:9" ht="15" thickBot="1" x14ac:dyDescent="0.3">
      <c r="A3" s="90">
        <v>1</v>
      </c>
      <c r="B3" s="203">
        <v>2</v>
      </c>
      <c r="C3" s="203"/>
      <c r="D3" s="203"/>
      <c r="E3" s="203"/>
      <c r="F3" s="57">
        <v>3</v>
      </c>
      <c r="G3" s="58">
        <v>4</v>
      </c>
      <c r="H3" s="91">
        <v>5</v>
      </c>
      <c r="I3" s="92">
        <v>6</v>
      </c>
    </row>
    <row r="4" spans="1:9" x14ac:dyDescent="0.25">
      <c r="A4" s="129" t="s">
        <v>284</v>
      </c>
      <c r="B4" s="219" t="s">
        <v>793</v>
      </c>
      <c r="C4" s="219"/>
      <c r="D4" s="219"/>
      <c r="E4" s="219"/>
      <c r="F4" s="29" t="s">
        <v>7</v>
      </c>
      <c r="G4" s="111">
        <v>219</v>
      </c>
      <c r="H4" s="132"/>
      <c r="I4" s="154">
        <f t="shared" ref="I4:I10" si="0">G4*H4</f>
        <v>0</v>
      </c>
    </row>
    <row r="5" spans="1:9" x14ac:dyDescent="0.25">
      <c r="A5" s="130" t="s">
        <v>285</v>
      </c>
      <c r="B5" s="217" t="s">
        <v>841</v>
      </c>
      <c r="C5" s="217"/>
      <c r="D5" s="217"/>
      <c r="E5" s="217"/>
      <c r="F5" s="32" t="s">
        <v>7</v>
      </c>
      <c r="G5" s="112">
        <v>10</v>
      </c>
      <c r="H5" s="133"/>
      <c r="I5" s="154">
        <f t="shared" si="0"/>
        <v>0</v>
      </c>
    </row>
    <row r="6" spans="1:9" x14ac:dyDescent="0.25">
      <c r="A6" s="130" t="s">
        <v>10</v>
      </c>
      <c r="B6" s="217" t="s">
        <v>792</v>
      </c>
      <c r="C6" s="217"/>
      <c r="D6" s="217"/>
      <c r="E6" s="217"/>
      <c r="F6" s="32" t="s">
        <v>7</v>
      </c>
      <c r="G6" s="112">
        <v>53</v>
      </c>
      <c r="H6" s="133"/>
      <c r="I6" s="154">
        <f t="shared" si="0"/>
        <v>0</v>
      </c>
    </row>
    <row r="7" spans="1:9" x14ac:dyDescent="0.25">
      <c r="A7" s="130" t="s">
        <v>287</v>
      </c>
      <c r="B7" s="217" t="s">
        <v>791</v>
      </c>
      <c r="C7" s="217"/>
      <c r="D7" s="217"/>
      <c r="E7" s="217"/>
      <c r="F7" s="32" t="s">
        <v>7</v>
      </c>
      <c r="G7" s="112">
        <v>76</v>
      </c>
      <c r="H7" s="133"/>
      <c r="I7" s="154">
        <f t="shared" si="0"/>
        <v>0</v>
      </c>
    </row>
    <row r="8" spans="1:9" x14ac:dyDescent="0.25">
      <c r="A8" s="130" t="s">
        <v>289</v>
      </c>
      <c r="B8" s="217" t="s">
        <v>840</v>
      </c>
      <c r="C8" s="217"/>
      <c r="D8" s="217"/>
      <c r="E8" s="217"/>
      <c r="F8" s="32" t="s">
        <v>7</v>
      </c>
      <c r="G8" s="112">
        <v>10</v>
      </c>
      <c r="H8" s="133"/>
      <c r="I8" s="154">
        <f t="shared" si="0"/>
        <v>0</v>
      </c>
    </row>
    <row r="9" spans="1:9" x14ac:dyDescent="0.25">
      <c r="A9" s="130" t="s">
        <v>290</v>
      </c>
      <c r="B9" s="217" t="s">
        <v>789</v>
      </c>
      <c r="C9" s="217"/>
      <c r="D9" s="217"/>
      <c r="E9" s="217"/>
      <c r="F9" s="155" t="s">
        <v>7</v>
      </c>
      <c r="G9" s="112">
        <v>92</v>
      </c>
      <c r="H9" s="133"/>
      <c r="I9" s="154">
        <f t="shared" si="0"/>
        <v>0</v>
      </c>
    </row>
    <row r="10" spans="1:9" x14ac:dyDescent="0.25">
      <c r="A10" s="130" t="s">
        <v>291</v>
      </c>
      <c r="B10" s="217" t="s">
        <v>790</v>
      </c>
      <c r="C10" s="217"/>
      <c r="D10" s="217"/>
      <c r="E10" s="217"/>
      <c r="F10" s="155" t="s">
        <v>7</v>
      </c>
      <c r="G10" s="112">
        <v>57</v>
      </c>
      <c r="H10" s="133"/>
      <c r="I10" s="154">
        <f t="shared" si="0"/>
        <v>0</v>
      </c>
    </row>
    <row r="11" spans="1:9" x14ac:dyDescent="0.25">
      <c r="A11" s="130" t="s">
        <v>292</v>
      </c>
      <c r="B11" s="217" t="s">
        <v>683</v>
      </c>
      <c r="C11" s="217"/>
      <c r="D11" s="217"/>
      <c r="E11" s="217"/>
      <c r="F11" s="155" t="s">
        <v>7</v>
      </c>
      <c r="G11" s="156">
        <v>1688</v>
      </c>
      <c r="H11" s="157"/>
      <c r="I11" s="154">
        <f>G11*H11</f>
        <v>0</v>
      </c>
    </row>
    <row r="12" spans="1:9" x14ac:dyDescent="0.25">
      <c r="A12" s="130" t="s">
        <v>294</v>
      </c>
      <c r="B12" s="217" t="s">
        <v>684</v>
      </c>
      <c r="C12" s="217"/>
      <c r="D12" s="217"/>
      <c r="E12" s="217"/>
      <c r="F12" s="155" t="s">
        <v>7</v>
      </c>
      <c r="G12" s="156">
        <v>746</v>
      </c>
      <c r="H12" s="157"/>
      <c r="I12" s="154">
        <f t="shared" ref="I12:I39" si="1">G12*H12</f>
        <v>0</v>
      </c>
    </row>
    <row r="13" spans="1:9" x14ac:dyDescent="0.25">
      <c r="A13" s="130" t="s">
        <v>295</v>
      </c>
      <c r="B13" s="217" t="s">
        <v>685</v>
      </c>
      <c r="C13" s="217"/>
      <c r="D13" s="217"/>
      <c r="E13" s="217"/>
      <c r="F13" s="155" t="s">
        <v>7</v>
      </c>
      <c r="G13" s="74">
        <v>226</v>
      </c>
      <c r="H13" s="157"/>
      <c r="I13" s="154">
        <f t="shared" si="1"/>
        <v>0</v>
      </c>
    </row>
    <row r="14" spans="1:9" x14ac:dyDescent="0.25">
      <c r="A14" s="130" t="s">
        <v>296</v>
      </c>
      <c r="B14" s="217" t="s">
        <v>686</v>
      </c>
      <c r="C14" s="217"/>
      <c r="D14" s="217"/>
      <c r="E14" s="217"/>
      <c r="F14" s="155" t="s">
        <v>7</v>
      </c>
      <c r="G14" s="74">
        <v>39</v>
      </c>
      <c r="H14" s="157"/>
      <c r="I14" s="154">
        <f t="shared" si="1"/>
        <v>0</v>
      </c>
    </row>
    <row r="15" spans="1:9" x14ac:dyDescent="0.25">
      <c r="A15" s="130" t="s">
        <v>297</v>
      </c>
      <c r="B15" s="217" t="s">
        <v>687</v>
      </c>
      <c r="C15" s="217"/>
      <c r="D15" s="217"/>
      <c r="E15" s="217"/>
      <c r="F15" s="155" t="s">
        <v>7</v>
      </c>
      <c r="G15" s="74">
        <v>88</v>
      </c>
      <c r="H15" s="157"/>
      <c r="I15" s="154">
        <f t="shared" si="1"/>
        <v>0</v>
      </c>
    </row>
    <row r="16" spans="1:9" x14ac:dyDescent="0.25">
      <c r="A16" s="130" t="s">
        <v>298</v>
      </c>
      <c r="B16" s="217" t="s">
        <v>688</v>
      </c>
      <c r="C16" s="217"/>
      <c r="D16" s="217"/>
      <c r="E16" s="217"/>
      <c r="F16" s="155" t="s">
        <v>7</v>
      </c>
      <c r="G16" s="74">
        <v>26</v>
      </c>
      <c r="H16" s="157"/>
      <c r="I16" s="154">
        <f t="shared" si="1"/>
        <v>0</v>
      </c>
    </row>
    <row r="17" spans="1:9" x14ac:dyDescent="0.25">
      <c r="A17" s="130" t="s">
        <v>300</v>
      </c>
      <c r="B17" s="217" t="s">
        <v>689</v>
      </c>
      <c r="C17" s="217"/>
      <c r="D17" s="217"/>
      <c r="E17" s="217"/>
      <c r="F17" s="155" t="s">
        <v>7</v>
      </c>
      <c r="G17" s="74">
        <v>161</v>
      </c>
      <c r="H17" s="157"/>
      <c r="I17" s="154">
        <f t="shared" si="1"/>
        <v>0</v>
      </c>
    </row>
    <row r="18" spans="1:9" x14ac:dyDescent="0.25">
      <c r="A18" s="130" t="s">
        <v>301</v>
      </c>
      <c r="B18" s="217" t="s">
        <v>690</v>
      </c>
      <c r="C18" s="217"/>
      <c r="D18" s="217"/>
      <c r="E18" s="217"/>
      <c r="F18" s="155" t="s">
        <v>7</v>
      </c>
      <c r="G18" s="74">
        <v>225</v>
      </c>
      <c r="H18" s="157"/>
      <c r="I18" s="154">
        <f t="shared" si="1"/>
        <v>0</v>
      </c>
    </row>
    <row r="19" spans="1:9" x14ac:dyDescent="0.25">
      <c r="A19" s="130" t="s">
        <v>302</v>
      </c>
      <c r="B19" s="217" t="s">
        <v>691</v>
      </c>
      <c r="C19" s="217"/>
      <c r="D19" s="217"/>
      <c r="E19" s="217"/>
      <c r="F19" s="155" t="s">
        <v>7</v>
      </c>
      <c r="G19" s="74">
        <v>130</v>
      </c>
      <c r="H19" s="157"/>
      <c r="I19" s="154">
        <f t="shared" si="1"/>
        <v>0</v>
      </c>
    </row>
    <row r="20" spans="1:9" x14ac:dyDescent="0.25">
      <c r="A20" s="130" t="s">
        <v>303</v>
      </c>
      <c r="B20" s="217" t="s">
        <v>692</v>
      </c>
      <c r="C20" s="217"/>
      <c r="D20" s="217"/>
      <c r="E20" s="217"/>
      <c r="F20" s="155" t="s">
        <v>7</v>
      </c>
      <c r="G20" s="74">
        <v>71</v>
      </c>
      <c r="H20" s="157"/>
      <c r="I20" s="154">
        <f t="shared" si="1"/>
        <v>0</v>
      </c>
    </row>
    <row r="21" spans="1:9" x14ac:dyDescent="0.25">
      <c r="A21" s="130" t="s">
        <v>305</v>
      </c>
      <c r="B21" s="217" t="s">
        <v>693</v>
      </c>
      <c r="C21" s="217"/>
      <c r="D21" s="217"/>
      <c r="E21" s="217"/>
      <c r="F21" s="155" t="s">
        <v>7</v>
      </c>
      <c r="G21" s="74">
        <v>21</v>
      </c>
      <c r="H21" s="157"/>
      <c r="I21" s="154">
        <f t="shared" si="1"/>
        <v>0</v>
      </c>
    </row>
    <row r="22" spans="1:9" x14ac:dyDescent="0.25">
      <c r="A22" s="130" t="s">
        <v>307</v>
      </c>
      <c r="B22" s="217" t="s">
        <v>694</v>
      </c>
      <c r="C22" s="217"/>
      <c r="D22" s="217"/>
      <c r="E22" s="217"/>
      <c r="F22" s="155" t="s">
        <v>7</v>
      </c>
      <c r="G22" s="74">
        <v>6</v>
      </c>
      <c r="H22" s="157"/>
      <c r="I22" s="154">
        <f t="shared" si="1"/>
        <v>0</v>
      </c>
    </row>
    <row r="23" spans="1:9" x14ac:dyDescent="0.25">
      <c r="A23" s="130" t="s">
        <v>308</v>
      </c>
      <c r="B23" s="217" t="s">
        <v>695</v>
      </c>
      <c r="C23" s="217"/>
      <c r="D23" s="217"/>
      <c r="E23" s="217"/>
      <c r="F23" s="155" t="s">
        <v>7</v>
      </c>
      <c r="G23" s="74">
        <v>10</v>
      </c>
      <c r="H23" s="157"/>
      <c r="I23" s="154">
        <f t="shared" si="1"/>
        <v>0</v>
      </c>
    </row>
    <row r="24" spans="1:9" x14ac:dyDescent="0.25">
      <c r="A24" s="130" t="s">
        <v>310</v>
      </c>
      <c r="B24" s="217" t="s">
        <v>696</v>
      </c>
      <c r="C24" s="217"/>
      <c r="D24" s="217"/>
      <c r="E24" s="217"/>
      <c r="F24" s="155" t="s">
        <v>7</v>
      </c>
      <c r="G24" s="74">
        <v>6</v>
      </c>
      <c r="H24" s="157"/>
      <c r="I24" s="154">
        <f t="shared" si="1"/>
        <v>0</v>
      </c>
    </row>
    <row r="25" spans="1:9" x14ac:dyDescent="0.25">
      <c r="A25" s="130" t="s">
        <v>312</v>
      </c>
      <c r="B25" s="217" t="s">
        <v>697</v>
      </c>
      <c r="C25" s="217"/>
      <c r="D25" s="217"/>
      <c r="E25" s="217"/>
      <c r="F25" s="155" t="s">
        <v>7</v>
      </c>
      <c r="G25" s="74">
        <v>7</v>
      </c>
      <c r="H25" s="157"/>
      <c r="I25" s="154">
        <f t="shared" si="1"/>
        <v>0</v>
      </c>
    </row>
    <row r="26" spans="1:9" x14ac:dyDescent="0.25">
      <c r="A26" s="130" t="s">
        <v>314</v>
      </c>
      <c r="B26" s="217" t="s">
        <v>698</v>
      </c>
      <c r="C26" s="217"/>
      <c r="D26" s="217"/>
      <c r="E26" s="217"/>
      <c r="F26" s="155" t="s">
        <v>7</v>
      </c>
      <c r="G26" s="74">
        <v>14</v>
      </c>
      <c r="H26" s="157"/>
      <c r="I26" s="154">
        <f t="shared" si="1"/>
        <v>0</v>
      </c>
    </row>
    <row r="27" spans="1:9" x14ac:dyDescent="0.25">
      <c r="A27" s="130" t="s">
        <v>316</v>
      </c>
      <c r="B27" s="217" t="s">
        <v>699</v>
      </c>
      <c r="C27" s="217"/>
      <c r="D27" s="217"/>
      <c r="E27" s="217"/>
      <c r="F27" s="155" t="s">
        <v>7</v>
      </c>
      <c r="G27" s="74">
        <v>30</v>
      </c>
      <c r="H27" s="157"/>
      <c r="I27" s="154">
        <f t="shared" si="1"/>
        <v>0</v>
      </c>
    </row>
    <row r="28" spans="1:9" x14ac:dyDescent="0.25">
      <c r="A28" s="130" t="s">
        <v>318</v>
      </c>
      <c r="B28" s="217" t="s">
        <v>700</v>
      </c>
      <c r="C28" s="217"/>
      <c r="D28" s="217"/>
      <c r="E28" s="217"/>
      <c r="F28" s="155" t="s">
        <v>7</v>
      </c>
      <c r="G28" s="74">
        <v>34</v>
      </c>
      <c r="H28" s="157"/>
      <c r="I28" s="154">
        <f t="shared" si="1"/>
        <v>0</v>
      </c>
    </row>
    <row r="29" spans="1:9" x14ac:dyDescent="0.25">
      <c r="A29" s="130" t="s">
        <v>320</v>
      </c>
      <c r="B29" s="217" t="s">
        <v>701</v>
      </c>
      <c r="C29" s="217"/>
      <c r="D29" s="217"/>
      <c r="E29" s="217"/>
      <c r="F29" s="155" t="s">
        <v>7</v>
      </c>
      <c r="G29" s="74">
        <v>27</v>
      </c>
      <c r="H29" s="157"/>
      <c r="I29" s="154">
        <f t="shared" si="1"/>
        <v>0</v>
      </c>
    </row>
    <row r="30" spans="1:9" x14ac:dyDescent="0.25">
      <c r="A30" s="130" t="s">
        <v>322</v>
      </c>
      <c r="B30" s="217" t="s">
        <v>702</v>
      </c>
      <c r="C30" s="217"/>
      <c r="D30" s="217"/>
      <c r="E30" s="217"/>
      <c r="F30" s="155" t="s">
        <v>7</v>
      </c>
      <c r="G30" s="74">
        <v>10</v>
      </c>
      <c r="H30" s="157"/>
      <c r="I30" s="154">
        <f t="shared" si="1"/>
        <v>0</v>
      </c>
    </row>
    <row r="31" spans="1:9" x14ac:dyDescent="0.25">
      <c r="A31" s="130" t="s">
        <v>324</v>
      </c>
      <c r="B31" s="217" t="s">
        <v>703</v>
      </c>
      <c r="C31" s="217"/>
      <c r="D31" s="217"/>
      <c r="E31" s="217"/>
      <c r="F31" s="155" t="s">
        <v>7</v>
      </c>
      <c r="G31" s="74">
        <v>21</v>
      </c>
      <c r="H31" s="157"/>
      <c r="I31" s="154">
        <f t="shared" si="1"/>
        <v>0</v>
      </c>
    </row>
    <row r="32" spans="1:9" x14ac:dyDescent="0.25">
      <c r="A32" s="130" t="s">
        <v>325</v>
      </c>
      <c r="B32" s="217" t="s">
        <v>704</v>
      </c>
      <c r="C32" s="217"/>
      <c r="D32" s="217"/>
      <c r="E32" s="217"/>
      <c r="F32" s="155" t="s">
        <v>7</v>
      </c>
      <c r="G32" s="74">
        <v>14</v>
      </c>
      <c r="H32" s="157"/>
      <c r="I32" s="154">
        <f t="shared" si="1"/>
        <v>0</v>
      </c>
    </row>
    <row r="33" spans="1:9" x14ac:dyDescent="0.25">
      <c r="A33" s="130" t="s">
        <v>326</v>
      </c>
      <c r="B33" s="217" t="s">
        <v>706</v>
      </c>
      <c r="C33" s="217"/>
      <c r="D33" s="217"/>
      <c r="E33" s="217"/>
      <c r="F33" s="155" t="s">
        <v>7</v>
      </c>
      <c r="G33" s="74">
        <v>24</v>
      </c>
      <c r="H33" s="157"/>
      <c r="I33" s="154">
        <f>G33*H33</f>
        <v>0</v>
      </c>
    </row>
    <row r="34" spans="1:9" x14ac:dyDescent="0.25">
      <c r="A34" s="130" t="s">
        <v>327</v>
      </c>
      <c r="B34" s="217" t="s">
        <v>705</v>
      </c>
      <c r="C34" s="217"/>
      <c r="D34" s="217"/>
      <c r="E34" s="217"/>
      <c r="F34" s="155" t="s">
        <v>7</v>
      </c>
      <c r="G34" s="74">
        <v>1</v>
      </c>
      <c r="H34" s="157"/>
      <c r="I34" s="154">
        <f t="shared" si="1"/>
        <v>0</v>
      </c>
    </row>
    <row r="35" spans="1:9" x14ac:dyDescent="0.25">
      <c r="A35" s="130" t="s">
        <v>329</v>
      </c>
      <c r="B35" s="217" t="s">
        <v>707</v>
      </c>
      <c r="C35" s="217"/>
      <c r="D35" s="217"/>
      <c r="E35" s="217"/>
      <c r="F35" s="155" t="s">
        <v>7</v>
      </c>
      <c r="G35" s="74">
        <v>3</v>
      </c>
      <c r="H35" s="157"/>
      <c r="I35" s="154">
        <f>G35*H35</f>
        <v>0</v>
      </c>
    </row>
    <row r="36" spans="1:9" x14ac:dyDescent="0.25">
      <c r="A36" s="130" t="s">
        <v>331</v>
      </c>
      <c r="B36" s="217" t="s">
        <v>708</v>
      </c>
      <c r="C36" s="217"/>
      <c r="D36" s="217"/>
      <c r="E36" s="217"/>
      <c r="F36" s="155" t="s">
        <v>7</v>
      </c>
      <c r="G36" s="74">
        <v>7</v>
      </c>
      <c r="H36" s="157"/>
      <c r="I36" s="154">
        <f>G36*H36</f>
        <v>0</v>
      </c>
    </row>
    <row r="37" spans="1:9" x14ac:dyDescent="0.25">
      <c r="A37" s="130" t="s">
        <v>333</v>
      </c>
      <c r="B37" s="217" t="s">
        <v>709</v>
      </c>
      <c r="C37" s="217"/>
      <c r="D37" s="217"/>
      <c r="E37" s="217"/>
      <c r="F37" s="155" t="s">
        <v>7</v>
      </c>
      <c r="G37" s="74">
        <v>1</v>
      </c>
      <c r="H37" s="157"/>
      <c r="I37" s="154">
        <f>G37*H37</f>
        <v>0</v>
      </c>
    </row>
    <row r="38" spans="1:9" x14ac:dyDescent="0.25">
      <c r="A38" s="130" t="s">
        <v>334</v>
      </c>
      <c r="B38" s="217" t="s">
        <v>711</v>
      </c>
      <c r="C38" s="217"/>
      <c r="D38" s="217"/>
      <c r="E38" s="217"/>
      <c r="F38" s="155" t="s">
        <v>7</v>
      </c>
      <c r="G38" s="74">
        <v>2</v>
      </c>
      <c r="H38" s="157"/>
      <c r="I38" s="154">
        <f t="shared" si="1"/>
        <v>0</v>
      </c>
    </row>
    <row r="39" spans="1:9" ht="15" thickBot="1" x14ac:dyDescent="0.3">
      <c r="A39" s="131" t="s">
        <v>336</v>
      </c>
      <c r="B39" s="220" t="s">
        <v>710</v>
      </c>
      <c r="C39" s="220"/>
      <c r="D39" s="220"/>
      <c r="E39" s="220"/>
      <c r="F39" s="158" t="s">
        <v>7</v>
      </c>
      <c r="G39" s="76">
        <v>1</v>
      </c>
      <c r="H39" s="159"/>
      <c r="I39" s="160">
        <f t="shared" si="1"/>
        <v>0</v>
      </c>
    </row>
    <row r="40" spans="1:9" ht="15" thickBot="1" x14ac:dyDescent="0.3">
      <c r="A40" s="215" t="s">
        <v>175</v>
      </c>
      <c r="B40" s="215"/>
      <c r="C40" s="215"/>
      <c r="D40" s="215"/>
      <c r="E40" s="216"/>
      <c r="F40" s="197" t="s">
        <v>786</v>
      </c>
      <c r="G40" s="198"/>
      <c r="H40" s="199"/>
      <c r="I40" s="178">
        <f>SUM(I4:I39)</f>
        <v>0</v>
      </c>
    </row>
  </sheetData>
  <mergeCells count="41">
    <mergeCell ref="A40:E40"/>
    <mergeCell ref="F40:H40"/>
    <mergeCell ref="B4:E4"/>
    <mergeCell ref="B5:E5"/>
    <mergeCell ref="B6:E6"/>
    <mergeCell ref="B7:E7"/>
    <mergeCell ref="B8:E8"/>
    <mergeCell ref="B9:E9"/>
    <mergeCell ref="B10:E10"/>
    <mergeCell ref="B36:E36"/>
    <mergeCell ref="B38:E38"/>
    <mergeCell ref="B39:E39"/>
    <mergeCell ref="B37:E37"/>
    <mergeCell ref="B30:E30"/>
    <mergeCell ref="B32:E32"/>
    <mergeCell ref="B34:E34"/>
    <mergeCell ref="B33:E33"/>
    <mergeCell ref="B35:E35"/>
    <mergeCell ref="B25:E25"/>
    <mergeCell ref="B26:E26"/>
    <mergeCell ref="B27:E27"/>
    <mergeCell ref="B28:E28"/>
    <mergeCell ref="B29:E29"/>
    <mergeCell ref="B31:E31"/>
    <mergeCell ref="B20:E20"/>
    <mergeCell ref="B21:E21"/>
    <mergeCell ref="B22:E22"/>
    <mergeCell ref="B23:E23"/>
    <mergeCell ref="B24:E24"/>
    <mergeCell ref="B19:E19"/>
    <mergeCell ref="A1:I1"/>
    <mergeCell ref="B2:E2"/>
    <mergeCell ref="B3:E3"/>
    <mergeCell ref="B11:E11"/>
    <mergeCell ref="B12:E12"/>
    <mergeCell ref="B13:E13"/>
    <mergeCell ref="B14:E14"/>
    <mergeCell ref="B15:E15"/>
    <mergeCell ref="B16:E16"/>
    <mergeCell ref="B17:E17"/>
    <mergeCell ref="B18:E18"/>
  </mergeCells>
  <phoneticPr fontId="7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D7659-F650-43D1-A4AC-CD02712B09A4}">
  <sheetPr>
    <tabColor rgb="FFFFCCFF"/>
  </sheetPr>
  <dimension ref="A1:F38"/>
  <sheetViews>
    <sheetView zoomScaleNormal="100" workbookViewId="0">
      <selection activeCell="K19" sqref="K19:K20"/>
    </sheetView>
  </sheetViews>
  <sheetFormatPr defaultRowHeight="14.25" x14ac:dyDescent="0.25"/>
  <cols>
    <col min="1" max="1" width="3.42578125" style="96" customWidth="1"/>
    <col min="2" max="2" width="43.28515625" style="96" customWidth="1"/>
    <col min="3" max="5" width="8.85546875" style="96"/>
    <col min="6" max="6" width="15.7109375" style="96" customWidth="1"/>
    <col min="7" max="256" width="8.85546875" style="96"/>
    <col min="257" max="257" width="43.28515625" style="96" customWidth="1"/>
    <col min="258" max="258" width="14.5703125" style="96" customWidth="1"/>
    <col min="259" max="512" width="8.85546875" style="96"/>
    <col min="513" max="513" width="43.28515625" style="96" customWidth="1"/>
    <col min="514" max="514" width="14.5703125" style="96" customWidth="1"/>
    <col min="515" max="768" width="8.85546875" style="96"/>
    <col min="769" max="769" width="43.28515625" style="96" customWidth="1"/>
    <col min="770" max="770" width="14.5703125" style="96" customWidth="1"/>
    <col min="771" max="1024" width="8.85546875" style="96"/>
    <col min="1025" max="1025" width="43.28515625" style="96" customWidth="1"/>
    <col min="1026" max="1026" width="14.5703125" style="96" customWidth="1"/>
    <col min="1027" max="1280" width="8.85546875" style="96"/>
    <col min="1281" max="1281" width="43.28515625" style="96" customWidth="1"/>
    <col min="1282" max="1282" width="14.5703125" style="96" customWidth="1"/>
    <col min="1283" max="1536" width="8.85546875" style="96"/>
    <col min="1537" max="1537" width="43.28515625" style="96" customWidth="1"/>
    <col min="1538" max="1538" width="14.5703125" style="96" customWidth="1"/>
    <col min="1539" max="1792" width="8.85546875" style="96"/>
    <col min="1793" max="1793" width="43.28515625" style="96" customWidth="1"/>
    <col min="1794" max="1794" width="14.5703125" style="96" customWidth="1"/>
    <col min="1795" max="2048" width="8.85546875" style="96"/>
    <col min="2049" max="2049" width="43.28515625" style="96" customWidth="1"/>
    <col min="2050" max="2050" width="14.5703125" style="96" customWidth="1"/>
    <col min="2051" max="2304" width="8.85546875" style="96"/>
    <col min="2305" max="2305" width="43.28515625" style="96" customWidth="1"/>
    <col min="2306" max="2306" width="14.5703125" style="96" customWidth="1"/>
    <col min="2307" max="2560" width="8.85546875" style="96"/>
    <col min="2561" max="2561" width="43.28515625" style="96" customWidth="1"/>
    <col min="2562" max="2562" width="14.5703125" style="96" customWidth="1"/>
    <col min="2563" max="2816" width="8.85546875" style="96"/>
    <col min="2817" max="2817" width="43.28515625" style="96" customWidth="1"/>
    <col min="2818" max="2818" width="14.5703125" style="96" customWidth="1"/>
    <col min="2819" max="3072" width="8.85546875" style="96"/>
    <col min="3073" max="3073" width="43.28515625" style="96" customWidth="1"/>
    <col min="3074" max="3074" width="14.5703125" style="96" customWidth="1"/>
    <col min="3075" max="3328" width="8.85546875" style="96"/>
    <col min="3329" max="3329" width="43.28515625" style="96" customWidth="1"/>
    <col min="3330" max="3330" width="14.5703125" style="96" customWidth="1"/>
    <col min="3331" max="3584" width="8.85546875" style="96"/>
    <col min="3585" max="3585" width="43.28515625" style="96" customWidth="1"/>
    <col min="3586" max="3586" width="14.5703125" style="96" customWidth="1"/>
    <col min="3587" max="3840" width="8.85546875" style="96"/>
    <col min="3841" max="3841" width="43.28515625" style="96" customWidth="1"/>
    <col min="3842" max="3842" width="14.5703125" style="96" customWidth="1"/>
    <col min="3843" max="4096" width="8.85546875" style="96"/>
    <col min="4097" max="4097" width="43.28515625" style="96" customWidth="1"/>
    <col min="4098" max="4098" width="14.5703125" style="96" customWidth="1"/>
    <col min="4099" max="4352" width="8.85546875" style="96"/>
    <col min="4353" max="4353" width="43.28515625" style="96" customWidth="1"/>
    <col min="4354" max="4354" width="14.5703125" style="96" customWidth="1"/>
    <col min="4355" max="4608" width="8.85546875" style="96"/>
    <col min="4609" max="4609" width="43.28515625" style="96" customWidth="1"/>
    <col min="4610" max="4610" width="14.5703125" style="96" customWidth="1"/>
    <col min="4611" max="4864" width="8.85546875" style="96"/>
    <col min="4865" max="4865" width="43.28515625" style="96" customWidth="1"/>
    <col min="4866" max="4866" width="14.5703125" style="96" customWidth="1"/>
    <col min="4867" max="5120" width="8.85546875" style="96"/>
    <col min="5121" max="5121" width="43.28515625" style="96" customWidth="1"/>
    <col min="5122" max="5122" width="14.5703125" style="96" customWidth="1"/>
    <col min="5123" max="5376" width="8.85546875" style="96"/>
    <col min="5377" max="5377" width="43.28515625" style="96" customWidth="1"/>
    <col min="5378" max="5378" width="14.5703125" style="96" customWidth="1"/>
    <col min="5379" max="5632" width="8.85546875" style="96"/>
    <col min="5633" max="5633" width="43.28515625" style="96" customWidth="1"/>
    <col min="5634" max="5634" width="14.5703125" style="96" customWidth="1"/>
    <col min="5635" max="5888" width="8.85546875" style="96"/>
    <col min="5889" max="5889" width="43.28515625" style="96" customWidth="1"/>
    <col min="5890" max="5890" width="14.5703125" style="96" customWidth="1"/>
    <col min="5891" max="6144" width="8.85546875" style="96"/>
    <col min="6145" max="6145" width="43.28515625" style="96" customWidth="1"/>
    <col min="6146" max="6146" width="14.5703125" style="96" customWidth="1"/>
    <col min="6147" max="6400" width="8.85546875" style="96"/>
    <col min="6401" max="6401" width="43.28515625" style="96" customWidth="1"/>
    <col min="6402" max="6402" width="14.5703125" style="96" customWidth="1"/>
    <col min="6403" max="6656" width="8.85546875" style="96"/>
    <col min="6657" max="6657" width="43.28515625" style="96" customWidth="1"/>
    <col min="6658" max="6658" width="14.5703125" style="96" customWidth="1"/>
    <col min="6659" max="6912" width="8.85546875" style="96"/>
    <col min="6913" max="6913" width="43.28515625" style="96" customWidth="1"/>
    <col min="6914" max="6914" width="14.5703125" style="96" customWidth="1"/>
    <col min="6915" max="7168" width="8.85546875" style="96"/>
    <col min="7169" max="7169" width="43.28515625" style="96" customWidth="1"/>
    <col min="7170" max="7170" width="14.5703125" style="96" customWidth="1"/>
    <col min="7171" max="7424" width="8.85546875" style="96"/>
    <col min="7425" max="7425" width="43.28515625" style="96" customWidth="1"/>
    <col min="7426" max="7426" width="14.5703125" style="96" customWidth="1"/>
    <col min="7427" max="7680" width="8.85546875" style="96"/>
    <col min="7681" max="7681" width="43.28515625" style="96" customWidth="1"/>
    <col min="7682" max="7682" width="14.5703125" style="96" customWidth="1"/>
    <col min="7683" max="7936" width="8.85546875" style="96"/>
    <col min="7937" max="7937" width="43.28515625" style="96" customWidth="1"/>
    <col min="7938" max="7938" width="14.5703125" style="96" customWidth="1"/>
    <col min="7939" max="8192" width="8.85546875" style="96"/>
    <col min="8193" max="8193" width="43.28515625" style="96" customWidth="1"/>
    <col min="8194" max="8194" width="14.5703125" style="96" customWidth="1"/>
    <col min="8195" max="8448" width="8.85546875" style="96"/>
    <col min="8449" max="8449" width="43.28515625" style="96" customWidth="1"/>
    <col min="8450" max="8450" width="14.5703125" style="96" customWidth="1"/>
    <col min="8451" max="8704" width="8.85546875" style="96"/>
    <col min="8705" max="8705" width="43.28515625" style="96" customWidth="1"/>
    <col min="8706" max="8706" width="14.5703125" style="96" customWidth="1"/>
    <col min="8707" max="8960" width="8.85546875" style="96"/>
    <col min="8961" max="8961" width="43.28515625" style="96" customWidth="1"/>
    <col min="8962" max="8962" width="14.5703125" style="96" customWidth="1"/>
    <col min="8963" max="9216" width="8.85546875" style="96"/>
    <col min="9217" max="9217" width="43.28515625" style="96" customWidth="1"/>
    <col min="9218" max="9218" width="14.5703125" style="96" customWidth="1"/>
    <col min="9219" max="9472" width="8.85546875" style="96"/>
    <col min="9473" max="9473" width="43.28515625" style="96" customWidth="1"/>
    <col min="9474" max="9474" width="14.5703125" style="96" customWidth="1"/>
    <col min="9475" max="9728" width="8.85546875" style="96"/>
    <col min="9729" max="9729" width="43.28515625" style="96" customWidth="1"/>
    <col min="9730" max="9730" width="14.5703125" style="96" customWidth="1"/>
    <col min="9731" max="9984" width="8.85546875" style="96"/>
    <col min="9985" max="9985" width="43.28515625" style="96" customWidth="1"/>
    <col min="9986" max="9986" width="14.5703125" style="96" customWidth="1"/>
    <col min="9987" max="10240" width="8.85546875" style="96"/>
    <col min="10241" max="10241" width="43.28515625" style="96" customWidth="1"/>
    <col min="10242" max="10242" width="14.5703125" style="96" customWidth="1"/>
    <col min="10243" max="10496" width="8.85546875" style="96"/>
    <col min="10497" max="10497" width="43.28515625" style="96" customWidth="1"/>
    <col min="10498" max="10498" width="14.5703125" style="96" customWidth="1"/>
    <col min="10499" max="10752" width="8.85546875" style="96"/>
    <col min="10753" max="10753" width="43.28515625" style="96" customWidth="1"/>
    <col min="10754" max="10754" width="14.5703125" style="96" customWidth="1"/>
    <col min="10755" max="11008" width="8.85546875" style="96"/>
    <col min="11009" max="11009" width="43.28515625" style="96" customWidth="1"/>
    <col min="11010" max="11010" width="14.5703125" style="96" customWidth="1"/>
    <col min="11011" max="11264" width="8.85546875" style="96"/>
    <col min="11265" max="11265" width="43.28515625" style="96" customWidth="1"/>
    <col min="11266" max="11266" width="14.5703125" style="96" customWidth="1"/>
    <col min="11267" max="11520" width="8.85546875" style="96"/>
    <col min="11521" max="11521" width="43.28515625" style="96" customWidth="1"/>
    <col min="11522" max="11522" width="14.5703125" style="96" customWidth="1"/>
    <col min="11523" max="11776" width="8.85546875" style="96"/>
    <col min="11777" max="11777" width="43.28515625" style="96" customWidth="1"/>
    <col min="11778" max="11778" width="14.5703125" style="96" customWidth="1"/>
    <col min="11779" max="12032" width="8.85546875" style="96"/>
    <col min="12033" max="12033" width="43.28515625" style="96" customWidth="1"/>
    <col min="12034" max="12034" width="14.5703125" style="96" customWidth="1"/>
    <col min="12035" max="12288" width="8.85546875" style="96"/>
    <col min="12289" max="12289" width="43.28515625" style="96" customWidth="1"/>
    <col min="12290" max="12290" width="14.5703125" style="96" customWidth="1"/>
    <col min="12291" max="12544" width="8.85546875" style="96"/>
    <col min="12545" max="12545" width="43.28515625" style="96" customWidth="1"/>
    <col min="12546" max="12546" width="14.5703125" style="96" customWidth="1"/>
    <col min="12547" max="12800" width="8.85546875" style="96"/>
    <col min="12801" max="12801" width="43.28515625" style="96" customWidth="1"/>
    <col min="12802" max="12802" width="14.5703125" style="96" customWidth="1"/>
    <col min="12803" max="13056" width="8.85546875" style="96"/>
    <col min="13057" max="13057" width="43.28515625" style="96" customWidth="1"/>
    <col min="13058" max="13058" width="14.5703125" style="96" customWidth="1"/>
    <col min="13059" max="13312" width="8.85546875" style="96"/>
    <col min="13313" max="13313" width="43.28515625" style="96" customWidth="1"/>
    <col min="13314" max="13314" width="14.5703125" style="96" customWidth="1"/>
    <col min="13315" max="13568" width="8.85546875" style="96"/>
    <col min="13569" max="13569" width="43.28515625" style="96" customWidth="1"/>
    <col min="13570" max="13570" width="14.5703125" style="96" customWidth="1"/>
    <col min="13571" max="13824" width="8.85546875" style="96"/>
    <col min="13825" max="13825" width="43.28515625" style="96" customWidth="1"/>
    <col min="13826" max="13826" width="14.5703125" style="96" customWidth="1"/>
    <col min="13827" max="14080" width="8.85546875" style="96"/>
    <col min="14081" max="14081" width="43.28515625" style="96" customWidth="1"/>
    <col min="14082" max="14082" width="14.5703125" style="96" customWidth="1"/>
    <col min="14083" max="14336" width="8.85546875" style="96"/>
    <col min="14337" max="14337" width="43.28515625" style="96" customWidth="1"/>
    <col min="14338" max="14338" width="14.5703125" style="96" customWidth="1"/>
    <col min="14339" max="14592" width="8.85546875" style="96"/>
    <col min="14593" max="14593" width="43.28515625" style="96" customWidth="1"/>
    <col min="14594" max="14594" width="14.5703125" style="96" customWidth="1"/>
    <col min="14595" max="14848" width="8.85546875" style="96"/>
    <col min="14849" max="14849" width="43.28515625" style="96" customWidth="1"/>
    <col min="14850" max="14850" width="14.5703125" style="96" customWidth="1"/>
    <col min="14851" max="15104" width="8.85546875" style="96"/>
    <col min="15105" max="15105" width="43.28515625" style="96" customWidth="1"/>
    <col min="15106" max="15106" width="14.5703125" style="96" customWidth="1"/>
    <col min="15107" max="15360" width="8.85546875" style="96"/>
    <col min="15361" max="15361" width="43.28515625" style="96" customWidth="1"/>
    <col min="15362" max="15362" width="14.5703125" style="96" customWidth="1"/>
    <col min="15363" max="15616" width="8.85546875" style="96"/>
    <col min="15617" max="15617" width="43.28515625" style="96" customWidth="1"/>
    <col min="15618" max="15618" width="14.5703125" style="96" customWidth="1"/>
    <col min="15619" max="15872" width="8.85546875" style="96"/>
    <col min="15873" max="15873" width="43.28515625" style="96" customWidth="1"/>
    <col min="15874" max="15874" width="14.5703125" style="96" customWidth="1"/>
    <col min="15875" max="16128" width="8.85546875" style="96"/>
    <col min="16129" max="16129" width="43.28515625" style="96" customWidth="1"/>
    <col min="16130" max="16130" width="14.5703125" style="96" customWidth="1"/>
    <col min="16131" max="16384" width="8.85546875" style="96"/>
  </cols>
  <sheetData>
    <row r="1" spans="1:6" ht="15.75" thickBot="1" x14ac:dyDescent="0.3">
      <c r="A1" s="226" t="s">
        <v>787</v>
      </c>
      <c r="B1" s="226"/>
      <c r="C1" s="226"/>
      <c r="D1" s="227"/>
      <c r="E1" s="227"/>
      <c r="F1" s="227"/>
    </row>
    <row r="2" spans="1:6" ht="11.25" customHeight="1" x14ac:dyDescent="0.25">
      <c r="A2" s="51" t="s">
        <v>0</v>
      </c>
      <c r="B2" s="52" t="s">
        <v>1</v>
      </c>
      <c r="C2" s="52" t="s">
        <v>2</v>
      </c>
      <c r="D2" s="53" t="s">
        <v>3</v>
      </c>
      <c r="E2" s="54" t="s">
        <v>4</v>
      </c>
      <c r="F2" s="55" t="s">
        <v>784</v>
      </c>
    </row>
    <row r="3" spans="1:6" ht="15" thickBot="1" x14ac:dyDescent="0.3">
      <c r="A3" s="61">
        <v>1</v>
      </c>
      <c r="B3" s="62">
        <v>2</v>
      </c>
      <c r="C3" s="62">
        <v>3</v>
      </c>
      <c r="D3" s="63">
        <v>4</v>
      </c>
      <c r="E3" s="68">
        <v>5</v>
      </c>
      <c r="F3" s="69" t="s">
        <v>785</v>
      </c>
    </row>
    <row r="4" spans="1:6" x14ac:dyDescent="0.25">
      <c r="A4" s="99">
        <v>1</v>
      </c>
      <c r="B4" s="100" t="s">
        <v>803</v>
      </c>
      <c r="C4" s="101" t="s">
        <v>94</v>
      </c>
      <c r="D4" s="101">
        <v>30</v>
      </c>
      <c r="E4" s="102"/>
      <c r="F4" s="103">
        <f>D4*E4</f>
        <v>0</v>
      </c>
    </row>
    <row r="5" spans="1:6" x14ac:dyDescent="0.25">
      <c r="A5" s="104"/>
      <c r="B5" s="94" t="s">
        <v>804</v>
      </c>
      <c r="C5" s="93" t="s">
        <v>94</v>
      </c>
      <c r="D5" s="93">
        <v>15</v>
      </c>
      <c r="E5" s="98"/>
      <c r="F5" s="105">
        <f t="shared" ref="F5:F33" si="0">D5*E5</f>
        <v>0</v>
      </c>
    </row>
    <row r="6" spans="1:6" x14ac:dyDescent="0.25">
      <c r="A6" s="104">
        <v>2</v>
      </c>
      <c r="B6" s="94" t="s">
        <v>805</v>
      </c>
      <c r="C6" s="93" t="s">
        <v>94</v>
      </c>
      <c r="D6" s="93">
        <v>20</v>
      </c>
      <c r="E6" s="98"/>
      <c r="F6" s="105">
        <f t="shared" si="0"/>
        <v>0</v>
      </c>
    </row>
    <row r="7" spans="1:6" x14ac:dyDescent="0.25">
      <c r="A7" s="104">
        <v>3</v>
      </c>
      <c r="B7" s="94" t="s">
        <v>806</v>
      </c>
      <c r="C7" s="93" t="s">
        <v>94</v>
      </c>
      <c r="D7" s="93">
        <v>20</v>
      </c>
      <c r="E7" s="98"/>
      <c r="F7" s="105">
        <f t="shared" si="0"/>
        <v>0</v>
      </c>
    </row>
    <row r="8" spans="1:6" x14ac:dyDescent="0.25">
      <c r="A8" s="104">
        <v>4</v>
      </c>
      <c r="B8" s="94" t="s">
        <v>807</v>
      </c>
      <c r="C8" s="93" t="s">
        <v>94</v>
      </c>
      <c r="D8" s="93">
        <v>30</v>
      </c>
      <c r="E8" s="98"/>
      <c r="F8" s="105">
        <f t="shared" si="0"/>
        <v>0</v>
      </c>
    </row>
    <row r="9" spans="1:6" x14ac:dyDescent="0.25">
      <c r="A9" s="104">
        <v>5</v>
      </c>
      <c r="B9" s="94" t="s">
        <v>808</v>
      </c>
      <c r="C9" s="93" t="s">
        <v>94</v>
      </c>
      <c r="D9" s="93">
        <v>30</v>
      </c>
      <c r="E9" s="98"/>
      <c r="F9" s="105">
        <f t="shared" si="0"/>
        <v>0</v>
      </c>
    </row>
    <row r="10" spans="1:6" x14ac:dyDescent="0.25">
      <c r="A10" s="104">
        <v>6</v>
      </c>
      <c r="B10" s="94" t="s">
        <v>809</v>
      </c>
      <c r="C10" s="93" t="s">
        <v>7</v>
      </c>
      <c r="D10" s="93">
        <v>20</v>
      </c>
      <c r="E10" s="98"/>
      <c r="F10" s="105">
        <f t="shared" si="0"/>
        <v>0</v>
      </c>
    </row>
    <row r="11" spans="1:6" x14ac:dyDescent="0.25">
      <c r="A11" s="104">
        <v>7</v>
      </c>
      <c r="B11" s="94" t="s">
        <v>810</v>
      </c>
      <c r="C11" s="93" t="s">
        <v>7</v>
      </c>
      <c r="D11" s="93">
        <v>10</v>
      </c>
      <c r="E11" s="98"/>
      <c r="F11" s="105">
        <f t="shared" si="0"/>
        <v>0</v>
      </c>
    </row>
    <row r="12" spans="1:6" x14ac:dyDescent="0.25">
      <c r="A12" s="104">
        <v>8</v>
      </c>
      <c r="B12" s="94" t="s">
        <v>811</v>
      </c>
      <c r="C12" s="93" t="s">
        <v>7</v>
      </c>
      <c r="D12" s="93">
        <v>20</v>
      </c>
      <c r="E12" s="98"/>
      <c r="F12" s="105">
        <f t="shared" si="0"/>
        <v>0</v>
      </c>
    </row>
    <row r="13" spans="1:6" x14ac:dyDescent="0.25">
      <c r="A13" s="104">
        <v>9</v>
      </c>
      <c r="B13" s="94" t="s">
        <v>812</v>
      </c>
      <c r="C13" s="93" t="s">
        <v>7</v>
      </c>
      <c r="D13" s="93">
        <v>20</v>
      </c>
      <c r="E13" s="98"/>
      <c r="F13" s="105">
        <f t="shared" si="0"/>
        <v>0</v>
      </c>
    </row>
    <row r="14" spans="1:6" x14ac:dyDescent="0.25">
      <c r="A14" s="104">
        <v>10</v>
      </c>
      <c r="B14" s="94" t="s">
        <v>813</v>
      </c>
      <c r="C14" s="93" t="s">
        <v>7</v>
      </c>
      <c r="D14" s="93">
        <v>10</v>
      </c>
      <c r="E14" s="98"/>
      <c r="F14" s="105">
        <f t="shared" si="0"/>
        <v>0</v>
      </c>
    </row>
    <row r="15" spans="1:6" x14ac:dyDescent="0.25">
      <c r="A15" s="104">
        <v>11</v>
      </c>
      <c r="B15" s="94" t="s">
        <v>814</v>
      </c>
      <c r="C15" s="93" t="s">
        <v>7</v>
      </c>
      <c r="D15" s="93">
        <v>10</v>
      </c>
      <c r="E15" s="98"/>
      <c r="F15" s="105">
        <f t="shared" si="0"/>
        <v>0</v>
      </c>
    </row>
    <row r="16" spans="1:6" x14ac:dyDescent="0.25">
      <c r="A16" s="104">
        <v>12</v>
      </c>
      <c r="B16" s="94" t="s">
        <v>815</v>
      </c>
      <c r="C16" s="93" t="s">
        <v>7</v>
      </c>
      <c r="D16" s="93">
        <v>10</v>
      </c>
      <c r="E16" s="98"/>
      <c r="F16" s="105">
        <f t="shared" si="0"/>
        <v>0</v>
      </c>
    </row>
    <row r="17" spans="1:6" x14ac:dyDescent="0.25">
      <c r="A17" s="104">
        <v>13</v>
      </c>
      <c r="B17" s="94" t="s">
        <v>816</v>
      </c>
      <c r="C17" s="93" t="s">
        <v>7</v>
      </c>
      <c r="D17" s="93">
        <v>10</v>
      </c>
      <c r="E17" s="98"/>
      <c r="F17" s="105">
        <f t="shared" si="0"/>
        <v>0</v>
      </c>
    </row>
    <row r="18" spans="1:6" x14ac:dyDescent="0.25">
      <c r="A18" s="104">
        <v>14</v>
      </c>
      <c r="B18" s="94" t="s">
        <v>817</v>
      </c>
      <c r="C18" s="93" t="s">
        <v>7</v>
      </c>
      <c r="D18" s="93">
        <v>10</v>
      </c>
      <c r="E18" s="98"/>
      <c r="F18" s="105">
        <f t="shared" si="0"/>
        <v>0</v>
      </c>
    </row>
    <row r="19" spans="1:6" x14ac:dyDescent="0.25">
      <c r="A19" s="104">
        <v>15</v>
      </c>
      <c r="B19" s="94" t="s">
        <v>818</v>
      </c>
      <c r="C19" s="93" t="s">
        <v>7</v>
      </c>
      <c r="D19" s="93">
        <v>10</v>
      </c>
      <c r="E19" s="98"/>
      <c r="F19" s="105">
        <f t="shared" si="0"/>
        <v>0</v>
      </c>
    </row>
    <row r="20" spans="1:6" x14ac:dyDescent="0.25">
      <c r="A20" s="104">
        <v>16</v>
      </c>
      <c r="B20" s="94" t="s">
        <v>819</v>
      </c>
      <c r="C20" s="93" t="s">
        <v>7</v>
      </c>
      <c r="D20" s="93">
        <v>15</v>
      </c>
      <c r="E20" s="98"/>
      <c r="F20" s="105">
        <f t="shared" si="0"/>
        <v>0</v>
      </c>
    </row>
    <row r="21" spans="1:6" x14ac:dyDescent="0.25">
      <c r="A21" s="104">
        <v>17</v>
      </c>
      <c r="B21" s="94" t="s">
        <v>820</v>
      </c>
      <c r="C21" s="93" t="s">
        <v>7</v>
      </c>
      <c r="D21" s="93">
        <v>15</v>
      </c>
      <c r="E21" s="98"/>
      <c r="F21" s="105">
        <f t="shared" si="0"/>
        <v>0</v>
      </c>
    </row>
    <row r="22" spans="1:6" x14ac:dyDescent="0.25">
      <c r="A22" s="104">
        <v>18</v>
      </c>
      <c r="B22" s="94" t="s">
        <v>821</v>
      </c>
      <c r="C22" s="93" t="s">
        <v>7</v>
      </c>
      <c r="D22" s="93">
        <v>15</v>
      </c>
      <c r="E22" s="98"/>
      <c r="F22" s="105">
        <f t="shared" si="0"/>
        <v>0</v>
      </c>
    </row>
    <row r="23" spans="1:6" x14ac:dyDescent="0.25">
      <c r="A23" s="104">
        <v>19</v>
      </c>
      <c r="B23" s="94" t="s">
        <v>822</v>
      </c>
      <c r="C23" s="93" t="s">
        <v>7</v>
      </c>
      <c r="D23" s="93">
        <v>15</v>
      </c>
      <c r="E23" s="98"/>
      <c r="F23" s="105">
        <f t="shared" si="0"/>
        <v>0</v>
      </c>
    </row>
    <row r="24" spans="1:6" x14ac:dyDescent="0.25">
      <c r="A24" s="104">
        <v>20</v>
      </c>
      <c r="B24" s="94" t="s">
        <v>823</v>
      </c>
      <c r="C24" s="93" t="s">
        <v>7</v>
      </c>
      <c r="D24" s="93">
        <v>10</v>
      </c>
      <c r="E24" s="98"/>
      <c r="F24" s="105">
        <f t="shared" si="0"/>
        <v>0</v>
      </c>
    </row>
    <row r="25" spans="1:6" x14ac:dyDescent="0.25">
      <c r="A25" s="104">
        <v>21</v>
      </c>
      <c r="B25" s="94" t="s">
        <v>824</v>
      </c>
      <c r="C25" s="93" t="s">
        <v>7</v>
      </c>
      <c r="D25" s="93">
        <v>10</v>
      </c>
      <c r="E25" s="98"/>
      <c r="F25" s="105">
        <f t="shared" si="0"/>
        <v>0</v>
      </c>
    </row>
    <row r="26" spans="1:6" x14ac:dyDescent="0.25">
      <c r="A26" s="104">
        <v>22</v>
      </c>
      <c r="B26" s="94" t="s">
        <v>825</v>
      </c>
      <c r="C26" s="93" t="s">
        <v>7</v>
      </c>
      <c r="D26" s="93">
        <v>10</v>
      </c>
      <c r="E26" s="98"/>
      <c r="F26" s="105">
        <f t="shared" si="0"/>
        <v>0</v>
      </c>
    </row>
    <row r="27" spans="1:6" x14ac:dyDescent="0.25">
      <c r="A27" s="104">
        <v>23</v>
      </c>
      <c r="B27" s="94" t="s">
        <v>826</v>
      </c>
      <c r="C27" s="93" t="s">
        <v>7</v>
      </c>
      <c r="D27" s="93">
        <v>10</v>
      </c>
      <c r="E27" s="98"/>
      <c r="F27" s="105">
        <f t="shared" si="0"/>
        <v>0</v>
      </c>
    </row>
    <row r="28" spans="1:6" x14ac:dyDescent="0.25">
      <c r="A28" s="104">
        <v>24</v>
      </c>
      <c r="B28" s="94" t="s">
        <v>827</v>
      </c>
      <c r="C28" s="93" t="s">
        <v>7</v>
      </c>
      <c r="D28" s="93">
        <v>10</v>
      </c>
      <c r="E28" s="98"/>
      <c r="F28" s="105">
        <f t="shared" si="0"/>
        <v>0</v>
      </c>
    </row>
    <row r="29" spans="1:6" x14ac:dyDescent="0.25">
      <c r="A29" s="104">
        <v>25</v>
      </c>
      <c r="B29" s="94" t="s">
        <v>828</v>
      </c>
      <c r="C29" s="93" t="s">
        <v>7</v>
      </c>
      <c r="D29" s="93">
        <v>10</v>
      </c>
      <c r="E29" s="98"/>
      <c r="F29" s="105">
        <f t="shared" si="0"/>
        <v>0</v>
      </c>
    </row>
    <row r="30" spans="1:6" x14ac:dyDescent="0.25">
      <c r="A30" s="104">
        <v>26</v>
      </c>
      <c r="B30" s="94" t="s">
        <v>829</v>
      </c>
      <c r="C30" s="93" t="s">
        <v>7</v>
      </c>
      <c r="D30" s="93">
        <v>10</v>
      </c>
      <c r="E30" s="98"/>
      <c r="F30" s="105">
        <f t="shared" si="0"/>
        <v>0</v>
      </c>
    </row>
    <row r="31" spans="1:6" x14ac:dyDescent="0.25">
      <c r="A31" s="104">
        <v>27</v>
      </c>
      <c r="B31" s="94" t="s">
        <v>830</v>
      </c>
      <c r="C31" s="93" t="s">
        <v>7</v>
      </c>
      <c r="D31" s="93">
        <v>5</v>
      </c>
      <c r="E31" s="98"/>
      <c r="F31" s="105">
        <f t="shared" si="0"/>
        <v>0</v>
      </c>
    </row>
    <row r="32" spans="1:6" x14ac:dyDescent="0.25">
      <c r="A32" s="104">
        <v>28</v>
      </c>
      <c r="B32" s="94" t="s">
        <v>831</v>
      </c>
      <c r="C32" s="93" t="s">
        <v>7</v>
      </c>
      <c r="D32" s="93">
        <v>15</v>
      </c>
      <c r="E32" s="98"/>
      <c r="F32" s="105">
        <f t="shared" si="0"/>
        <v>0</v>
      </c>
    </row>
    <row r="33" spans="1:6" ht="15" thickBot="1" x14ac:dyDescent="0.3">
      <c r="A33" s="106">
        <v>29</v>
      </c>
      <c r="B33" s="107" t="s">
        <v>832</v>
      </c>
      <c r="C33" s="108" t="s">
        <v>7</v>
      </c>
      <c r="D33" s="108">
        <v>15</v>
      </c>
      <c r="E33" s="109"/>
      <c r="F33" s="110">
        <f t="shared" si="0"/>
        <v>0</v>
      </c>
    </row>
    <row r="34" spans="1:6" ht="15" thickBot="1" x14ac:dyDescent="0.35">
      <c r="A34" s="221" t="s">
        <v>175</v>
      </c>
      <c r="B34" s="222"/>
      <c r="C34" s="223" t="s">
        <v>786</v>
      </c>
      <c r="D34" s="224"/>
      <c r="E34" s="225"/>
      <c r="F34" s="179">
        <f>SUM(F4:F33)</f>
        <v>0</v>
      </c>
    </row>
    <row r="35" spans="1:6" x14ac:dyDescent="0.25">
      <c r="A35" s="95"/>
      <c r="B35" s="97"/>
      <c r="C35" s="95"/>
    </row>
    <row r="38" spans="1:6" x14ac:dyDescent="0.3">
      <c r="B38" s="118"/>
      <c r="C38" s="118"/>
      <c r="D38" s="118"/>
      <c r="E38" s="118"/>
    </row>
  </sheetData>
  <mergeCells count="3">
    <mergeCell ref="A34:B34"/>
    <mergeCell ref="C34:E34"/>
    <mergeCell ref="A1:F1"/>
  </mergeCells>
  <pageMargins left="0.7" right="0.17" top="0.37" bottom="0.38" header="0.17" footer="0.1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topLeftCell="A11" workbookViewId="0">
      <selection activeCell="B32" sqref="B32"/>
    </sheetView>
  </sheetViews>
  <sheetFormatPr defaultColWidth="8.85546875" defaultRowHeight="15" x14ac:dyDescent="0.25"/>
  <cols>
    <col min="9" max="9" width="30.42578125" customWidth="1"/>
  </cols>
  <sheetData>
    <row r="1" spans="1:9" x14ac:dyDescent="0.25">
      <c r="A1" s="1" t="s">
        <v>608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3"/>
      <c r="B2" s="4" t="s">
        <v>609</v>
      </c>
      <c r="C2" s="3"/>
      <c r="D2" s="3"/>
      <c r="E2" s="3"/>
      <c r="F2" s="3"/>
      <c r="G2" s="3"/>
      <c r="H2" s="3"/>
      <c r="I2" s="3"/>
    </row>
    <row r="3" spans="1:9" x14ac:dyDescent="0.25">
      <c r="A3" s="4" t="s">
        <v>609</v>
      </c>
      <c r="B3" s="5" t="e">
        <f>' Armatura + inne'!#REF!</f>
        <v>#REF!</v>
      </c>
      <c r="C3" s="6"/>
      <c r="D3" s="3"/>
      <c r="E3" s="3"/>
      <c r="F3" s="3"/>
      <c r="G3" s="3"/>
      <c r="H3" s="3"/>
      <c r="I3" s="3"/>
    </row>
    <row r="4" spans="1:9" x14ac:dyDescent="0.25">
      <c r="A4" s="4"/>
      <c r="B4" s="6"/>
      <c r="C4" s="7" t="s">
        <v>610</v>
      </c>
      <c r="D4" s="8" t="s">
        <v>611</v>
      </c>
      <c r="E4" s="8" t="s">
        <v>612</v>
      </c>
      <c r="F4" s="8" t="s">
        <v>613</v>
      </c>
      <c r="G4" s="8" t="s">
        <v>614</v>
      </c>
      <c r="H4" s="8" t="s">
        <v>615</v>
      </c>
      <c r="I4" s="3"/>
    </row>
    <row r="5" spans="1:9" x14ac:dyDescent="0.25">
      <c r="A5" s="4" t="s">
        <v>616</v>
      </c>
      <c r="B5" s="3"/>
      <c r="C5" s="9"/>
      <c r="D5" s="10" t="e">
        <f>ROUND((B3-INT(B3))*100,0)</f>
        <v>#REF!</v>
      </c>
      <c r="E5" s="10" t="e">
        <f>IF(B3&gt;=1,VALUE(RIGHT(LEFT(INT(B3),LEN(INT(B3))),3)),0)</f>
        <v>#REF!</v>
      </c>
      <c r="F5" s="10" t="e">
        <f>IF(B3&gt;=1000,VALUE(TEXT(RIGHT(LEFT(INT(B3),LEN(INT(B3))-3),3),"000")),0)</f>
        <v>#REF!</v>
      </c>
      <c r="G5" s="10" t="e">
        <f>IF(B3&gt;=1000000,VALUE(TEXT(RIGHT(LEFT(INT(B3),LEN(INT(B3))-6),3),"000")),0)</f>
        <v>#REF!</v>
      </c>
      <c r="H5" s="10" t="e">
        <f>IF(B3&gt;=1000000000,VALUE(TEXT(RIGHT(LEFT(INT(B3),LEN(INT(B3))-9),3),"000")),0)</f>
        <v>#REF!</v>
      </c>
      <c r="I5" s="3"/>
    </row>
    <row r="6" spans="1:9" x14ac:dyDescent="0.25">
      <c r="A6" s="4" t="s">
        <v>617</v>
      </c>
      <c r="B6" s="11"/>
      <c r="C6" s="11" t="e">
        <f>ROUND((B3-INT(B3))*100,0)&amp;"/"&amp;100 &amp; " groszy"</f>
        <v>#REF!</v>
      </c>
      <c r="D6" s="11" t="e">
        <f>IF(B3=0,"",IF(D5&lt;=20,IF(D5=0,"zero",INDEX(excelblog_Jednosci,D5)),INDEX(excelblog_Dziesiatki,INT(D5/10))&amp;IF(MOD(D5,10)," " &amp;INDEX(excelblog_Jednosci,MOD(D5,10)),"")))&amp; " " &amp;IF(B3=0,"",INDEX(IF(D5&lt;20,{"groszy";"grosz";"grosze";"groszy"},{"groszy";"grosze";"groszy"}),MATCH(IF(D5&lt;20,D5,MOD(D5,10)),IF(D5&lt;20,{0;1;2;5},{0;2;5}),1)))</f>
        <v>#REF!</v>
      </c>
      <c r="E6" s="11" t="e">
        <f>IF(OR(B3&lt;1,INT(E5/100)=0),"",INDEX(excelblog_Setki,INT(E5/100)))&amp; IF(E5-(INT(E5/100)*100)&lt;=20,IF(E5-(INT(E5/100)*100)=0,IF(OR(E5&gt;0,B3&lt;1),"","złotych")," " &amp;INDEX(excelblog_Jednosci,E5-(INT(E5/100)*100)))," " &amp;INDEX(excelblog_Dziesiatki,INT((E5-(INT(E5/100)*100))/10))&amp;IF(MOD((E5-(INT(E5/100)*100)),10)," "&amp;INDEX(excelblog_Jednosci,MOD((E5-(INT(E5/100)*100)),10)),""))&amp;IF(E5=0,""," " &amp;INDEX(IF(E5&lt;20,{"złotych";"złoty";"złote";"złotych"},{"złotych";"złote";"złotych"}),MATCH(IF(E5-(INT(E5/100)*100)&lt;20,E5-(INT(E5/100)*100),MOD((E5-(INT(E5/100)*100)),10)),IF(E5&lt;20,{0;1;2;5},{0;2;5}),1)))</f>
        <v>#REF!</v>
      </c>
      <c r="F6" s="11" t="e">
        <f>IF(OR(B3&lt;1,INT(F5/100)=0),"",INDEX(excelblog_Setki,INT(F5/100)))&amp; IF(F5-(INT(F5/100)*100)&lt;=20,IF(F5-(INT(F5/100)*100)=0,""," " &amp;INDEX(excelblog_Jednosci,F5-(INT(F5/100)*100)))," " &amp;INDEX(excelblog_Dziesiatki,INT((F5-(INT(F5/100)*100))/10))&amp;IF(MOD((F5-(INT(F5/100)*100)),10)," "&amp;INDEX(excelblog_Jednosci,MOD((F5-(INT(F5/100)*100)),10)),""))&amp;IF(F5=0,""," " &amp;INDEX(IF(F5&lt;20,{"";"tysiąc";"tysiące";"tysięcy"},{"tysięcy";"tysiące";"tysięcy"}),MATCH(IF(F5-(INT(F5/100)*100)&lt;20,F5-(INT(F5/100)*100),MOD((F5-(INT(F5/100)*100)),10)),IF(F5&lt;20,{0;1;2;5},{0;2;5}),1)))</f>
        <v>#REF!</v>
      </c>
      <c r="G6" s="11" t="e">
        <f>IF(OR(B3&lt;1,INT(G5/100)=0),"",INDEX(excelblog_Setki,INT(G5/100)))&amp; IF(G5-(INT(G5/100)*100)&lt;=20,IF(G5-(INT(G5/100)*100)=0,""," " &amp;INDEX(excelblog_Jednosci,G5-(INT(G5/100)*100)))," " &amp;INDEX(excelblog_Dziesiatki,INT((G5-(INT(G5/100)*100))/10))&amp;IF(MOD((G5-(INT(G5/100)*100)),10)," "&amp;INDEX(excelblog_Jednosci,MOD((G5-(INT(G5/100)*100)),10)),""))&amp;IF(G5=0,""," " &amp;INDEX(IF(G5&lt;20,{"";"milion";"miliony";"milionów"},{"milionów";"miliony";"milionów"}),MATCH(IF(G5-(INT(G5/100)*100)&lt;20,G5-(INT(G5/100)*100),MOD((G5-(INT(G5/100)*100)),10)),IF(G5&lt;20,{0;1;2;5},{0;2;5}),1)))</f>
        <v>#REF!</v>
      </c>
      <c r="H6" s="11" t="e">
        <f>IF(OR(B3&lt;1,INT(H5/100)=0),"",INDEX(excelblog_Setki,INT(H5/100)))&amp; IF(H5-(INT(H5/100)*100)&lt;=20,IF(H5-(INT(H5/100)*100)=0,""," " &amp;INDEX(excelblog_Jednosci,H5-(INT(H5/100)*100)))," " &amp;INDEX(excelblog_Dziesiatki,INT((H5-(INT(H5/100)*100))/10))&amp;IF(MOD((H5-(INT(H5/100)*100)),10)," "&amp;INDEX(excelblog_Jednosci,MOD((H5-(INT(H5/100)*100)),10)),""))&amp;IF(H5=0,""," " &amp;INDEX(IF(H5&lt;20,{"";"miliard";"miliardy";"miliardów"},{"miliardów";"miliardy";"miliardów"}),MATCH(IF(H5-(INT(H5/100)*100)&lt;20,H5-(INT(H5/100)*100),MOD((H5-(INT(H5/100)*100)),10)),IF(H5&lt;20,{0;1;2;5},{0;2;5}),1)))</f>
        <v>#REF!</v>
      </c>
      <c r="I6" s="11"/>
    </row>
    <row r="7" spans="1:9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x14ac:dyDescent="0.25">
      <c r="A8" s="4" t="s">
        <v>618</v>
      </c>
      <c r="B8" s="12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  <v>W polu z kwotą nie znajduje się liczba</v>
      </c>
      <c r="C8" s="13"/>
      <c r="D8" s="13"/>
      <c r="E8" s="13"/>
      <c r="F8" s="13"/>
      <c r="G8" s="13"/>
      <c r="H8" s="13"/>
      <c r="I8" s="14"/>
    </row>
    <row r="9" spans="1:9" x14ac:dyDescent="0.25">
      <c r="A9" s="4" t="s">
        <v>619</v>
      </c>
      <c r="B9" s="12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  <v>W polu z kwotą nie znajduje się liczba</v>
      </c>
      <c r="C9" s="13"/>
      <c r="D9" s="13"/>
      <c r="E9" s="13"/>
      <c r="F9" s="13"/>
      <c r="G9" s="13"/>
      <c r="H9" s="13"/>
      <c r="I9" s="14"/>
    </row>
    <row r="10" spans="1:9" x14ac:dyDescent="0.25">
      <c r="A10" s="4" t="s">
        <v>620</v>
      </c>
      <c r="B10" s="12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  <v>W polu z kwotą nie znajduje się liczba</v>
      </c>
      <c r="C10" s="13"/>
      <c r="D10" s="13"/>
      <c r="E10" s="13"/>
      <c r="F10" s="13"/>
      <c r="G10" s="13"/>
      <c r="H10" s="13"/>
      <c r="I10" s="14"/>
    </row>
    <row r="11" spans="1:9" x14ac:dyDescent="0.25">
      <c r="A11" s="4"/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15" t="s">
        <v>621</v>
      </c>
    </row>
    <row r="13" spans="1:9" x14ac:dyDescent="0.25">
      <c r="A13" s="16"/>
      <c r="B13" s="16"/>
      <c r="C13" s="16"/>
      <c r="D13" s="16"/>
      <c r="E13" s="16"/>
      <c r="F13" s="16"/>
      <c r="G13" s="16"/>
      <c r="H13" s="16"/>
      <c r="I13" s="16"/>
    </row>
    <row r="14" spans="1:9" x14ac:dyDescent="0.25">
      <c r="A14" s="16"/>
      <c r="B14" s="16"/>
      <c r="C14" s="16"/>
      <c r="D14" s="16"/>
      <c r="E14" s="16"/>
      <c r="F14" s="16"/>
      <c r="G14" s="16"/>
      <c r="H14" s="16"/>
      <c r="I14" s="16"/>
    </row>
    <row r="15" spans="1:9" x14ac:dyDescent="0.25">
      <c r="A15" s="17"/>
      <c r="B15" s="18"/>
      <c r="C15" s="18"/>
      <c r="D15" s="18"/>
      <c r="E15" s="18"/>
      <c r="F15" s="18"/>
      <c r="G15" s="18"/>
      <c r="H15" s="18"/>
      <c r="I15" s="18"/>
    </row>
    <row r="16" spans="1:9" x14ac:dyDescent="0.25">
      <c r="A16" s="19"/>
      <c r="B16" s="20" t="s">
        <v>609</v>
      </c>
      <c r="C16" s="19"/>
      <c r="D16" s="19"/>
      <c r="E16" s="19"/>
      <c r="F16" s="19"/>
      <c r="G16" s="19"/>
      <c r="H16" s="19"/>
      <c r="I16" s="19"/>
    </row>
    <row r="17" spans="1:9" x14ac:dyDescent="0.25">
      <c r="A17" s="20" t="s">
        <v>609</v>
      </c>
      <c r="B17" s="5" t="e">
        <f>' Armatura + inne'!#REF!</f>
        <v>#REF!</v>
      </c>
      <c r="C17" s="21"/>
      <c r="D17" s="19"/>
      <c r="E17" s="19"/>
      <c r="F17" s="19"/>
      <c r="G17" s="19"/>
      <c r="H17" s="19"/>
      <c r="I17" s="19"/>
    </row>
    <row r="18" spans="1:9" x14ac:dyDescent="0.25">
      <c r="A18" s="20"/>
      <c r="B18" s="21"/>
      <c r="C18" s="22" t="s">
        <v>610</v>
      </c>
      <c r="D18" s="23" t="s">
        <v>611</v>
      </c>
      <c r="E18" s="23" t="s">
        <v>612</v>
      </c>
      <c r="F18" s="23" t="s">
        <v>613</v>
      </c>
      <c r="G18" s="23" t="s">
        <v>614</v>
      </c>
      <c r="H18" s="23" t="s">
        <v>615</v>
      </c>
      <c r="I18" s="19"/>
    </row>
    <row r="19" spans="1:9" x14ac:dyDescent="0.25">
      <c r="A19" s="20" t="s">
        <v>616</v>
      </c>
      <c r="B19" s="19"/>
      <c r="C19" s="24"/>
      <c r="D19" s="25" t="e">
        <f>ROUND((B17-INT(B17))*100,0)</f>
        <v>#REF!</v>
      </c>
      <c r="E19" s="25" t="e">
        <f>IF(B17&gt;=1,VALUE(RIGHT(LEFT(INT(B17),LEN(INT(B17))),3)),0)</f>
        <v>#REF!</v>
      </c>
      <c r="F19" s="25" t="e">
        <f>IF(B17&gt;=1000,VALUE(TEXT(RIGHT(LEFT(INT(B17),LEN(INT(B17))-3),3),"000")),0)</f>
        <v>#REF!</v>
      </c>
      <c r="G19" s="25" t="e">
        <f>IF(B17&gt;=1000000,VALUE(TEXT(RIGHT(LEFT(INT(B17),LEN(INT(B17))-6),3),"000")),0)</f>
        <v>#REF!</v>
      </c>
      <c r="H19" s="25" t="e">
        <f>IF(B17&gt;=1000000000,VALUE(TEXT(RIGHT(LEFT(INT(B17),LEN(INT(B17))-9),3),"000")),0)</f>
        <v>#REF!</v>
      </c>
      <c r="I19" s="19"/>
    </row>
    <row r="20" spans="1:9" x14ac:dyDescent="0.25">
      <c r="A20" s="20" t="s">
        <v>617</v>
      </c>
      <c r="B20" s="26"/>
      <c r="C20" s="26" t="e">
        <f>ROUND((B17-INT(B17))*100,0)&amp;"/"&amp;100 &amp; " groszy"</f>
        <v>#REF!</v>
      </c>
      <c r="D20" s="26" t="e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>#REF!</v>
      </c>
      <c r="E20" s="26" t="e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>#REF!</v>
      </c>
      <c r="F20" s="26" t="e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>#REF!</v>
      </c>
      <c r="G20" s="26" t="e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>#REF!</v>
      </c>
      <c r="H20" s="26" t="e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>#REF!</v>
      </c>
      <c r="I20" s="26"/>
    </row>
    <row r="21" spans="1:9" x14ac:dyDescent="0.25">
      <c r="A21" s="19"/>
      <c r="B21" s="19"/>
      <c r="C21" s="19"/>
      <c r="D21" s="19"/>
      <c r="E21" s="19"/>
      <c r="F21" s="19"/>
      <c r="G21" s="19"/>
      <c r="H21" s="19"/>
      <c r="I21" s="19"/>
    </row>
    <row r="22" spans="1:9" x14ac:dyDescent="0.25">
      <c r="A22" s="20" t="s">
        <v>618</v>
      </c>
      <c r="B22" s="12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>W polu z kwotą nie znajduje się liczba</v>
      </c>
      <c r="C22" s="13"/>
      <c r="D22" s="13"/>
      <c r="E22" s="13"/>
      <c r="F22" s="13"/>
      <c r="G22" s="13"/>
      <c r="H22" s="13"/>
      <c r="I22" s="14"/>
    </row>
    <row r="23" spans="1:9" x14ac:dyDescent="0.25">
      <c r="A23" s="20" t="s">
        <v>619</v>
      </c>
      <c r="B23" s="12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>W polu z kwotą nie znajduje się liczba</v>
      </c>
      <c r="C23" s="13"/>
      <c r="D23" s="13"/>
      <c r="E23" s="13"/>
      <c r="F23" s="13"/>
      <c r="G23" s="13"/>
      <c r="H23" s="13"/>
      <c r="I23" s="14"/>
    </row>
    <row r="24" spans="1:9" x14ac:dyDescent="0.25">
      <c r="A24" s="20" t="s">
        <v>620</v>
      </c>
      <c r="B24" s="12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>W polu z kwotą nie znajduje się liczba</v>
      </c>
      <c r="C24" s="13"/>
      <c r="D24" s="13"/>
      <c r="E24" s="13"/>
      <c r="F24" s="13"/>
      <c r="G24" s="13"/>
      <c r="H24" s="13"/>
      <c r="I24" s="14"/>
    </row>
    <row r="25" spans="1:9" x14ac:dyDescent="0.25">
      <c r="A25" s="20"/>
      <c r="B25" s="19"/>
      <c r="C25" s="19"/>
      <c r="D25" s="19"/>
      <c r="E25" s="19"/>
      <c r="F25" s="19"/>
      <c r="G25" s="19"/>
      <c r="H25" s="19"/>
      <c r="I25" s="19"/>
    </row>
    <row r="26" spans="1:9" x14ac:dyDescent="0.25">
      <c r="A26" s="27"/>
      <c r="B26" s="27"/>
      <c r="C26" s="27"/>
      <c r="D26" s="27"/>
      <c r="E26" s="27"/>
      <c r="F26" s="27"/>
      <c r="G26" s="27"/>
      <c r="H26" s="27"/>
      <c r="I26" s="28" t="s">
        <v>621</v>
      </c>
    </row>
    <row r="27" spans="1:9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16"/>
      <c r="B28" s="16"/>
      <c r="C28" s="16"/>
      <c r="D28" s="16"/>
      <c r="E28" s="16"/>
      <c r="F28" s="16"/>
      <c r="G28" s="16"/>
      <c r="H28" s="16"/>
      <c r="I28" s="16"/>
    </row>
    <row r="29" spans="1:9" x14ac:dyDescent="0.25">
      <c r="A29" s="17"/>
      <c r="B29" s="18"/>
      <c r="C29" s="18"/>
      <c r="D29" s="18"/>
      <c r="E29" s="18"/>
      <c r="F29" s="18"/>
      <c r="G29" s="18"/>
      <c r="H29" s="18"/>
      <c r="I29" s="18"/>
    </row>
    <row r="30" spans="1:9" x14ac:dyDescent="0.25">
      <c r="A30" s="19"/>
      <c r="B30" s="20" t="s">
        <v>609</v>
      </c>
      <c r="C30" s="19"/>
      <c r="D30" s="19"/>
      <c r="E30" s="19"/>
      <c r="F30" s="19"/>
      <c r="G30" s="19"/>
      <c r="H30" s="19"/>
      <c r="I30" s="19"/>
    </row>
    <row r="31" spans="1:9" x14ac:dyDescent="0.25">
      <c r="A31" s="20" t="s">
        <v>609</v>
      </c>
      <c r="B31" s="5" t="e">
        <f>' Armatura + inne'!#REF!</f>
        <v>#REF!</v>
      </c>
      <c r="C31" s="21"/>
      <c r="D31" s="19"/>
      <c r="E31" s="19"/>
      <c r="F31" s="19"/>
      <c r="G31" s="19"/>
      <c r="H31" s="19"/>
      <c r="I31" s="19"/>
    </row>
    <row r="32" spans="1:9" x14ac:dyDescent="0.25">
      <c r="A32" s="20"/>
      <c r="B32" s="21"/>
      <c r="C32" s="22" t="s">
        <v>610</v>
      </c>
      <c r="D32" s="23" t="s">
        <v>611</v>
      </c>
      <c r="E32" s="23" t="s">
        <v>612</v>
      </c>
      <c r="F32" s="23" t="s">
        <v>613</v>
      </c>
      <c r="G32" s="23" t="s">
        <v>614</v>
      </c>
      <c r="H32" s="23" t="s">
        <v>615</v>
      </c>
      <c r="I32" s="19"/>
    </row>
    <row r="33" spans="1:9" x14ac:dyDescent="0.25">
      <c r="A33" s="20" t="s">
        <v>616</v>
      </c>
      <c r="B33" s="19"/>
      <c r="C33" s="24"/>
      <c r="D33" s="25" t="e">
        <f>ROUND((B31-INT(B31))*100,0)</f>
        <v>#REF!</v>
      </c>
      <c r="E33" s="25" t="e">
        <f>IF(B31&gt;=1,VALUE(RIGHT(LEFT(INT(B31),LEN(INT(B31))),3)),0)</f>
        <v>#REF!</v>
      </c>
      <c r="F33" s="25" t="e">
        <f>IF(B31&gt;=1000,VALUE(TEXT(RIGHT(LEFT(INT(B31),LEN(INT(B31))-3),3),"000")),0)</f>
        <v>#REF!</v>
      </c>
      <c r="G33" s="25" t="e">
        <f>IF(B31&gt;=1000000,VALUE(TEXT(RIGHT(LEFT(INT(B31),LEN(INT(B31))-6),3),"000")),0)</f>
        <v>#REF!</v>
      </c>
      <c r="H33" s="25" t="e">
        <f>IF(B31&gt;=1000000000,VALUE(TEXT(RIGHT(LEFT(INT(B31),LEN(INT(B31))-9),3),"000")),0)</f>
        <v>#REF!</v>
      </c>
      <c r="I33" s="19"/>
    </row>
    <row r="34" spans="1:9" x14ac:dyDescent="0.25">
      <c r="A34" s="20" t="s">
        <v>617</v>
      </c>
      <c r="B34" s="26"/>
      <c r="C34" s="26" t="e">
        <f>ROUND((B31-INT(B31))*100,0)&amp;"/"&amp;100 &amp; " groszy"</f>
        <v>#REF!</v>
      </c>
      <c r="D34" s="26" t="e">
        <f>IF(B31=0,"",IF(D33&lt;=20,IF(D33=0,"zero",INDEX(excelblog_Jednosci,D33)),INDEX(excelblog_Dziesiatki,INT(D33/10))&amp;IF(MOD(D33,10)," " &amp;INDEX(excelblog_Jednosci,MOD(D33,10)),"")))&amp; " " &amp;IF(B31=0,"",INDEX(IF(D33&lt;20,{"groszy";"grosz";"grosze";"groszy"},{"groszy";"grosze";"groszy"}),MATCH(IF(D33&lt;20,D33,MOD(D33,10)),IF(D33&lt;20,{0;1;2;5},{0;2;5}),1)))</f>
        <v>#REF!</v>
      </c>
      <c r="E34" s="26" t="e">
        <f>IF(OR(B31&lt;1,INT(E33/100)=0),"",INDEX(excelblog_Setki,INT(E33/100)))&amp; IF(E33-(INT(E33/100)*100)&lt;=20,IF(E33-(INT(E33/100)*100)=0,IF(OR(E33&gt;0,B31&lt;1),"","złotych")," " &amp;INDEX(excelblog_Jednosci,E33-(INT(E33/100)*100)))," " &amp;INDEX(excelblog_Dziesiatki,INT((E33-(INT(E33/100)*100))/10))&amp;IF(MOD((E33-(INT(E33/100)*100)),10)," "&amp;INDEX(excelblog_Jednosci,MOD((E33-(INT(E33/100)*100)),10)),""))&amp;IF(E33=0,""," " &amp;INDEX(IF(E33&lt;20,{"złotych";"złoty";"złote";"złotych"},{"złotych";"złote";"złotych"}),MATCH(IF(E33-(INT(E33/100)*100)&lt;20,E33-(INT(E33/100)*100),MOD((E33-(INT(E33/100)*100)),10)),IF(E33&lt;20,{0;1;2;5},{0;2;5}),1)))</f>
        <v>#REF!</v>
      </c>
      <c r="F34" s="26" t="e">
        <f>IF(OR(B31&lt;1,INT(F33/100)=0),"",INDEX(excelblog_Setki,INT(F33/100)))&amp; IF(F33-(INT(F33/100)*100)&lt;=20,IF(F33-(INT(F33/100)*100)=0,""," " &amp;INDEX(excelblog_Jednosci,F33-(INT(F33/100)*100)))," " &amp;INDEX(excelblog_Dziesiatki,INT((F33-(INT(F33/100)*100))/10))&amp;IF(MOD((F33-(INT(F33/100)*100)),10)," "&amp;INDEX(excelblog_Jednosci,MOD((F33-(INT(F33/100)*100)),10)),""))&amp;IF(F33=0,""," " &amp;INDEX(IF(F33&lt;20,{"";"tysiąc";"tysiące";"tysięcy"},{"tysięcy";"tysiące";"tysięcy"}),MATCH(IF(F33-(INT(F33/100)*100)&lt;20,F33-(INT(F33/100)*100),MOD((F33-(INT(F33/100)*100)),10)),IF(F33&lt;20,{0;1;2;5},{0;2;5}),1)))</f>
        <v>#REF!</v>
      </c>
      <c r="G34" s="26" t="e">
        <f>IF(OR(B31&lt;1,INT(G33/100)=0),"",INDEX(excelblog_Setki,INT(G33/100)))&amp; IF(G33-(INT(G33/100)*100)&lt;=20,IF(G33-(INT(G33/100)*100)=0,""," " &amp;INDEX(excelblog_Jednosci,G33-(INT(G33/100)*100)))," " &amp;INDEX(excelblog_Dziesiatki,INT((G33-(INT(G33/100)*100))/10))&amp;IF(MOD((G33-(INT(G33/100)*100)),10)," "&amp;INDEX(excelblog_Jednosci,MOD((G33-(INT(G33/100)*100)),10)),""))&amp;IF(G33=0,""," " &amp;INDEX(IF(G33&lt;20,{"";"milion";"miliony";"milionów"},{"milionów";"miliony";"milionów"}),MATCH(IF(G33-(INT(G33/100)*100)&lt;20,G33-(INT(G33/100)*100),MOD((G33-(INT(G33/100)*100)),10)),IF(G33&lt;20,{0;1;2;5},{0;2;5}),1)))</f>
        <v>#REF!</v>
      </c>
      <c r="H34" s="26" t="e">
        <f>IF(OR(B31&lt;1,INT(H33/100)=0),"",INDEX(excelblog_Setki,INT(H33/100)))&amp; IF(H33-(INT(H33/100)*100)&lt;=20,IF(H33-(INT(H33/100)*100)=0,""," " &amp;INDEX(excelblog_Jednosci,H33-(INT(H33/100)*100)))," " &amp;INDEX(excelblog_Dziesiatki,INT((H33-(INT(H33/100)*100))/10))&amp;IF(MOD((H33-(INT(H33/100)*100)),10)," "&amp;INDEX(excelblog_Jednosci,MOD((H33-(INT(H33/100)*100)),10)),""))&amp;IF(H33=0,""," " &amp;INDEX(IF(H33&lt;20,{"";"miliard";"miliardy";"miliardów"},{"miliardów";"miliardy";"miliardów"}),MATCH(IF(H33-(INT(H33/100)*100)&lt;20,H33-(INT(H33/100)*100),MOD((H33-(INT(H33/100)*100)),10)),IF(H33&lt;20,{0;1;2;5},{0;2;5}),1)))</f>
        <v>#REF!</v>
      </c>
      <c r="I34" s="26"/>
    </row>
    <row r="35" spans="1:9" x14ac:dyDescent="0.25">
      <c r="A35" s="19"/>
      <c r="B35" s="19"/>
      <c r="C35" s="19"/>
      <c r="D35" s="19"/>
      <c r="E35" s="19"/>
      <c r="F35" s="19"/>
      <c r="G35" s="19"/>
      <c r="H35" s="19"/>
      <c r="I35" s="19"/>
    </row>
    <row r="36" spans="1:9" x14ac:dyDescent="0.25">
      <c r="A36" s="20" t="s">
        <v>618</v>
      </c>
      <c r="B36" s="12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","")&amp;IF(TRIM(D34)&lt;&gt;"",D34&amp;" ","")))</f>
        <v>W polu z kwotą nie znajduje się liczba</v>
      </c>
      <c r="C36" s="13"/>
      <c r="D36" s="13"/>
      <c r="E36" s="13"/>
      <c r="F36" s="13"/>
      <c r="G36" s="13"/>
      <c r="H36" s="13"/>
      <c r="I36" s="14"/>
    </row>
    <row r="37" spans="1:9" x14ac:dyDescent="0.25">
      <c r="A37" s="20" t="s">
        <v>619</v>
      </c>
      <c r="B37" s="12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","")&amp;IF(TRIM(E34)&lt;&gt;"",TRIM(E34)&amp;", ","")&amp;IF(TRIM(D34)&lt;&gt;"",D34&amp;" ","")))</f>
        <v>W polu z kwotą nie znajduje się liczba</v>
      </c>
      <c r="C37" s="13"/>
      <c r="D37" s="13"/>
      <c r="E37" s="13"/>
      <c r="F37" s="13"/>
      <c r="G37" s="13"/>
      <c r="H37" s="13"/>
      <c r="I37" s="14"/>
    </row>
    <row r="38" spans="1:9" x14ac:dyDescent="0.25">
      <c r="A38" s="20" t="s">
        <v>620</v>
      </c>
      <c r="B38" s="12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","")&amp;IF(TRIM(D34)&lt;&gt;"",C34&amp;" ","")))</f>
        <v>W polu z kwotą nie znajduje się liczba</v>
      </c>
      <c r="C38" s="13"/>
      <c r="D38" s="13"/>
      <c r="E38" s="13"/>
      <c r="F38" s="13"/>
      <c r="G38" s="13"/>
      <c r="H38" s="13"/>
      <c r="I38" s="14"/>
    </row>
    <row r="39" spans="1:9" x14ac:dyDescent="0.25">
      <c r="A39" s="20"/>
      <c r="B39" s="19"/>
      <c r="C39" s="19"/>
      <c r="D39" s="19"/>
      <c r="E39" s="19"/>
      <c r="F39" s="19"/>
      <c r="G39" s="19"/>
      <c r="H39" s="19"/>
      <c r="I39" s="19"/>
    </row>
    <row r="40" spans="1:9" x14ac:dyDescent="0.25">
      <c r="A40" s="27"/>
      <c r="B40" s="27"/>
      <c r="C40" s="27"/>
      <c r="D40" s="27"/>
      <c r="E40" s="27"/>
      <c r="F40" s="27"/>
      <c r="G40" s="27"/>
      <c r="H40" s="27"/>
      <c r="I40" s="28" t="s">
        <v>621</v>
      </c>
    </row>
  </sheetData>
  <hyperlinks>
    <hyperlink ref="I12" r:id="rId1" xr:uid="{00000000-0004-0000-0500-000000000000}"/>
    <hyperlink ref="I26" r:id="rId2" xr:uid="{00000000-0004-0000-0500-000001000000}"/>
    <hyperlink ref="I40" r:id="rId3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6</vt:i4>
      </vt:variant>
    </vt:vector>
  </HeadingPairs>
  <TitlesOfParts>
    <vt:vector size="15" baseType="lpstr">
      <vt:lpstr>Podsumowanie oferty</vt:lpstr>
      <vt:lpstr> Spawalne</vt:lpstr>
      <vt:lpstr>Ocynki</vt:lpstr>
      <vt:lpstr>PP; PE ... PVC</vt:lpstr>
      <vt:lpstr>Kolor</vt:lpstr>
      <vt:lpstr> Armatura + inne</vt:lpstr>
      <vt:lpstr>uszczelki</vt:lpstr>
      <vt:lpstr>Stal press</vt:lpstr>
      <vt:lpstr>Arkusz2</vt:lpstr>
      <vt:lpstr>' Spawalne'!Obszar_wydruku</vt:lpstr>
      <vt:lpstr>' Armatura + inne'!Tytuły_wydruku</vt:lpstr>
      <vt:lpstr>' Spawalne'!Tytuły_wydruku</vt:lpstr>
      <vt:lpstr>Kolor!Tytuły_wydruku</vt:lpstr>
      <vt:lpstr>Ocynki!Tytuły_wydruku</vt:lpstr>
      <vt:lpstr>'PP; PE ... PVC'!Tytuły_wydruku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2023-11-20T07:30:54Z</dcterms:modified>
  <cp:category/>
  <cp:contentStatus/>
</cp:coreProperties>
</file>