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8800" windowHeight="11865" tabRatio="915" activeTab="0"/>
  </bookViews>
  <sheets>
    <sheet name="Specyfikacja materiałów" sheetId="1" r:id="rId1"/>
    <sheet name="Arkusz1" sheetId="2" r:id="rId2"/>
    <sheet name="Arkusz2" sheetId="3" r:id="rId3"/>
    <sheet name="Arkusz3" sheetId="4" r:id="rId4"/>
    <sheet name="Arkusz4" sheetId="5" r:id="rId5"/>
    <sheet name="Arkusz5" sheetId="6" r:id="rId6"/>
    <sheet name="Arkusz6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fn.SINGLE" hidden="1">#NAME?</definedName>
    <definedName name="baza">#REF!</definedName>
    <definedName name="Input">#REF!</definedName>
    <definedName name="Material">'[1]Lista_Materialow'!$B$6:$B$147</definedName>
    <definedName name="MateriałBLACHY">#REF!</definedName>
    <definedName name="MateriałNAKRĘTKI">#REF!</definedName>
    <definedName name="MateriałODKUWKI">#REF!</definedName>
    <definedName name="MateriałPODKŁADKI">#REF!</definedName>
    <definedName name="MateriałPRĘTA">#REF!</definedName>
    <definedName name="MateriałRURY">#REF!</definedName>
    <definedName name="MateriałŚRUBY">#REF!</definedName>
    <definedName name="Norma2NAKRĘTKI">#REF!</definedName>
    <definedName name="Norma2PODKŁADKI">#REF!</definedName>
    <definedName name="Norma2PRĘTA">#REF!</definedName>
    <definedName name="Norma2ŚRUBY">#REF!</definedName>
    <definedName name="NormaBLACHY">#REF!</definedName>
    <definedName name="NormaNAKRĘTKI">#REF!</definedName>
    <definedName name="NormaODKUWKI">#REF!</definedName>
    <definedName name="NormaPODKŁADKI">#REF!</definedName>
    <definedName name="NormaPRĘTA">#REF!</definedName>
    <definedName name="NormaRURY">#REF!</definedName>
    <definedName name="NormaŚRUBY">#REF!</definedName>
    <definedName name="_xlnm.Print_Area" localSheetId="0">'Specyfikacja materiałów'!$A$1:$K$89</definedName>
    <definedName name="_xlnm.Print_Titles" localSheetId="0">'Specyfikacja materiałów'!$1:$9</definedName>
  </definedNames>
  <calcPr fullCalcOnLoad="1"/>
</workbook>
</file>

<file path=xl/sharedStrings.xml><?xml version="1.0" encoding="utf-8"?>
<sst xmlns="http://schemas.openxmlformats.org/spreadsheetml/2006/main" count="1086" uniqueCount="206">
  <si>
    <t>Nr arch. CBKK:</t>
  </si>
  <si>
    <t>Rewizja:</t>
  </si>
  <si>
    <t>Zakład:</t>
  </si>
  <si>
    <t>T1</t>
  </si>
  <si>
    <t>Grupa/zespół:</t>
  </si>
  <si>
    <t>L.p.</t>
  </si>
  <si>
    <t>Uwagi</t>
  </si>
  <si>
    <t>na 1 komplet dla:</t>
  </si>
  <si>
    <t>Wystawił:</t>
  </si>
  <si>
    <t>Sprawdził:</t>
  </si>
  <si>
    <t>Masa całkowita kompletu netto:</t>
  </si>
  <si>
    <t>Data:</t>
  </si>
  <si>
    <t>kg</t>
  </si>
  <si>
    <t>SPECYFIKACJA MATERIAŁÓW</t>
  </si>
  <si>
    <t>Nazwa materiału, wyrobu</t>
  </si>
  <si>
    <t>Norma wymiarowa,
Nr katalogu,
Nr rysunku</t>
  </si>
  <si>
    <t>Gatunek,
symbol</t>
  </si>
  <si>
    <t>Norma
jakościowa</t>
  </si>
  <si>
    <t>Ciężar
kg</t>
  </si>
  <si>
    <t>Ilość</t>
  </si>
  <si>
    <t>szt.</t>
  </si>
  <si>
    <t>m</t>
  </si>
  <si>
    <t>Uwaga. Materiał wydano w ilościach netto bez naddatków technologicznych.</t>
  </si>
  <si>
    <t>Nr zlecenia:</t>
  </si>
  <si>
    <t>Nr str. tyt.:</t>
  </si>
  <si>
    <t>T.Jaros</t>
  </si>
  <si>
    <t>16.00</t>
  </si>
  <si>
    <t>1.2587</t>
  </si>
  <si>
    <r>
      <t>CENTRALNE BIURO KONSTRUKCJI KOTŁÓW S.A.</t>
    </r>
    <r>
      <rPr>
        <sz val="9"/>
        <rFont val="Arial"/>
        <family val="2"/>
      </rPr>
      <t xml:space="preserve">
42-600 Tarnowskie Góry, ul. Opolska 23
Tel.+48 32 285-46-21 Fax:+48 32 285-26-37
e-mail:  cbkk@cbkk.com.pl</t>
    </r>
  </si>
  <si>
    <t>Rura 88,9x4</t>
  </si>
  <si>
    <t>PN-EN 10216-2</t>
  </si>
  <si>
    <t>P235GH</t>
  </si>
  <si>
    <t>Rura 76,1x3,6</t>
  </si>
  <si>
    <t>Rura 133x4</t>
  </si>
  <si>
    <t>Rura 219,1x5</t>
  </si>
  <si>
    <t>blacha 6</t>
  </si>
  <si>
    <t>Rura 33,7x3,2</t>
  </si>
  <si>
    <t>Rura 21,3x3,2</t>
  </si>
  <si>
    <t>S245JR</t>
  </si>
  <si>
    <t>PN-EN 10025-2</t>
  </si>
  <si>
    <t>Kołnierz z szyjką 11/B/DN80/PN40/88,9x4</t>
  </si>
  <si>
    <t>P245GH</t>
  </si>
  <si>
    <t>PN-EN 10022-2</t>
  </si>
  <si>
    <t>Kołnierz z szyjką 11/B/DN25/PN40/33,7x3,2</t>
  </si>
  <si>
    <t>Kołnierz z szyjką 11/B/DN15/PN40/21,3x3,2</t>
  </si>
  <si>
    <t>Zawór bezpieczeństwa Si6302 DN50/DN80</t>
  </si>
  <si>
    <t>Zetkama-Armak</t>
  </si>
  <si>
    <t>nastawa 1,2 MP</t>
  </si>
  <si>
    <t xml:space="preserve">Zetkama </t>
  </si>
  <si>
    <t>Zawór zaporowy kołnierzowy DN25/PN40</t>
  </si>
  <si>
    <t>Fig. 215</t>
  </si>
  <si>
    <t>Zawór zaporowy kołnierzowy DN15/PN40</t>
  </si>
  <si>
    <t>Śruby, nakrętki, uszczelki dla poł. Kołn.</t>
  </si>
  <si>
    <t>Kątownik 50x50x5</t>
  </si>
  <si>
    <t>PN-EN 10056-1</t>
  </si>
  <si>
    <t>S235JR</t>
  </si>
  <si>
    <t>Blacha 5</t>
  </si>
  <si>
    <t>Pręt okr. 12</t>
  </si>
  <si>
    <t>PN-EN 10060</t>
  </si>
  <si>
    <t>2.17782</t>
  </si>
  <si>
    <t>Armatura i rurociągi</t>
  </si>
  <si>
    <t>19.06.2024</t>
  </si>
  <si>
    <r>
      <t>m</t>
    </r>
    <r>
      <rPr>
        <vertAlign val="superscript"/>
        <sz val="10"/>
        <rFont val="Arial"/>
        <family val="2"/>
      </rPr>
      <t>2</t>
    </r>
  </si>
  <si>
    <t>Blacha 6</t>
  </si>
  <si>
    <t>X15CrNiSi20-12</t>
  </si>
  <si>
    <t>PN-EN 10095</t>
  </si>
  <si>
    <t>2.2</t>
  </si>
  <si>
    <t>Rura ø219,1x10
L=2500</t>
  </si>
  <si>
    <t>P265GH-TC2</t>
  </si>
  <si>
    <t>PN-EN 
10216-2</t>
  </si>
  <si>
    <t>1 szt.</t>
  </si>
  <si>
    <t>3.1</t>
  </si>
  <si>
    <t>Rura ø219,1x10
L=2475</t>
  </si>
  <si>
    <t>Rura ø168,3x8</t>
  </si>
  <si>
    <t>P235GH-TC2</t>
  </si>
  <si>
    <t>Rura ø101,6x10,8</t>
  </si>
  <si>
    <t>3.1
wyk. z 101,6x12,5</t>
  </si>
  <si>
    <t>Rura ø60,3x8</t>
  </si>
  <si>
    <t>Rura ø38x2,6</t>
  </si>
  <si>
    <t>Rura ø33,7x5</t>
  </si>
  <si>
    <t>Rura ø31,8x4</t>
  </si>
  <si>
    <t>Rura ø21,3x4</t>
  </si>
  <si>
    <t>Odkuwka ø219,1x16</t>
  </si>
  <si>
    <t>P265GH</t>
  </si>
  <si>
    <t>PN-EN 
10028-2</t>
  </si>
  <si>
    <t>3 szt.</t>
  </si>
  <si>
    <t xml:space="preserve"> Pręt okrągły ø101,6</t>
  </si>
  <si>
    <t>PN-EN 
10273</t>
  </si>
  <si>
    <t>3.1
wyk. z pręta tr&lt;150</t>
  </si>
  <si>
    <t xml:space="preserve"> Pręt okrągły ø10</t>
  </si>
  <si>
    <t>PN-EN 
10095</t>
  </si>
  <si>
    <t>Blacha 12</t>
  </si>
  <si>
    <r>
      <t>1,13 m</t>
    </r>
    <r>
      <rPr>
        <vertAlign val="superscript"/>
        <sz val="10"/>
        <rFont val="Arial"/>
        <family val="2"/>
      </rPr>
      <t>2</t>
    </r>
  </si>
  <si>
    <t>Blacha 8</t>
  </si>
  <si>
    <r>
      <t>1,6  m</t>
    </r>
    <r>
      <rPr>
        <vertAlign val="superscript"/>
        <sz val="10"/>
        <rFont val="Arial"/>
        <family val="2"/>
      </rPr>
      <t>2</t>
    </r>
  </si>
  <si>
    <r>
      <t>0,13 m</t>
    </r>
    <r>
      <rPr>
        <vertAlign val="superscript"/>
        <sz val="10"/>
        <rFont val="Arial"/>
        <family val="2"/>
      </rPr>
      <t>2</t>
    </r>
  </si>
  <si>
    <t>PN-EN 
10025-2</t>
  </si>
  <si>
    <t>Blacha 3</t>
  </si>
  <si>
    <t>Kołnierz z szyjką 11/B1/PN40/DN50/ø60,3x8</t>
  </si>
  <si>
    <t>PN-EN 
10222-2</t>
  </si>
  <si>
    <t>Kołnierz z szyjką 11/B1/PN40/DN25/ø33,7x5</t>
  </si>
  <si>
    <t>Kołnierz z szyjką 11/B1/PN40/DN15/ø21,3x4</t>
  </si>
  <si>
    <t>Blacha 10</t>
  </si>
  <si>
    <t>S355JR</t>
  </si>
  <si>
    <t>0,016 m²</t>
  </si>
  <si>
    <t>Cewonik UPE 160</t>
  </si>
  <si>
    <t>PN-EN 10279</t>
  </si>
  <si>
    <t>Pręt ø25</t>
  </si>
  <si>
    <t>Ebonit</t>
  </si>
  <si>
    <t>Pręt ø23</t>
  </si>
  <si>
    <t>Pręt ø16</t>
  </si>
  <si>
    <t>Pręt ø12</t>
  </si>
  <si>
    <t>Śruba M12,0x40,0</t>
  </si>
  <si>
    <t>8.8</t>
  </si>
  <si>
    <t>ISO 4017</t>
  </si>
  <si>
    <t>Śruba M8,0x20,0</t>
  </si>
  <si>
    <t>A2</t>
  </si>
  <si>
    <t xml:space="preserve">Nakrętka M12 </t>
  </si>
  <si>
    <t>Kl.8</t>
  </si>
  <si>
    <t>ISO 4032</t>
  </si>
  <si>
    <t>Podkładka  16,0</t>
  </si>
  <si>
    <t>st</t>
  </si>
  <si>
    <t>ISO 8738</t>
  </si>
  <si>
    <t>Podkładka  14,0</t>
  </si>
  <si>
    <t>Wełna mineralna 3x60 mm</t>
  </si>
  <si>
    <t>V = 0,03 m3</t>
  </si>
  <si>
    <t>ROCK WOOL</t>
  </si>
  <si>
    <t>Firebatts 110</t>
  </si>
  <si>
    <t>Szczeliwo z przedzy sklanej</t>
  </si>
  <si>
    <t>2 mb typ 604</t>
  </si>
  <si>
    <t>10x10 GRAFIT</t>
  </si>
  <si>
    <t>Olkusz</t>
  </si>
  <si>
    <t>Drut ø6 L = 2000</t>
  </si>
  <si>
    <t>Drut ø5 L = 200</t>
  </si>
  <si>
    <t>Zawleczka 4</t>
  </si>
  <si>
    <t>st.</t>
  </si>
  <si>
    <t>ISO 1234</t>
  </si>
  <si>
    <t>Sznur L=100 mb Polonit Łódź</t>
  </si>
  <si>
    <t>Ceramtex 4x4</t>
  </si>
  <si>
    <t>P [MPa] = 0,1</t>
  </si>
  <si>
    <t>T[0C] pd -20 do 1200 0C</t>
  </si>
  <si>
    <t>ph 0-9</t>
  </si>
  <si>
    <t>2.17781</t>
  </si>
  <si>
    <t>43.00</t>
  </si>
  <si>
    <t>Izolacja i opanerzenie</t>
  </si>
  <si>
    <t>Płyty izolacyjne półtwarde g=100 mm</t>
  </si>
  <si>
    <r>
      <rPr>
        <sz val="10"/>
        <rFont val="Calibri"/>
        <family val="2"/>
      </rPr>
      <t>γ</t>
    </r>
    <r>
      <rPr>
        <sz val="11.5"/>
        <rFont val="Arial"/>
        <family val="2"/>
      </rPr>
      <t>=</t>
    </r>
    <r>
      <rPr>
        <sz val="10"/>
        <rFont val="Arial"/>
        <family val="2"/>
      </rPr>
      <t>120kg/m</t>
    </r>
    <r>
      <rPr>
        <vertAlign val="superscript"/>
        <sz val="10"/>
        <rFont val="Arial"/>
        <family val="2"/>
      </rPr>
      <t>3</t>
    </r>
  </si>
  <si>
    <t>Płyty izolacyjne półtwarde g=50 mm</t>
  </si>
  <si>
    <t>Maty izolacyjne na siatce g=80 mm</t>
  </si>
  <si>
    <t>Maty izolacyjne na siatce g=50 mm</t>
  </si>
  <si>
    <t>Blacha ocynk. g=0,7 mm</t>
  </si>
  <si>
    <t>Pręt okr. 5</t>
  </si>
  <si>
    <t>Płaskownik 30x4</t>
  </si>
  <si>
    <t>Ceownik zimnogięty 40x20x3</t>
  </si>
  <si>
    <t>Wkręt samogwintujący 4,2x16</t>
  </si>
  <si>
    <t>PN-EN ISO 15480</t>
  </si>
  <si>
    <t>Obijaki elektromagnetyczne OP-2</t>
  </si>
  <si>
    <t>ENTEX Alwernia</t>
  </si>
  <si>
    <t>masa wg dostawcy</t>
  </si>
  <si>
    <t>komplet ze sterowaniem</t>
  </si>
  <si>
    <t>Śluza migałkowa 200/200</t>
  </si>
  <si>
    <t>EN 10025-2</t>
  </si>
  <si>
    <r>
      <t>38,1m</t>
    </r>
    <r>
      <rPr>
        <vertAlign val="superscript"/>
        <sz val="10"/>
        <rFont val="Arial"/>
        <family val="2"/>
      </rPr>
      <t>2</t>
    </r>
  </si>
  <si>
    <t>U65</t>
  </si>
  <si>
    <t>PN-86/H-93403</t>
  </si>
  <si>
    <t>L50x50x5</t>
  </si>
  <si>
    <t>EN 10056-1</t>
  </si>
  <si>
    <t>Ceownik C 120</t>
  </si>
  <si>
    <t>PN-EN 10025</t>
  </si>
  <si>
    <t>Dwuteownik 80</t>
  </si>
  <si>
    <t>Dwuteownik 120</t>
  </si>
  <si>
    <t>Teownik 60x60</t>
  </si>
  <si>
    <t>Rura konstr. Ø26,9x2,3</t>
  </si>
  <si>
    <t>Rura konstr. Ø42,4x2,9</t>
  </si>
  <si>
    <t>Pręt pł. 40x5</t>
  </si>
  <si>
    <t>Pręt pł. 25x5</t>
  </si>
  <si>
    <t>Pręt pł. 180x4</t>
  </si>
  <si>
    <t>Pręt pł. 80x8</t>
  </si>
  <si>
    <t>Pręt pł. 70x6</t>
  </si>
  <si>
    <r>
      <t>0,05m</t>
    </r>
    <r>
      <rPr>
        <sz val="12"/>
        <rFont val="Calibri"/>
        <family val="2"/>
      </rPr>
      <t>²</t>
    </r>
  </si>
  <si>
    <r>
      <t>1,3m</t>
    </r>
    <r>
      <rPr>
        <sz val="12"/>
        <rFont val="Calibri"/>
        <family val="2"/>
      </rPr>
      <t>²</t>
    </r>
  </si>
  <si>
    <r>
      <t>0,15m</t>
    </r>
    <r>
      <rPr>
        <sz val="12"/>
        <rFont val="Calibri"/>
        <family val="2"/>
      </rPr>
      <t>²</t>
    </r>
  </si>
  <si>
    <t>Śruba M10x50</t>
  </si>
  <si>
    <t>5.8</t>
  </si>
  <si>
    <t>PN-EN 
ISO 4018</t>
  </si>
  <si>
    <t>Śruba M16x40-C</t>
  </si>
  <si>
    <t>4.8</t>
  </si>
  <si>
    <t>Nakrętka M10</t>
  </si>
  <si>
    <t>PN-EN 
ISO 4034</t>
  </si>
  <si>
    <t>Nakrętka M16-C</t>
  </si>
  <si>
    <t>Podkładka okr.17</t>
  </si>
  <si>
    <t>St2S</t>
  </si>
  <si>
    <t>PN-EN 
ISO 7089</t>
  </si>
  <si>
    <t>Kotwa HUS3 H8-60</t>
  </si>
  <si>
    <t>-</t>
  </si>
  <si>
    <t>KOZ/34x38/30x3/ L=600/B=1000</t>
  </si>
  <si>
    <t>KOZ/34x38/30x3/ L=800/B=1000</t>
  </si>
  <si>
    <t>Uchwyt do krat ocynk.</t>
  </si>
  <si>
    <t>Konstrukcja wsporcza wymiennika</t>
  </si>
  <si>
    <t>Dwuteownik 140</t>
  </si>
  <si>
    <t>Profil kwa. 200x10</t>
  </si>
  <si>
    <r>
      <t>1,55 m</t>
    </r>
    <r>
      <rPr>
        <sz val="12"/>
        <rFont val="Calibri"/>
        <family val="2"/>
      </rPr>
      <t>²</t>
    </r>
  </si>
  <si>
    <t>Blacha 16</t>
  </si>
  <si>
    <r>
      <t>2,1 m</t>
    </r>
    <r>
      <rPr>
        <sz val="12"/>
        <rFont val="Calibri"/>
        <family val="2"/>
      </rPr>
      <t>²</t>
    </r>
  </si>
  <si>
    <t>Blacha 20</t>
  </si>
  <si>
    <r>
      <t>2,85 m</t>
    </r>
    <r>
      <rPr>
        <sz val="12"/>
        <rFont val="Calibri"/>
        <family val="2"/>
      </rPr>
      <t>²</t>
    </r>
  </si>
</sst>
</file>

<file path=xl/styles.xml><?xml version="1.0" encoding="utf-8"?>
<styleSheet xmlns="http://schemas.openxmlformats.org/spreadsheetml/2006/main">
  <numFmts count="6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General&quot; mm&quot;"/>
    <numFmt numFmtId="169" formatCode="0.0000"/>
    <numFmt numFmtId="170" formatCode="&quot;(&quot;General&quot;)&quot;"/>
    <numFmt numFmtId="171" formatCode="\f\i\ 0.0"/>
    <numFmt numFmtId="172" formatCode="&quot;Zaokrąglenie &quot;General"/>
    <numFmt numFmtId="173" formatCode="0.000&quot; m&quot;"/>
    <numFmt numFmtId="174" formatCode="General&quot; kg&quot;"/>
    <numFmt numFmtId="175" formatCode="General&quot; szt.&quot;"/>
    <numFmt numFmtId="176" formatCode="General&quot;kg&quot;"/>
    <numFmt numFmtId="177" formatCode="0.000&quot; mm&quot;"/>
    <numFmt numFmtId="178" formatCode="&quot;x &quot;General"/>
    <numFmt numFmtId="179" formatCode="General&quot; kg &lt;=&quot;"/>
    <numFmt numFmtId="180" formatCode="0.0&quot; ark.&quot;"/>
    <numFmt numFmtId="181" formatCode="&quot;&gt;= &quot;General&quot; kg&quot;"/>
    <numFmt numFmtId="182" formatCode="0.00&quot; kg&quot;"/>
    <numFmt numFmtId="183" formatCode="&quot;Nr &quot;General"/>
    <numFmt numFmtId="184" formatCode="&quot;mgr&quot;General"/>
    <numFmt numFmtId="185" formatCode="&quot;Σ &quot;General"/>
    <numFmt numFmtId="186" formatCode="0.0&quot; kg&quot;"/>
    <numFmt numFmtId="187" formatCode="&quot;&gt;= &quot;0.000&quot; kg&quot;"/>
    <numFmt numFmtId="188" formatCode="###\-\ ###\-\ ###"/>
    <numFmt numFmtId="189" formatCode="\ ##\-\ ###"/>
    <numFmt numFmtId="190" formatCode="yyyy&quot; rok&quot;"/>
    <numFmt numFmtId="191" formatCode="mmmm"/>
    <numFmt numFmtId="192" formatCode="mmmm\ /\ yyyy"/>
    <numFmt numFmtId="193" formatCode="dd"/>
    <numFmt numFmtId="194" formatCode="ddd"/>
    <numFmt numFmtId="195" formatCode="0.0&quot; lat&quot;"/>
    <numFmt numFmtId="196" formatCode="General&quot; - &quot;"/>
    <numFmt numFmtId="197" formatCode="###,###&quot; zł&quot;"/>
    <numFmt numFmtId="198" formatCode="yy/mm/dd"/>
    <numFmt numFmtId="199" formatCode="mmmm/yyyy"/>
    <numFmt numFmtId="200" formatCode="mmmm\ yyyy\ &quot;rok&quot;"/>
    <numFmt numFmtId="201" formatCode="General&quot; h&quot;"/>
    <numFmt numFmtId="202" formatCode="#,##0.00\ &quot;zł&quot;"/>
    <numFmt numFmtId="203" formatCode="General&quot; m2&quot;"/>
    <numFmt numFmtId="204" formatCode="0.00&quot; ark.&quot;"/>
    <numFmt numFmtId="205" formatCode="0.0&quot; m&quot;"/>
    <numFmt numFmtId="206" formatCode="#,##0.0"/>
    <numFmt numFmtId="207" formatCode="&quot;Tak&quot;;&quot;Tak&quot;;&quot;Nie&quot;"/>
    <numFmt numFmtId="208" formatCode="&quot;Prawda&quot;;&quot;Prawda&quot;;&quot;Fałsz&quot;"/>
    <numFmt numFmtId="209" formatCode="&quot;Włączone&quot;;&quot;Włączone&quot;;&quot;Wyłączone&quot;"/>
    <numFmt numFmtId="210" formatCode="[$€-2]\ #,##0.00_);[Red]\([$€-2]\ #,##0.00\)"/>
    <numFmt numFmtId="211" formatCode="[$-415]d\ mmmm\ yyyy"/>
    <numFmt numFmtId="212" formatCode="0.0&quot;ark.&quot;"/>
    <numFmt numFmtId="213" formatCode="&quot;0-&quot;General"/>
    <numFmt numFmtId="214" formatCode="&quot;1-&quot;General"/>
    <numFmt numFmtId="215" formatCode="&quot;2-&quot;General"/>
    <numFmt numFmtId="216" formatCode="&quot;3-&quot;General"/>
    <numFmt numFmtId="217" formatCode="&quot;R&quot;General"/>
    <numFmt numFmtId="218" formatCode="&quot;_R&quot;General"/>
    <numFmt numFmtId="219" formatCode="mm/yyyy&quot; r&quot;"/>
    <numFmt numFmtId="220" formatCode="mm\.yyyy&quot; r&quot;"/>
    <numFmt numFmtId="221" formatCode="mm\.yyyy&quot; r.&quot;"/>
    <numFmt numFmtId="222" formatCode="0.00&quot; m²&quot;"/>
  </numFmts>
  <fonts count="40">
    <font>
      <sz val="10"/>
      <name val="Arial CE"/>
      <family val="0"/>
    </font>
    <font>
      <sz val="10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1.5"/>
      <name val="Arial"/>
      <family val="2"/>
    </font>
    <font>
      <sz val="8"/>
      <color indexed="9"/>
      <name val="Arial"/>
      <family val="2"/>
    </font>
    <font>
      <sz val="12"/>
      <name val="Calibri"/>
      <family val="2"/>
    </font>
    <font>
      <sz val="10"/>
      <color rgb="FFFF0000"/>
      <name val="Arial"/>
      <family val="2"/>
    </font>
    <font>
      <sz val="8"/>
      <color theme="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 vertical="center"/>
      <protection/>
    </xf>
    <xf numFmtId="0" fontId="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341">
    <xf numFmtId="0" fontId="0" fillId="0" borderId="0" xfId="0" applyAlignment="1">
      <alignment/>
    </xf>
    <xf numFmtId="0" fontId="9" fillId="0" borderId="10" xfId="53" applyBorder="1" applyAlignment="1" applyProtection="1">
      <alignment horizontal="center" vertical="center"/>
      <protection/>
    </xf>
    <xf numFmtId="0" fontId="9" fillId="0" borderId="0" xfId="53">
      <alignment/>
      <protection/>
    </xf>
    <xf numFmtId="0" fontId="9" fillId="0" borderId="11" xfId="53" applyBorder="1" applyAlignment="1" applyProtection="1">
      <alignment horizontal="center" vertical="center"/>
      <protection locked="0"/>
    </xf>
    <xf numFmtId="0" fontId="9" fillId="0" borderId="12" xfId="53" applyBorder="1" applyAlignment="1" applyProtection="1">
      <alignment horizontal="center" vertical="center"/>
      <protection locked="0"/>
    </xf>
    <xf numFmtId="0" fontId="9" fillId="0" borderId="13" xfId="53" applyBorder="1" applyAlignment="1" applyProtection="1">
      <alignment horizontal="left" vertical="center" wrapText="1"/>
      <protection/>
    </xf>
    <xf numFmtId="0" fontId="9" fillId="0" borderId="14" xfId="53" applyBorder="1" applyAlignment="1" applyProtection="1">
      <alignment horizontal="left" vertical="center" wrapText="1"/>
      <protection/>
    </xf>
    <xf numFmtId="0" fontId="9" fillId="0" borderId="15" xfId="53" applyBorder="1" applyAlignment="1" applyProtection="1">
      <alignment horizontal="left" vertical="center"/>
      <protection/>
    </xf>
    <xf numFmtId="0" fontId="9" fillId="0" borderId="16" xfId="53" applyBorder="1" applyAlignment="1" applyProtection="1">
      <alignment horizontal="center" vertical="center"/>
      <protection locked="0"/>
    </xf>
    <xf numFmtId="0" fontId="9" fillId="0" borderId="17" xfId="53" applyBorder="1" applyAlignment="1" applyProtection="1">
      <alignment horizontal="center" vertical="center"/>
      <protection/>
    </xf>
    <xf numFmtId="0" fontId="9" fillId="0" borderId="0" xfId="53" applyBorder="1">
      <alignment/>
      <protection/>
    </xf>
    <xf numFmtId="0" fontId="9" fillId="0" borderId="11" xfId="53" applyFont="1" applyBorder="1" applyAlignment="1" applyProtection="1">
      <alignment horizontal="center" vertical="center" shrinkToFit="1"/>
      <protection locked="0"/>
    </xf>
    <xf numFmtId="166" fontId="9" fillId="0" borderId="11" xfId="53" applyNumberFormat="1" applyBorder="1" applyAlignment="1" applyProtection="1">
      <alignment horizontal="right" vertical="center"/>
      <protection locked="0"/>
    </xf>
    <xf numFmtId="0" fontId="9" fillId="0" borderId="11" xfId="53" applyNumberFormat="1" applyBorder="1" applyAlignment="1" applyProtection="1">
      <alignment horizontal="center" vertical="center"/>
      <protection locked="0"/>
    </xf>
    <xf numFmtId="0" fontId="9" fillId="0" borderId="11" xfId="53" applyBorder="1" applyAlignment="1" applyProtection="1">
      <alignment horizontal="center" vertical="center" shrinkToFit="1"/>
      <protection locked="0"/>
    </xf>
    <xf numFmtId="0" fontId="9" fillId="0" borderId="11" xfId="53" applyBorder="1" applyAlignment="1" applyProtection="1">
      <alignment horizontal="right" vertical="center"/>
      <protection locked="0"/>
    </xf>
    <xf numFmtId="0" fontId="9" fillId="0" borderId="12" xfId="53" applyFont="1" applyBorder="1" applyAlignment="1" applyProtection="1">
      <alignment horizontal="center" vertical="center" shrinkToFit="1"/>
      <protection locked="0"/>
    </xf>
    <xf numFmtId="166" fontId="9" fillId="0" borderId="12" xfId="53" applyNumberFormat="1" applyBorder="1" applyAlignment="1" applyProtection="1">
      <alignment horizontal="right" vertical="center"/>
      <protection locked="0"/>
    </xf>
    <xf numFmtId="0" fontId="9" fillId="0" borderId="12" xfId="53" applyNumberFormat="1" applyBorder="1" applyAlignment="1" applyProtection="1">
      <alignment horizontal="center" vertical="center"/>
      <protection locked="0"/>
    </xf>
    <xf numFmtId="0" fontId="9" fillId="0" borderId="12" xfId="53" applyBorder="1" applyAlignment="1" applyProtection="1">
      <alignment horizontal="right" vertical="center"/>
      <protection locked="0"/>
    </xf>
    <xf numFmtId="0" fontId="9" fillId="0" borderId="12" xfId="53" applyBorder="1" applyAlignment="1" applyProtection="1">
      <alignment horizontal="center" vertical="center" shrinkToFit="1"/>
      <protection locked="0"/>
    </xf>
    <xf numFmtId="0" fontId="9" fillId="0" borderId="16" xfId="53" applyFont="1" applyBorder="1" applyAlignment="1" applyProtection="1">
      <alignment horizontal="center" vertical="center" shrinkToFit="1"/>
      <protection locked="0"/>
    </xf>
    <xf numFmtId="166" fontId="9" fillId="0" borderId="16" xfId="53" applyNumberFormat="1" applyBorder="1" applyAlignment="1" applyProtection="1">
      <alignment horizontal="right" vertical="center"/>
      <protection locked="0"/>
    </xf>
    <xf numFmtId="0" fontId="9" fillId="0" borderId="16" xfId="53" applyNumberFormat="1" applyBorder="1" applyAlignment="1" applyProtection="1">
      <alignment horizontal="center" vertical="center"/>
      <protection locked="0"/>
    </xf>
    <xf numFmtId="0" fontId="9" fillId="0" borderId="16" xfId="53" applyBorder="1" applyAlignment="1" applyProtection="1">
      <alignment horizontal="right" vertical="center"/>
      <protection locked="0"/>
    </xf>
    <xf numFmtId="0" fontId="9" fillId="0" borderId="16" xfId="53" applyBorder="1" applyAlignment="1" applyProtection="1">
      <alignment horizontal="center" vertical="center" shrinkToFit="1"/>
      <protection locked="0"/>
    </xf>
    <xf numFmtId="0" fontId="9" fillId="0" borderId="10" xfId="53" applyFont="1" applyBorder="1" applyAlignment="1" applyProtection="1">
      <alignment horizontal="center" vertical="center" shrinkToFit="1"/>
      <protection locked="0"/>
    </xf>
    <xf numFmtId="0" fontId="23" fillId="0" borderId="18" xfId="53" applyFont="1" applyBorder="1" applyAlignment="1" applyProtection="1">
      <alignment horizontal="center" vertical="center" wrapText="1"/>
      <protection/>
    </xf>
    <xf numFmtId="0" fontId="9" fillId="0" borderId="18" xfId="53" applyFont="1" applyBorder="1" applyAlignment="1" applyProtection="1">
      <alignment horizontal="center" vertical="center"/>
      <protection/>
    </xf>
    <xf numFmtId="221" fontId="9" fillId="0" borderId="17" xfId="53" applyNumberFormat="1" applyFont="1" applyBorder="1" applyAlignment="1" applyProtection="1">
      <alignment horizontal="center" vertical="center"/>
      <protection locked="0"/>
    </xf>
    <xf numFmtId="0" fontId="23" fillId="24" borderId="19" xfId="53" applyFont="1" applyFill="1" applyBorder="1" applyAlignment="1" applyProtection="1">
      <alignment horizontal="left" vertical="center"/>
      <protection locked="0"/>
    </xf>
    <xf numFmtId="0" fontId="9" fillId="0" borderId="16" xfId="53" applyFont="1" applyBorder="1" applyAlignment="1" applyProtection="1">
      <alignment horizontal="center" vertical="center" wrapText="1" shrinkToFit="1"/>
      <protection locked="0"/>
    </xf>
    <xf numFmtId="166" fontId="9" fillId="0" borderId="16" xfId="53" applyNumberFormat="1" applyBorder="1" applyAlignment="1" applyProtection="1">
      <alignment horizontal="center" vertical="center" wrapText="1"/>
      <protection locked="0"/>
    </xf>
    <xf numFmtId="0" fontId="9" fillId="0" borderId="20" xfId="53" applyFont="1" applyBorder="1" applyAlignment="1" applyProtection="1">
      <alignment horizontal="center" vertical="center" wrapText="1" shrinkToFit="1"/>
      <protection locked="0"/>
    </xf>
    <xf numFmtId="0" fontId="9" fillId="24" borderId="16" xfId="53" applyFill="1" applyBorder="1" applyAlignment="1" applyProtection="1">
      <alignment horizontal="center" vertical="center" wrapText="1"/>
      <protection locked="0"/>
    </xf>
    <xf numFmtId="1" fontId="9" fillId="24" borderId="21" xfId="53" applyNumberFormat="1" applyFill="1" applyBorder="1" applyAlignment="1" applyProtection="1">
      <alignment horizontal="center" vertical="center" wrapText="1"/>
      <protection locked="0"/>
    </xf>
    <xf numFmtId="2" fontId="9" fillId="24" borderId="16" xfId="53" applyNumberFormat="1" applyFill="1" applyBorder="1" applyAlignment="1" applyProtection="1">
      <alignment horizontal="center" vertical="center" wrapText="1"/>
      <protection locked="0"/>
    </xf>
    <xf numFmtId="0" fontId="9" fillId="24" borderId="20" xfId="53" applyFont="1" applyFill="1" applyBorder="1" applyAlignment="1" applyProtection="1">
      <alignment horizontal="center" vertical="center" wrapText="1" shrinkToFit="1"/>
      <protection locked="0"/>
    </xf>
    <xf numFmtId="2" fontId="26" fillId="24" borderId="16" xfId="53" applyNumberFormat="1" applyFont="1" applyFill="1" applyBorder="1" applyAlignment="1" applyProtection="1">
      <alignment horizontal="center" vertical="center" wrapText="1"/>
      <protection locked="0"/>
    </xf>
    <xf numFmtId="2" fontId="9" fillId="24" borderId="16" xfId="53" applyNumberFormat="1" applyFont="1" applyFill="1" applyBorder="1" applyAlignment="1" applyProtection="1">
      <alignment horizontal="center" vertical="center" wrapText="1"/>
      <protection locked="0"/>
    </xf>
    <xf numFmtId="1" fontId="9" fillId="24" borderId="21" xfId="53" applyNumberFormat="1" applyFont="1" applyFill="1" applyBorder="1" applyAlignment="1" applyProtection="1">
      <alignment horizontal="center" vertical="center" wrapText="1"/>
      <protection locked="0"/>
    </xf>
    <xf numFmtId="0" fontId="9" fillId="24" borderId="16" xfId="53" applyFont="1" applyFill="1" applyBorder="1" applyAlignment="1" applyProtection="1">
      <alignment horizontal="center" vertical="center" wrapText="1" shrinkToFit="1"/>
      <protection locked="0"/>
    </xf>
    <xf numFmtId="166" fontId="9" fillId="24" borderId="16" xfId="53" applyNumberFormat="1" applyFill="1" applyBorder="1" applyAlignment="1" applyProtection="1">
      <alignment horizontal="center" vertical="center" wrapText="1"/>
      <protection locked="0"/>
    </xf>
    <xf numFmtId="0" fontId="29" fillId="24" borderId="20" xfId="53" applyFont="1" applyFill="1" applyBorder="1" applyAlignment="1" applyProtection="1">
      <alignment horizontal="center" vertical="center" wrapText="1" shrinkToFit="1"/>
      <protection locked="0"/>
    </xf>
    <xf numFmtId="0" fontId="23" fillId="24" borderId="20" xfId="53" applyFont="1" applyFill="1" applyBorder="1" applyAlignment="1" applyProtection="1">
      <alignment horizontal="center" vertical="center" wrapText="1" shrinkToFit="1"/>
      <protection locked="0"/>
    </xf>
    <xf numFmtId="0" fontId="9" fillId="24" borderId="10" xfId="53" applyFont="1" applyFill="1" applyBorder="1" applyAlignment="1" applyProtection="1">
      <alignment horizontal="center" vertical="center" shrinkToFit="1"/>
      <protection locked="0"/>
    </xf>
    <xf numFmtId="0" fontId="9" fillId="24" borderId="13" xfId="53" applyFont="1" applyFill="1" applyBorder="1" applyAlignment="1" applyProtection="1">
      <alignment horizontal="left" vertical="center" wrapText="1"/>
      <protection/>
    </xf>
    <xf numFmtId="221" fontId="9" fillId="24" borderId="17" xfId="53" applyNumberFormat="1" applyFont="1" applyFill="1" applyBorder="1" applyAlignment="1" applyProtection="1">
      <alignment horizontal="center" vertical="center"/>
      <protection locked="0"/>
    </xf>
    <xf numFmtId="0" fontId="9" fillId="24" borderId="14" xfId="53" applyFont="1" applyFill="1" applyBorder="1" applyAlignment="1" applyProtection="1">
      <alignment horizontal="left" vertical="center" wrapText="1"/>
      <protection/>
    </xf>
    <xf numFmtId="0" fontId="9" fillId="24" borderId="15" xfId="53" applyFont="1" applyFill="1" applyBorder="1" applyAlignment="1" applyProtection="1">
      <alignment horizontal="left" vertical="center"/>
      <protection/>
    </xf>
    <xf numFmtId="0" fontId="9" fillId="24" borderId="16" xfId="53" applyFont="1" applyFill="1" applyBorder="1" applyAlignment="1" applyProtection="1">
      <alignment horizontal="center" vertical="center" wrapText="1"/>
      <protection locked="0"/>
    </xf>
    <xf numFmtId="166" fontId="9" fillId="24" borderId="16" xfId="53" applyNumberFormat="1" applyFont="1" applyFill="1" applyBorder="1" applyAlignment="1" applyProtection="1">
      <alignment horizontal="center" vertical="center" wrapText="1"/>
      <protection locked="0"/>
    </xf>
    <xf numFmtId="1" fontId="23" fillId="24" borderId="21" xfId="53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53" applyBorder="1" applyAlignment="1" applyProtection="1">
      <alignment horizontal="left" vertical="center" wrapText="1"/>
      <protection locked="0"/>
    </xf>
    <xf numFmtId="0" fontId="9" fillId="0" borderId="20" xfId="53" applyBorder="1" applyAlignment="1" applyProtection="1">
      <alignment horizontal="left" vertical="center" wrapText="1"/>
      <protection locked="0"/>
    </xf>
    <xf numFmtId="0" fontId="9" fillId="0" borderId="21" xfId="53" applyFont="1" applyBorder="1" applyAlignment="1" applyProtection="1">
      <alignment horizontal="center" vertical="center" wrapText="1"/>
      <protection locked="0"/>
    </xf>
    <xf numFmtId="0" fontId="9" fillId="0" borderId="20" xfId="53" applyFont="1" applyBorder="1" applyAlignment="1" applyProtection="1">
      <alignment horizontal="center" vertical="center" wrapText="1"/>
      <protection locked="0"/>
    </xf>
    <xf numFmtId="0" fontId="26" fillId="0" borderId="21" xfId="53" applyFont="1" applyBorder="1" applyAlignment="1" applyProtection="1">
      <alignment horizontal="center" vertical="center" wrapText="1"/>
      <protection locked="0"/>
    </xf>
    <xf numFmtId="0" fontId="26" fillId="0" borderId="20" xfId="53" applyFont="1" applyBorder="1" applyAlignment="1" applyProtection="1">
      <alignment horizontal="center" vertical="center" wrapText="1"/>
      <protection locked="0"/>
    </xf>
    <xf numFmtId="0" fontId="9" fillId="24" borderId="14" xfId="53" applyFont="1" applyFill="1" applyBorder="1" applyAlignment="1" applyProtection="1">
      <alignment horizontal="left" vertical="center"/>
      <protection/>
    </xf>
    <xf numFmtId="0" fontId="9" fillId="24" borderId="17" xfId="53" applyFont="1" applyFill="1" applyBorder="1" applyAlignment="1" applyProtection="1">
      <alignment horizontal="left" vertical="center"/>
      <protection/>
    </xf>
    <xf numFmtId="0" fontId="9" fillId="0" borderId="14" xfId="53" applyBorder="1" applyAlignment="1" applyProtection="1">
      <alignment horizontal="left" vertical="center"/>
      <protection/>
    </xf>
    <xf numFmtId="0" fontId="9" fillId="0" borderId="17" xfId="53" applyBorder="1" applyAlignment="1" applyProtection="1">
      <alignment horizontal="left" vertical="center"/>
      <protection/>
    </xf>
    <xf numFmtId="0" fontId="9" fillId="0" borderId="17" xfId="53" applyFont="1" applyBorder="1" applyAlignment="1" applyProtection="1">
      <alignment horizontal="center" vertical="center"/>
      <protection/>
    </xf>
    <xf numFmtId="0" fontId="9" fillId="0" borderId="15" xfId="53" applyFont="1" applyBorder="1" applyAlignment="1" applyProtection="1">
      <alignment horizontal="center" vertical="center"/>
      <protection/>
    </xf>
    <xf numFmtId="166" fontId="9" fillId="0" borderId="17" xfId="53" applyNumberFormat="1" applyBorder="1" applyAlignment="1" applyProtection="1">
      <alignment horizontal="right" vertical="center"/>
      <protection/>
    </xf>
    <xf numFmtId="0" fontId="9" fillId="0" borderId="22" xfId="53" applyBorder="1" applyAlignment="1" applyProtection="1">
      <alignment horizontal="left" vertical="center"/>
      <protection locked="0"/>
    </xf>
    <xf numFmtId="0" fontId="9" fillId="0" borderId="23" xfId="53" applyBorder="1" applyAlignment="1" applyProtection="1">
      <alignment horizontal="left" vertical="center"/>
      <protection locked="0"/>
    </xf>
    <xf numFmtId="0" fontId="9" fillId="0" borderId="22" xfId="53" applyFont="1" applyBorder="1" applyAlignment="1" applyProtection="1">
      <alignment horizontal="center" vertical="center"/>
      <protection locked="0"/>
    </xf>
    <xf numFmtId="0" fontId="9" fillId="0" borderId="23" xfId="53" applyBorder="1" applyAlignment="1" applyProtection="1">
      <alignment horizontal="center" vertical="center"/>
      <protection locked="0"/>
    </xf>
    <xf numFmtId="0" fontId="9" fillId="0" borderId="24" xfId="53" applyBorder="1" applyAlignment="1" applyProtection="1">
      <alignment horizontal="left" vertical="center"/>
      <protection locked="0"/>
    </xf>
    <xf numFmtId="0" fontId="9" fillId="0" borderId="25" xfId="53" applyBorder="1" applyAlignment="1" applyProtection="1">
      <alignment horizontal="left" vertical="center"/>
      <protection locked="0"/>
    </xf>
    <xf numFmtId="0" fontId="9" fillId="0" borderId="24" xfId="53" applyFont="1" applyBorder="1" applyAlignment="1" applyProtection="1">
      <alignment horizontal="center" vertical="center"/>
      <protection locked="0"/>
    </xf>
    <xf numFmtId="0" fontId="9" fillId="0" borderId="25" xfId="53" applyBorder="1" applyAlignment="1" applyProtection="1">
      <alignment horizontal="center" vertical="center"/>
      <protection locked="0"/>
    </xf>
    <xf numFmtId="0" fontId="24" fillId="0" borderId="22" xfId="53" applyFont="1" applyBorder="1" applyAlignment="1" applyProtection="1">
      <alignment horizontal="left" vertical="center"/>
      <protection/>
    </xf>
    <xf numFmtId="0" fontId="24" fillId="0" borderId="26" xfId="53" applyFont="1" applyBorder="1" applyAlignment="1" applyProtection="1">
      <alignment horizontal="left" vertical="center"/>
      <protection/>
    </xf>
    <xf numFmtId="0" fontId="24" fillId="0" borderId="23" xfId="53" applyFont="1" applyBorder="1" applyAlignment="1" applyProtection="1">
      <alignment horizontal="left" vertical="center"/>
      <protection/>
    </xf>
    <xf numFmtId="0" fontId="9" fillId="0" borderId="13" xfId="53" applyBorder="1" applyAlignment="1" applyProtection="1">
      <alignment horizontal="left" vertical="center"/>
      <protection/>
    </xf>
    <xf numFmtId="0" fontId="9" fillId="0" borderId="10" xfId="53" applyBorder="1" applyAlignment="1" applyProtection="1">
      <alignment horizontal="left" vertical="center"/>
      <protection/>
    </xf>
    <xf numFmtId="0" fontId="9" fillId="0" borderId="10" xfId="53" applyFont="1" applyBorder="1" applyAlignment="1" applyProtection="1">
      <alignment horizontal="center" vertical="center"/>
      <protection/>
    </xf>
    <xf numFmtId="0" fontId="9" fillId="0" borderId="27" xfId="53" applyFont="1" applyBorder="1" applyAlignment="1" applyProtection="1">
      <alignment horizontal="center" vertical="center"/>
      <protection/>
    </xf>
    <xf numFmtId="49" fontId="9" fillId="0" borderId="10" xfId="53" applyNumberFormat="1" applyBorder="1" applyAlignment="1" applyProtection="1">
      <alignment horizontal="center" vertical="center"/>
      <protection/>
    </xf>
    <xf numFmtId="0" fontId="9" fillId="0" borderId="10" xfId="53" applyBorder="1" applyAlignment="1" applyProtection="1">
      <alignment horizontal="center" vertical="center"/>
      <protection/>
    </xf>
    <xf numFmtId="0" fontId="9" fillId="0" borderId="27" xfId="53" applyBorder="1" applyAlignment="1" applyProtection="1">
      <alignment horizontal="center" vertical="center"/>
      <protection/>
    </xf>
    <xf numFmtId="0" fontId="9" fillId="0" borderId="21" xfId="53" applyBorder="1" applyAlignment="1" applyProtection="1">
      <alignment horizontal="left" vertical="center"/>
      <protection locked="0"/>
    </xf>
    <xf numFmtId="0" fontId="9" fillId="0" borderId="20" xfId="53" applyBorder="1" applyAlignment="1" applyProtection="1">
      <alignment horizontal="left" vertical="center"/>
      <protection locked="0"/>
    </xf>
    <xf numFmtId="0" fontId="9" fillId="0" borderId="21" xfId="53" applyFont="1" applyBorder="1" applyAlignment="1" applyProtection="1">
      <alignment horizontal="center" vertical="center"/>
      <protection locked="0"/>
    </xf>
    <xf numFmtId="0" fontId="9" fillId="0" borderId="20" xfId="53" applyBorder="1" applyAlignment="1" applyProtection="1">
      <alignment horizontal="center" vertical="center"/>
      <protection locked="0"/>
    </xf>
    <xf numFmtId="0" fontId="24" fillId="0" borderId="28" xfId="53" applyFont="1" applyBorder="1" applyAlignment="1" applyProtection="1">
      <alignment horizontal="left" vertical="center"/>
      <protection/>
    </xf>
    <xf numFmtId="0" fontId="24" fillId="0" borderId="29" xfId="53" applyFont="1" applyBorder="1" applyAlignment="1" applyProtection="1">
      <alignment horizontal="left" vertical="center"/>
      <protection/>
    </xf>
    <xf numFmtId="0" fontId="24" fillId="0" borderId="30" xfId="53" applyFont="1" applyBorder="1" applyAlignment="1" applyProtection="1">
      <alignment horizontal="left" vertical="center"/>
      <protection/>
    </xf>
    <xf numFmtId="206" fontId="9" fillId="0" borderId="17" xfId="53" applyNumberFormat="1" applyFont="1" applyBorder="1" applyAlignment="1" applyProtection="1">
      <alignment horizontal="right" vertical="center"/>
      <protection/>
    </xf>
    <xf numFmtId="221" fontId="9" fillId="0" borderId="17" xfId="53" applyNumberFormat="1" applyFont="1" applyBorder="1" applyAlignment="1" applyProtection="1">
      <alignment horizontal="center" vertical="center"/>
      <protection locked="0"/>
    </xf>
    <xf numFmtId="221" fontId="9" fillId="0" borderId="15" xfId="53" applyNumberFormat="1" applyFont="1" applyBorder="1" applyAlignment="1" applyProtection="1">
      <alignment horizontal="center" vertical="center"/>
      <protection locked="0"/>
    </xf>
    <xf numFmtId="0" fontId="9" fillId="0" borderId="10" xfId="53" applyFont="1" applyBorder="1" applyAlignment="1" applyProtection="1">
      <alignment horizontal="center" vertical="center" shrinkToFit="1"/>
      <protection locked="0"/>
    </xf>
    <xf numFmtId="0" fontId="9" fillId="0" borderId="27" xfId="53" applyFont="1" applyBorder="1" applyAlignment="1" applyProtection="1">
      <alignment horizontal="center" shrinkToFit="1"/>
      <protection locked="0"/>
    </xf>
    <xf numFmtId="0" fontId="9" fillId="24" borderId="21" xfId="53" applyFont="1" applyFill="1" applyBorder="1" applyAlignment="1" applyProtection="1">
      <alignment horizontal="left" vertical="center" wrapText="1"/>
      <protection locked="0"/>
    </xf>
    <xf numFmtId="0" fontId="9" fillId="24" borderId="20" xfId="53" applyFont="1" applyFill="1" applyBorder="1" applyAlignment="1" applyProtection="1">
      <alignment horizontal="left" vertical="center" wrapText="1"/>
      <protection locked="0"/>
    </xf>
    <xf numFmtId="0" fontId="9" fillId="24" borderId="21" xfId="53" applyFont="1" applyFill="1" applyBorder="1" applyAlignment="1" applyProtection="1">
      <alignment horizontal="center" vertical="center" wrapText="1"/>
      <protection locked="0"/>
    </xf>
    <xf numFmtId="0" fontId="9" fillId="24" borderId="20" xfId="53" applyFont="1" applyFill="1" applyBorder="1" applyAlignment="1" applyProtection="1">
      <alignment horizontal="center" vertical="center" wrapText="1"/>
      <protection locked="0"/>
    </xf>
    <xf numFmtId="0" fontId="9" fillId="24" borderId="21" xfId="53" applyFill="1" applyBorder="1" applyAlignment="1" applyProtection="1">
      <alignment horizontal="left" vertical="center" wrapText="1"/>
      <protection locked="0"/>
    </xf>
    <xf numFmtId="0" fontId="9" fillId="24" borderId="20" xfId="53" applyFill="1" applyBorder="1" applyAlignment="1" applyProtection="1">
      <alignment horizontal="left" vertical="center" wrapText="1"/>
      <protection locked="0"/>
    </xf>
    <xf numFmtId="0" fontId="29" fillId="24" borderId="21" xfId="53" applyFont="1" applyFill="1" applyBorder="1" applyAlignment="1" applyProtection="1">
      <alignment horizontal="left" vertical="center" wrapText="1"/>
      <protection locked="0"/>
    </xf>
    <xf numFmtId="0" fontId="29" fillId="24" borderId="20" xfId="53" applyFont="1" applyFill="1" applyBorder="1" applyAlignment="1" applyProtection="1">
      <alignment horizontal="left" vertical="center" wrapText="1"/>
      <protection locked="0"/>
    </xf>
    <xf numFmtId="0" fontId="26" fillId="24" borderId="21" xfId="53" applyFont="1" applyFill="1" applyBorder="1" applyAlignment="1" applyProtection="1">
      <alignment horizontal="left" vertical="center" wrapText="1"/>
      <protection locked="0"/>
    </xf>
    <xf numFmtId="0" fontId="26" fillId="24" borderId="20" xfId="53" applyFont="1" applyFill="1" applyBorder="1" applyAlignment="1" applyProtection="1">
      <alignment horizontal="left" vertical="center" wrapText="1"/>
      <protection locked="0"/>
    </xf>
    <xf numFmtId="0" fontId="26" fillId="0" borderId="21" xfId="53" applyFont="1" applyBorder="1" applyAlignment="1" applyProtection="1">
      <alignment horizontal="left" vertical="center" wrapText="1"/>
      <protection locked="0"/>
    </xf>
    <xf numFmtId="0" fontId="26" fillId="0" borderId="20" xfId="53" applyFont="1" applyBorder="1" applyAlignment="1" applyProtection="1">
      <alignment horizontal="left" vertical="center" wrapText="1"/>
      <protection locked="0"/>
    </xf>
    <xf numFmtId="0" fontId="23" fillId="0" borderId="21" xfId="53" applyFont="1" applyBorder="1" applyAlignment="1" applyProtection="1">
      <alignment horizontal="left" vertical="center" wrapText="1"/>
      <protection locked="0"/>
    </xf>
    <xf numFmtId="0" fontId="23" fillId="0" borderId="20" xfId="53" applyFont="1" applyBorder="1" applyAlignment="1" applyProtection="1">
      <alignment horizontal="left" vertical="center" wrapText="1"/>
      <protection locked="0"/>
    </xf>
    <xf numFmtId="221" fontId="9" fillId="24" borderId="17" xfId="53" applyNumberFormat="1" applyFont="1" applyFill="1" applyBorder="1" applyAlignment="1" applyProtection="1">
      <alignment horizontal="center" vertical="center"/>
      <protection locked="0"/>
    </xf>
    <xf numFmtId="221" fontId="9" fillId="24" borderId="15" xfId="53" applyNumberFormat="1" applyFont="1" applyFill="1" applyBorder="1" applyAlignment="1" applyProtection="1">
      <alignment horizontal="center" vertical="center"/>
      <protection locked="0"/>
    </xf>
    <xf numFmtId="206" fontId="9" fillId="24" borderId="17" xfId="53" applyNumberFormat="1" applyFont="1" applyFill="1" applyBorder="1" applyAlignment="1" applyProtection="1">
      <alignment horizontal="right" vertical="center"/>
      <protection/>
    </xf>
    <xf numFmtId="0" fontId="23" fillId="0" borderId="13" xfId="53" applyFont="1" applyBorder="1" applyAlignment="1" applyProtection="1">
      <alignment horizontal="center" vertical="center" wrapText="1"/>
      <protection/>
    </xf>
    <xf numFmtId="0" fontId="9" fillId="0" borderId="14" xfId="53" applyFont="1" applyBorder="1" applyAlignment="1" applyProtection="1">
      <alignment horizontal="center" vertical="center"/>
      <protection/>
    </xf>
    <xf numFmtId="0" fontId="23" fillId="0" borderId="18" xfId="53" applyFont="1" applyFill="1" applyBorder="1" applyAlignment="1" applyProtection="1">
      <alignment horizontal="center" vertical="center" wrapText="1"/>
      <protection/>
    </xf>
    <xf numFmtId="0" fontId="9" fillId="0" borderId="18" xfId="53" applyFont="1" applyBorder="1" applyAlignment="1" applyProtection="1">
      <alignment horizontal="center" vertical="center"/>
      <protection/>
    </xf>
    <xf numFmtId="0" fontId="9" fillId="24" borderId="13" xfId="53" applyFont="1" applyFill="1" applyBorder="1" applyAlignment="1" applyProtection="1">
      <alignment horizontal="left" vertical="center"/>
      <protection/>
    </xf>
    <xf numFmtId="0" fontId="9" fillId="24" borderId="10" xfId="53" applyFont="1" applyFill="1" applyBorder="1" applyAlignment="1" applyProtection="1">
      <alignment horizontal="left" vertical="center"/>
      <protection/>
    </xf>
    <xf numFmtId="0" fontId="9" fillId="24" borderId="10" xfId="53" applyFont="1" applyFill="1" applyBorder="1" applyAlignment="1" applyProtection="1">
      <alignment horizontal="center" vertical="center" shrinkToFit="1"/>
      <protection locked="0"/>
    </xf>
    <xf numFmtId="0" fontId="9" fillId="24" borderId="27" xfId="53" applyFont="1" applyFill="1" applyBorder="1" applyAlignment="1" applyProtection="1">
      <alignment horizontal="center" shrinkToFit="1"/>
      <protection locked="0"/>
    </xf>
    <xf numFmtId="49" fontId="9" fillId="24" borderId="10" xfId="53" applyNumberFormat="1" applyFont="1" applyFill="1" applyBorder="1" applyAlignment="1" applyProtection="1">
      <alignment horizontal="center" vertical="center"/>
      <protection/>
    </xf>
    <xf numFmtId="0" fontId="9" fillId="24" borderId="10" xfId="53" applyFont="1" applyFill="1" applyBorder="1" applyAlignment="1" applyProtection="1">
      <alignment horizontal="center" vertical="center"/>
      <protection/>
    </xf>
    <xf numFmtId="0" fontId="9" fillId="24" borderId="27" xfId="53" applyFont="1" applyFill="1" applyBorder="1" applyAlignment="1" applyProtection="1">
      <alignment horizontal="center" vertical="center"/>
      <protection/>
    </xf>
    <xf numFmtId="0" fontId="23" fillId="0" borderId="18" xfId="53" applyFont="1" applyBorder="1" applyAlignment="1" applyProtection="1">
      <alignment horizontal="center" vertical="center"/>
      <protection/>
    </xf>
    <xf numFmtId="0" fontId="23" fillId="0" borderId="18" xfId="53" applyFont="1" applyBorder="1" applyAlignment="1" applyProtection="1">
      <alignment horizontal="center" vertical="center" wrapText="1"/>
      <protection/>
    </xf>
    <xf numFmtId="0" fontId="23" fillId="25" borderId="13" xfId="53" applyFont="1" applyFill="1" applyBorder="1" applyAlignment="1" applyProtection="1">
      <alignment horizontal="center" vertical="center" wrapText="1"/>
      <protection/>
    </xf>
    <xf numFmtId="0" fontId="38" fillId="0" borderId="31" xfId="53" applyFont="1" applyBorder="1" applyAlignment="1" applyProtection="1">
      <alignment/>
      <protection/>
    </xf>
    <xf numFmtId="0" fontId="38" fillId="0" borderId="32" xfId="53" applyFont="1" applyBorder="1" applyAlignment="1" applyProtection="1">
      <alignment/>
      <protection/>
    </xf>
    <xf numFmtId="0" fontId="38" fillId="0" borderId="33" xfId="53" applyFont="1" applyBorder="1" applyAlignment="1" applyProtection="1">
      <alignment/>
      <protection/>
    </xf>
    <xf numFmtId="0" fontId="38" fillId="0" borderId="34" xfId="53" applyFont="1" applyBorder="1" applyAlignment="1" applyProtection="1">
      <alignment/>
      <protection/>
    </xf>
    <xf numFmtId="0" fontId="38" fillId="0" borderId="23" xfId="53" applyFont="1" applyBorder="1" applyAlignment="1" applyProtection="1">
      <alignment/>
      <protection/>
    </xf>
    <xf numFmtId="0" fontId="38" fillId="0" borderId="11" xfId="53" applyFont="1" applyBorder="1" applyAlignment="1" applyProtection="1">
      <alignment/>
      <protection/>
    </xf>
    <xf numFmtId="0" fontId="27" fillId="0" borderId="35" xfId="53" applyFont="1" applyBorder="1" applyAlignment="1" applyProtection="1">
      <alignment horizontal="center" vertical="center"/>
      <protection locked="0"/>
    </xf>
    <xf numFmtId="0" fontId="27" fillId="0" borderId="36" xfId="53" applyFont="1" applyBorder="1" applyAlignment="1" applyProtection="1">
      <alignment horizontal="center" vertical="center"/>
      <protection locked="0"/>
    </xf>
    <xf numFmtId="0" fontId="22" fillId="0" borderId="14" xfId="53" applyFont="1" applyBorder="1" applyAlignment="1" applyProtection="1">
      <alignment horizontal="center" vertical="center"/>
      <protection locked="0"/>
    </xf>
    <xf numFmtId="0" fontId="22" fillId="0" borderId="17" xfId="53" applyFont="1" applyBorder="1" applyAlignment="1" applyProtection="1">
      <alignment horizontal="center" vertical="center"/>
      <protection locked="0"/>
    </xf>
    <xf numFmtId="0" fontId="22" fillId="0" borderId="37" xfId="53" applyFont="1" applyBorder="1" applyAlignment="1" applyProtection="1">
      <alignment horizontal="center" vertical="center"/>
      <protection locked="0"/>
    </xf>
    <xf numFmtId="0" fontId="27" fillId="0" borderId="38" xfId="53" applyFont="1" applyBorder="1" applyAlignment="1" applyProtection="1">
      <alignment horizontal="center" vertical="center"/>
      <protection/>
    </xf>
    <xf numFmtId="0" fontId="27" fillId="0" borderId="39" xfId="53" applyFont="1" applyBorder="1" applyAlignment="1" applyProtection="1">
      <alignment horizontal="center" vertical="center"/>
      <protection/>
    </xf>
    <xf numFmtId="0" fontId="28" fillId="0" borderId="39" xfId="53" applyFont="1" applyBorder="1" applyAlignment="1" applyProtection="1">
      <alignment horizontal="center" vertical="center"/>
      <protection/>
    </xf>
    <xf numFmtId="0" fontId="28" fillId="0" borderId="40" xfId="53" applyFont="1" applyBorder="1" applyAlignment="1" applyProtection="1">
      <alignment horizontal="center" vertical="center"/>
      <protection/>
    </xf>
    <xf numFmtId="0" fontId="9" fillId="0" borderId="41" xfId="53" applyFont="1" applyFill="1" applyBorder="1" applyAlignment="1" applyProtection="1">
      <alignment horizontal="center" vertical="center"/>
      <protection/>
    </xf>
    <xf numFmtId="0" fontId="9" fillId="0" borderId="41" xfId="53" applyFont="1" applyBorder="1" applyAlignment="1" applyProtection="1">
      <alignment/>
      <protection/>
    </xf>
    <xf numFmtId="0" fontId="9" fillId="0" borderId="0" xfId="53" applyFont="1" applyBorder="1" applyAlignment="1" applyProtection="1">
      <alignment/>
      <protection/>
    </xf>
    <xf numFmtId="0" fontId="22" fillId="0" borderId="17" xfId="53" applyNumberFormat="1" applyFont="1" applyBorder="1" applyAlignment="1" applyProtection="1">
      <alignment horizontal="center" vertical="center"/>
      <protection locked="0"/>
    </xf>
    <xf numFmtId="0" fontId="9" fillId="0" borderId="17" xfId="53" applyNumberFormat="1" applyFont="1" applyBorder="1" applyAlignment="1" applyProtection="1">
      <alignment horizontal="center" vertical="center"/>
      <protection locked="0"/>
    </xf>
    <xf numFmtId="0" fontId="9" fillId="0" borderId="37" xfId="53" applyNumberFormat="1" applyFont="1" applyBorder="1" applyAlignment="1" applyProtection="1">
      <alignment horizontal="center" vertical="center"/>
      <protection locked="0"/>
    </xf>
    <xf numFmtId="0" fontId="25" fillId="0" borderId="42" xfId="53" applyFont="1" applyBorder="1" applyAlignment="1" applyProtection="1">
      <alignment horizontal="center" vertical="center" wrapText="1"/>
      <protection/>
    </xf>
    <xf numFmtId="0" fontId="23" fillId="0" borderId="10" xfId="53" applyFont="1" applyBorder="1" applyAlignment="1" applyProtection="1">
      <alignment horizontal="center" vertical="center"/>
      <protection/>
    </xf>
    <xf numFmtId="0" fontId="23" fillId="0" borderId="43" xfId="53" applyFont="1" applyBorder="1" applyAlignment="1" applyProtection="1">
      <alignment horizontal="center" vertical="center"/>
      <protection/>
    </xf>
    <xf numFmtId="0" fontId="23" fillId="0" borderId="24" xfId="53" applyFont="1" applyBorder="1" applyAlignment="1" applyProtection="1">
      <alignment horizontal="center" vertical="center"/>
      <protection/>
    </xf>
    <xf numFmtId="0" fontId="23" fillId="0" borderId="0" xfId="53" applyFont="1" applyBorder="1" applyAlignment="1" applyProtection="1">
      <alignment horizontal="center" vertical="center"/>
      <protection/>
    </xf>
    <xf numFmtId="0" fontId="23" fillId="0" borderId="44" xfId="53" applyFont="1" applyBorder="1" applyAlignment="1" applyProtection="1">
      <alignment horizontal="center" vertical="center"/>
      <protection/>
    </xf>
    <xf numFmtId="0" fontId="9" fillId="0" borderId="45" xfId="53" applyFont="1" applyFill="1" applyBorder="1" applyAlignment="1" applyProtection="1">
      <alignment horizontal="center" vertical="center" wrapText="1"/>
      <protection/>
    </xf>
    <xf numFmtId="0" fontId="9" fillId="0" borderId="46" xfId="53" applyFont="1" applyBorder="1" applyAlignment="1" applyProtection="1">
      <alignment/>
      <protection/>
    </xf>
    <xf numFmtId="0" fontId="27" fillId="24" borderId="47" xfId="53" applyFont="1" applyFill="1" applyBorder="1" applyAlignment="1" applyProtection="1">
      <alignment horizontal="center" vertical="center"/>
      <protection locked="0"/>
    </xf>
    <xf numFmtId="0" fontId="9" fillId="24" borderId="0" xfId="53" applyFont="1" applyFill="1" applyAlignment="1" applyProtection="1">
      <alignment horizontal="center" vertical="center"/>
      <protection locked="0"/>
    </xf>
    <xf numFmtId="0" fontId="9" fillId="24" borderId="44" xfId="53" applyFont="1" applyFill="1" applyBorder="1" applyAlignment="1" applyProtection="1">
      <alignment horizontal="center" vertical="center"/>
      <protection locked="0"/>
    </xf>
    <xf numFmtId="0" fontId="23" fillId="24" borderId="48" xfId="53" applyFont="1" applyFill="1" applyBorder="1" applyAlignment="1" applyProtection="1">
      <alignment horizontal="center"/>
      <protection/>
    </xf>
    <xf numFmtId="0" fontId="23" fillId="24" borderId="49" xfId="53" applyFont="1" applyFill="1" applyBorder="1" applyAlignment="1" applyProtection="1">
      <alignment horizontal="center"/>
      <protection/>
    </xf>
    <xf numFmtId="0" fontId="9" fillId="0" borderId="50" xfId="53" applyFont="1" applyBorder="1" applyAlignment="1" applyProtection="1">
      <alignment horizontal="center" vertical="center"/>
      <protection/>
    </xf>
    <xf numFmtId="0" fontId="9" fillId="0" borderId="29" xfId="53" applyFont="1" applyBorder="1" applyAlignment="1" applyProtection="1">
      <alignment/>
      <protection/>
    </xf>
    <xf numFmtId="0" fontId="9" fillId="0" borderId="30" xfId="53" applyFont="1" applyBorder="1" applyAlignment="1" applyProtection="1">
      <alignment/>
      <protection/>
    </xf>
    <xf numFmtId="0" fontId="9" fillId="0" borderId="28" xfId="53" applyFont="1" applyBorder="1" applyAlignment="1" applyProtection="1">
      <alignment horizontal="center" vertical="center"/>
      <protection/>
    </xf>
    <xf numFmtId="0" fontId="9" fillId="0" borderId="30" xfId="53" applyFont="1" applyBorder="1" applyAlignment="1" applyProtection="1">
      <alignment horizontal="center" vertical="center"/>
      <protection/>
    </xf>
    <xf numFmtId="0" fontId="9" fillId="0" borderId="28" xfId="53" applyFont="1" applyFill="1" applyBorder="1" applyAlignment="1" applyProtection="1">
      <alignment horizontal="center" vertical="center"/>
      <protection/>
    </xf>
    <xf numFmtId="0" fontId="9" fillId="0" borderId="29" xfId="53" applyFont="1" applyBorder="1" applyAlignment="1" applyProtection="1">
      <alignment horizontal="center" vertical="center"/>
      <protection/>
    </xf>
    <xf numFmtId="0" fontId="22" fillId="0" borderId="24" xfId="53" applyFont="1" applyBorder="1" applyAlignment="1" applyProtection="1">
      <alignment horizontal="center" vertical="center"/>
      <protection locked="0"/>
    </xf>
    <xf numFmtId="0" fontId="22" fillId="0" borderId="25" xfId="53" applyFont="1" applyBorder="1" applyAlignment="1" applyProtection="1">
      <alignment horizontal="center" vertical="center"/>
      <protection locked="0"/>
    </xf>
    <xf numFmtId="0" fontId="30" fillId="24" borderId="51" xfId="53" applyFont="1" applyFill="1" applyBorder="1" applyAlignment="1" applyProtection="1">
      <alignment horizontal="center" vertical="center" wrapText="1"/>
      <protection locked="0"/>
    </xf>
    <xf numFmtId="0" fontId="30" fillId="24" borderId="52" xfId="53" applyFont="1" applyFill="1" applyBorder="1" applyAlignment="1" applyProtection="1">
      <alignment horizontal="center" vertical="center" wrapText="1"/>
      <protection locked="0"/>
    </xf>
    <xf numFmtId="0" fontId="38" fillId="0" borderId="31" xfId="53" applyFont="1" applyBorder="1">
      <alignment/>
      <protection/>
    </xf>
    <xf numFmtId="0" fontId="38" fillId="0" borderId="32" xfId="53" applyFont="1" applyBorder="1">
      <alignment/>
      <protection/>
    </xf>
    <xf numFmtId="0" fontId="38" fillId="0" borderId="33" xfId="53" applyFont="1" applyBorder="1">
      <alignment/>
      <protection/>
    </xf>
    <xf numFmtId="0" fontId="25" fillId="0" borderId="42" xfId="53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/>
      <protection/>
    </xf>
    <xf numFmtId="0" fontId="23" fillId="0" borderId="43" xfId="53" applyFont="1" applyBorder="1" applyAlignment="1">
      <alignment horizontal="center" vertical="center"/>
      <protection/>
    </xf>
    <xf numFmtId="0" fontId="9" fillId="0" borderId="45" xfId="53" applyBorder="1" applyAlignment="1">
      <alignment horizontal="center" vertical="center" wrapText="1"/>
      <protection/>
    </xf>
    <xf numFmtId="0" fontId="9" fillId="0" borderId="41" xfId="53" applyBorder="1">
      <alignment/>
      <protection/>
    </xf>
    <xf numFmtId="0" fontId="9" fillId="0" borderId="46" xfId="53" applyBorder="1">
      <alignment/>
      <protection/>
    </xf>
    <xf numFmtId="0" fontId="38" fillId="0" borderId="34" xfId="53" applyFont="1" applyBorder="1">
      <alignment/>
      <protection/>
    </xf>
    <xf numFmtId="0" fontId="38" fillId="0" borderId="23" xfId="53" applyFont="1" applyBorder="1">
      <alignment/>
      <protection/>
    </xf>
    <xf numFmtId="0" fontId="38" fillId="0" borderId="11" xfId="53" applyFont="1" applyBorder="1">
      <alignment/>
      <protection/>
    </xf>
    <xf numFmtId="0" fontId="23" fillId="0" borderId="24" xfId="53" applyFont="1" applyBorder="1" applyAlignment="1">
      <alignment horizontal="center" vertical="center"/>
      <protection/>
    </xf>
    <xf numFmtId="0" fontId="23" fillId="0" borderId="0" xfId="53" applyFont="1" applyAlignment="1">
      <alignment horizontal="center" vertical="center"/>
      <protection/>
    </xf>
    <xf numFmtId="0" fontId="23" fillId="0" borderId="44" xfId="53" applyFont="1" applyBorder="1" applyAlignment="1">
      <alignment horizontal="center" vertical="center"/>
      <protection/>
    </xf>
    <xf numFmtId="0" fontId="27" fillId="0" borderId="47" xfId="53" applyFont="1" applyBorder="1" applyAlignment="1" applyProtection="1">
      <alignment horizontal="center" vertical="center"/>
      <protection locked="0"/>
    </xf>
    <xf numFmtId="0" fontId="9" fillId="0" borderId="0" xfId="53" applyAlignment="1" applyProtection="1">
      <alignment horizontal="center" vertical="center"/>
      <protection locked="0"/>
    </xf>
    <xf numFmtId="0" fontId="9" fillId="0" borderId="44" xfId="53" applyBorder="1" applyAlignment="1" applyProtection="1">
      <alignment horizontal="center" vertical="center"/>
      <protection locked="0"/>
    </xf>
    <xf numFmtId="0" fontId="23" fillId="24" borderId="48" xfId="53" applyFont="1" applyFill="1" applyBorder="1" applyAlignment="1">
      <alignment horizontal="center"/>
      <protection/>
    </xf>
    <xf numFmtId="0" fontId="23" fillId="24" borderId="49" xfId="53" applyFont="1" applyFill="1" applyBorder="1" applyAlignment="1">
      <alignment horizontal="center"/>
      <protection/>
    </xf>
    <xf numFmtId="0" fontId="23" fillId="0" borderId="19" xfId="53" applyFont="1" applyBorder="1" applyAlignment="1" applyProtection="1">
      <alignment horizontal="left" vertical="center"/>
      <protection locked="0"/>
    </xf>
    <xf numFmtId="0" fontId="9" fillId="0" borderId="50" xfId="53" applyBorder="1" applyAlignment="1">
      <alignment horizontal="center" vertical="center"/>
      <protection/>
    </xf>
    <xf numFmtId="0" fontId="9" fillId="0" borderId="29" xfId="53" applyBorder="1">
      <alignment/>
      <protection/>
    </xf>
    <xf numFmtId="0" fontId="9" fillId="0" borderId="30" xfId="53" applyBorder="1">
      <alignment/>
      <protection/>
    </xf>
    <xf numFmtId="0" fontId="9" fillId="0" borderId="28" xfId="53" applyBorder="1" applyAlignment="1">
      <alignment horizontal="center" vertical="center"/>
      <protection/>
    </xf>
    <xf numFmtId="0" fontId="9" fillId="0" borderId="30" xfId="53" applyBorder="1" applyAlignment="1">
      <alignment horizontal="center" vertical="center"/>
      <protection/>
    </xf>
    <xf numFmtId="0" fontId="9" fillId="0" borderId="29" xfId="53" applyBorder="1" applyAlignment="1">
      <alignment horizontal="center" vertical="center"/>
      <protection/>
    </xf>
    <xf numFmtId="0" fontId="9" fillId="0" borderId="41" xfId="53" applyBorder="1" applyAlignment="1">
      <alignment horizontal="center" vertical="center"/>
      <protection/>
    </xf>
    <xf numFmtId="0" fontId="9" fillId="0" borderId="17" xfId="53" applyBorder="1" applyAlignment="1" applyProtection="1">
      <alignment horizontal="center" vertical="center"/>
      <protection locked="0"/>
    </xf>
    <xf numFmtId="0" fontId="9" fillId="0" borderId="37" xfId="53" applyBorder="1" applyAlignment="1" applyProtection="1">
      <alignment horizontal="center" vertical="center"/>
      <protection locked="0"/>
    </xf>
    <xf numFmtId="0" fontId="9" fillId="0" borderId="0" xfId="53">
      <alignment/>
      <protection/>
    </xf>
    <xf numFmtId="0" fontId="27" fillId="0" borderId="38" xfId="53" applyFont="1" applyBorder="1" applyAlignment="1">
      <alignment horizontal="center" vertical="center"/>
      <protection/>
    </xf>
    <xf numFmtId="0" fontId="27" fillId="0" borderId="39" xfId="53" applyFont="1" applyBorder="1" applyAlignment="1">
      <alignment horizontal="center" vertical="center"/>
      <protection/>
    </xf>
    <xf numFmtId="0" fontId="28" fillId="0" borderId="39" xfId="53" applyFont="1" applyBorder="1" applyAlignment="1">
      <alignment horizontal="center" vertical="center"/>
      <protection/>
    </xf>
    <xf numFmtId="0" fontId="28" fillId="0" borderId="40" xfId="53" applyFont="1" applyBorder="1" applyAlignment="1">
      <alignment horizontal="center" vertical="center"/>
      <protection/>
    </xf>
    <xf numFmtId="0" fontId="9" fillId="0" borderId="14" xfId="53" applyBorder="1" applyAlignment="1">
      <alignment horizontal="center" vertical="center"/>
      <protection/>
    </xf>
    <xf numFmtId="0" fontId="9" fillId="0" borderId="17" xfId="53" applyBorder="1" applyAlignment="1">
      <alignment horizontal="center" vertical="center"/>
      <protection/>
    </xf>
    <xf numFmtId="0" fontId="30" fillId="0" borderId="51" xfId="53" applyFont="1" applyBorder="1" applyAlignment="1" applyProtection="1">
      <alignment horizontal="center" vertical="center" wrapText="1"/>
      <protection locked="0"/>
    </xf>
    <xf numFmtId="0" fontId="30" fillId="0" borderId="52" xfId="53" applyFont="1" applyBorder="1" applyAlignment="1" applyProtection="1">
      <alignment horizontal="center" vertical="center" wrapText="1"/>
      <protection locked="0"/>
    </xf>
    <xf numFmtId="0" fontId="23" fillId="0" borderId="18" xfId="53" applyFont="1" applyBorder="1" applyAlignment="1">
      <alignment horizontal="center" vertical="center"/>
      <protection/>
    </xf>
    <xf numFmtId="0" fontId="23" fillId="0" borderId="13" xfId="53" applyFont="1" applyBorder="1" applyAlignment="1">
      <alignment horizontal="center" vertical="center" wrapText="1"/>
      <protection/>
    </xf>
    <xf numFmtId="0" fontId="9" fillId="0" borderId="27" xfId="53" applyBorder="1" applyAlignment="1">
      <alignment horizontal="center" vertical="center"/>
      <protection/>
    </xf>
    <xf numFmtId="0" fontId="23" fillId="0" borderId="18" xfId="53" applyFont="1" applyBorder="1" applyAlignment="1">
      <alignment horizontal="center" vertical="center" wrapText="1"/>
      <protection/>
    </xf>
    <xf numFmtId="0" fontId="23" fillId="25" borderId="13" xfId="53" applyFont="1" applyFill="1" applyBorder="1" applyAlignment="1">
      <alignment horizontal="center" vertical="center" wrapText="1"/>
      <protection/>
    </xf>
    <xf numFmtId="0" fontId="9" fillId="0" borderId="18" xfId="53" applyBorder="1" applyAlignment="1">
      <alignment horizontal="center" vertical="center"/>
      <protection/>
    </xf>
    <xf numFmtId="0" fontId="9" fillId="0" borderId="15" xfId="53" applyBorder="1" applyAlignment="1">
      <alignment horizontal="center" vertical="center"/>
      <protection/>
    </xf>
    <xf numFmtId="0" fontId="23" fillId="0" borderId="18" xfId="53" applyFont="1" applyBorder="1" applyAlignment="1">
      <alignment horizontal="center" vertical="center" wrapText="1"/>
      <protection/>
    </xf>
    <xf numFmtId="0" fontId="9" fillId="0" borderId="18" xfId="53" applyBorder="1" applyAlignment="1">
      <alignment horizontal="center" vertical="center"/>
      <protection/>
    </xf>
    <xf numFmtId="0" fontId="26" fillId="0" borderId="16" xfId="53" applyFont="1" applyBorder="1" applyAlignment="1" applyProtection="1">
      <alignment horizontal="center" vertical="center" wrapText="1" shrinkToFit="1"/>
      <protection locked="0"/>
    </xf>
    <xf numFmtId="0" fontId="9" fillId="0" borderId="21" xfId="53" applyBorder="1" applyAlignment="1" applyProtection="1">
      <alignment horizontal="center" vertical="center" wrapText="1"/>
      <protection locked="0"/>
    </xf>
    <xf numFmtId="0" fontId="9" fillId="0" borderId="20" xfId="53" applyBorder="1" applyAlignment="1" applyProtection="1">
      <alignment horizontal="center" vertical="center" wrapText="1"/>
      <protection locked="0"/>
    </xf>
    <xf numFmtId="0" fontId="9" fillId="0" borderId="20" xfId="53" applyBorder="1" applyAlignment="1" applyProtection="1">
      <alignment horizontal="center" vertical="center" wrapText="1" shrinkToFit="1"/>
      <protection locked="0"/>
    </xf>
    <xf numFmtId="0" fontId="24" fillId="0" borderId="28" xfId="53" applyFont="1" applyBorder="1" applyAlignment="1">
      <alignment horizontal="left" vertical="center"/>
      <protection/>
    </xf>
    <xf numFmtId="0" fontId="24" fillId="0" borderId="29" xfId="53" applyFont="1" applyBorder="1" applyAlignment="1">
      <alignment horizontal="left" vertical="center"/>
      <protection/>
    </xf>
    <xf numFmtId="0" fontId="24" fillId="0" borderId="30" xfId="53" applyFont="1" applyBorder="1" applyAlignment="1">
      <alignment horizontal="left" vertical="center"/>
      <protection/>
    </xf>
    <xf numFmtId="0" fontId="9" fillId="24" borderId="13" xfId="53" applyFill="1" applyBorder="1" applyAlignment="1">
      <alignment horizontal="left" vertical="center"/>
      <protection/>
    </xf>
    <xf numFmtId="0" fontId="9" fillId="24" borderId="10" xfId="53" applyFill="1" applyBorder="1" applyAlignment="1">
      <alignment horizontal="left" vertical="center"/>
      <protection/>
    </xf>
    <xf numFmtId="0" fontId="9" fillId="24" borderId="10" xfId="53" applyFill="1" applyBorder="1" applyAlignment="1" applyProtection="1">
      <alignment horizontal="center" vertical="center" shrinkToFit="1"/>
      <protection locked="0"/>
    </xf>
    <xf numFmtId="0" fontId="9" fillId="24" borderId="13" xfId="53" applyFill="1" applyBorder="1" applyAlignment="1">
      <alignment horizontal="left" vertical="center" wrapText="1"/>
      <protection/>
    </xf>
    <xf numFmtId="0" fontId="9" fillId="24" borderId="10" xfId="53" applyFill="1" applyBorder="1" applyAlignment="1" applyProtection="1">
      <alignment horizontal="center" vertical="center" shrinkToFit="1"/>
      <protection locked="0"/>
    </xf>
    <xf numFmtId="0" fontId="9" fillId="24" borderId="27" xfId="53" applyFill="1" applyBorder="1" applyAlignment="1" applyProtection="1">
      <alignment horizontal="center" shrinkToFit="1"/>
      <protection locked="0"/>
    </xf>
    <xf numFmtId="49" fontId="9" fillId="24" borderId="10" xfId="53" applyNumberFormat="1" applyFill="1" applyBorder="1" applyAlignment="1">
      <alignment horizontal="center" vertical="center"/>
      <protection/>
    </xf>
    <xf numFmtId="0" fontId="9" fillId="24" borderId="10" xfId="53" applyFill="1" applyBorder="1" applyAlignment="1">
      <alignment horizontal="center" vertical="center"/>
      <protection/>
    </xf>
    <xf numFmtId="0" fontId="9" fillId="24" borderId="27" xfId="53" applyFill="1" applyBorder="1" applyAlignment="1">
      <alignment horizontal="center" vertical="center"/>
      <protection/>
    </xf>
    <xf numFmtId="0" fontId="9" fillId="24" borderId="14" xfId="53" applyFill="1" applyBorder="1" applyAlignment="1">
      <alignment horizontal="left" vertical="center"/>
      <protection/>
    </xf>
    <xf numFmtId="0" fontId="9" fillId="24" borderId="17" xfId="53" applyFill="1" applyBorder="1" applyAlignment="1">
      <alignment horizontal="left" vertical="center"/>
      <protection/>
    </xf>
    <xf numFmtId="221" fontId="9" fillId="24" borderId="17" xfId="53" applyNumberFormat="1" applyFill="1" applyBorder="1" applyAlignment="1" applyProtection="1">
      <alignment horizontal="center" vertical="center"/>
      <protection locked="0"/>
    </xf>
    <xf numFmtId="0" fontId="9" fillId="24" borderId="14" xfId="53" applyFill="1" applyBorder="1" applyAlignment="1">
      <alignment horizontal="left" vertical="center" wrapText="1"/>
      <protection/>
    </xf>
    <xf numFmtId="221" fontId="9" fillId="24" borderId="17" xfId="53" applyNumberFormat="1" applyFill="1" applyBorder="1" applyAlignment="1" applyProtection="1">
      <alignment horizontal="center" vertical="center"/>
      <protection locked="0"/>
    </xf>
    <xf numFmtId="221" fontId="9" fillId="24" borderId="15" xfId="53" applyNumberFormat="1" applyFill="1" applyBorder="1" applyAlignment="1" applyProtection="1">
      <alignment horizontal="center" vertical="center"/>
      <protection locked="0"/>
    </xf>
    <xf numFmtId="206" fontId="9" fillId="24" borderId="17" xfId="53" applyNumberFormat="1" applyFill="1" applyBorder="1" applyAlignment="1">
      <alignment horizontal="right" vertical="center"/>
      <protection/>
    </xf>
    <xf numFmtId="0" fontId="9" fillId="24" borderId="15" xfId="53" applyFill="1" applyBorder="1" applyAlignment="1">
      <alignment horizontal="left" vertical="center"/>
      <protection/>
    </xf>
    <xf numFmtId="0" fontId="9" fillId="24" borderId="16" xfId="53" applyFill="1" applyBorder="1" applyAlignment="1" applyProtection="1">
      <alignment horizontal="center" vertical="center" wrapText="1" shrinkToFit="1"/>
      <protection locked="0"/>
    </xf>
    <xf numFmtId="0" fontId="9" fillId="24" borderId="21" xfId="53" applyFill="1" applyBorder="1" applyAlignment="1" applyProtection="1">
      <alignment horizontal="center" vertical="center" wrapText="1"/>
      <protection locked="0"/>
    </xf>
    <xf numFmtId="0" fontId="9" fillId="24" borderId="20" xfId="53" applyFill="1" applyBorder="1" applyAlignment="1" applyProtection="1">
      <alignment horizontal="center" vertical="center" wrapText="1"/>
      <protection locked="0"/>
    </xf>
    <xf numFmtId="0" fontId="9" fillId="24" borderId="20" xfId="53" applyFill="1" applyBorder="1" applyAlignment="1" applyProtection="1">
      <alignment horizontal="center" vertical="center" wrapText="1" shrinkToFit="1"/>
      <protection locked="0"/>
    </xf>
    <xf numFmtId="0" fontId="9" fillId="0" borderId="13" xfId="53" applyBorder="1" applyAlignment="1">
      <alignment horizontal="left" vertical="center"/>
      <protection/>
    </xf>
    <xf numFmtId="0" fontId="9" fillId="0" borderId="10" xfId="53" applyBorder="1" applyAlignment="1">
      <alignment horizontal="left" vertical="center"/>
      <protection/>
    </xf>
    <xf numFmtId="0" fontId="9" fillId="0" borderId="10" xfId="53" applyBorder="1" applyAlignment="1" applyProtection="1">
      <alignment horizontal="center" vertical="center" shrinkToFit="1"/>
      <protection locked="0"/>
    </xf>
    <xf numFmtId="0" fontId="9" fillId="0" borderId="13" xfId="53" applyBorder="1" applyAlignment="1">
      <alignment horizontal="left" vertical="center" wrapText="1"/>
      <protection/>
    </xf>
    <xf numFmtId="0" fontId="9" fillId="0" borderId="10" xfId="53" applyBorder="1" applyAlignment="1" applyProtection="1">
      <alignment horizontal="center" vertical="center" shrinkToFit="1"/>
      <protection locked="0"/>
    </xf>
    <xf numFmtId="0" fontId="9" fillId="0" borderId="27" xfId="53" applyBorder="1" applyAlignment="1" applyProtection="1">
      <alignment horizontal="center" shrinkToFit="1"/>
      <protection locked="0"/>
    </xf>
    <xf numFmtId="49" fontId="9" fillId="0" borderId="10" xfId="53" applyNumberFormat="1" applyBorder="1" applyAlignment="1">
      <alignment horizontal="center" vertical="center"/>
      <protection/>
    </xf>
    <xf numFmtId="0" fontId="9" fillId="0" borderId="10" xfId="53" applyBorder="1" applyAlignment="1">
      <alignment horizontal="center" vertical="center"/>
      <protection/>
    </xf>
    <xf numFmtId="0" fontId="9" fillId="0" borderId="14" xfId="53" applyBorder="1" applyAlignment="1">
      <alignment horizontal="left" vertical="center"/>
      <protection/>
    </xf>
    <xf numFmtId="0" fontId="9" fillId="0" borderId="17" xfId="53" applyBorder="1" applyAlignment="1">
      <alignment horizontal="left" vertical="center"/>
      <protection/>
    </xf>
    <xf numFmtId="221" fontId="9" fillId="0" borderId="17" xfId="53" applyNumberFormat="1" applyBorder="1" applyAlignment="1" applyProtection="1">
      <alignment horizontal="center" vertical="center"/>
      <protection locked="0"/>
    </xf>
    <xf numFmtId="0" fontId="9" fillId="0" borderId="14" xfId="53" applyBorder="1" applyAlignment="1">
      <alignment horizontal="left" vertical="center" wrapText="1"/>
      <protection/>
    </xf>
    <xf numFmtId="221" fontId="9" fillId="0" borderId="17" xfId="53" applyNumberFormat="1" applyBorder="1" applyAlignment="1" applyProtection="1">
      <alignment horizontal="center" vertical="center"/>
      <protection locked="0"/>
    </xf>
    <xf numFmtId="221" fontId="9" fillId="0" borderId="15" xfId="53" applyNumberFormat="1" applyBorder="1" applyAlignment="1" applyProtection="1">
      <alignment horizontal="center" vertical="center"/>
      <protection locked="0"/>
    </xf>
    <xf numFmtId="206" fontId="9" fillId="0" borderId="17" xfId="53" applyNumberFormat="1" applyBorder="1" applyAlignment="1">
      <alignment horizontal="right" vertical="center"/>
      <protection/>
    </xf>
    <xf numFmtId="0" fontId="9" fillId="0" borderId="15" xfId="53" applyBorder="1" applyAlignment="1">
      <alignment horizontal="left" vertical="center"/>
      <protection/>
    </xf>
    <xf numFmtId="0" fontId="24" fillId="0" borderId="22" xfId="53" applyFont="1" applyBorder="1" applyAlignment="1">
      <alignment horizontal="left" vertical="center"/>
      <protection/>
    </xf>
    <xf numFmtId="0" fontId="24" fillId="0" borderId="26" xfId="53" applyFont="1" applyBorder="1" applyAlignment="1">
      <alignment horizontal="left" vertical="center"/>
      <protection/>
    </xf>
    <xf numFmtId="0" fontId="24" fillId="0" borderId="23" xfId="53" applyFont="1" applyBorder="1" applyAlignment="1">
      <alignment horizontal="left" vertical="center"/>
      <protection/>
    </xf>
    <xf numFmtId="0" fontId="9" fillId="0" borderId="22" xfId="53" applyBorder="1" applyAlignment="1" applyProtection="1">
      <alignment horizontal="center" vertical="center"/>
      <protection locked="0"/>
    </xf>
    <xf numFmtId="0" fontId="9" fillId="0" borderId="24" xfId="53" applyBorder="1" applyAlignment="1" applyProtection="1">
      <alignment horizontal="center" vertical="center"/>
      <protection locked="0"/>
    </xf>
    <xf numFmtId="0" fontId="9" fillId="0" borderId="10" xfId="53" applyBorder="1" applyAlignment="1">
      <alignment horizontal="center" vertical="center"/>
      <protection/>
    </xf>
    <xf numFmtId="0" fontId="9" fillId="0" borderId="17" xfId="53" applyBorder="1" applyAlignment="1">
      <alignment horizontal="center" vertical="center"/>
      <protection/>
    </xf>
    <xf numFmtId="166" fontId="9" fillId="0" borderId="17" xfId="53" applyNumberFormat="1" applyBorder="1" applyAlignment="1">
      <alignment horizontal="right" vertical="center"/>
      <protection/>
    </xf>
    <xf numFmtId="0" fontId="9" fillId="0" borderId="21" xfId="53" applyBorder="1" applyAlignment="1" applyProtection="1">
      <alignment horizontal="center" vertical="center"/>
      <protection locked="0"/>
    </xf>
    <xf numFmtId="0" fontId="9" fillId="24" borderId="0" xfId="53" applyFill="1" applyAlignment="1" applyProtection="1">
      <alignment horizontal="center" vertical="center"/>
      <protection locked="0"/>
    </xf>
    <xf numFmtId="0" fontId="9" fillId="24" borderId="44" xfId="53" applyFill="1" applyBorder="1" applyAlignment="1" applyProtection="1">
      <alignment horizontal="center" vertical="center"/>
      <protection locked="0"/>
    </xf>
    <xf numFmtId="0" fontId="9" fillId="0" borderId="53" xfId="53" applyBorder="1" applyAlignment="1" applyProtection="1">
      <alignment horizontal="center" vertical="center"/>
      <protection locked="0"/>
    </xf>
    <xf numFmtId="0" fontId="9" fillId="0" borderId="53" xfId="53" applyBorder="1" applyAlignment="1" applyProtection="1">
      <alignment horizontal="left" vertical="center" wrapText="1"/>
      <protection locked="0"/>
    </xf>
    <xf numFmtId="0" fontId="9" fillId="0" borderId="32" xfId="53" applyBorder="1" applyAlignment="1" applyProtection="1">
      <alignment horizontal="left" vertical="center" wrapText="1"/>
      <protection locked="0"/>
    </xf>
    <xf numFmtId="0" fontId="9" fillId="24" borderId="32" xfId="53" applyFill="1" applyBorder="1" applyAlignment="1" applyProtection="1">
      <alignment horizontal="center" vertical="center" wrapText="1"/>
      <protection locked="0"/>
    </xf>
    <xf numFmtId="0" fontId="9" fillId="0" borderId="33" xfId="53" applyBorder="1" applyAlignment="1" applyProtection="1">
      <alignment horizontal="center" vertical="center" wrapText="1" shrinkToFit="1"/>
      <protection locked="0"/>
    </xf>
    <xf numFmtId="0" fontId="33" fillId="0" borderId="53" xfId="53" applyFont="1" applyBorder="1" applyAlignment="1" applyProtection="1">
      <alignment horizontal="center" vertical="center" wrapText="1"/>
      <protection locked="0"/>
    </xf>
    <xf numFmtId="0" fontId="33" fillId="0" borderId="32" xfId="53" applyFont="1" applyBorder="1" applyAlignment="1" applyProtection="1">
      <alignment horizontal="center" vertical="center" wrapText="1"/>
      <protection locked="0"/>
    </xf>
    <xf numFmtId="2" fontId="9" fillId="0" borderId="33" xfId="53" applyNumberFormat="1" applyBorder="1" applyAlignment="1" applyProtection="1">
      <alignment horizontal="right" vertical="center" wrapText="1"/>
      <protection locked="0"/>
    </xf>
    <xf numFmtId="0" fontId="9" fillId="24" borderId="53" xfId="53" applyFill="1" applyBorder="1" applyAlignment="1" applyProtection="1">
      <alignment horizontal="center" vertical="center" wrapText="1"/>
      <protection locked="0"/>
    </xf>
    <xf numFmtId="167" fontId="9" fillId="24" borderId="33" xfId="53" applyNumberFormat="1" applyFill="1" applyBorder="1" applyAlignment="1" applyProtection="1">
      <alignment horizontal="center" vertical="center" wrapText="1"/>
      <protection locked="0"/>
    </xf>
    <xf numFmtId="0" fontId="9" fillId="0" borderId="32" xfId="53" applyBorder="1" applyAlignment="1" applyProtection="1">
      <alignment horizontal="center" vertical="center" wrapText="1" shrinkToFit="1"/>
      <protection locked="0"/>
    </xf>
    <xf numFmtId="0" fontId="9" fillId="0" borderId="22" xfId="53" applyBorder="1" applyAlignment="1" applyProtection="1">
      <alignment horizontal="left" vertical="center" wrapText="1"/>
      <protection locked="0"/>
    </xf>
    <xf numFmtId="0" fontId="9" fillId="0" borderId="23" xfId="53" applyBorder="1" applyAlignment="1" applyProtection="1">
      <alignment horizontal="left" vertical="center" wrapText="1"/>
      <protection locked="0"/>
    </xf>
    <xf numFmtId="0" fontId="9" fillId="24" borderId="23" xfId="53" applyFill="1" applyBorder="1" applyAlignment="1" applyProtection="1">
      <alignment horizontal="center" vertical="center" wrapText="1"/>
      <protection locked="0"/>
    </xf>
    <xf numFmtId="0" fontId="9" fillId="0" borderId="11" xfId="53" applyBorder="1" applyAlignment="1" applyProtection="1">
      <alignment horizontal="center" vertical="center" wrapText="1" shrinkToFit="1"/>
      <protection locked="0"/>
    </xf>
    <xf numFmtId="0" fontId="33" fillId="0" borderId="22" xfId="53" applyFont="1" applyBorder="1" applyAlignment="1" applyProtection="1">
      <alignment horizontal="center" vertical="center" wrapText="1"/>
      <protection locked="0"/>
    </xf>
    <xf numFmtId="0" fontId="33" fillId="0" borderId="23" xfId="53" applyFont="1" applyBorder="1" applyAlignment="1" applyProtection="1">
      <alignment horizontal="center" vertical="center" wrapText="1"/>
      <protection locked="0"/>
    </xf>
    <xf numFmtId="2" fontId="9" fillId="0" borderId="11" xfId="53" applyNumberFormat="1" applyBorder="1" applyAlignment="1" applyProtection="1">
      <alignment horizontal="right" vertical="center" wrapText="1"/>
      <protection locked="0"/>
    </xf>
    <xf numFmtId="0" fontId="9" fillId="24" borderId="22" xfId="53" applyFill="1" applyBorder="1" applyAlignment="1" applyProtection="1">
      <alignment horizontal="center" vertical="center" wrapText="1"/>
      <protection locked="0"/>
    </xf>
    <xf numFmtId="167" fontId="9" fillId="24" borderId="11" xfId="53" applyNumberFormat="1" applyFill="1" applyBorder="1" applyAlignment="1" applyProtection="1">
      <alignment horizontal="center" vertical="center" wrapText="1"/>
      <protection locked="0"/>
    </xf>
    <xf numFmtId="0" fontId="9" fillId="0" borderId="23" xfId="53" applyBorder="1" applyAlignment="1" applyProtection="1">
      <alignment horizontal="center" vertical="center" wrapText="1" shrinkToFit="1"/>
      <protection locked="0"/>
    </xf>
    <xf numFmtId="0" fontId="29" fillId="0" borderId="23" xfId="53" applyFont="1" applyBorder="1" applyAlignment="1" applyProtection="1">
      <alignment horizontal="center" vertical="center" wrapText="1" shrinkToFit="1"/>
      <protection locked="0"/>
    </xf>
    <xf numFmtId="2" fontId="9" fillId="24" borderId="11" xfId="53" applyNumberFormat="1" applyFill="1" applyBorder="1" applyAlignment="1" applyProtection="1">
      <alignment horizontal="center" vertical="center" wrapText="1"/>
      <protection locked="0"/>
    </xf>
    <xf numFmtId="166" fontId="9" fillId="24" borderId="11" xfId="53" applyNumberFormat="1" applyFill="1" applyBorder="1" applyAlignment="1" applyProtection="1">
      <alignment horizontal="center" vertical="center" wrapText="1"/>
      <protection locked="0"/>
    </xf>
    <xf numFmtId="0" fontId="26" fillId="0" borderId="11" xfId="53" applyFont="1" applyBorder="1" applyAlignment="1" applyProtection="1">
      <alignment horizontal="center" vertical="center" wrapText="1" shrinkToFit="1"/>
      <protection locked="0"/>
    </xf>
    <xf numFmtId="0" fontId="26" fillId="0" borderId="22" xfId="53" applyFont="1" applyBorder="1" applyAlignment="1" applyProtection="1">
      <alignment horizontal="left" vertical="center" wrapText="1"/>
      <protection locked="0"/>
    </xf>
    <xf numFmtId="0" fontId="26" fillId="0" borderId="23" xfId="53" applyFont="1" applyBorder="1" applyAlignment="1" applyProtection="1">
      <alignment horizontal="left" vertical="center" wrapText="1"/>
      <protection locked="0"/>
    </xf>
    <xf numFmtId="166" fontId="9" fillId="0" borderId="11" xfId="53" applyNumberFormat="1" applyBorder="1" applyAlignment="1" applyProtection="1">
      <alignment horizontal="right" vertical="center" wrapText="1"/>
      <protection locked="0"/>
    </xf>
    <xf numFmtId="0" fontId="22" fillId="24" borderId="24" xfId="53" applyFont="1" applyFill="1" applyBorder="1" applyAlignment="1" applyProtection="1">
      <alignment horizontal="center" vertical="center"/>
      <protection locked="0"/>
    </xf>
    <xf numFmtId="0" fontId="22" fillId="24" borderId="25" xfId="53" applyFont="1" applyFill="1" applyBorder="1" applyAlignment="1" applyProtection="1">
      <alignment horizontal="center" vertical="center"/>
      <protection locked="0"/>
    </xf>
    <xf numFmtId="0" fontId="9" fillId="24" borderId="22" xfId="54" applyFill="1" applyBorder="1" applyAlignment="1" applyProtection="1">
      <alignment horizontal="left" vertical="center" wrapText="1"/>
      <protection locked="0"/>
    </xf>
    <xf numFmtId="0" fontId="9" fillId="24" borderId="23" xfId="54" applyFill="1" applyBorder="1" applyAlignment="1" applyProtection="1">
      <alignment horizontal="left" vertical="center" wrapText="1"/>
      <protection locked="0"/>
    </xf>
    <xf numFmtId="0" fontId="9" fillId="24" borderId="11" xfId="54" applyFill="1" applyBorder="1" applyAlignment="1" applyProtection="1">
      <alignment horizontal="center" vertical="center" wrapText="1"/>
      <protection locked="0"/>
    </xf>
    <xf numFmtId="0" fontId="26" fillId="24" borderId="11" xfId="54" applyFont="1" applyFill="1" applyBorder="1" applyAlignment="1" applyProtection="1">
      <alignment horizontal="center" vertical="center" wrapText="1" shrinkToFit="1"/>
      <protection locked="0"/>
    </xf>
    <xf numFmtId="0" fontId="9" fillId="24" borderId="22" xfId="54" applyFill="1" applyBorder="1" applyAlignment="1" applyProtection="1">
      <alignment horizontal="center" vertical="center" wrapText="1"/>
      <protection locked="0"/>
    </xf>
    <xf numFmtId="0" fontId="9" fillId="24" borderId="23" xfId="54" applyFill="1" applyBorder="1" applyAlignment="1" applyProtection="1">
      <alignment horizontal="center" vertical="center" wrapText="1"/>
      <protection locked="0"/>
    </xf>
    <xf numFmtId="166" fontId="9" fillId="24" borderId="11" xfId="54" applyNumberFormat="1" applyFill="1" applyBorder="1" applyAlignment="1" applyProtection="1">
      <alignment horizontal="right" vertical="center" wrapText="1"/>
      <protection locked="0"/>
    </xf>
    <xf numFmtId="222" fontId="26" fillId="24" borderId="11" xfId="54" applyNumberFormat="1" applyFont="1" applyFill="1" applyBorder="1" applyAlignment="1" applyProtection="1">
      <alignment horizontal="center" vertical="center" wrapText="1"/>
      <protection locked="0"/>
    </xf>
    <xf numFmtId="0" fontId="9" fillId="24" borderId="11" xfId="54" applyFill="1" applyBorder="1" applyAlignment="1" applyProtection="1">
      <alignment horizontal="center" vertical="center" wrapText="1" shrinkToFit="1"/>
      <protection locked="0"/>
    </xf>
    <xf numFmtId="2" fontId="9" fillId="24" borderId="11" xfId="54" applyNumberFormat="1" applyFill="1" applyBorder="1" applyAlignment="1" applyProtection="1">
      <alignment horizontal="center" vertical="center" wrapText="1"/>
      <protection locked="0"/>
    </xf>
    <xf numFmtId="1" fontId="9" fillId="24" borderId="11" xfId="54" applyNumberFormat="1" applyFill="1" applyBorder="1" applyAlignment="1" applyProtection="1">
      <alignment horizontal="center" vertical="center" wrapText="1"/>
      <protection locked="0"/>
    </xf>
    <xf numFmtId="0" fontId="9" fillId="0" borderId="16" xfId="53" applyBorder="1" applyAlignment="1" applyProtection="1">
      <alignment horizontal="center" vertical="center" wrapText="1" shrinkToFit="1"/>
      <protection locked="0"/>
    </xf>
    <xf numFmtId="0" fontId="26" fillId="24" borderId="20" xfId="53" applyFont="1" applyFill="1" applyBorder="1" applyAlignment="1" applyProtection="1">
      <alignment horizontal="center" vertical="center" wrapText="1" shrinkToFit="1"/>
      <protection locked="0"/>
    </xf>
    <xf numFmtId="0" fontId="23" fillId="0" borderId="48" xfId="53" applyFont="1" applyBorder="1" applyAlignment="1">
      <alignment horizontal="center"/>
      <protection/>
    </xf>
    <xf numFmtId="0" fontId="23" fillId="0" borderId="49" xfId="53" applyFont="1" applyBorder="1" applyAlignment="1">
      <alignment horizontal="center"/>
      <protection/>
    </xf>
    <xf numFmtId="1" fontId="9" fillId="0" borderId="16" xfId="53" applyNumberFormat="1" applyBorder="1" applyAlignment="1" applyProtection="1">
      <alignment horizontal="center" vertical="center" wrapText="1"/>
      <protection locked="0"/>
    </xf>
    <xf numFmtId="166" fontId="9" fillId="0" borderId="16" xfId="53" applyNumberFormat="1" applyBorder="1" applyAlignment="1" applyProtection="1" quotePrefix="1">
      <alignment horizontal="center" vertical="center" wrapText="1"/>
      <protection locked="0"/>
    </xf>
    <xf numFmtId="0" fontId="3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3" fillId="0" borderId="53" xfId="53" applyFont="1" applyBorder="1" applyAlignment="1" applyProtection="1">
      <alignment horizontal="center" vertical="center" wrapText="1"/>
      <protection locked="0"/>
    </xf>
    <xf numFmtId="0" fontId="23" fillId="0" borderId="32" xfId="53" applyFont="1" applyBorder="1" applyAlignment="1" applyProtection="1">
      <alignment horizontal="center" vertical="center" wrapText="1"/>
      <protection locked="0"/>
    </xf>
    <xf numFmtId="16" fontId="9" fillId="0" borderId="20" xfId="53" applyNumberFormat="1" applyBorder="1" applyAlignment="1" applyProtection="1" quotePrefix="1">
      <alignment horizontal="center" vertical="center" wrapText="1" shrinkToFit="1"/>
      <protection locked="0"/>
    </xf>
    <xf numFmtId="0" fontId="9" fillId="0" borderId="22" xfId="53" applyBorder="1" applyAlignment="1" applyProtection="1">
      <alignment horizontal="center" vertical="center" wrapText="1"/>
      <protection locked="0"/>
    </xf>
    <xf numFmtId="0" fontId="9" fillId="0" borderId="23" xfId="53" applyBorder="1" applyAlignment="1" applyProtection="1">
      <alignment horizontal="center" vertical="center" wrapText="1"/>
      <protection locked="0"/>
    </xf>
    <xf numFmtId="16" fontId="9" fillId="0" borderId="16" xfId="53" applyNumberFormat="1" applyBorder="1" applyAlignment="1" applyProtection="1" quotePrefix="1">
      <alignment horizontal="center" vertical="center" wrapText="1" shrinkToFit="1"/>
      <protection locked="0"/>
    </xf>
    <xf numFmtId="2" fontId="9" fillId="0" borderId="16" xfId="53" applyNumberFormat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left" vertical="center" wrapText="1"/>
    </xf>
    <xf numFmtId="0" fontId="9" fillId="0" borderId="53" xfId="53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 wrapText="1"/>
    </xf>
    <xf numFmtId="0" fontId="9" fillId="24" borderId="22" xfId="53" applyFill="1" applyBorder="1" applyAlignment="1" applyProtection="1">
      <alignment horizontal="left" vertical="center" wrapText="1"/>
      <protection locked="0"/>
    </xf>
    <xf numFmtId="0" fontId="9" fillId="24" borderId="23" xfId="53" applyFill="1" applyBorder="1" applyAlignment="1" applyProtection="1">
      <alignment horizontal="left" vertical="center" wrapText="1"/>
      <protection locked="0"/>
    </xf>
    <xf numFmtId="0" fontId="9" fillId="24" borderId="22" xfId="53" applyFill="1" applyBorder="1" applyAlignment="1" applyProtection="1">
      <alignment horizontal="center" vertical="center" wrapText="1"/>
      <protection locked="0"/>
    </xf>
    <xf numFmtId="0" fontId="9" fillId="24" borderId="23" xfId="53" applyFill="1" applyBorder="1" applyAlignment="1" applyProtection="1">
      <alignment horizontal="center" vertical="center" wrapText="1"/>
      <protection locked="0"/>
    </xf>
    <xf numFmtId="0" fontId="24" fillId="24" borderId="22" xfId="53" applyFont="1" applyFill="1" applyBorder="1" applyAlignment="1" applyProtection="1">
      <alignment horizontal="left" vertical="center" wrapText="1"/>
      <protection locked="0"/>
    </xf>
    <xf numFmtId="0" fontId="24" fillId="24" borderId="26" xfId="53" applyFont="1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>
      <alignment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Formatki UDT/CBKK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12"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unkcjeW\UDT\01%20(Rura%20zgieta%20wg%20Rafako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zdebel\Pulpit\Uchwyty%20do%20transportu\Odchudzenie.Obliczenia%20-%20uchwyt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oannasitkowska\AppData\Local\Temp\0798015a-caf8-457a-82ac-26640a165ced_Specyfikacje%20materia&#322;owe.zip.ced\Specyfikacje%20materia&#322;owe\0.25862_R0;%201.16644_R0;%202.17777_R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oannasitkowska\AppData\Local\Temp\05805bd9-7305-44fa-b81f-152fc8f59e9d_Specyfikacje%20materia&#322;owe.zip.e9d\Specyfikacje%20materia&#322;owe\0.25847_R0;%201.16637_R0;%202.17776_R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oannasitkowska\AppData\Local\Temp\ecb5820f-8291-4818-81b4-d4a14f295f47_Specyfikacje%20materia&#322;owe.zip.f47\Specyfikacje%20materia&#322;owe\0.25864_R0;%201.16646_R0;%202.17779_R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oannasitkowska\AppData\Local\Temp\0b800a9e-88b7-4a5e-975c-565ad46a2326_Specyfikacje%20materia&#322;owe.zip.326\Specyfikacje%20materia&#322;owe\0.25863_R0;%201.16645_R0;%202.17778_R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oannasitkowska\AppData\Local\Temp\0b800a9e-88b7-4a5e-975c-565ad46a2326_Specyfikacje%20materia&#322;owe.zip.326\Specyfikacje%20materia&#322;owe\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oannasitkowska\AppData\Local\Temp\bab700d7-8c9e-448c-9ef2-c4541e5e794a_Specyfikacje%20materia&#322;owe.zip.94a\Specyfikacje%20materia&#322;owe\0.25861_R0;%201.16643_R0;%202.1775_R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Lista_Materialow"/>
    </sheetNames>
    <sheetDataSet>
      <sheetData sheetId="1">
        <row r="6">
          <cell r="B6" t="str">
            <v>Blacha, P235GH</v>
          </cell>
        </row>
        <row r="7">
          <cell r="B7" t="str">
            <v>Blacha, P265GH</v>
          </cell>
        </row>
        <row r="8">
          <cell r="B8" t="str">
            <v>Blacha, P295GH</v>
          </cell>
        </row>
        <row r="9">
          <cell r="B9" t="str">
            <v>Blacha, P355GH</v>
          </cell>
        </row>
        <row r="10">
          <cell r="B10" t="str">
            <v>Blacha, 16 Mo 3</v>
          </cell>
        </row>
        <row r="11">
          <cell r="B11" t="str">
            <v>Blacha, 13 CrMo 4-5</v>
          </cell>
        </row>
        <row r="12">
          <cell r="B12" t="str">
            <v>Blacha, 10 CrMo 9-10</v>
          </cell>
        </row>
        <row r="13">
          <cell r="B13" t="str">
            <v>Blacha, 11 CrMo 9-10</v>
          </cell>
        </row>
        <row r="14">
          <cell r="B14" t="str">
            <v>Blacha, UH I</v>
          </cell>
        </row>
        <row r="15">
          <cell r="B15" t="str">
            <v>Blacha, H I</v>
          </cell>
        </row>
        <row r="16">
          <cell r="B16" t="str">
            <v>Blacha, H II</v>
          </cell>
        </row>
        <row r="17">
          <cell r="B17" t="str">
            <v>Blacha, 17 Mn 4</v>
          </cell>
        </row>
        <row r="18">
          <cell r="B18" t="str">
            <v>Blacha, 19 Mn 6</v>
          </cell>
        </row>
        <row r="19">
          <cell r="B19" t="str">
            <v>Blacha, 15 Mo 3</v>
          </cell>
        </row>
        <row r="20">
          <cell r="B20" t="str">
            <v>Blacha, 13 CrMo 4 4</v>
          </cell>
        </row>
        <row r="21">
          <cell r="B21" t="str">
            <v>Blacha, 10 CrMo 9 10</v>
          </cell>
        </row>
        <row r="22">
          <cell r="B22" t="str">
            <v>Blacha, 15 NiCuMoNb 5 (WB 36)</v>
          </cell>
        </row>
        <row r="23">
          <cell r="B23" t="str">
            <v>Blacha, St36K</v>
          </cell>
        </row>
        <row r="24">
          <cell r="B24" t="str">
            <v>Blacha, St41K</v>
          </cell>
        </row>
        <row r="25">
          <cell r="B25" t="str">
            <v>Blacha, St44K</v>
          </cell>
        </row>
        <row r="26">
          <cell r="B26" t="str">
            <v>Blacha, 15HM</v>
          </cell>
        </row>
        <row r="27">
          <cell r="B27" t="str">
            <v>Blacha, 20M</v>
          </cell>
        </row>
        <row r="28">
          <cell r="B28" t="str">
            <v>Blacha, 20MA</v>
          </cell>
        </row>
        <row r="29">
          <cell r="B29" t="str">
            <v>Blacha, 15NCuMNb</v>
          </cell>
        </row>
        <row r="30">
          <cell r="B30" t="str">
            <v>Rura, P195GH</v>
          </cell>
        </row>
        <row r="31">
          <cell r="B31" t="str">
            <v>Rura, P235GH</v>
          </cell>
        </row>
        <row r="32">
          <cell r="B32" t="str">
            <v>Rura, P265GH</v>
          </cell>
        </row>
        <row r="33">
          <cell r="B33" t="str">
            <v>Rura, 20MnNb6</v>
          </cell>
        </row>
        <row r="34">
          <cell r="B34" t="str">
            <v>Rura, 16Mo3</v>
          </cell>
        </row>
        <row r="35">
          <cell r="B35" t="str">
            <v>Rura, 8MoBS-4</v>
          </cell>
        </row>
        <row r="36">
          <cell r="B36" t="str">
            <v>Rura, 14MoV6-3</v>
          </cell>
        </row>
        <row r="37">
          <cell r="B37" t="str">
            <v>Rura, 10CrMo5-5</v>
          </cell>
        </row>
        <row r="38">
          <cell r="B38" t="str">
            <v>Rura, 13CrMo4-5</v>
          </cell>
        </row>
        <row r="39">
          <cell r="B39" t="str">
            <v>Rura, 10CrMo9-10</v>
          </cell>
        </row>
        <row r="40">
          <cell r="B40" t="str">
            <v>Rura, 11CrMo9-10</v>
          </cell>
        </row>
        <row r="41">
          <cell r="B41" t="str">
            <v>Rura, 25CrMo4</v>
          </cell>
        </row>
        <row r="42">
          <cell r="B42" t="str">
            <v>Rura, 20CrMoV13-5-5</v>
          </cell>
        </row>
        <row r="43">
          <cell r="B43" t="str">
            <v>Rura, 15NiCuMoNb5-6-4</v>
          </cell>
        </row>
        <row r="44">
          <cell r="B44" t="str">
            <v>Rura, X11CrMo5+I</v>
          </cell>
        </row>
        <row r="45">
          <cell r="B45" t="str">
            <v>Rura, X11CrMo5+NT1</v>
          </cell>
        </row>
        <row r="46">
          <cell r="B46" t="str">
            <v>Rura, X11CrMo5+NT2</v>
          </cell>
        </row>
        <row r="47">
          <cell r="B47" t="str">
            <v>Rura, X11CrMo9-1+I</v>
          </cell>
        </row>
        <row r="48">
          <cell r="B48" t="str">
            <v>Rura, X11CrMo9-1+NT</v>
          </cell>
        </row>
        <row r="49">
          <cell r="B49" t="str">
            <v>Rura, X10CrMoVNb9-1</v>
          </cell>
        </row>
        <row r="50">
          <cell r="B50" t="str">
            <v>Rura, X20CrMoV11-1</v>
          </cell>
        </row>
        <row r="51">
          <cell r="B51" t="str">
            <v>Rura, St 35.8</v>
          </cell>
        </row>
        <row r="52">
          <cell r="B52" t="str">
            <v>Rura, St 45.8</v>
          </cell>
        </row>
        <row r="53">
          <cell r="B53" t="str">
            <v>Rura, 17 Mn 4</v>
          </cell>
        </row>
        <row r="54">
          <cell r="B54" t="str">
            <v>Rura, 19 Mn 5</v>
          </cell>
        </row>
        <row r="55">
          <cell r="B55" t="str">
            <v>Rura, 15 Mo 3</v>
          </cell>
        </row>
        <row r="56">
          <cell r="B56" t="str">
            <v>Rura, 13 CrMo 4 4</v>
          </cell>
        </row>
        <row r="57">
          <cell r="B57" t="str">
            <v>Rura, 10 CrMo 9 10</v>
          </cell>
        </row>
        <row r="58">
          <cell r="B58" t="str">
            <v>Rura, 14 MoV 6 3</v>
          </cell>
        </row>
        <row r="59">
          <cell r="B59" t="str">
            <v>Rura, X 20 CrMoV 12 1</v>
          </cell>
        </row>
        <row r="60">
          <cell r="B60" t="str">
            <v>Rura, R35</v>
          </cell>
        </row>
        <row r="61">
          <cell r="B61" t="str">
            <v>Rura, R45</v>
          </cell>
        </row>
        <row r="62">
          <cell r="B62" t="str">
            <v>Rura, 18G2A</v>
          </cell>
        </row>
        <row r="63">
          <cell r="B63" t="str">
            <v>Rura, 19G2</v>
          </cell>
        </row>
        <row r="64">
          <cell r="B64" t="str">
            <v>Rura, 19G2FA</v>
          </cell>
        </row>
        <row r="65">
          <cell r="B65" t="str">
            <v>Rura, 15NCuMNb</v>
          </cell>
        </row>
        <row r="66">
          <cell r="B66" t="str">
            <v>Rura, 15GNMNb</v>
          </cell>
        </row>
        <row r="67">
          <cell r="B67" t="str">
            <v>Rura, 17GZMFA</v>
          </cell>
        </row>
        <row r="68">
          <cell r="B68" t="str">
            <v>Rura, 1H13</v>
          </cell>
        </row>
        <row r="69">
          <cell r="B69" t="str">
            <v>Rura, 1H18N10T</v>
          </cell>
        </row>
        <row r="70">
          <cell r="B70" t="str">
            <v>Rura, K10</v>
          </cell>
        </row>
        <row r="71">
          <cell r="B71" t="str">
            <v>Rura, K18</v>
          </cell>
        </row>
        <row r="72">
          <cell r="B72" t="str">
            <v>Rura, 16M</v>
          </cell>
        </row>
        <row r="73">
          <cell r="B73" t="str">
            <v>Rura, 15HM</v>
          </cell>
        </row>
        <row r="74">
          <cell r="B74" t="str">
            <v>Rura, 10H2M</v>
          </cell>
        </row>
        <row r="75">
          <cell r="B75" t="str">
            <v>Rura, 13HMF</v>
          </cell>
        </row>
        <row r="76">
          <cell r="B76" t="str">
            <v>Rura, 20H12M1F</v>
          </cell>
        </row>
        <row r="77">
          <cell r="B77" t="str">
            <v>Odkuwka, P245GH</v>
          </cell>
        </row>
        <row r="78">
          <cell r="B78" t="str">
            <v>Odkuwka, P280GH</v>
          </cell>
        </row>
        <row r="79">
          <cell r="B79" t="str">
            <v>Odkuwka, P305GH (N lub NT)</v>
          </cell>
        </row>
        <row r="80">
          <cell r="B80" t="str">
            <v>Odkuwka, P305GH (QT)</v>
          </cell>
        </row>
        <row r="81">
          <cell r="B81" t="str">
            <v>Odkuwka, 16Mo3</v>
          </cell>
        </row>
        <row r="82">
          <cell r="B82" t="str">
            <v>Odkuwka, 13CrMo4-5</v>
          </cell>
        </row>
        <row r="83">
          <cell r="B83" t="str">
            <v>Odkuwka, 15MnMoV4-5</v>
          </cell>
        </row>
        <row r="84">
          <cell r="B84" t="str">
            <v>Odkuwka, 18MnMoNi5-5</v>
          </cell>
        </row>
        <row r="85">
          <cell r="B85" t="str">
            <v>Odkuwka, 14MoV6-3</v>
          </cell>
        </row>
        <row r="86">
          <cell r="B86" t="str">
            <v>Odkuwka, 15MnCrMoNiV5-3</v>
          </cell>
        </row>
        <row r="87">
          <cell r="B87" t="str">
            <v>Odkuwka, 11CrMo9-10</v>
          </cell>
        </row>
        <row r="88">
          <cell r="B88" t="str">
            <v>Odkuwka, X16CrMo5-1 (A)</v>
          </cell>
        </row>
        <row r="89">
          <cell r="B89" t="str">
            <v>Odkuwka, X16CrMo5-1 (NT)</v>
          </cell>
        </row>
        <row r="90">
          <cell r="B90" t="str">
            <v>Odkuwka, X10CrMoVNb9-1</v>
          </cell>
        </row>
        <row r="91">
          <cell r="B91" t="str">
            <v>Odkuwka, X20CrMoV11-1</v>
          </cell>
        </row>
        <row r="92">
          <cell r="B92" t="str">
            <v>Odkuwka, C 22.8</v>
          </cell>
        </row>
        <row r="93">
          <cell r="B93" t="str">
            <v>Odkuwka, 17 Mn 4</v>
          </cell>
        </row>
        <row r="94">
          <cell r="B94" t="str">
            <v>Odkuwka, 20 Mn 5 N</v>
          </cell>
        </row>
        <row r="95">
          <cell r="B95" t="str">
            <v>Odkuwka, 20 Mn 5 V</v>
          </cell>
        </row>
        <row r="96">
          <cell r="B96" t="str">
            <v>Odkuwka, 15 Mo 3</v>
          </cell>
        </row>
        <row r="97">
          <cell r="B97" t="str">
            <v>Odkuwka, 13 CrMo 44</v>
          </cell>
        </row>
        <row r="98">
          <cell r="B98" t="str">
            <v>Odkuwka, 10 CrMo 910</v>
          </cell>
        </row>
        <row r="99">
          <cell r="B99" t="str">
            <v>Odkuwka, 14 MoV 6 3</v>
          </cell>
        </row>
        <row r="100">
          <cell r="B100" t="str">
            <v>Odkuwka, X 20 CrMoV 121</v>
          </cell>
        </row>
        <row r="101">
          <cell r="B101" t="str">
            <v>Odkuwka, 20</v>
          </cell>
        </row>
        <row r="102">
          <cell r="B102" t="str">
            <v>Odkuwka, 25</v>
          </cell>
        </row>
        <row r="103">
          <cell r="B103" t="str">
            <v>Odkuwka, 35</v>
          </cell>
        </row>
        <row r="104">
          <cell r="B104" t="str">
            <v>Odkuwka, 45 (N lub NO)</v>
          </cell>
        </row>
        <row r="105">
          <cell r="B105" t="str">
            <v>Odkuwka, 45 (T)</v>
          </cell>
        </row>
        <row r="106">
          <cell r="B106" t="str">
            <v>Odkuwka, 18G2A</v>
          </cell>
        </row>
        <row r="107">
          <cell r="B107" t="str">
            <v>Odkuwka, 20G</v>
          </cell>
        </row>
        <row r="108">
          <cell r="B108" t="str">
            <v>Odkuwka, 16M</v>
          </cell>
        </row>
        <row r="109">
          <cell r="B109" t="str">
            <v>Odkuwka, 15HM I</v>
          </cell>
        </row>
        <row r="110">
          <cell r="B110" t="str">
            <v>Odkuwka, 15HM II</v>
          </cell>
        </row>
        <row r="111">
          <cell r="B111" t="str">
            <v>Odkuwka, 25HM</v>
          </cell>
        </row>
        <row r="112">
          <cell r="B112" t="str">
            <v>Odkuwka, 35HM</v>
          </cell>
        </row>
        <row r="113">
          <cell r="B113" t="str">
            <v>Odkuwka, 10H2M I</v>
          </cell>
        </row>
        <row r="114">
          <cell r="B114" t="str">
            <v>Odkuwka, 10H2M II</v>
          </cell>
        </row>
        <row r="115">
          <cell r="B115" t="str">
            <v>Odkuwka, 13HMF</v>
          </cell>
        </row>
        <row r="116">
          <cell r="B116" t="str">
            <v>Odkuwka, 21HMF</v>
          </cell>
        </row>
        <row r="117">
          <cell r="B117" t="str">
            <v>Odkuwka, 1H13</v>
          </cell>
        </row>
        <row r="118">
          <cell r="B118" t="str">
            <v>Odkuwka, 1H18N9T</v>
          </cell>
        </row>
        <row r="119">
          <cell r="B119" t="str">
            <v>Odkuwka, 0H18N10T</v>
          </cell>
        </row>
        <row r="120">
          <cell r="B120" t="str">
            <v>Odkuwka, 1H18N10T</v>
          </cell>
        </row>
        <row r="121">
          <cell r="B121" t="str">
            <v>Pret, C 35 (For Nuts)</v>
          </cell>
        </row>
        <row r="122">
          <cell r="B122" t="str">
            <v>Pret, Ck 35</v>
          </cell>
        </row>
        <row r="123">
          <cell r="B123" t="str">
            <v>Pret, Cq 35</v>
          </cell>
        </row>
        <row r="124">
          <cell r="B124" t="str">
            <v>Pret, 24 CrMo 5</v>
          </cell>
        </row>
        <row r="125">
          <cell r="B125" t="str">
            <v>Pret, 21 CrMoV 5 7</v>
          </cell>
        </row>
        <row r="126">
          <cell r="B126" t="str">
            <v>Pret, 40 CrMoV 4 7</v>
          </cell>
        </row>
        <row r="127">
          <cell r="B127" t="str">
            <v>Pret, X 22 CrMoV 12 1 (V)</v>
          </cell>
        </row>
        <row r="128">
          <cell r="B128" t="str">
            <v>Pret, X 22 CrMoV 12 1</v>
          </cell>
        </row>
        <row r="129">
          <cell r="B129" t="str">
            <v>Pret, X 19 CrMoVNbN 11 1</v>
          </cell>
        </row>
        <row r="130">
          <cell r="B130" t="str">
            <v>Pret, X 8 CrNiMoBNb 16 16</v>
          </cell>
        </row>
        <row r="131">
          <cell r="B131" t="str">
            <v>Pret, NiCr20TiAl</v>
          </cell>
        </row>
        <row r="132">
          <cell r="B132" t="str">
            <v>Pret, 35</v>
          </cell>
        </row>
        <row r="133">
          <cell r="B133" t="str">
            <v>Pret, 45</v>
          </cell>
        </row>
        <row r="134">
          <cell r="B134" t="str">
            <v>Pret, St3S</v>
          </cell>
        </row>
        <row r="135">
          <cell r="B135" t="str">
            <v>Pret, St4S</v>
          </cell>
        </row>
        <row r="136">
          <cell r="B136" t="str">
            <v>Pret, St5</v>
          </cell>
        </row>
        <row r="137">
          <cell r="B137" t="str">
            <v>Pret, 16M</v>
          </cell>
        </row>
        <row r="138">
          <cell r="B138" t="str">
            <v>Pret, 15HM</v>
          </cell>
        </row>
        <row r="139">
          <cell r="B139" t="str">
            <v>Pret, 21HMF</v>
          </cell>
        </row>
        <row r="140">
          <cell r="B140" t="str">
            <v>Pret, 24H2M</v>
          </cell>
        </row>
        <row r="141">
          <cell r="B141" t="str">
            <v>Pret, 26H2M</v>
          </cell>
        </row>
        <row r="142">
          <cell r="B142" t="str">
            <v>Pret, 25HM</v>
          </cell>
        </row>
        <row r="143">
          <cell r="B143" t="str">
            <v>Pret, 4.6 (PN-82/M82054)</v>
          </cell>
        </row>
        <row r="144">
          <cell r="B144" t="str">
            <v>Pret, 5.6 (PN-82/M82054)</v>
          </cell>
        </row>
        <row r="145">
          <cell r="B145" t="str">
            <v>Pret, 6.6 (PN-82/M82054)</v>
          </cell>
        </row>
        <row r="146">
          <cell r="B146" t="str">
            <v>Pret, 4.6 (PN-EN ISO 898-1)</v>
          </cell>
        </row>
        <row r="147">
          <cell r="B147" t="str">
            <v>Pret, 5.6 (PN-EN ISO 898-1)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Specyfikacja materiałów"/>
      <sheetName val="Co ma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#AD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r tyt - DWM"/>
      <sheetName val="Spis rysunków"/>
      <sheetName val="Specyfikacja materiałów"/>
    </sheetNames>
    <sheetDataSet>
      <sheetData sheetId="0">
        <row r="4">
          <cell r="K4" t="str">
            <v>2.17777</v>
          </cell>
        </row>
        <row r="5">
          <cell r="K5" t="str">
            <v>21.00</v>
          </cell>
        </row>
        <row r="6">
          <cell r="K6" t="str">
            <v>Wymiennik ciepła - kanał wlotowy </v>
          </cell>
        </row>
        <row r="34">
          <cell r="A34" t="str">
            <v>R.Pach</v>
          </cell>
          <cell r="B34">
            <v>45502</v>
          </cell>
        </row>
      </sheetData>
      <sheetData sheetId="1">
        <row r="3">
          <cell r="J3" t="str">
            <v>0.25862</v>
          </cell>
        </row>
        <row r="5">
          <cell r="F5" t="str">
            <v>1.2587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r tyt - DWM"/>
      <sheetName val="Spis rysunków"/>
      <sheetName val="Specyfikacja materiałów"/>
    </sheetNames>
    <sheetDataSet>
      <sheetData sheetId="0">
        <row r="4">
          <cell r="K4" t="str">
            <v>2.17776</v>
          </cell>
        </row>
        <row r="6">
          <cell r="K6" t="str">
            <v>Wymiennik ciepła  - część środkowa</v>
          </cell>
        </row>
        <row r="34">
          <cell r="A34" t="str">
            <v>M.Szary</v>
          </cell>
          <cell r="B34">
            <v>45502</v>
          </cell>
        </row>
      </sheetData>
      <sheetData sheetId="1">
        <row r="3">
          <cell r="J3" t="str">
            <v>0.25847</v>
          </cell>
        </row>
        <row r="5">
          <cell r="F5" t="str">
            <v>1.2587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r tyt - DWM"/>
      <sheetName val="Spis rysunków"/>
      <sheetName val="Specyfikacja materiałów"/>
    </sheetNames>
    <sheetDataSet>
      <sheetData sheetId="0">
        <row r="4">
          <cell r="K4" t="str">
            <v>2.17779</v>
          </cell>
        </row>
        <row r="5">
          <cell r="K5" t="str">
            <v>35.00</v>
          </cell>
        </row>
        <row r="6">
          <cell r="K6" t="str">
            <v>Zestawienie obudowy wymiennika ciepła</v>
          </cell>
        </row>
        <row r="34">
          <cell r="A34" t="str">
            <v>M.Szary</v>
          </cell>
          <cell r="B34">
            <v>45502</v>
          </cell>
        </row>
      </sheetData>
      <sheetData sheetId="1">
        <row r="3">
          <cell r="J3" t="str">
            <v>0.25864</v>
          </cell>
        </row>
        <row r="5">
          <cell r="F5" t="str">
            <v>1.2587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r tyt - DWM"/>
      <sheetName val="Spis rysunków"/>
      <sheetName val="Specyfikacja materiałów"/>
    </sheetNames>
    <sheetDataSet>
      <sheetData sheetId="0">
        <row r="4">
          <cell r="K4" t="str">
            <v>2.17778</v>
          </cell>
        </row>
        <row r="5">
          <cell r="K5" t="str">
            <v>21.00</v>
          </cell>
        </row>
        <row r="6">
          <cell r="K6" t="str">
            <v>Wymiennik ciepła - kanał wylotowy </v>
          </cell>
        </row>
        <row r="34">
          <cell r="A34" t="str">
            <v>R.Pach</v>
          </cell>
          <cell r="B34">
            <v>45502</v>
          </cell>
        </row>
      </sheetData>
      <sheetData sheetId="1">
        <row r="3">
          <cell r="J3" t="str">
            <v>0.25863</v>
          </cell>
        </row>
        <row r="5">
          <cell r="F5" t="str">
            <v>1.2587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r tyt - DWM"/>
      <sheetName val="Spis rysunków"/>
      <sheetName val="Specyfikacja materiałów"/>
      <sheetName val="Arkusz1"/>
    </sheetNames>
    <sheetDataSet>
      <sheetData sheetId="3">
        <row r="37">
          <cell r="E37">
            <v>1.865</v>
          </cell>
        </row>
        <row r="38">
          <cell r="E38">
            <v>0.498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tr tyt - DWM"/>
      <sheetName val="Spis rysunków"/>
      <sheetName val="Specyfikacja materiałów"/>
    </sheetNames>
    <sheetDataSet>
      <sheetData sheetId="0">
        <row r="4">
          <cell r="K4" t="str">
            <v>2.17775</v>
          </cell>
        </row>
        <row r="5">
          <cell r="K5" t="str">
            <v>20.00</v>
          </cell>
        </row>
        <row r="6">
          <cell r="K6" t="str">
            <v>Pomosty obsługowe wymiennika</v>
          </cell>
        </row>
        <row r="34">
          <cell r="A34" t="str">
            <v>B.Gajewska</v>
          </cell>
          <cell r="B34">
            <v>45502</v>
          </cell>
        </row>
      </sheetData>
      <sheetData sheetId="1">
        <row r="3">
          <cell r="J3" t="str">
            <v>0.25861</v>
          </cell>
        </row>
        <row r="5">
          <cell r="F5" t="str">
            <v>1.2587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09"/>
  <sheetViews>
    <sheetView showGridLines="0" tabSelected="1" view="pageBreakPreview" zoomScaleNormal="140" zoomScaleSheetLayoutView="100" zoomScalePageLayoutView="0" workbookViewId="0" topLeftCell="A1">
      <pane ySplit="9" topLeftCell="A10" activePane="bottomLeft" state="frozen"/>
      <selection pane="topLeft" activeCell="F8" sqref="A1:IV16384"/>
      <selection pane="bottomLeft" activeCell="A27" sqref="A27:K27"/>
    </sheetView>
  </sheetViews>
  <sheetFormatPr defaultColWidth="0" defaultRowHeight="12.75" customHeight="1" zeroHeight="1"/>
  <cols>
    <col min="1" max="1" width="4.375" style="2" customWidth="1"/>
    <col min="2" max="2" width="4.75390625" style="2" customWidth="1"/>
    <col min="3" max="3" width="14.875" style="2" customWidth="1"/>
    <col min="4" max="4" width="13.25390625" style="2" customWidth="1"/>
    <col min="5" max="5" width="12.375" style="2" customWidth="1"/>
    <col min="6" max="6" width="3.25390625" style="2" customWidth="1"/>
    <col min="7" max="7" width="8.625" style="2" customWidth="1"/>
    <col min="8" max="8" width="8.25390625" style="2" customWidth="1"/>
    <col min="9" max="9" width="5.75390625" style="2" customWidth="1"/>
    <col min="10" max="10" width="7.375" style="2" customWidth="1"/>
    <col min="11" max="11" width="9.125" style="2" customWidth="1"/>
    <col min="12" max="12" width="1.37890625" style="2" customWidth="1"/>
    <col min="13" max="16384" width="0" style="2" hidden="1" customWidth="1"/>
  </cols>
  <sheetData>
    <row r="1" spans="1:11" ht="19.5" customHeight="1" thickTop="1">
      <c r="A1" s="127"/>
      <c r="B1" s="128"/>
      <c r="C1" s="129"/>
      <c r="D1" s="148" t="s">
        <v>28</v>
      </c>
      <c r="E1" s="149"/>
      <c r="F1" s="149"/>
      <c r="G1" s="149"/>
      <c r="H1" s="150"/>
      <c r="I1" s="154" t="s">
        <v>0</v>
      </c>
      <c r="J1" s="143"/>
      <c r="K1" s="155"/>
    </row>
    <row r="2" spans="1:11" ht="24" customHeight="1">
      <c r="A2" s="130"/>
      <c r="B2" s="131"/>
      <c r="C2" s="132"/>
      <c r="D2" s="151"/>
      <c r="E2" s="152"/>
      <c r="F2" s="152"/>
      <c r="G2" s="152"/>
      <c r="H2" s="153"/>
      <c r="I2" s="156" t="s">
        <v>59</v>
      </c>
      <c r="J2" s="157"/>
      <c r="K2" s="158"/>
    </row>
    <row r="3" spans="1:11" ht="15" customHeight="1" thickBot="1">
      <c r="A3" s="130"/>
      <c r="B3" s="131"/>
      <c r="C3" s="132"/>
      <c r="D3" s="151"/>
      <c r="E3" s="152"/>
      <c r="F3" s="152"/>
      <c r="G3" s="152"/>
      <c r="H3" s="153"/>
      <c r="I3" s="159" t="s">
        <v>24</v>
      </c>
      <c r="J3" s="160"/>
      <c r="K3" s="30"/>
    </row>
    <row r="4" spans="1:11" ht="19.5" customHeight="1" thickTop="1">
      <c r="A4" s="161" t="s">
        <v>2</v>
      </c>
      <c r="B4" s="162"/>
      <c r="C4" s="163"/>
      <c r="D4" s="164" t="s">
        <v>4</v>
      </c>
      <c r="E4" s="165"/>
      <c r="F4" s="166" t="s">
        <v>23</v>
      </c>
      <c r="G4" s="167"/>
      <c r="H4" s="165"/>
      <c r="I4" s="142" t="s">
        <v>1</v>
      </c>
      <c r="J4" s="143"/>
      <c r="K4" s="133">
        <v>0</v>
      </c>
    </row>
    <row r="5" spans="1:11" ht="19.5" customHeight="1" thickBot="1">
      <c r="A5" s="135" t="s">
        <v>3</v>
      </c>
      <c r="B5" s="136"/>
      <c r="C5" s="137"/>
      <c r="D5" s="168" t="s">
        <v>26</v>
      </c>
      <c r="E5" s="169"/>
      <c r="F5" s="145" t="s">
        <v>27</v>
      </c>
      <c r="G5" s="146"/>
      <c r="H5" s="147"/>
      <c r="I5" s="144"/>
      <c r="J5" s="144"/>
      <c r="K5" s="134"/>
    </row>
    <row r="6" spans="1:11" ht="26.25" customHeight="1">
      <c r="A6" s="138" t="s">
        <v>13</v>
      </c>
      <c r="B6" s="139"/>
      <c r="C6" s="140"/>
      <c r="D6" s="140"/>
      <c r="E6" s="140"/>
      <c r="F6" s="140"/>
      <c r="G6" s="140"/>
      <c r="H6" s="140"/>
      <c r="I6" s="140"/>
      <c r="J6" s="140"/>
      <c r="K6" s="141"/>
    </row>
    <row r="7" spans="1:11" ht="37.5" customHeight="1" thickBot="1">
      <c r="A7" s="114" t="s">
        <v>7</v>
      </c>
      <c r="B7" s="63"/>
      <c r="C7" s="63"/>
      <c r="D7" s="170" t="s">
        <v>60</v>
      </c>
      <c r="E7" s="170"/>
      <c r="F7" s="170"/>
      <c r="G7" s="170"/>
      <c r="H7" s="170"/>
      <c r="I7" s="170"/>
      <c r="J7" s="170"/>
      <c r="K7" s="171"/>
    </row>
    <row r="8" spans="1:11" ht="26.25" customHeight="1" thickBot="1">
      <c r="A8" s="124" t="s">
        <v>5</v>
      </c>
      <c r="B8" s="113" t="s">
        <v>14</v>
      </c>
      <c r="C8" s="80"/>
      <c r="D8" s="115" t="s">
        <v>15</v>
      </c>
      <c r="E8" s="125" t="s">
        <v>16</v>
      </c>
      <c r="F8" s="126" t="s">
        <v>17</v>
      </c>
      <c r="G8" s="80"/>
      <c r="H8" s="125" t="s">
        <v>18</v>
      </c>
      <c r="I8" s="124" t="s">
        <v>19</v>
      </c>
      <c r="J8" s="124"/>
      <c r="K8" s="124" t="s">
        <v>6</v>
      </c>
    </row>
    <row r="9" spans="1:11" ht="26.25" customHeight="1" thickBot="1">
      <c r="A9" s="116"/>
      <c r="B9" s="114"/>
      <c r="C9" s="64"/>
      <c r="D9" s="116"/>
      <c r="E9" s="116"/>
      <c r="F9" s="114"/>
      <c r="G9" s="64"/>
      <c r="H9" s="116"/>
      <c r="I9" s="27" t="s">
        <v>20</v>
      </c>
      <c r="J9" s="28" t="s">
        <v>21</v>
      </c>
      <c r="K9" s="116"/>
    </row>
    <row r="10" spans="1:11" s="10" customFormat="1" ht="30" customHeight="1">
      <c r="A10" s="3">
        <v>1</v>
      </c>
      <c r="B10" s="53" t="s">
        <v>29</v>
      </c>
      <c r="C10" s="54"/>
      <c r="D10" s="34"/>
      <c r="E10" s="31" t="s">
        <v>31</v>
      </c>
      <c r="F10" s="57" t="s">
        <v>30</v>
      </c>
      <c r="G10" s="58"/>
      <c r="H10" s="32">
        <f>8.37*J10</f>
        <v>16.74</v>
      </c>
      <c r="I10" s="35"/>
      <c r="J10" s="36">
        <v>2</v>
      </c>
      <c r="K10" s="33"/>
    </row>
    <row r="11" spans="1:11" s="10" customFormat="1" ht="30" customHeight="1">
      <c r="A11" s="3">
        <v>2</v>
      </c>
      <c r="B11" s="53" t="s">
        <v>32</v>
      </c>
      <c r="C11" s="54"/>
      <c r="D11" s="34"/>
      <c r="E11" s="31" t="s">
        <v>31</v>
      </c>
      <c r="F11" s="57" t="s">
        <v>30</v>
      </c>
      <c r="G11" s="58"/>
      <c r="H11" s="32">
        <f>6.44*J11</f>
        <v>77.28</v>
      </c>
      <c r="I11" s="35"/>
      <c r="J11" s="36">
        <v>12</v>
      </c>
      <c r="K11" s="33"/>
    </row>
    <row r="12" spans="1:11" s="10" customFormat="1" ht="30" customHeight="1">
      <c r="A12" s="3">
        <v>3</v>
      </c>
      <c r="B12" s="53" t="s">
        <v>33</v>
      </c>
      <c r="C12" s="54"/>
      <c r="D12" s="34"/>
      <c r="E12" s="31" t="s">
        <v>31</v>
      </c>
      <c r="F12" s="57" t="s">
        <v>30</v>
      </c>
      <c r="G12" s="58"/>
      <c r="H12" s="32">
        <f>12.7*J12</f>
        <v>76.19999999999999</v>
      </c>
      <c r="I12" s="35"/>
      <c r="J12" s="36">
        <v>6</v>
      </c>
      <c r="K12" s="33"/>
    </row>
    <row r="13" spans="1:11" s="10" customFormat="1" ht="30" customHeight="1">
      <c r="A13" s="3">
        <v>4</v>
      </c>
      <c r="B13" s="53" t="s">
        <v>34</v>
      </c>
      <c r="C13" s="54"/>
      <c r="D13" s="34"/>
      <c r="E13" s="31" t="s">
        <v>31</v>
      </c>
      <c r="F13" s="57" t="s">
        <v>30</v>
      </c>
      <c r="G13" s="58"/>
      <c r="H13" s="32">
        <f>26.4*J13</f>
        <v>13.2</v>
      </c>
      <c r="I13" s="35"/>
      <c r="J13" s="36">
        <v>0.5</v>
      </c>
      <c r="K13" s="33"/>
    </row>
    <row r="14" spans="1:11" s="10" customFormat="1" ht="30" customHeight="1">
      <c r="A14" s="3">
        <v>5</v>
      </c>
      <c r="B14" s="53" t="s">
        <v>36</v>
      </c>
      <c r="C14" s="54"/>
      <c r="D14" s="34"/>
      <c r="E14" s="31" t="s">
        <v>31</v>
      </c>
      <c r="F14" s="57" t="s">
        <v>30</v>
      </c>
      <c r="G14" s="58"/>
      <c r="H14" s="32">
        <f>2.41*J14</f>
        <v>96.4</v>
      </c>
      <c r="I14" s="35"/>
      <c r="J14" s="36">
        <v>40</v>
      </c>
      <c r="K14" s="33"/>
    </row>
    <row r="15" spans="1:11" s="10" customFormat="1" ht="30" customHeight="1">
      <c r="A15" s="3">
        <v>6</v>
      </c>
      <c r="B15" s="53" t="s">
        <v>37</v>
      </c>
      <c r="C15" s="54"/>
      <c r="D15" s="34"/>
      <c r="E15" s="31" t="s">
        <v>31</v>
      </c>
      <c r="F15" s="57" t="s">
        <v>30</v>
      </c>
      <c r="G15" s="58"/>
      <c r="H15" s="32">
        <f>1.43*J15</f>
        <v>57.199999999999996</v>
      </c>
      <c r="I15" s="35"/>
      <c r="J15" s="36">
        <v>40</v>
      </c>
      <c r="K15" s="33"/>
    </row>
    <row r="16" spans="1:11" s="10" customFormat="1" ht="30" customHeight="1">
      <c r="A16" s="3">
        <v>7</v>
      </c>
      <c r="B16" s="53" t="s">
        <v>35</v>
      </c>
      <c r="C16" s="54"/>
      <c r="D16" s="34"/>
      <c r="E16" s="31" t="s">
        <v>38</v>
      </c>
      <c r="F16" s="57" t="s">
        <v>39</v>
      </c>
      <c r="G16" s="58"/>
      <c r="H16" s="32">
        <v>141.3</v>
      </c>
      <c r="I16" s="35"/>
      <c r="J16" s="36">
        <v>3</v>
      </c>
      <c r="K16" s="33"/>
    </row>
    <row r="17" spans="1:11" s="10" customFormat="1" ht="30" customHeight="1">
      <c r="A17" s="3">
        <v>8</v>
      </c>
      <c r="B17" s="53" t="s">
        <v>56</v>
      </c>
      <c r="C17" s="54"/>
      <c r="D17" s="34"/>
      <c r="E17" s="31" t="s">
        <v>38</v>
      </c>
      <c r="F17" s="57" t="s">
        <v>39</v>
      </c>
      <c r="G17" s="58"/>
      <c r="H17" s="32">
        <v>39.25</v>
      </c>
      <c r="I17" s="35"/>
      <c r="J17" s="38">
        <v>1</v>
      </c>
      <c r="K17" s="33"/>
    </row>
    <row r="18" spans="1:11" s="10" customFormat="1" ht="30" customHeight="1">
      <c r="A18" s="3">
        <v>9</v>
      </c>
      <c r="B18" s="53" t="s">
        <v>53</v>
      </c>
      <c r="C18" s="54"/>
      <c r="D18" s="34" t="s">
        <v>54</v>
      </c>
      <c r="E18" s="31" t="s">
        <v>55</v>
      </c>
      <c r="F18" s="57" t="s">
        <v>39</v>
      </c>
      <c r="G18" s="58"/>
      <c r="H18" s="32">
        <f>3.77*J18</f>
        <v>22.62</v>
      </c>
      <c r="I18" s="35"/>
      <c r="J18" s="36">
        <v>6</v>
      </c>
      <c r="K18" s="33"/>
    </row>
    <row r="19" spans="1:11" s="10" customFormat="1" ht="30" customHeight="1">
      <c r="A19" s="3">
        <v>10</v>
      </c>
      <c r="B19" s="53" t="s">
        <v>57</v>
      </c>
      <c r="C19" s="54"/>
      <c r="D19" s="34" t="s">
        <v>58</v>
      </c>
      <c r="E19" s="31" t="s">
        <v>55</v>
      </c>
      <c r="F19" s="57" t="s">
        <v>39</v>
      </c>
      <c r="G19" s="58"/>
      <c r="H19" s="32">
        <f>0.89*J19</f>
        <v>3.56</v>
      </c>
      <c r="I19" s="35"/>
      <c r="J19" s="39">
        <v>4</v>
      </c>
      <c r="K19" s="37"/>
    </row>
    <row r="20" spans="1:11" s="10" customFormat="1" ht="30" customHeight="1">
      <c r="A20" s="3">
        <v>11</v>
      </c>
      <c r="B20" s="108" t="s">
        <v>40</v>
      </c>
      <c r="C20" s="109"/>
      <c r="D20" s="34"/>
      <c r="E20" s="31" t="s">
        <v>41</v>
      </c>
      <c r="F20" s="57" t="s">
        <v>42</v>
      </c>
      <c r="G20" s="58"/>
      <c r="H20" s="32">
        <f>4.8*I20</f>
        <v>4.8</v>
      </c>
      <c r="I20" s="35">
        <v>1</v>
      </c>
      <c r="J20" s="36"/>
      <c r="K20" s="33"/>
    </row>
    <row r="21" spans="1:11" s="10" customFormat="1" ht="30" customHeight="1">
      <c r="A21" s="3">
        <v>12</v>
      </c>
      <c r="B21" s="106" t="s">
        <v>43</v>
      </c>
      <c r="C21" s="107"/>
      <c r="D21" s="34"/>
      <c r="E21" s="31" t="s">
        <v>41</v>
      </c>
      <c r="F21" s="57" t="s">
        <v>42</v>
      </c>
      <c r="G21" s="58"/>
      <c r="H21" s="32">
        <f>1.3*I21</f>
        <v>3.9000000000000004</v>
      </c>
      <c r="I21" s="35">
        <v>3</v>
      </c>
      <c r="J21" s="36"/>
      <c r="K21" s="33"/>
    </row>
    <row r="22" spans="1:11" s="10" customFormat="1" ht="30" customHeight="1">
      <c r="A22" s="3">
        <v>13</v>
      </c>
      <c r="B22" s="106" t="s">
        <v>44</v>
      </c>
      <c r="C22" s="107"/>
      <c r="D22" s="34"/>
      <c r="E22" s="31" t="s">
        <v>41</v>
      </c>
      <c r="F22" s="57" t="s">
        <v>42</v>
      </c>
      <c r="G22" s="58"/>
      <c r="H22" s="32">
        <f>0.8*I22</f>
        <v>2.4000000000000004</v>
      </c>
      <c r="I22" s="35">
        <v>3</v>
      </c>
      <c r="J22" s="36"/>
      <c r="K22" s="37"/>
    </row>
    <row r="23" spans="1:11" s="10" customFormat="1" ht="30" customHeight="1">
      <c r="A23" s="3">
        <v>14</v>
      </c>
      <c r="B23" s="53" t="s">
        <v>45</v>
      </c>
      <c r="C23" s="54"/>
      <c r="D23" s="34" t="s">
        <v>46</v>
      </c>
      <c r="E23" s="31"/>
      <c r="F23" s="55"/>
      <c r="G23" s="56"/>
      <c r="H23" s="32">
        <v>46</v>
      </c>
      <c r="I23" s="35">
        <v>1</v>
      </c>
      <c r="J23" s="36"/>
      <c r="K23" s="37" t="s">
        <v>47</v>
      </c>
    </row>
    <row r="24" spans="1:11" s="10" customFormat="1" ht="30" customHeight="1">
      <c r="A24" s="3">
        <v>15</v>
      </c>
      <c r="B24" s="106" t="s">
        <v>49</v>
      </c>
      <c r="C24" s="107"/>
      <c r="D24" s="34" t="s">
        <v>48</v>
      </c>
      <c r="E24" s="31" t="s">
        <v>50</v>
      </c>
      <c r="F24" s="55"/>
      <c r="G24" s="56"/>
      <c r="H24" s="32">
        <v>10</v>
      </c>
      <c r="I24" s="35">
        <v>2</v>
      </c>
      <c r="J24" s="36"/>
      <c r="K24" s="37"/>
    </row>
    <row r="25" spans="1:11" s="10" customFormat="1" ht="30" customHeight="1">
      <c r="A25" s="3">
        <v>16</v>
      </c>
      <c r="B25" s="106" t="s">
        <v>51</v>
      </c>
      <c r="C25" s="107"/>
      <c r="D25" s="34" t="s">
        <v>48</v>
      </c>
      <c r="E25" s="31" t="s">
        <v>50</v>
      </c>
      <c r="F25" s="55"/>
      <c r="G25" s="56"/>
      <c r="H25" s="32">
        <v>6.6</v>
      </c>
      <c r="I25" s="35">
        <v>2</v>
      </c>
      <c r="J25" s="36"/>
      <c r="K25" s="37"/>
    </row>
    <row r="26" spans="1:11" s="10" customFormat="1" ht="30" customHeight="1">
      <c r="A26" s="3">
        <v>17</v>
      </c>
      <c r="B26" s="53" t="s">
        <v>52</v>
      </c>
      <c r="C26" s="54"/>
      <c r="D26" s="34"/>
      <c r="E26" s="31"/>
      <c r="F26" s="55"/>
      <c r="G26" s="56"/>
      <c r="H26" s="32">
        <v>20</v>
      </c>
      <c r="I26" s="35"/>
      <c r="J26" s="36"/>
      <c r="K26" s="37"/>
    </row>
    <row r="27" spans="1:11" s="10" customFormat="1" ht="18.75" customHeight="1" thickBot="1">
      <c r="A27" s="88" t="s">
        <v>22</v>
      </c>
      <c r="B27" s="89"/>
      <c r="C27" s="89"/>
      <c r="D27" s="89"/>
      <c r="E27" s="89"/>
      <c r="F27" s="89"/>
      <c r="G27" s="89"/>
      <c r="H27" s="89"/>
      <c r="I27" s="89"/>
      <c r="J27" s="89"/>
      <c r="K27" s="90"/>
    </row>
    <row r="28" spans="1:11" s="10" customFormat="1" ht="18.75" customHeight="1">
      <c r="A28" s="117" t="s">
        <v>8</v>
      </c>
      <c r="B28" s="118"/>
      <c r="C28" s="45" t="s">
        <v>25</v>
      </c>
      <c r="D28" s="46" t="s">
        <v>9</v>
      </c>
      <c r="E28" s="119" t="s">
        <v>25</v>
      </c>
      <c r="F28" s="120"/>
      <c r="G28" s="121" t="s">
        <v>10</v>
      </c>
      <c r="H28" s="122"/>
      <c r="I28" s="122"/>
      <c r="J28" s="122"/>
      <c r="K28" s="123"/>
    </row>
    <row r="29" spans="1:11" s="10" customFormat="1" ht="18.75" customHeight="1" thickBot="1">
      <c r="A29" s="59" t="s">
        <v>11</v>
      </c>
      <c r="B29" s="60"/>
      <c r="C29" s="47" t="s">
        <v>61</v>
      </c>
      <c r="D29" s="48" t="s">
        <v>11</v>
      </c>
      <c r="E29" s="110" t="str">
        <f>C29</f>
        <v>19.06.2024</v>
      </c>
      <c r="F29" s="111"/>
      <c r="G29" s="112">
        <f>SUM(H10:H26,H30:H46,H50:H66,H70:H86,H90:H106,H110:H126,H130:H146,H150:H166,H170:H186,H190:H206)</f>
        <v>637.4499999999998</v>
      </c>
      <c r="H29" s="112"/>
      <c r="I29" s="112"/>
      <c r="J29" s="112"/>
      <c r="K29" s="49" t="s">
        <v>12</v>
      </c>
    </row>
    <row r="30" spans="1:11" s="10" customFormat="1" ht="30" customHeight="1">
      <c r="A30" s="3"/>
      <c r="B30" s="53"/>
      <c r="C30" s="54"/>
      <c r="D30" s="34"/>
      <c r="E30" s="31"/>
      <c r="F30" s="55"/>
      <c r="G30" s="56"/>
      <c r="H30" s="32"/>
      <c r="I30" s="35"/>
      <c r="J30" s="36"/>
      <c r="K30" s="37"/>
    </row>
    <row r="31" spans="1:11" s="10" customFormat="1" ht="30" customHeight="1">
      <c r="A31" s="3"/>
      <c r="B31" s="108"/>
      <c r="C31" s="109"/>
      <c r="D31" s="34"/>
      <c r="E31" s="31"/>
      <c r="F31" s="57"/>
      <c r="G31" s="58"/>
      <c r="H31" s="32"/>
      <c r="I31" s="35"/>
      <c r="J31" s="36"/>
      <c r="K31" s="33"/>
    </row>
    <row r="32" spans="1:11" s="10" customFormat="1" ht="30" customHeight="1">
      <c r="A32" s="3"/>
      <c r="B32" s="106"/>
      <c r="C32" s="107"/>
      <c r="D32" s="34"/>
      <c r="E32" s="31"/>
      <c r="F32" s="57"/>
      <c r="G32" s="58"/>
      <c r="H32" s="32"/>
      <c r="I32" s="35"/>
      <c r="J32" s="36"/>
      <c r="K32" s="33"/>
    </row>
    <row r="33" spans="1:11" s="10" customFormat="1" ht="30" customHeight="1">
      <c r="A33" s="3"/>
      <c r="B33" s="106"/>
      <c r="C33" s="107"/>
      <c r="D33" s="34"/>
      <c r="E33" s="31"/>
      <c r="F33" s="57"/>
      <c r="G33" s="58"/>
      <c r="H33" s="32"/>
      <c r="I33" s="35"/>
      <c r="J33" s="36"/>
      <c r="K33" s="37"/>
    </row>
    <row r="34" spans="1:11" s="10" customFormat="1" ht="30" customHeight="1">
      <c r="A34" s="3"/>
      <c r="B34" s="53"/>
      <c r="C34" s="54"/>
      <c r="D34" s="34"/>
      <c r="E34" s="31"/>
      <c r="F34" s="55"/>
      <c r="G34" s="56"/>
      <c r="H34" s="32"/>
      <c r="I34" s="35"/>
      <c r="J34" s="36"/>
      <c r="K34" s="37"/>
    </row>
    <row r="35" spans="1:11" s="10" customFormat="1" ht="30" customHeight="1">
      <c r="A35" s="3"/>
      <c r="B35" s="106"/>
      <c r="C35" s="107"/>
      <c r="D35" s="34"/>
      <c r="E35" s="31"/>
      <c r="F35" s="55"/>
      <c r="G35" s="56"/>
      <c r="H35" s="32"/>
      <c r="I35" s="35"/>
      <c r="J35" s="36"/>
      <c r="K35" s="37"/>
    </row>
    <row r="36" spans="1:11" s="10" customFormat="1" ht="30" customHeight="1">
      <c r="A36" s="3"/>
      <c r="B36" s="106"/>
      <c r="C36" s="107"/>
      <c r="D36" s="34"/>
      <c r="E36" s="31"/>
      <c r="F36" s="55"/>
      <c r="G36" s="56"/>
      <c r="H36" s="32"/>
      <c r="I36" s="35"/>
      <c r="J36" s="36"/>
      <c r="K36" s="37"/>
    </row>
    <row r="37" spans="1:11" s="10" customFormat="1" ht="30" customHeight="1">
      <c r="A37" s="3"/>
      <c r="B37" s="53"/>
      <c r="C37" s="54"/>
      <c r="D37" s="34"/>
      <c r="E37" s="31"/>
      <c r="F37" s="55"/>
      <c r="G37" s="56"/>
      <c r="H37" s="32"/>
      <c r="I37" s="35"/>
      <c r="J37" s="36"/>
      <c r="K37" s="37"/>
    </row>
    <row r="38" spans="1:11" s="10" customFormat="1" ht="30" customHeight="1">
      <c r="A38" s="3"/>
      <c r="B38" s="102"/>
      <c r="C38" s="103"/>
      <c r="D38" s="34"/>
      <c r="E38" s="41"/>
      <c r="F38" s="98"/>
      <c r="G38" s="99"/>
      <c r="H38" s="42"/>
      <c r="I38" s="52"/>
      <c r="J38" s="36"/>
      <c r="K38" s="43"/>
    </row>
    <row r="39" spans="1:11" s="10" customFormat="1" ht="30" customHeight="1">
      <c r="A39" s="3"/>
      <c r="B39" s="104"/>
      <c r="C39" s="105"/>
      <c r="D39" s="34"/>
      <c r="E39" s="41"/>
      <c r="F39" s="98"/>
      <c r="G39" s="99"/>
      <c r="H39" s="42"/>
      <c r="I39" s="35"/>
      <c r="J39" s="36"/>
      <c r="K39" s="37"/>
    </row>
    <row r="40" spans="1:11" s="10" customFormat="1" ht="30" customHeight="1">
      <c r="A40" s="3"/>
      <c r="B40" s="100"/>
      <c r="C40" s="101"/>
      <c r="D40" s="34"/>
      <c r="E40" s="41"/>
      <c r="F40" s="98"/>
      <c r="G40" s="99"/>
      <c r="H40" s="42"/>
      <c r="I40" s="35"/>
      <c r="J40" s="36"/>
      <c r="K40" s="37"/>
    </row>
    <row r="41" spans="1:11" s="10" customFormat="1" ht="30" customHeight="1">
      <c r="A41" s="3"/>
      <c r="B41" s="100"/>
      <c r="C41" s="101"/>
      <c r="D41" s="34"/>
      <c r="E41" s="41"/>
      <c r="F41" s="98"/>
      <c r="G41" s="99"/>
      <c r="H41" s="42"/>
      <c r="I41" s="35"/>
      <c r="J41" s="36"/>
      <c r="K41" s="37"/>
    </row>
    <row r="42" spans="1:11" s="10" customFormat="1" ht="30" customHeight="1">
      <c r="A42" s="3"/>
      <c r="B42" s="100"/>
      <c r="C42" s="101"/>
      <c r="D42" s="34"/>
      <c r="E42" s="31"/>
      <c r="F42" s="98"/>
      <c r="G42" s="99"/>
      <c r="H42" s="42"/>
      <c r="I42" s="35"/>
      <c r="J42" s="36"/>
      <c r="K42" s="37"/>
    </row>
    <row r="43" spans="1:11" s="10" customFormat="1" ht="30" customHeight="1">
      <c r="A43" s="3"/>
      <c r="B43" s="100"/>
      <c r="C43" s="101"/>
      <c r="D43" s="34"/>
      <c r="E43" s="41"/>
      <c r="F43" s="98"/>
      <c r="G43" s="99"/>
      <c r="H43" s="42"/>
      <c r="I43" s="35"/>
      <c r="J43" s="36"/>
      <c r="K43" s="37"/>
    </row>
    <row r="44" spans="1:11" s="10" customFormat="1" ht="30" customHeight="1">
      <c r="A44" s="3"/>
      <c r="B44" s="100"/>
      <c r="C44" s="101"/>
      <c r="D44" s="34"/>
      <c r="E44" s="41"/>
      <c r="F44" s="98"/>
      <c r="G44" s="99"/>
      <c r="H44" s="42"/>
      <c r="I44" s="35"/>
      <c r="J44" s="36"/>
      <c r="K44" s="37"/>
    </row>
    <row r="45" spans="1:11" s="10" customFormat="1" ht="30" customHeight="1">
      <c r="A45" s="3"/>
      <c r="B45" s="100"/>
      <c r="C45" s="101"/>
      <c r="D45" s="34"/>
      <c r="E45" s="41"/>
      <c r="F45" s="98"/>
      <c r="G45" s="99"/>
      <c r="H45" s="42"/>
      <c r="I45" s="35"/>
      <c r="J45" s="36"/>
      <c r="K45" s="37"/>
    </row>
    <row r="46" spans="1:11" s="10" customFormat="1" ht="30" customHeight="1">
      <c r="A46" s="3"/>
      <c r="B46" s="100"/>
      <c r="C46" s="101"/>
      <c r="D46" s="34"/>
      <c r="E46" s="41"/>
      <c r="F46" s="98"/>
      <c r="G46" s="99"/>
      <c r="H46" s="42"/>
      <c r="I46" s="35"/>
      <c r="J46" s="36"/>
      <c r="K46" s="37"/>
    </row>
    <row r="47" spans="1:11" s="10" customFormat="1" ht="18.75" customHeight="1" thickBot="1">
      <c r="A47" s="88" t="s">
        <v>22</v>
      </c>
      <c r="B47" s="89"/>
      <c r="C47" s="89"/>
      <c r="D47" s="89"/>
      <c r="E47" s="89"/>
      <c r="F47" s="89"/>
      <c r="G47" s="89"/>
      <c r="H47" s="89"/>
      <c r="I47" s="89"/>
      <c r="J47" s="89"/>
      <c r="K47" s="90"/>
    </row>
    <row r="48" spans="1:11" s="10" customFormat="1" ht="18.75" customHeight="1">
      <c r="A48" s="77" t="s">
        <v>8</v>
      </c>
      <c r="B48" s="78"/>
      <c r="C48" s="26" t="str">
        <f>C28</f>
        <v>T.Jaros</v>
      </c>
      <c r="D48" s="5" t="s">
        <v>9</v>
      </c>
      <c r="E48" s="94" t="str">
        <f>E28</f>
        <v>T.Jaros</v>
      </c>
      <c r="F48" s="95"/>
      <c r="G48" s="81" t="s">
        <v>10</v>
      </c>
      <c r="H48" s="82"/>
      <c r="I48" s="82"/>
      <c r="J48" s="82"/>
      <c r="K48" s="83"/>
    </row>
    <row r="49" spans="1:11" s="10" customFormat="1" ht="18.75" customHeight="1" thickBot="1">
      <c r="A49" s="61" t="s">
        <v>11</v>
      </c>
      <c r="B49" s="62"/>
      <c r="C49" s="29" t="str">
        <f>C29</f>
        <v>19.06.2024</v>
      </c>
      <c r="D49" s="6" t="s">
        <v>11</v>
      </c>
      <c r="E49" s="92" t="str">
        <f>E29</f>
        <v>19.06.2024</v>
      </c>
      <c r="F49" s="93"/>
      <c r="G49" s="91">
        <f>$G29</f>
        <v>637.4499999999998</v>
      </c>
      <c r="H49" s="91"/>
      <c r="I49" s="91"/>
      <c r="J49" s="91"/>
      <c r="K49" s="7" t="s">
        <v>12</v>
      </c>
    </row>
    <row r="50" spans="1:11" s="10" customFormat="1" ht="30" customHeight="1">
      <c r="A50" s="3"/>
      <c r="B50" s="100"/>
      <c r="C50" s="101"/>
      <c r="D50" s="34"/>
      <c r="E50" s="41"/>
      <c r="F50" s="98"/>
      <c r="G50" s="99"/>
      <c r="H50" s="42"/>
      <c r="I50" s="35"/>
      <c r="J50" s="36"/>
      <c r="K50" s="37"/>
    </row>
    <row r="51" spans="1:11" s="10" customFormat="1" ht="30" customHeight="1">
      <c r="A51" s="3"/>
      <c r="B51" s="100"/>
      <c r="C51" s="101"/>
      <c r="D51" s="34"/>
      <c r="E51" s="41"/>
      <c r="F51" s="98"/>
      <c r="G51" s="99"/>
      <c r="H51" s="42"/>
      <c r="I51" s="35"/>
      <c r="J51" s="36"/>
      <c r="K51" s="37"/>
    </row>
    <row r="52" spans="1:11" s="10" customFormat="1" ht="30" customHeight="1">
      <c r="A52" s="3"/>
      <c r="B52" s="100"/>
      <c r="C52" s="101"/>
      <c r="D52" s="34"/>
      <c r="E52" s="41"/>
      <c r="F52" s="98"/>
      <c r="G52" s="99"/>
      <c r="H52" s="42"/>
      <c r="I52" s="35"/>
      <c r="J52" s="36"/>
      <c r="K52" s="37"/>
    </row>
    <row r="53" spans="1:11" s="10" customFormat="1" ht="30" customHeight="1">
      <c r="A53" s="3"/>
      <c r="B53" s="100"/>
      <c r="C53" s="101"/>
      <c r="D53" s="34"/>
      <c r="E53" s="41"/>
      <c r="F53" s="98"/>
      <c r="G53" s="99"/>
      <c r="H53" s="42"/>
      <c r="I53" s="35"/>
      <c r="J53" s="36"/>
      <c r="K53" s="37"/>
    </row>
    <row r="54" spans="1:11" s="10" customFormat="1" ht="30" customHeight="1">
      <c r="A54" s="3"/>
      <c r="B54" s="100"/>
      <c r="C54" s="101"/>
      <c r="D54" s="34"/>
      <c r="E54" s="41"/>
      <c r="F54" s="98"/>
      <c r="G54" s="99"/>
      <c r="H54" s="42"/>
      <c r="I54" s="35"/>
      <c r="J54" s="36"/>
      <c r="K54" s="44"/>
    </row>
    <row r="55" spans="1:11" s="10" customFormat="1" ht="30" customHeight="1">
      <c r="A55" s="3"/>
      <c r="B55" s="100"/>
      <c r="C55" s="101"/>
      <c r="D55" s="34"/>
      <c r="E55" s="41"/>
      <c r="F55" s="98"/>
      <c r="G55" s="99"/>
      <c r="H55" s="42"/>
      <c r="I55" s="35"/>
      <c r="J55" s="36"/>
      <c r="K55" s="44"/>
    </row>
    <row r="56" spans="1:11" s="10" customFormat="1" ht="30" customHeight="1">
      <c r="A56" s="3"/>
      <c r="B56" s="100"/>
      <c r="C56" s="101"/>
      <c r="D56" s="34"/>
      <c r="E56" s="41"/>
      <c r="F56" s="98"/>
      <c r="G56" s="99"/>
      <c r="H56" s="42"/>
      <c r="I56" s="35"/>
      <c r="J56" s="36"/>
      <c r="K56" s="37"/>
    </row>
    <row r="57" spans="1:11" s="10" customFormat="1" ht="30" customHeight="1">
      <c r="A57" s="3"/>
      <c r="B57" s="100"/>
      <c r="C57" s="101"/>
      <c r="D57" s="34"/>
      <c r="E57" s="41"/>
      <c r="F57" s="98"/>
      <c r="G57" s="99"/>
      <c r="H57" s="42"/>
      <c r="I57" s="35"/>
      <c r="J57" s="36"/>
      <c r="K57" s="37"/>
    </row>
    <row r="58" spans="1:11" s="10" customFormat="1" ht="30" customHeight="1">
      <c r="A58" s="3"/>
      <c r="B58" s="100"/>
      <c r="C58" s="101"/>
      <c r="D58" s="34"/>
      <c r="E58" s="41"/>
      <c r="F58" s="98"/>
      <c r="G58" s="99"/>
      <c r="H58" s="42"/>
      <c r="I58" s="35"/>
      <c r="J58" s="36"/>
      <c r="K58" s="37"/>
    </row>
    <row r="59" spans="1:11" s="10" customFormat="1" ht="30" customHeight="1">
      <c r="A59" s="3"/>
      <c r="B59" s="100"/>
      <c r="C59" s="101"/>
      <c r="D59" s="34"/>
      <c r="E59" s="41"/>
      <c r="F59" s="98"/>
      <c r="G59" s="99"/>
      <c r="H59" s="42"/>
      <c r="I59" s="35"/>
      <c r="J59" s="36"/>
      <c r="K59" s="37"/>
    </row>
    <row r="60" spans="1:11" s="10" customFormat="1" ht="30" customHeight="1">
      <c r="A60" s="3"/>
      <c r="B60" s="100"/>
      <c r="C60" s="101"/>
      <c r="D60" s="34"/>
      <c r="E60" s="41"/>
      <c r="F60" s="98"/>
      <c r="G60" s="99"/>
      <c r="H60" s="42"/>
      <c r="I60" s="35"/>
      <c r="J60" s="36"/>
      <c r="K60" s="37"/>
    </row>
    <row r="61" spans="1:11" s="10" customFormat="1" ht="30" customHeight="1">
      <c r="A61" s="3"/>
      <c r="B61" s="100"/>
      <c r="C61" s="101"/>
      <c r="D61" s="34"/>
      <c r="E61" s="41"/>
      <c r="F61" s="98"/>
      <c r="G61" s="99"/>
      <c r="H61" s="42"/>
      <c r="I61" s="35"/>
      <c r="J61" s="36"/>
      <c r="K61" s="37"/>
    </row>
    <row r="62" spans="1:11" s="10" customFormat="1" ht="30" customHeight="1">
      <c r="A62" s="3"/>
      <c r="B62" s="100"/>
      <c r="C62" s="101"/>
      <c r="D62" s="34"/>
      <c r="E62" s="41"/>
      <c r="F62" s="98"/>
      <c r="G62" s="99"/>
      <c r="H62" s="42"/>
      <c r="I62" s="35"/>
      <c r="J62" s="36"/>
      <c r="K62" s="37"/>
    </row>
    <row r="63" spans="1:11" s="10" customFormat="1" ht="30" customHeight="1">
      <c r="A63" s="3"/>
      <c r="B63" s="100"/>
      <c r="C63" s="101"/>
      <c r="D63" s="34"/>
      <c r="E63" s="41"/>
      <c r="F63" s="98"/>
      <c r="G63" s="99"/>
      <c r="H63" s="42"/>
      <c r="I63" s="35"/>
      <c r="J63" s="36"/>
      <c r="K63" s="37"/>
    </row>
    <row r="64" spans="1:11" s="10" customFormat="1" ht="30" customHeight="1">
      <c r="A64" s="3"/>
      <c r="B64" s="100"/>
      <c r="C64" s="101"/>
      <c r="D64" s="34"/>
      <c r="E64" s="41"/>
      <c r="F64" s="98"/>
      <c r="G64" s="99"/>
      <c r="H64" s="42"/>
      <c r="I64" s="35"/>
      <c r="J64" s="36"/>
      <c r="K64" s="37"/>
    </row>
    <row r="65" spans="1:11" s="10" customFormat="1" ht="30" customHeight="1">
      <c r="A65" s="3"/>
      <c r="B65" s="100"/>
      <c r="C65" s="101"/>
      <c r="D65" s="34"/>
      <c r="E65" s="41"/>
      <c r="F65" s="98"/>
      <c r="G65" s="99"/>
      <c r="H65" s="42"/>
      <c r="I65" s="35"/>
      <c r="J65" s="36"/>
      <c r="K65" s="37"/>
    </row>
    <row r="66" spans="1:11" s="10" customFormat="1" ht="30" customHeight="1">
      <c r="A66" s="3"/>
      <c r="B66" s="100"/>
      <c r="C66" s="101"/>
      <c r="D66" s="34"/>
      <c r="E66" s="41"/>
      <c r="F66" s="98"/>
      <c r="G66" s="99"/>
      <c r="H66" s="42"/>
      <c r="I66" s="35"/>
      <c r="J66" s="36"/>
      <c r="K66" s="37"/>
    </row>
    <row r="67" spans="1:11" s="10" customFormat="1" ht="18.75" customHeight="1" thickBot="1">
      <c r="A67" s="74" t="s">
        <v>22</v>
      </c>
      <c r="B67" s="75"/>
      <c r="C67" s="75"/>
      <c r="D67" s="75"/>
      <c r="E67" s="75"/>
      <c r="F67" s="75"/>
      <c r="G67" s="75"/>
      <c r="H67" s="75"/>
      <c r="I67" s="75"/>
      <c r="J67" s="75"/>
      <c r="K67" s="76"/>
    </row>
    <row r="68" spans="1:11" s="10" customFormat="1" ht="18.75" customHeight="1">
      <c r="A68" s="77" t="s">
        <v>8</v>
      </c>
      <c r="B68" s="78"/>
      <c r="C68" s="26" t="str">
        <f>C48</f>
        <v>T.Jaros</v>
      </c>
      <c r="D68" s="5" t="s">
        <v>9</v>
      </c>
      <c r="E68" s="94" t="str">
        <f>E48</f>
        <v>T.Jaros</v>
      </c>
      <c r="F68" s="95"/>
      <c r="G68" s="81" t="s">
        <v>10</v>
      </c>
      <c r="H68" s="82"/>
      <c r="I68" s="82"/>
      <c r="J68" s="82"/>
      <c r="K68" s="83"/>
    </row>
    <row r="69" spans="1:11" s="10" customFormat="1" ht="18.75" customHeight="1" thickBot="1">
      <c r="A69" s="61" t="s">
        <v>11</v>
      </c>
      <c r="B69" s="62"/>
      <c r="C69" s="29" t="str">
        <f>C49</f>
        <v>19.06.2024</v>
      </c>
      <c r="D69" s="6" t="s">
        <v>11</v>
      </c>
      <c r="E69" s="92" t="str">
        <f>E49</f>
        <v>19.06.2024</v>
      </c>
      <c r="F69" s="93"/>
      <c r="G69" s="91">
        <f>$G49</f>
        <v>637.4499999999998</v>
      </c>
      <c r="H69" s="91"/>
      <c r="I69" s="91"/>
      <c r="J69" s="91"/>
      <c r="K69" s="7" t="s">
        <v>12</v>
      </c>
    </row>
    <row r="70" spans="1:11" s="10" customFormat="1" ht="30" customHeight="1">
      <c r="A70" s="3"/>
      <c r="B70" s="100"/>
      <c r="C70" s="101"/>
      <c r="D70" s="34"/>
      <c r="E70" s="41"/>
      <c r="F70" s="98"/>
      <c r="G70" s="99"/>
      <c r="H70" s="42"/>
      <c r="I70" s="35"/>
      <c r="J70" s="36"/>
      <c r="K70" s="37"/>
    </row>
    <row r="71" spans="1:11" s="10" customFormat="1" ht="30" customHeight="1">
      <c r="A71" s="3"/>
      <c r="B71" s="100"/>
      <c r="C71" s="101"/>
      <c r="D71" s="34"/>
      <c r="E71" s="41"/>
      <c r="F71" s="98"/>
      <c r="G71" s="99"/>
      <c r="H71" s="42"/>
      <c r="I71" s="35"/>
      <c r="J71" s="36"/>
      <c r="K71" s="37"/>
    </row>
    <row r="72" spans="1:11" s="10" customFormat="1" ht="30" customHeight="1">
      <c r="A72" s="3"/>
      <c r="B72" s="100"/>
      <c r="C72" s="101"/>
      <c r="D72" s="34"/>
      <c r="E72" s="41"/>
      <c r="F72" s="98"/>
      <c r="G72" s="99"/>
      <c r="H72" s="42"/>
      <c r="I72" s="35"/>
      <c r="J72" s="36"/>
      <c r="K72" s="37"/>
    </row>
    <row r="73" spans="1:11" s="10" customFormat="1" ht="30" customHeight="1">
      <c r="A73" s="3"/>
      <c r="B73" s="100"/>
      <c r="C73" s="101"/>
      <c r="D73" s="34"/>
      <c r="E73" s="41"/>
      <c r="F73" s="98"/>
      <c r="G73" s="99"/>
      <c r="H73" s="42"/>
      <c r="I73" s="35"/>
      <c r="J73" s="36"/>
      <c r="K73" s="37"/>
    </row>
    <row r="74" spans="1:11" s="10" customFormat="1" ht="30" customHeight="1">
      <c r="A74" s="3"/>
      <c r="B74" s="100"/>
      <c r="C74" s="101"/>
      <c r="D74" s="34"/>
      <c r="E74" s="41"/>
      <c r="F74" s="98"/>
      <c r="G74" s="99"/>
      <c r="H74" s="42"/>
      <c r="I74" s="35"/>
      <c r="J74" s="36"/>
      <c r="K74" s="37"/>
    </row>
    <row r="75" spans="1:11" s="10" customFormat="1" ht="30" customHeight="1">
      <c r="A75" s="3"/>
      <c r="B75" s="100"/>
      <c r="C75" s="101"/>
      <c r="D75" s="34"/>
      <c r="E75" s="41"/>
      <c r="F75" s="98"/>
      <c r="G75" s="99"/>
      <c r="H75" s="42"/>
      <c r="I75" s="35"/>
      <c r="J75" s="36"/>
      <c r="K75" s="37"/>
    </row>
    <row r="76" spans="1:11" s="10" customFormat="1" ht="30" customHeight="1">
      <c r="A76" s="3"/>
      <c r="B76" s="96"/>
      <c r="C76" s="97"/>
      <c r="D76" s="50"/>
      <c r="E76" s="41"/>
      <c r="F76" s="98"/>
      <c r="G76" s="99"/>
      <c r="H76" s="51"/>
      <c r="I76" s="40"/>
      <c r="J76" s="39"/>
      <c r="K76" s="37"/>
    </row>
    <row r="77" spans="1:11" s="10" customFormat="1" ht="30" customHeight="1">
      <c r="A77" s="3"/>
      <c r="B77" s="96"/>
      <c r="C77" s="97"/>
      <c r="D77" s="50"/>
      <c r="E77" s="41"/>
      <c r="F77" s="98"/>
      <c r="G77" s="99"/>
      <c r="H77" s="51"/>
      <c r="I77" s="40"/>
      <c r="J77" s="39"/>
      <c r="K77" s="37"/>
    </row>
    <row r="78" spans="1:11" s="10" customFormat="1" ht="30" customHeight="1">
      <c r="A78" s="3"/>
      <c r="B78" s="96"/>
      <c r="C78" s="97"/>
      <c r="D78" s="50"/>
      <c r="E78" s="41"/>
      <c r="F78" s="98"/>
      <c r="G78" s="99"/>
      <c r="H78" s="51"/>
      <c r="I78" s="40"/>
      <c r="J78" s="39"/>
      <c r="K78" s="37"/>
    </row>
    <row r="79" spans="1:11" s="10" customFormat="1" ht="30" customHeight="1">
      <c r="A79" s="3"/>
      <c r="B79" s="96"/>
      <c r="C79" s="97"/>
      <c r="D79" s="50"/>
      <c r="E79" s="41"/>
      <c r="F79" s="98"/>
      <c r="G79" s="99"/>
      <c r="H79" s="51"/>
      <c r="I79" s="40"/>
      <c r="J79" s="39"/>
      <c r="K79" s="37"/>
    </row>
    <row r="80" spans="1:11" s="10" customFormat="1" ht="30" customHeight="1">
      <c r="A80" s="3"/>
      <c r="B80" s="96"/>
      <c r="C80" s="97"/>
      <c r="D80" s="50"/>
      <c r="E80" s="41"/>
      <c r="F80" s="98"/>
      <c r="G80" s="99"/>
      <c r="H80" s="51"/>
      <c r="I80" s="40"/>
      <c r="J80" s="39"/>
      <c r="K80" s="37"/>
    </row>
    <row r="81" spans="1:11" s="10" customFormat="1" ht="30" customHeight="1">
      <c r="A81" s="3"/>
      <c r="B81" s="96"/>
      <c r="C81" s="97"/>
      <c r="D81" s="50"/>
      <c r="E81" s="41"/>
      <c r="F81" s="98"/>
      <c r="G81" s="99"/>
      <c r="H81" s="51"/>
      <c r="I81" s="40"/>
      <c r="J81" s="39"/>
      <c r="K81" s="37"/>
    </row>
    <row r="82" spans="1:11" s="10" customFormat="1" ht="30" customHeight="1">
      <c r="A82" s="3"/>
      <c r="B82" s="96"/>
      <c r="C82" s="97"/>
      <c r="D82" s="50"/>
      <c r="E82" s="41"/>
      <c r="F82" s="98"/>
      <c r="G82" s="99"/>
      <c r="H82" s="51"/>
      <c r="I82" s="40"/>
      <c r="J82" s="39"/>
      <c r="K82" s="37"/>
    </row>
    <row r="83" spans="1:11" s="10" customFormat="1" ht="30" customHeight="1">
      <c r="A83" s="3"/>
      <c r="B83" s="96"/>
      <c r="C83" s="97"/>
      <c r="D83" s="50"/>
      <c r="E83" s="41"/>
      <c r="F83" s="98"/>
      <c r="G83" s="99"/>
      <c r="H83" s="51"/>
      <c r="I83" s="40"/>
      <c r="J83" s="39"/>
      <c r="K83" s="37"/>
    </row>
    <row r="84" spans="1:11" s="10" customFormat="1" ht="30" customHeight="1">
      <c r="A84" s="3"/>
      <c r="B84" s="66"/>
      <c r="C84" s="67"/>
      <c r="D84" s="3"/>
      <c r="E84" s="11"/>
      <c r="F84" s="68"/>
      <c r="G84" s="69"/>
      <c r="H84" s="12"/>
      <c r="I84" s="13"/>
      <c r="J84" s="15"/>
      <c r="K84" s="14"/>
    </row>
    <row r="85" spans="1:11" s="10" customFormat="1" ht="30" customHeight="1">
      <c r="A85" s="3"/>
      <c r="B85" s="66"/>
      <c r="C85" s="67"/>
      <c r="D85" s="3"/>
      <c r="E85" s="11"/>
      <c r="F85" s="68"/>
      <c r="G85" s="69"/>
      <c r="H85" s="12"/>
      <c r="I85" s="13"/>
      <c r="J85" s="15"/>
      <c r="K85" s="14"/>
    </row>
    <row r="86" spans="1:11" s="10" customFormat="1" ht="30" customHeight="1">
      <c r="A86" s="3"/>
      <c r="B86" s="70"/>
      <c r="C86" s="71"/>
      <c r="D86" s="4"/>
      <c r="E86" s="16"/>
      <c r="F86" s="72"/>
      <c r="G86" s="73"/>
      <c r="H86" s="17"/>
      <c r="I86" s="18"/>
      <c r="J86" s="19"/>
      <c r="K86" s="20"/>
    </row>
    <row r="87" spans="1:11" s="10" customFormat="1" ht="18.75" customHeight="1" thickBot="1">
      <c r="A87" s="74" t="s">
        <v>22</v>
      </c>
      <c r="B87" s="75"/>
      <c r="C87" s="75"/>
      <c r="D87" s="75"/>
      <c r="E87" s="75"/>
      <c r="F87" s="75"/>
      <c r="G87" s="75"/>
      <c r="H87" s="75"/>
      <c r="I87" s="75"/>
      <c r="J87" s="75"/>
      <c r="K87" s="76"/>
    </row>
    <row r="88" spans="1:11" s="10" customFormat="1" ht="18.75" customHeight="1">
      <c r="A88" s="77" t="s">
        <v>8</v>
      </c>
      <c r="B88" s="78"/>
      <c r="C88" s="26" t="str">
        <f>C68</f>
        <v>T.Jaros</v>
      </c>
      <c r="D88" s="5" t="s">
        <v>9</v>
      </c>
      <c r="E88" s="94" t="str">
        <f>E68</f>
        <v>T.Jaros</v>
      </c>
      <c r="F88" s="95"/>
      <c r="G88" s="81" t="s">
        <v>10</v>
      </c>
      <c r="H88" s="82"/>
      <c r="I88" s="82"/>
      <c r="J88" s="82"/>
      <c r="K88" s="83"/>
    </row>
    <row r="89" spans="1:11" s="10" customFormat="1" ht="18.75" customHeight="1" thickBot="1">
      <c r="A89" s="61" t="s">
        <v>11</v>
      </c>
      <c r="B89" s="62"/>
      <c r="C89" s="29" t="str">
        <f>C69</f>
        <v>19.06.2024</v>
      </c>
      <c r="D89" s="6" t="s">
        <v>11</v>
      </c>
      <c r="E89" s="92" t="str">
        <f>E69</f>
        <v>19.06.2024</v>
      </c>
      <c r="F89" s="93"/>
      <c r="G89" s="91">
        <f>$G69</f>
        <v>637.4499999999998</v>
      </c>
      <c r="H89" s="91"/>
      <c r="I89" s="91"/>
      <c r="J89" s="91"/>
      <c r="K89" s="7" t="s">
        <v>12</v>
      </c>
    </row>
    <row r="90" spans="1:11" s="10" customFormat="1" ht="30" customHeight="1">
      <c r="A90" s="3"/>
      <c r="B90" s="66"/>
      <c r="C90" s="67"/>
      <c r="D90" s="3"/>
      <c r="E90" s="11"/>
      <c r="F90" s="68"/>
      <c r="G90" s="69"/>
      <c r="H90" s="12"/>
      <c r="I90" s="13"/>
      <c r="J90" s="15"/>
      <c r="K90" s="14"/>
    </row>
    <row r="91" spans="1:11" s="10" customFormat="1" ht="30" customHeight="1">
      <c r="A91" s="3"/>
      <c r="B91" s="66"/>
      <c r="C91" s="67"/>
      <c r="D91" s="3"/>
      <c r="E91" s="11"/>
      <c r="F91" s="68"/>
      <c r="G91" s="69"/>
      <c r="H91" s="12"/>
      <c r="I91" s="13"/>
      <c r="J91" s="15"/>
      <c r="K91" s="14"/>
    </row>
    <row r="92" spans="1:11" s="10" customFormat="1" ht="30" customHeight="1">
      <c r="A92" s="3"/>
      <c r="B92" s="66"/>
      <c r="C92" s="67"/>
      <c r="D92" s="3"/>
      <c r="E92" s="11"/>
      <c r="F92" s="68"/>
      <c r="G92" s="69"/>
      <c r="H92" s="12"/>
      <c r="I92" s="13"/>
      <c r="J92" s="15"/>
      <c r="K92" s="14"/>
    </row>
    <row r="93" spans="1:11" s="10" customFormat="1" ht="30" customHeight="1">
      <c r="A93" s="3"/>
      <c r="B93" s="66"/>
      <c r="C93" s="67"/>
      <c r="D93" s="3"/>
      <c r="E93" s="11"/>
      <c r="F93" s="68"/>
      <c r="G93" s="69"/>
      <c r="H93" s="12"/>
      <c r="I93" s="13"/>
      <c r="J93" s="15"/>
      <c r="K93" s="14"/>
    </row>
    <row r="94" spans="1:11" s="10" customFormat="1" ht="30" customHeight="1">
      <c r="A94" s="3"/>
      <c r="B94" s="66"/>
      <c r="C94" s="67"/>
      <c r="D94" s="3"/>
      <c r="E94" s="11"/>
      <c r="F94" s="68"/>
      <c r="G94" s="69"/>
      <c r="H94" s="12"/>
      <c r="I94" s="13"/>
      <c r="J94" s="15"/>
      <c r="K94" s="14"/>
    </row>
    <row r="95" spans="1:11" s="10" customFormat="1" ht="30" customHeight="1">
      <c r="A95" s="3"/>
      <c r="B95" s="66"/>
      <c r="C95" s="67"/>
      <c r="D95" s="3"/>
      <c r="E95" s="11"/>
      <c r="F95" s="68"/>
      <c r="G95" s="69"/>
      <c r="H95" s="12"/>
      <c r="I95" s="13"/>
      <c r="J95" s="15"/>
      <c r="K95" s="14"/>
    </row>
    <row r="96" spans="1:11" s="10" customFormat="1" ht="30" customHeight="1">
      <c r="A96" s="3"/>
      <c r="B96" s="66"/>
      <c r="C96" s="67"/>
      <c r="D96" s="3"/>
      <c r="E96" s="11"/>
      <c r="F96" s="68"/>
      <c r="G96" s="69"/>
      <c r="H96" s="12"/>
      <c r="I96" s="13"/>
      <c r="J96" s="15"/>
      <c r="K96" s="14"/>
    </row>
    <row r="97" spans="1:11" s="10" customFormat="1" ht="30" customHeight="1">
      <c r="A97" s="3"/>
      <c r="B97" s="66"/>
      <c r="C97" s="67"/>
      <c r="D97" s="3"/>
      <c r="E97" s="11"/>
      <c r="F97" s="68"/>
      <c r="G97" s="69"/>
      <c r="H97" s="12"/>
      <c r="I97" s="13"/>
      <c r="J97" s="15"/>
      <c r="K97" s="14"/>
    </row>
    <row r="98" spans="1:11" s="10" customFormat="1" ht="30" customHeight="1">
      <c r="A98" s="3"/>
      <c r="B98" s="66"/>
      <c r="C98" s="67"/>
      <c r="D98" s="3"/>
      <c r="E98" s="11"/>
      <c r="F98" s="68"/>
      <c r="G98" s="69"/>
      <c r="H98" s="12"/>
      <c r="I98" s="13"/>
      <c r="J98" s="15"/>
      <c r="K98" s="14"/>
    </row>
    <row r="99" spans="1:11" s="10" customFormat="1" ht="30" customHeight="1">
      <c r="A99" s="3"/>
      <c r="B99" s="66"/>
      <c r="C99" s="67"/>
      <c r="D99" s="3"/>
      <c r="E99" s="11"/>
      <c r="F99" s="68"/>
      <c r="G99" s="69"/>
      <c r="H99" s="12"/>
      <c r="I99" s="13"/>
      <c r="J99" s="15"/>
      <c r="K99" s="14"/>
    </row>
    <row r="100" spans="1:11" s="10" customFormat="1" ht="30" customHeight="1">
      <c r="A100" s="3"/>
      <c r="B100" s="66"/>
      <c r="C100" s="67"/>
      <c r="D100" s="3"/>
      <c r="E100" s="11"/>
      <c r="F100" s="68"/>
      <c r="G100" s="69"/>
      <c r="H100" s="12"/>
      <c r="I100" s="13"/>
      <c r="J100" s="15"/>
      <c r="K100" s="14"/>
    </row>
    <row r="101" spans="1:11" s="10" customFormat="1" ht="30" customHeight="1">
      <c r="A101" s="3"/>
      <c r="B101" s="66"/>
      <c r="C101" s="67"/>
      <c r="D101" s="3"/>
      <c r="E101" s="11"/>
      <c r="F101" s="68"/>
      <c r="G101" s="69"/>
      <c r="H101" s="12"/>
      <c r="I101" s="13"/>
      <c r="J101" s="15"/>
      <c r="K101" s="14"/>
    </row>
    <row r="102" spans="1:11" s="10" customFormat="1" ht="30" customHeight="1">
      <c r="A102" s="3"/>
      <c r="B102" s="66"/>
      <c r="C102" s="67"/>
      <c r="D102" s="3"/>
      <c r="E102" s="11"/>
      <c r="F102" s="68"/>
      <c r="G102" s="69"/>
      <c r="H102" s="12"/>
      <c r="I102" s="13"/>
      <c r="J102" s="15"/>
      <c r="K102" s="14"/>
    </row>
    <row r="103" spans="1:11" s="10" customFormat="1" ht="30" customHeight="1">
      <c r="A103" s="3"/>
      <c r="B103" s="66"/>
      <c r="C103" s="67"/>
      <c r="D103" s="3"/>
      <c r="E103" s="11"/>
      <c r="F103" s="68"/>
      <c r="G103" s="69"/>
      <c r="H103" s="12"/>
      <c r="I103" s="13"/>
      <c r="J103" s="15"/>
      <c r="K103" s="14"/>
    </row>
    <row r="104" spans="1:11" s="10" customFormat="1" ht="30" customHeight="1">
      <c r="A104" s="3"/>
      <c r="B104" s="66"/>
      <c r="C104" s="67"/>
      <c r="D104" s="3"/>
      <c r="E104" s="11"/>
      <c r="F104" s="68"/>
      <c r="G104" s="69"/>
      <c r="H104" s="12"/>
      <c r="I104" s="13"/>
      <c r="J104" s="15"/>
      <c r="K104" s="14"/>
    </row>
    <row r="105" spans="1:11" s="10" customFormat="1" ht="30" customHeight="1">
      <c r="A105" s="3"/>
      <c r="B105" s="66"/>
      <c r="C105" s="67"/>
      <c r="D105" s="3"/>
      <c r="E105" s="11"/>
      <c r="F105" s="68"/>
      <c r="G105" s="69"/>
      <c r="H105" s="12"/>
      <c r="I105" s="13"/>
      <c r="J105" s="15"/>
      <c r="K105" s="14"/>
    </row>
    <row r="106" spans="1:11" s="10" customFormat="1" ht="30" customHeight="1">
      <c r="A106" s="4"/>
      <c r="B106" s="70"/>
      <c r="C106" s="71"/>
      <c r="D106" s="4"/>
      <c r="E106" s="16"/>
      <c r="F106" s="72"/>
      <c r="G106" s="73"/>
      <c r="H106" s="17"/>
      <c r="I106" s="18"/>
      <c r="J106" s="19"/>
      <c r="K106" s="20"/>
    </row>
    <row r="107" spans="1:11" s="10" customFormat="1" ht="18.75" customHeight="1" thickBot="1">
      <c r="A107" s="74" t="s">
        <v>22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6"/>
    </row>
    <row r="108" spans="1:11" s="10" customFormat="1" ht="18.75" customHeight="1">
      <c r="A108" s="77" t="s">
        <v>8</v>
      </c>
      <c r="B108" s="78"/>
      <c r="C108" s="1" t="str">
        <f>""&amp;$C88&amp;""</f>
        <v>T.Jaros</v>
      </c>
      <c r="D108" s="5" t="s">
        <v>9</v>
      </c>
      <c r="E108" s="79" t="str">
        <f>""&amp;$E88&amp;""</f>
        <v>T.Jaros</v>
      </c>
      <c r="F108" s="80"/>
      <c r="G108" s="81" t="s">
        <v>10</v>
      </c>
      <c r="H108" s="82"/>
      <c r="I108" s="82"/>
      <c r="J108" s="82"/>
      <c r="K108" s="83"/>
    </row>
    <row r="109" spans="1:11" s="10" customFormat="1" ht="18.75" customHeight="1" thickBot="1">
      <c r="A109" s="61" t="s">
        <v>11</v>
      </c>
      <c r="B109" s="62"/>
      <c r="C109" s="9" t="str">
        <f>""&amp;$C89&amp;""</f>
        <v>19.06.2024</v>
      </c>
      <c r="D109" s="6" t="s">
        <v>11</v>
      </c>
      <c r="E109" s="63" t="str">
        <f>""&amp;$E89&amp;""</f>
        <v>19.06.2024</v>
      </c>
      <c r="F109" s="64"/>
      <c r="G109" s="91">
        <f>$G89</f>
        <v>637.4499999999998</v>
      </c>
      <c r="H109" s="91"/>
      <c r="I109" s="91"/>
      <c r="J109" s="91"/>
      <c r="K109" s="7" t="s">
        <v>12</v>
      </c>
    </row>
    <row r="110" spans="1:11" s="10" customFormat="1" ht="30" customHeight="1">
      <c r="A110" s="3"/>
      <c r="B110" s="66"/>
      <c r="C110" s="67"/>
      <c r="D110" s="3"/>
      <c r="E110" s="11"/>
      <c r="F110" s="68"/>
      <c r="G110" s="69"/>
      <c r="H110" s="12"/>
      <c r="I110" s="13"/>
      <c r="J110" s="15"/>
      <c r="K110" s="14"/>
    </row>
    <row r="111" spans="1:11" s="10" customFormat="1" ht="30" customHeight="1">
      <c r="A111" s="3"/>
      <c r="B111" s="66"/>
      <c r="C111" s="67"/>
      <c r="D111" s="3"/>
      <c r="E111" s="11"/>
      <c r="F111" s="68"/>
      <c r="G111" s="69"/>
      <c r="H111" s="12"/>
      <c r="I111" s="13"/>
      <c r="J111" s="15"/>
      <c r="K111" s="14"/>
    </row>
    <row r="112" spans="1:11" s="10" customFormat="1" ht="30" customHeight="1">
      <c r="A112" s="3"/>
      <c r="B112" s="66"/>
      <c r="C112" s="67"/>
      <c r="D112" s="3"/>
      <c r="E112" s="11"/>
      <c r="F112" s="68"/>
      <c r="G112" s="69"/>
      <c r="H112" s="12"/>
      <c r="I112" s="13"/>
      <c r="J112" s="15"/>
      <c r="K112" s="14"/>
    </row>
    <row r="113" spans="1:11" s="10" customFormat="1" ht="30" customHeight="1">
      <c r="A113" s="3"/>
      <c r="B113" s="66"/>
      <c r="C113" s="67"/>
      <c r="D113" s="3"/>
      <c r="E113" s="11"/>
      <c r="F113" s="68"/>
      <c r="G113" s="69"/>
      <c r="H113" s="12"/>
      <c r="I113" s="13"/>
      <c r="J113" s="15"/>
      <c r="K113" s="14"/>
    </row>
    <row r="114" spans="1:11" s="10" customFormat="1" ht="30" customHeight="1">
      <c r="A114" s="3"/>
      <c r="B114" s="66"/>
      <c r="C114" s="67"/>
      <c r="D114" s="3"/>
      <c r="E114" s="11"/>
      <c r="F114" s="68"/>
      <c r="G114" s="69"/>
      <c r="H114" s="12"/>
      <c r="I114" s="13"/>
      <c r="J114" s="15"/>
      <c r="K114" s="14"/>
    </row>
    <row r="115" spans="1:11" s="10" customFormat="1" ht="30" customHeight="1">
      <c r="A115" s="3"/>
      <c r="B115" s="66"/>
      <c r="C115" s="67"/>
      <c r="D115" s="3"/>
      <c r="E115" s="11"/>
      <c r="F115" s="68"/>
      <c r="G115" s="69"/>
      <c r="H115" s="12"/>
      <c r="I115" s="13"/>
      <c r="J115" s="15"/>
      <c r="K115" s="14"/>
    </row>
    <row r="116" spans="1:11" s="10" customFormat="1" ht="30" customHeight="1">
      <c r="A116" s="3"/>
      <c r="B116" s="66"/>
      <c r="C116" s="67"/>
      <c r="D116" s="3"/>
      <c r="E116" s="11"/>
      <c r="F116" s="68"/>
      <c r="G116" s="69"/>
      <c r="H116" s="12"/>
      <c r="I116" s="13"/>
      <c r="J116" s="15"/>
      <c r="K116" s="14"/>
    </row>
    <row r="117" spans="1:11" s="10" customFormat="1" ht="30" customHeight="1">
      <c r="A117" s="3"/>
      <c r="B117" s="66"/>
      <c r="C117" s="67"/>
      <c r="D117" s="3"/>
      <c r="E117" s="11"/>
      <c r="F117" s="68"/>
      <c r="G117" s="69"/>
      <c r="H117" s="12"/>
      <c r="I117" s="13"/>
      <c r="J117" s="15"/>
      <c r="K117" s="14"/>
    </row>
    <row r="118" spans="1:11" s="10" customFormat="1" ht="30" customHeight="1">
      <c r="A118" s="3"/>
      <c r="B118" s="66"/>
      <c r="C118" s="67"/>
      <c r="D118" s="3"/>
      <c r="E118" s="11"/>
      <c r="F118" s="68"/>
      <c r="G118" s="69"/>
      <c r="H118" s="12"/>
      <c r="I118" s="13"/>
      <c r="J118" s="15"/>
      <c r="K118" s="14"/>
    </row>
    <row r="119" spans="1:11" s="10" customFormat="1" ht="30" customHeight="1">
      <c r="A119" s="3"/>
      <c r="B119" s="66"/>
      <c r="C119" s="67"/>
      <c r="D119" s="3"/>
      <c r="E119" s="11"/>
      <c r="F119" s="68"/>
      <c r="G119" s="69"/>
      <c r="H119" s="12"/>
      <c r="I119" s="13"/>
      <c r="J119" s="15"/>
      <c r="K119" s="14"/>
    </row>
    <row r="120" spans="1:11" s="10" customFormat="1" ht="30" customHeight="1">
      <c r="A120" s="3"/>
      <c r="B120" s="66"/>
      <c r="C120" s="67"/>
      <c r="D120" s="3"/>
      <c r="E120" s="11"/>
      <c r="F120" s="68"/>
      <c r="G120" s="69"/>
      <c r="H120" s="12"/>
      <c r="I120" s="13"/>
      <c r="J120" s="15"/>
      <c r="K120" s="14"/>
    </row>
    <row r="121" spans="1:11" s="10" customFormat="1" ht="30" customHeight="1">
      <c r="A121" s="3"/>
      <c r="B121" s="66"/>
      <c r="C121" s="67"/>
      <c r="D121" s="3"/>
      <c r="E121" s="11"/>
      <c r="F121" s="68"/>
      <c r="G121" s="69"/>
      <c r="H121" s="12"/>
      <c r="I121" s="13"/>
      <c r="J121" s="15"/>
      <c r="K121" s="14"/>
    </row>
    <row r="122" spans="1:11" s="10" customFormat="1" ht="30" customHeight="1">
      <c r="A122" s="3"/>
      <c r="B122" s="66"/>
      <c r="C122" s="67"/>
      <c r="D122" s="3"/>
      <c r="E122" s="11"/>
      <c r="F122" s="68"/>
      <c r="G122" s="69"/>
      <c r="H122" s="12"/>
      <c r="I122" s="13"/>
      <c r="J122" s="15"/>
      <c r="K122" s="14"/>
    </row>
    <row r="123" spans="1:11" s="10" customFormat="1" ht="30" customHeight="1">
      <c r="A123" s="3"/>
      <c r="B123" s="66"/>
      <c r="C123" s="67"/>
      <c r="D123" s="3"/>
      <c r="E123" s="11"/>
      <c r="F123" s="68"/>
      <c r="G123" s="69"/>
      <c r="H123" s="12"/>
      <c r="I123" s="13"/>
      <c r="J123" s="15"/>
      <c r="K123" s="14"/>
    </row>
    <row r="124" spans="1:11" s="10" customFormat="1" ht="30" customHeight="1">
      <c r="A124" s="3"/>
      <c r="B124" s="66"/>
      <c r="C124" s="67"/>
      <c r="D124" s="3"/>
      <c r="E124" s="11"/>
      <c r="F124" s="68"/>
      <c r="G124" s="69"/>
      <c r="H124" s="12"/>
      <c r="I124" s="13"/>
      <c r="J124" s="15"/>
      <c r="K124" s="14"/>
    </row>
    <row r="125" spans="1:11" s="10" customFormat="1" ht="30" customHeight="1">
      <c r="A125" s="3"/>
      <c r="B125" s="66"/>
      <c r="C125" s="67"/>
      <c r="D125" s="3"/>
      <c r="E125" s="11"/>
      <c r="F125" s="68"/>
      <c r="G125" s="69"/>
      <c r="H125" s="12"/>
      <c r="I125" s="13"/>
      <c r="J125" s="15"/>
      <c r="K125" s="14"/>
    </row>
    <row r="126" spans="1:11" s="10" customFormat="1" ht="30" customHeight="1">
      <c r="A126" s="4"/>
      <c r="B126" s="70"/>
      <c r="C126" s="71"/>
      <c r="D126" s="4"/>
      <c r="E126" s="16"/>
      <c r="F126" s="72"/>
      <c r="G126" s="73"/>
      <c r="H126" s="17"/>
      <c r="I126" s="18"/>
      <c r="J126" s="19"/>
      <c r="K126" s="20"/>
    </row>
    <row r="127" spans="1:11" s="10" customFormat="1" ht="18.75" customHeight="1" thickBot="1">
      <c r="A127" s="74" t="s">
        <v>22</v>
      </c>
      <c r="B127" s="75"/>
      <c r="C127" s="75"/>
      <c r="D127" s="75"/>
      <c r="E127" s="75"/>
      <c r="F127" s="75"/>
      <c r="G127" s="75"/>
      <c r="H127" s="75"/>
      <c r="I127" s="75"/>
      <c r="J127" s="75"/>
      <c r="K127" s="76"/>
    </row>
    <row r="128" spans="1:11" s="10" customFormat="1" ht="18.75" customHeight="1">
      <c r="A128" s="77" t="s">
        <v>8</v>
      </c>
      <c r="B128" s="78"/>
      <c r="C128" s="1" t="str">
        <f>""&amp;$C108&amp;""</f>
        <v>T.Jaros</v>
      </c>
      <c r="D128" s="5" t="s">
        <v>9</v>
      </c>
      <c r="E128" s="79" t="str">
        <f>""&amp;$E108&amp;""</f>
        <v>T.Jaros</v>
      </c>
      <c r="F128" s="80"/>
      <c r="G128" s="81" t="s">
        <v>10</v>
      </c>
      <c r="H128" s="82"/>
      <c r="I128" s="82"/>
      <c r="J128" s="82"/>
      <c r="K128" s="83"/>
    </row>
    <row r="129" spans="1:11" s="10" customFormat="1" ht="18.75" customHeight="1" thickBot="1">
      <c r="A129" s="61" t="s">
        <v>11</v>
      </c>
      <c r="B129" s="62"/>
      <c r="C129" s="9" t="str">
        <f>""&amp;$C109&amp;""</f>
        <v>19.06.2024</v>
      </c>
      <c r="D129" s="6" t="s">
        <v>11</v>
      </c>
      <c r="E129" s="63" t="str">
        <f>""&amp;$E109&amp;""</f>
        <v>19.06.2024</v>
      </c>
      <c r="F129" s="64"/>
      <c r="G129" s="91">
        <f>$G109</f>
        <v>637.4499999999998</v>
      </c>
      <c r="H129" s="91"/>
      <c r="I129" s="91"/>
      <c r="J129" s="91"/>
      <c r="K129" s="7" t="s">
        <v>12</v>
      </c>
    </row>
    <row r="130" spans="1:11" s="10" customFormat="1" ht="30" customHeight="1">
      <c r="A130" s="3"/>
      <c r="B130" s="66"/>
      <c r="C130" s="67"/>
      <c r="D130" s="3"/>
      <c r="E130" s="11"/>
      <c r="F130" s="68"/>
      <c r="G130" s="69"/>
      <c r="H130" s="12"/>
      <c r="I130" s="13"/>
      <c r="J130" s="15"/>
      <c r="K130" s="14"/>
    </row>
    <row r="131" spans="1:11" s="10" customFormat="1" ht="30" customHeight="1">
      <c r="A131" s="3"/>
      <c r="B131" s="66"/>
      <c r="C131" s="67"/>
      <c r="D131" s="3"/>
      <c r="E131" s="11"/>
      <c r="F131" s="68"/>
      <c r="G131" s="69"/>
      <c r="H131" s="12"/>
      <c r="I131" s="13"/>
      <c r="J131" s="15"/>
      <c r="K131" s="14"/>
    </row>
    <row r="132" spans="1:11" s="10" customFormat="1" ht="30" customHeight="1">
      <c r="A132" s="3"/>
      <c r="B132" s="66"/>
      <c r="C132" s="67"/>
      <c r="D132" s="3"/>
      <c r="E132" s="11"/>
      <c r="F132" s="68"/>
      <c r="G132" s="69"/>
      <c r="H132" s="12"/>
      <c r="I132" s="13"/>
      <c r="J132" s="15"/>
      <c r="K132" s="14"/>
    </row>
    <row r="133" spans="1:11" s="10" customFormat="1" ht="30" customHeight="1">
      <c r="A133" s="3"/>
      <c r="B133" s="66"/>
      <c r="C133" s="67"/>
      <c r="D133" s="3"/>
      <c r="E133" s="11"/>
      <c r="F133" s="68"/>
      <c r="G133" s="69"/>
      <c r="H133" s="12"/>
      <c r="I133" s="13"/>
      <c r="J133" s="15"/>
      <c r="K133" s="14"/>
    </row>
    <row r="134" spans="1:11" s="10" customFormat="1" ht="30" customHeight="1">
      <c r="A134" s="3"/>
      <c r="B134" s="66"/>
      <c r="C134" s="67"/>
      <c r="D134" s="3"/>
      <c r="E134" s="11"/>
      <c r="F134" s="68"/>
      <c r="G134" s="69"/>
      <c r="H134" s="12"/>
      <c r="I134" s="13"/>
      <c r="J134" s="15"/>
      <c r="K134" s="14"/>
    </row>
    <row r="135" spans="1:11" s="10" customFormat="1" ht="30" customHeight="1">
      <c r="A135" s="3"/>
      <c r="B135" s="66"/>
      <c r="C135" s="67"/>
      <c r="D135" s="3"/>
      <c r="E135" s="11"/>
      <c r="F135" s="68"/>
      <c r="G135" s="69"/>
      <c r="H135" s="12"/>
      <c r="I135" s="13"/>
      <c r="J135" s="15"/>
      <c r="K135" s="14"/>
    </row>
    <row r="136" spans="1:11" s="10" customFormat="1" ht="30" customHeight="1">
      <c r="A136" s="3"/>
      <c r="B136" s="66"/>
      <c r="C136" s="67"/>
      <c r="D136" s="3"/>
      <c r="E136" s="11"/>
      <c r="F136" s="68"/>
      <c r="G136" s="69"/>
      <c r="H136" s="12"/>
      <c r="I136" s="13"/>
      <c r="J136" s="15"/>
      <c r="K136" s="14"/>
    </row>
    <row r="137" spans="1:11" s="10" customFormat="1" ht="30" customHeight="1">
      <c r="A137" s="3"/>
      <c r="B137" s="66"/>
      <c r="C137" s="67"/>
      <c r="D137" s="3"/>
      <c r="E137" s="11"/>
      <c r="F137" s="68"/>
      <c r="G137" s="69"/>
      <c r="H137" s="12"/>
      <c r="I137" s="13"/>
      <c r="J137" s="15"/>
      <c r="K137" s="14"/>
    </row>
    <row r="138" spans="1:11" s="10" customFormat="1" ht="30" customHeight="1">
      <c r="A138" s="3"/>
      <c r="B138" s="66"/>
      <c r="C138" s="67"/>
      <c r="D138" s="3"/>
      <c r="E138" s="11"/>
      <c r="F138" s="68"/>
      <c r="G138" s="69"/>
      <c r="H138" s="12"/>
      <c r="I138" s="13"/>
      <c r="J138" s="15"/>
      <c r="K138" s="14"/>
    </row>
    <row r="139" spans="1:11" s="10" customFormat="1" ht="30" customHeight="1">
      <c r="A139" s="3"/>
      <c r="B139" s="66"/>
      <c r="C139" s="67"/>
      <c r="D139" s="3"/>
      <c r="E139" s="11"/>
      <c r="F139" s="68"/>
      <c r="G139" s="69"/>
      <c r="H139" s="12"/>
      <c r="I139" s="13"/>
      <c r="J139" s="15"/>
      <c r="K139" s="14"/>
    </row>
    <row r="140" spans="1:11" s="10" customFormat="1" ht="30" customHeight="1">
      <c r="A140" s="3"/>
      <c r="B140" s="66"/>
      <c r="C140" s="67"/>
      <c r="D140" s="3"/>
      <c r="E140" s="11"/>
      <c r="F140" s="68"/>
      <c r="G140" s="69"/>
      <c r="H140" s="12"/>
      <c r="I140" s="13"/>
      <c r="J140" s="15"/>
      <c r="K140" s="14"/>
    </row>
    <row r="141" spans="1:11" s="10" customFormat="1" ht="30" customHeight="1">
      <c r="A141" s="3"/>
      <c r="B141" s="66"/>
      <c r="C141" s="67"/>
      <c r="D141" s="3"/>
      <c r="E141" s="11"/>
      <c r="F141" s="68"/>
      <c r="G141" s="69"/>
      <c r="H141" s="12"/>
      <c r="I141" s="13"/>
      <c r="J141" s="15"/>
      <c r="K141" s="14"/>
    </row>
    <row r="142" spans="1:11" s="10" customFormat="1" ht="30" customHeight="1">
      <c r="A142" s="3"/>
      <c r="B142" s="66"/>
      <c r="C142" s="67"/>
      <c r="D142" s="3"/>
      <c r="E142" s="11"/>
      <c r="F142" s="68"/>
      <c r="G142" s="69"/>
      <c r="H142" s="12"/>
      <c r="I142" s="13"/>
      <c r="J142" s="15"/>
      <c r="K142" s="14"/>
    </row>
    <row r="143" spans="1:11" s="10" customFormat="1" ht="30" customHeight="1">
      <c r="A143" s="3"/>
      <c r="B143" s="66"/>
      <c r="C143" s="67"/>
      <c r="D143" s="3"/>
      <c r="E143" s="11"/>
      <c r="F143" s="68"/>
      <c r="G143" s="69"/>
      <c r="H143" s="12"/>
      <c r="I143" s="13"/>
      <c r="J143" s="15"/>
      <c r="K143" s="14"/>
    </row>
    <row r="144" spans="1:11" s="10" customFormat="1" ht="30" customHeight="1">
      <c r="A144" s="3"/>
      <c r="B144" s="66"/>
      <c r="C144" s="67"/>
      <c r="D144" s="3"/>
      <c r="E144" s="11"/>
      <c r="F144" s="68"/>
      <c r="G144" s="69"/>
      <c r="H144" s="12"/>
      <c r="I144" s="13"/>
      <c r="J144" s="15"/>
      <c r="K144" s="14"/>
    </row>
    <row r="145" spans="1:11" s="10" customFormat="1" ht="30" customHeight="1">
      <c r="A145" s="3"/>
      <c r="B145" s="66"/>
      <c r="C145" s="67"/>
      <c r="D145" s="3"/>
      <c r="E145" s="11"/>
      <c r="F145" s="68"/>
      <c r="G145" s="69"/>
      <c r="H145" s="12"/>
      <c r="I145" s="13"/>
      <c r="J145" s="15"/>
      <c r="K145" s="14"/>
    </row>
    <row r="146" spans="1:11" s="10" customFormat="1" ht="30" customHeight="1">
      <c r="A146" s="4"/>
      <c r="B146" s="66"/>
      <c r="C146" s="67"/>
      <c r="D146" s="4"/>
      <c r="E146" s="16"/>
      <c r="F146" s="72"/>
      <c r="G146" s="73"/>
      <c r="H146" s="17"/>
      <c r="I146" s="18"/>
      <c r="J146" s="19"/>
      <c r="K146" s="20"/>
    </row>
    <row r="147" spans="1:11" s="10" customFormat="1" ht="18.75" customHeight="1" thickBot="1">
      <c r="A147" s="74" t="s">
        <v>22</v>
      </c>
      <c r="B147" s="75"/>
      <c r="C147" s="75"/>
      <c r="D147" s="75"/>
      <c r="E147" s="75"/>
      <c r="F147" s="75"/>
      <c r="G147" s="75"/>
      <c r="H147" s="75"/>
      <c r="I147" s="75"/>
      <c r="J147" s="75"/>
      <c r="K147" s="76"/>
    </row>
    <row r="148" spans="1:11" s="10" customFormat="1" ht="18.75" customHeight="1">
      <c r="A148" s="77" t="s">
        <v>8</v>
      </c>
      <c r="B148" s="78"/>
      <c r="C148" s="1" t="str">
        <f>""&amp;$C128&amp;""</f>
        <v>T.Jaros</v>
      </c>
      <c r="D148" s="5" t="s">
        <v>9</v>
      </c>
      <c r="E148" s="79" t="str">
        <f>""&amp;$E128&amp;""</f>
        <v>T.Jaros</v>
      </c>
      <c r="F148" s="80"/>
      <c r="G148" s="81" t="s">
        <v>10</v>
      </c>
      <c r="H148" s="82"/>
      <c r="I148" s="82"/>
      <c r="J148" s="82"/>
      <c r="K148" s="83"/>
    </row>
    <row r="149" spans="1:11" s="10" customFormat="1" ht="18.75" customHeight="1" thickBot="1">
      <c r="A149" s="61" t="s">
        <v>11</v>
      </c>
      <c r="B149" s="62"/>
      <c r="C149" s="9" t="str">
        <f>""&amp;$C129&amp;""</f>
        <v>19.06.2024</v>
      </c>
      <c r="D149" s="6" t="s">
        <v>11</v>
      </c>
      <c r="E149" s="63" t="str">
        <f>""&amp;$E129&amp;""</f>
        <v>19.06.2024</v>
      </c>
      <c r="F149" s="64"/>
      <c r="G149" s="65">
        <f>$G129</f>
        <v>637.4499999999998</v>
      </c>
      <c r="H149" s="65"/>
      <c r="I149" s="65"/>
      <c r="J149" s="65"/>
      <c r="K149" s="7" t="s">
        <v>12</v>
      </c>
    </row>
    <row r="150" spans="1:11" s="10" customFormat="1" ht="30" customHeight="1">
      <c r="A150" s="3"/>
      <c r="B150" s="66"/>
      <c r="C150" s="67"/>
      <c r="D150" s="3"/>
      <c r="E150" s="11"/>
      <c r="F150" s="68"/>
      <c r="G150" s="69"/>
      <c r="H150" s="12"/>
      <c r="I150" s="13"/>
      <c r="J150" s="15"/>
      <c r="K150" s="14"/>
    </row>
    <row r="151" spans="1:11" s="10" customFormat="1" ht="30" customHeight="1">
      <c r="A151" s="3"/>
      <c r="B151" s="66"/>
      <c r="C151" s="67"/>
      <c r="D151" s="3"/>
      <c r="E151" s="11"/>
      <c r="F151" s="68"/>
      <c r="G151" s="69"/>
      <c r="H151" s="12"/>
      <c r="I151" s="13"/>
      <c r="J151" s="15"/>
      <c r="K151" s="14"/>
    </row>
    <row r="152" spans="1:11" s="10" customFormat="1" ht="30" customHeight="1">
      <c r="A152" s="3"/>
      <c r="B152" s="66"/>
      <c r="C152" s="67"/>
      <c r="D152" s="3"/>
      <c r="E152" s="11"/>
      <c r="F152" s="68"/>
      <c r="G152" s="69"/>
      <c r="H152" s="12"/>
      <c r="I152" s="13"/>
      <c r="J152" s="15"/>
      <c r="K152" s="14"/>
    </row>
    <row r="153" spans="1:11" s="10" customFormat="1" ht="30" customHeight="1">
      <c r="A153" s="3"/>
      <c r="B153" s="66"/>
      <c r="C153" s="67"/>
      <c r="D153" s="3"/>
      <c r="E153" s="11"/>
      <c r="F153" s="68"/>
      <c r="G153" s="69"/>
      <c r="H153" s="12"/>
      <c r="I153" s="13"/>
      <c r="J153" s="15"/>
      <c r="K153" s="14"/>
    </row>
    <row r="154" spans="1:11" s="10" customFormat="1" ht="30" customHeight="1">
      <c r="A154" s="3"/>
      <c r="B154" s="66"/>
      <c r="C154" s="67"/>
      <c r="D154" s="3"/>
      <c r="E154" s="11"/>
      <c r="F154" s="68"/>
      <c r="G154" s="69"/>
      <c r="H154" s="12"/>
      <c r="I154" s="13"/>
      <c r="J154" s="15"/>
      <c r="K154" s="14"/>
    </row>
    <row r="155" spans="1:11" s="10" customFormat="1" ht="30" customHeight="1">
      <c r="A155" s="3"/>
      <c r="B155" s="66"/>
      <c r="C155" s="67"/>
      <c r="D155" s="3"/>
      <c r="E155" s="11"/>
      <c r="F155" s="68"/>
      <c r="G155" s="69"/>
      <c r="H155" s="12"/>
      <c r="I155" s="13"/>
      <c r="J155" s="15"/>
      <c r="K155" s="14"/>
    </row>
    <row r="156" spans="1:11" s="10" customFormat="1" ht="30" customHeight="1">
      <c r="A156" s="3"/>
      <c r="B156" s="66"/>
      <c r="C156" s="67"/>
      <c r="D156" s="3"/>
      <c r="E156" s="11"/>
      <c r="F156" s="68"/>
      <c r="G156" s="69"/>
      <c r="H156" s="12"/>
      <c r="I156" s="13"/>
      <c r="J156" s="15"/>
      <c r="K156" s="14"/>
    </row>
    <row r="157" spans="1:11" s="10" customFormat="1" ht="30" customHeight="1">
      <c r="A157" s="3"/>
      <c r="B157" s="66"/>
      <c r="C157" s="67"/>
      <c r="D157" s="3"/>
      <c r="E157" s="11"/>
      <c r="F157" s="68"/>
      <c r="G157" s="69"/>
      <c r="H157" s="12"/>
      <c r="I157" s="13"/>
      <c r="J157" s="15"/>
      <c r="K157" s="14"/>
    </row>
    <row r="158" spans="1:11" s="10" customFormat="1" ht="30" customHeight="1">
      <c r="A158" s="3"/>
      <c r="B158" s="66"/>
      <c r="C158" s="67"/>
      <c r="D158" s="3"/>
      <c r="E158" s="11"/>
      <c r="F158" s="68"/>
      <c r="G158" s="69"/>
      <c r="H158" s="12"/>
      <c r="I158" s="13"/>
      <c r="J158" s="15"/>
      <c r="K158" s="14"/>
    </row>
    <row r="159" spans="1:11" s="10" customFormat="1" ht="30" customHeight="1">
      <c r="A159" s="3"/>
      <c r="B159" s="66"/>
      <c r="C159" s="67"/>
      <c r="D159" s="3"/>
      <c r="E159" s="11"/>
      <c r="F159" s="68"/>
      <c r="G159" s="69"/>
      <c r="H159" s="12"/>
      <c r="I159" s="13"/>
      <c r="J159" s="15"/>
      <c r="K159" s="14"/>
    </row>
    <row r="160" spans="1:11" s="10" customFormat="1" ht="30" customHeight="1">
      <c r="A160" s="3"/>
      <c r="B160" s="66"/>
      <c r="C160" s="67"/>
      <c r="D160" s="3"/>
      <c r="E160" s="11"/>
      <c r="F160" s="68"/>
      <c r="G160" s="69"/>
      <c r="H160" s="12"/>
      <c r="I160" s="13"/>
      <c r="J160" s="15"/>
      <c r="K160" s="14"/>
    </row>
    <row r="161" spans="1:11" s="10" customFormat="1" ht="30" customHeight="1">
      <c r="A161" s="3"/>
      <c r="B161" s="66"/>
      <c r="C161" s="67"/>
      <c r="D161" s="3"/>
      <c r="E161" s="11"/>
      <c r="F161" s="68"/>
      <c r="G161" s="69"/>
      <c r="H161" s="12"/>
      <c r="I161" s="13"/>
      <c r="J161" s="15"/>
      <c r="K161" s="14"/>
    </row>
    <row r="162" spans="1:11" s="10" customFormat="1" ht="30" customHeight="1">
      <c r="A162" s="3"/>
      <c r="B162" s="66"/>
      <c r="C162" s="67"/>
      <c r="D162" s="3"/>
      <c r="E162" s="11"/>
      <c r="F162" s="68"/>
      <c r="G162" s="69"/>
      <c r="H162" s="12"/>
      <c r="I162" s="13"/>
      <c r="J162" s="15"/>
      <c r="K162" s="14"/>
    </row>
    <row r="163" spans="1:11" s="10" customFormat="1" ht="30" customHeight="1">
      <c r="A163" s="3"/>
      <c r="B163" s="66"/>
      <c r="C163" s="67"/>
      <c r="D163" s="3"/>
      <c r="E163" s="11"/>
      <c r="F163" s="68"/>
      <c r="G163" s="69"/>
      <c r="H163" s="12"/>
      <c r="I163" s="13"/>
      <c r="J163" s="15"/>
      <c r="K163" s="14"/>
    </row>
    <row r="164" spans="1:11" s="10" customFormat="1" ht="30" customHeight="1">
      <c r="A164" s="3"/>
      <c r="B164" s="66"/>
      <c r="C164" s="67"/>
      <c r="D164" s="3"/>
      <c r="E164" s="11"/>
      <c r="F164" s="68"/>
      <c r="G164" s="69"/>
      <c r="H164" s="12"/>
      <c r="I164" s="13"/>
      <c r="J164" s="15"/>
      <c r="K164" s="14"/>
    </row>
    <row r="165" spans="1:11" s="10" customFormat="1" ht="30" customHeight="1">
      <c r="A165" s="3"/>
      <c r="B165" s="66"/>
      <c r="C165" s="67"/>
      <c r="D165" s="3"/>
      <c r="E165" s="11"/>
      <c r="F165" s="68"/>
      <c r="G165" s="69"/>
      <c r="H165" s="12"/>
      <c r="I165" s="13"/>
      <c r="J165" s="15"/>
      <c r="K165" s="14"/>
    </row>
    <row r="166" spans="1:11" s="10" customFormat="1" ht="30" customHeight="1">
      <c r="A166" s="4"/>
      <c r="B166" s="70"/>
      <c r="C166" s="71"/>
      <c r="D166" s="4"/>
      <c r="E166" s="16"/>
      <c r="F166" s="72"/>
      <c r="G166" s="73"/>
      <c r="H166" s="17"/>
      <c r="I166" s="18"/>
      <c r="J166" s="19"/>
      <c r="K166" s="20"/>
    </row>
    <row r="167" spans="1:11" s="10" customFormat="1" ht="18.75" customHeight="1" thickBot="1">
      <c r="A167" s="74" t="s">
        <v>22</v>
      </c>
      <c r="B167" s="75"/>
      <c r="C167" s="75"/>
      <c r="D167" s="75"/>
      <c r="E167" s="75"/>
      <c r="F167" s="75"/>
      <c r="G167" s="75"/>
      <c r="H167" s="75"/>
      <c r="I167" s="75"/>
      <c r="J167" s="75"/>
      <c r="K167" s="76"/>
    </row>
    <row r="168" spans="1:11" s="10" customFormat="1" ht="18.75" customHeight="1">
      <c r="A168" s="77" t="s">
        <v>8</v>
      </c>
      <c r="B168" s="78"/>
      <c r="C168" s="1" t="str">
        <f>""&amp;$C148&amp;""</f>
        <v>T.Jaros</v>
      </c>
      <c r="D168" s="5" t="s">
        <v>9</v>
      </c>
      <c r="E168" s="79" t="str">
        <f>""&amp;$E148&amp;""</f>
        <v>T.Jaros</v>
      </c>
      <c r="F168" s="80"/>
      <c r="G168" s="81" t="s">
        <v>10</v>
      </c>
      <c r="H168" s="82"/>
      <c r="I168" s="82"/>
      <c r="J168" s="82"/>
      <c r="K168" s="83"/>
    </row>
    <row r="169" spans="1:11" s="10" customFormat="1" ht="18.75" customHeight="1" thickBot="1">
      <c r="A169" s="61" t="s">
        <v>11</v>
      </c>
      <c r="B169" s="62"/>
      <c r="C169" s="9" t="str">
        <f>""&amp;$C149&amp;""</f>
        <v>19.06.2024</v>
      </c>
      <c r="D169" s="6" t="s">
        <v>11</v>
      </c>
      <c r="E169" s="63" t="str">
        <f>""&amp;$E149&amp;""</f>
        <v>19.06.2024</v>
      </c>
      <c r="F169" s="64"/>
      <c r="G169" s="65">
        <f>$G149</f>
        <v>637.4499999999998</v>
      </c>
      <c r="H169" s="65"/>
      <c r="I169" s="65"/>
      <c r="J169" s="65"/>
      <c r="K169" s="7" t="s">
        <v>12</v>
      </c>
    </row>
    <row r="170" spans="1:11" s="10" customFormat="1" ht="30" customHeight="1">
      <c r="A170" s="3"/>
      <c r="B170" s="66"/>
      <c r="C170" s="67"/>
      <c r="D170" s="3"/>
      <c r="E170" s="11"/>
      <c r="F170" s="68"/>
      <c r="G170" s="69"/>
      <c r="H170" s="12"/>
      <c r="I170" s="13"/>
      <c r="J170" s="15"/>
      <c r="K170" s="14"/>
    </row>
    <row r="171" spans="1:11" s="10" customFormat="1" ht="30" customHeight="1">
      <c r="A171" s="3"/>
      <c r="B171" s="66"/>
      <c r="C171" s="67"/>
      <c r="D171" s="3"/>
      <c r="E171" s="11"/>
      <c r="F171" s="68"/>
      <c r="G171" s="69"/>
      <c r="H171" s="12"/>
      <c r="I171" s="13"/>
      <c r="J171" s="15"/>
      <c r="K171" s="14"/>
    </row>
    <row r="172" spans="1:11" s="10" customFormat="1" ht="30" customHeight="1">
      <c r="A172" s="3"/>
      <c r="B172" s="66"/>
      <c r="C172" s="67"/>
      <c r="D172" s="3"/>
      <c r="E172" s="11"/>
      <c r="F172" s="68"/>
      <c r="G172" s="69"/>
      <c r="H172" s="12"/>
      <c r="I172" s="13"/>
      <c r="J172" s="15"/>
      <c r="K172" s="14"/>
    </row>
    <row r="173" spans="1:11" s="10" customFormat="1" ht="30" customHeight="1">
      <c r="A173" s="3"/>
      <c r="B173" s="66"/>
      <c r="C173" s="67"/>
      <c r="D173" s="3"/>
      <c r="E173" s="11"/>
      <c r="F173" s="68"/>
      <c r="G173" s="69"/>
      <c r="H173" s="12"/>
      <c r="I173" s="13"/>
      <c r="J173" s="15"/>
      <c r="K173" s="14"/>
    </row>
    <row r="174" spans="1:11" s="10" customFormat="1" ht="30" customHeight="1">
      <c r="A174" s="3"/>
      <c r="B174" s="66"/>
      <c r="C174" s="67"/>
      <c r="D174" s="3"/>
      <c r="E174" s="11"/>
      <c r="F174" s="68"/>
      <c r="G174" s="69"/>
      <c r="H174" s="12"/>
      <c r="I174" s="13"/>
      <c r="J174" s="15"/>
      <c r="K174" s="14"/>
    </row>
    <row r="175" spans="1:11" s="10" customFormat="1" ht="30" customHeight="1">
      <c r="A175" s="3"/>
      <c r="B175" s="66"/>
      <c r="C175" s="67"/>
      <c r="D175" s="3"/>
      <c r="E175" s="11"/>
      <c r="F175" s="68"/>
      <c r="G175" s="69"/>
      <c r="H175" s="12"/>
      <c r="I175" s="13"/>
      <c r="J175" s="15"/>
      <c r="K175" s="14"/>
    </row>
    <row r="176" spans="1:11" s="10" customFormat="1" ht="30" customHeight="1">
      <c r="A176" s="3"/>
      <c r="B176" s="66"/>
      <c r="C176" s="67"/>
      <c r="D176" s="3"/>
      <c r="E176" s="11"/>
      <c r="F176" s="68"/>
      <c r="G176" s="69"/>
      <c r="H176" s="12"/>
      <c r="I176" s="13"/>
      <c r="J176" s="15"/>
      <c r="K176" s="14"/>
    </row>
    <row r="177" spans="1:11" s="10" customFormat="1" ht="30" customHeight="1">
      <c r="A177" s="3"/>
      <c r="B177" s="66"/>
      <c r="C177" s="67"/>
      <c r="D177" s="3"/>
      <c r="E177" s="11"/>
      <c r="F177" s="68"/>
      <c r="G177" s="69"/>
      <c r="H177" s="12"/>
      <c r="I177" s="13"/>
      <c r="J177" s="15"/>
      <c r="K177" s="14"/>
    </row>
    <row r="178" spans="1:11" s="10" customFormat="1" ht="30" customHeight="1">
      <c r="A178" s="3"/>
      <c r="B178" s="66"/>
      <c r="C178" s="67"/>
      <c r="D178" s="3"/>
      <c r="E178" s="11"/>
      <c r="F178" s="68"/>
      <c r="G178" s="69"/>
      <c r="H178" s="12"/>
      <c r="I178" s="13"/>
      <c r="J178" s="15"/>
      <c r="K178" s="14"/>
    </row>
    <row r="179" spans="1:11" s="10" customFormat="1" ht="30" customHeight="1">
      <c r="A179" s="3"/>
      <c r="B179" s="66"/>
      <c r="C179" s="67"/>
      <c r="D179" s="3"/>
      <c r="E179" s="11"/>
      <c r="F179" s="68"/>
      <c r="G179" s="69"/>
      <c r="H179" s="12"/>
      <c r="I179" s="13"/>
      <c r="J179" s="15"/>
      <c r="K179" s="14"/>
    </row>
    <row r="180" spans="1:11" s="10" customFormat="1" ht="30" customHeight="1">
      <c r="A180" s="3"/>
      <c r="B180" s="66"/>
      <c r="C180" s="67"/>
      <c r="D180" s="3"/>
      <c r="E180" s="11"/>
      <c r="F180" s="68"/>
      <c r="G180" s="69"/>
      <c r="H180" s="12"/>
      <c r="I180" s="13"/>
      <c r="J180" s="15"/>
      <c r="K180" s="14"/>
    </row>
    <row r="181" spans="1:11" s="10" customFormat="1" ht="30" customHeight="1">
      <c r="A181" s="3"/>
      <c r="B181" s="66"/>
      <c r="C181" s="67"/>
      <c r="D181" s="3"/>
      <c r="E181" s="11"/>
      <c r="F181" s="68"/>
      <c r="G181" s="69"/>
      <c r="H181" s="12"/>
      <c r="I181" s="13"/>
      <c r="J181" s="15"/>
      <c r="K181" s="14"/>
    </row>
    <row r="182" spans="1:11" s="10" customFormat="1" ht="30" customHeight="1">
      <c r="A182" s="3"/>
      <c r="B182" s="66"/>
      <c r="C182" s="67"/>
      <c r="D182" s="3"/>
      <c r="E182" s="11"/>
      <c r="F182" s="68"/>
      <c r="G182" s="69"/>
      <c r="H182" s="12"/>
      <c r="I182" s="13"/>
      <c r="J182" s="15"/>
      <c r="K182" s="14"/>
    </row>
    <row r="183" spans="1:11" s="10" customFormat="1" ht="30" customHeight="1">
      <c r="A183" s="3"/>
      <c r="B183" s="66"/>
      <c r="C183" s="67"/>
      <c r="D183" s="3"/>
      <c r="E183" s="11"/>
      <c r="F183" s="68"/>
      <c r="G183" s="69"/>
      <c r="H183" s="12"/>
      <c r="I183" s="13"/>
      <c r="J183" s="15"/>
      <c r="K183" s="14"/>
    </row>
    <row r="184" spans="1:11" s="10" customFormat="1" ht="30" customHeight="1">
      <c r="A184" s="3"/>
      <c r="B184" s="66"/>
      <c r="C184" s="67"/>
      <c r="D184" s="3"/>
      <c r="E184" s="11"/>
      <c r="F184" s="68"/>
      <c r="G184" s="69"/>
      <c r="H184" s="12"/>
      <c r="I184" s="13"/>
      <c r="J184" s="15"/>
      <c r="K184" s="14"/>
    </row>
    <row r="185" spans="1:11" s="10" customFormat="1" ht="30" customHeight="1">
      <c r="A185" s="3"/>
      <c r="B185" s="66"/>
      <c r="C185" s="67"/>
      <c r="D185" s="3"/>
      <c r="E185" s="11"/>
      <c r="F185" s="68"/>
      <c r="G185" s="69"/>
      <c r="H185" s="12"/>
      <c r="I185" s="13"/>
      <c r="J185" s="15"/>
      <c r="K185" s="14"/>
    </row>
    <row r="186" spans="1:11" s="10" customFormat="1" ht="30" customHeight="1">
      <c r="A186" s="4"/>
      <c r="B186" s="70"/>
      <c r="C186" s="71"/>
      <c r="D186" s="4"/>
      <c r="E186" s="16"/>
      <c r="F186" s="72"/>
      <c r="G186" s="73"/>
      <c r="H186" s="17"/>
      <c r="I186" s="18"/>
      <c r="J186" s="19"/>
      <c r="K186" s="20"/>
    </row>
    <row r="187" spans="1:11" s="10" customFormat="1" ht="18.75" customHeight="1" thickBot="1">
      <c r="A187" s="88" t="s">
        <v>22</v>
      </c>
      <c r="B187" s="89"/>
      <c r="C187" s="89"/>
      <c r="D187" s="89"/>
      <c r="E187" s="89"/>
      <c r="F187" s="89"/>
      <c r="G187" s="89"/>
      <c r="H187" s="89"/>
      <c r="I187" s="89"/>
      <c r="J187" s="89"/>
      <c r="K187" s="90"/>
    </row>
    <row r="188" spans="1:11" s="10" customFormat="1" ht="18.75" customHeight="1">
      <c r="A188" s="77" t="s">
        <v>8</v>
      </c>
      <c r="B188" s="78"/>
      <c r="C188" s="1" t="str">
        <f>""&amp;$C168&amp;""</f>
        <v>T.Jaros</v>
      </c>
      <c r="D188" s="5" t="s">
        <v>9</v>
      </c>
      <c r="E188" s="79" t="str">
        <f>""&amp;$E168&amp;""</f>
        <v>T.Jaros</v>
      </c>
      <c r="F188" s="80"/>
      <c r="G188" s="81" t="s">
        <v>10</v>
      </c>
      <c r="H188" s="82"/>
      <c r="I188" s="82"/>
      <c r="J188" s="82"/>
      <c r="K188" s="83"/>
    </row>
    <row r="189" spans="1:11" s="10" customFormat="1" ht="18.75" customHeight="1" thickBot="1">
      <c r="A189" s="61" t="s">
        <v>11</v>
      </c>
      <c r="B189" s="62"/>
      <c r="C189" s="9" t="str">
        <f>""&amp;$C169&amp;""</f>
        <v>19.06.2024</v>
      </c>
      <c r="D189" s="6" t="s">
        <v>11</v>
      </c>
      <c r="E189" s="63" t="str">
        <f>""&amp;$E169&amp;""</f>
        <v>19.06.2024</v>
      </c>
      <c r="F189" s="64"/>
      <c r="G189" s="65">
        <f>$G169</f>
        <v>637.4499999999998</v>
      </c>
      <c r="H189" s="65"/>
      <c r="I189" s="65"/>
      <c r="J189" s="65"/>
      <c r="K189" s="7" t="s">
        <v>12</v>
      </c>
    </row>
    <row r="190" spans="1:11" s="10" customFormat="1" ht="30" customHeight="1">
      <c r="A190" s="8"/>
      <c r="B190" s="84"/>
      <c r="C190" s="85"/>
      <c r="D190" s="8"/>
      <c r="E190" s="21"/>
      <c r="F190" s="86"/>
      <c r="G190" s="87"/>
      <c r="H190" s="22"/>
      <c r="I190" s="23"/>
      <c r="J190" s="24"/>
      <c r="K190" s="25"/>
    </row>
    <row r="191" spans="1:11" s="10" customFormat="1" ht="30" customHeight="1">
      <c r="A191" s="8"/>
      <c r="B191" s="66"/>
      <c r="C191" s="67"/>
      <c r="D191" s="8"/>
      <c r="E191" s="21"/>
      <c r="F191" s="68"/>
      <c r="G191" s="69"/>
      <c r="H191" s="22"/>
      <c r="I191" s="23"/>
      <c r="J191" s="24"/>
      <c r="K191" s="25"/>
    </row>
    <row r="192" spans="1:11" s="10" customFormat="1" ht="30" customHeight="1">
      <c r="A192" s="8"/>
      <c r="B192" s="66"/>
      <c r="C192" s="67"/>
      <c r="D192" s="8"/>
      <c r="E192" s="21"/>
      <c r="F192" s="68"/>
      <c r="G192" s="69"/>
      <c r="H192" s="22"/>
      <c r="I192" s="23"/>
      <c r="J192" s="24"/>
      <c r="K192" s="25"/>
    </row>
    <row r="193" spans="1:11" s="10" customFormat="1" ht="30" customHeight="1">
      <c r="A193" s="8"/>
      <c r="B193" s="66"/>
      <c r="C193" s="67"/>
      <c r="D193" s="8"/>
      <c r="E193" s="21"/>
      <c r="F193" s="68"/>
      <c r="G193" s="69"/>
      <c r="H193" s="22"/>
      <c r="I193" s="23"/>
      <c r="J193" s="24"/>
      <c r="K193" s="25"/>
    </row>
    <row r="194" spans="1:11" s="10" customFormat="1" ht="30" customHeight="1">
      <c r="A194" s="3"/>
      <c r="B194" s="66"/>
      <c r="C194" s="67"/>
      <c r="D194" s="3"/>
      <c r="E194" s="11"/>
      <c r="F194" s="68"/>
      <c r="G194" s="69"/>
      <c r="H194" s="12"/>
      <c r="I194" s="13"/>
      <c r="J194" s="15"/>
      <c r="K194" s="14"/>
    </row>
    <row r="195" spans="1:11" s="10" customFormat="1" ht="30" customHeight="1">
      <c r="A195" s="3"/>
      <c r="B195" s="66"/>
      <c r="C195" s="67"/>
      <c r="D195" s="3"/>
      <c r="E195" s="11"/>
      <c r="F195" s="68"/>
      <c r="G195" s="69"/>
      <c r="H195" s="12"/>
      <c r="I195" s="13"/>
      <c r="J195" s="15"/>
      <c r="K195" s="14"/>
    </row>
    <row r="196" spans="1:11" s="10" customFormat="1" ht="30" customHeight="1">
      <c r="A196" s="3"/>
      <c r="B196" s="66"/>
      <c r="C196" s="67"/>
      <c r="D196" s="3"/>
      <c r="E196" s="11"/>
      <c r="F196" s="68"/>
      <c r="G196" s="69"/>
      <c r="H196" s="12"/>
      <c r="I196" s="13"/>
      <c r="J196" s="15"/>
      <c r="K196" s="14"/>
    </row>
    <row r="197" spans="1:11" s="10" customFormat="1" ht="30" customHeight="1">
      <c r="A197" s="3"/>
      <c r="B197" s="66"/>
      <c r="C197" s="67"/>
      <c r="D197" s="3"/>
      <c r="E197" s="11"/>
      <c r="F197" s="68"/>
      <c r="G197" s="69"/>
      <c r="H197" s="12"/>
      <c r="I197" s="13"/>
      <c r="J197" s="15"/>
      <c r="K197" s="14"/>
    </row>
    <row r="198" spans="1:11" s="10" customFormat="1" ht="30" customHeight="1">
      <c r="A198" s="3"/>
      <c r="B198" s="66"/>
      <c r="C198" s="67"/>
      <c r="D198" s="3"/>
      <c r="E198" s="11"/>
      <c r="F198" s="68"/>
      <c r="G198" s="69"/>
      <c r="H198" s="12"/>
      <c r="I198" s="13"/>
      <c r="J198" s="15"/>
      <c r="K198" s="14"/>
    </row>
    <row r="199" spans="1:11" s="10" customFormat="1" ht="30" customHeight="1">
      <c r="A199" s="3"/>
      <c r="B199" s="66"/>
      <c r="C199" s="67"/>
      <c r="D199" s="3"/>
      <c r="E199" s="11"/>
      <c r="F199" s="68"/>
      <c r="G199" s="69"/>
      <c r="H199" s="12"/>
      <c r="I199" s="13"/>
      <c r="J199" s="15"/>
      <c r="K199" s="14"/>
    </row>
    <row r="200" spans="1:11" s="10" customFormat="1" ht="30" customHeight="1">
      <c r="A200" s="3"/>
      <c r="B200" s="66"/>
      <c r="C200" s="67"/>
      <c r="D200" s="3"/>
      <c r="E200" s="11"/>
      <c r="F200" s="68"/>
      <c r="G200" s="69"/>
      <c r="H200" s="12"/>
      <c r="I200" s="13"/>
      <c r="J200" s="15"/>
      <c r="K200" s="14"/>
    </row>
    <row r="201" spans="1:11" s="10" customFormat="1" ht="30" customHeight="1">
      <c r="A201" s="3"/>
      <c r="B201" s="66"/>
      <c r="C201" s="67"/>
      <c r="D201" s="3"/>
      <c r="E201" s="11"/>
      <c r="F201" s="68"/>
      <c r="G201" s="69"/>
      <c r="H201" s="12"/>
      <c r="I201" s="13"/>
      <c r="J201" s="15"/>
      <c r="K201" s="14"/>
    </row>
    <row r="202" spans="1:11" s="10" customFormat="1" ht="30" customHeight="1">
      <c r="A202" s="3"/>
      <c r="B202" s="66"/>
      <c r="C202" s="67"/>
      <c r="D202" s="3"/>
      <c r="E202" s="11"/>
      <c r="F202" s="68"/>
      <c r="G202" s="69"/>
      <c r="H202" s="12"/>
      <c r="I202" s="13"/>
      <c r="J202" s="15"/>
      <c r="K202" s="14"/>
    </row>
    <row r="203" spans="1:11" s="10" customFormat="1" ht="30" customHeight="1">
      <c r="A203" s="3"/>
      <c r="B203" s="66"/>
      <c r="C203" s="67"/>
      <c r="D203" s="3"/>
      <c r="E203" s="11"/>
      <c r="F203" s="68"/>
      <c r="G203" s="69"/>
      <c r="H203" s="12"/>
      <c r="I203" s="13"/>
      <c r="J203" s="15"/>
      <c r="K203" s="14"/>
    </row>
    <row r="204" spans="1:11" s="10" customFormat="1" ht="30" customHeight="1">
      <c r="A204" s="3"/>
      <c r="B204" s="66"/>
      <c r="C204" s="67"/>
      <c r="D204" s="3"/>
      <c r="E204" s="11"/>
      <c r="F204" s="68"/>
      <c r="G204" s="69"/>
      <c r="H204" s="12"/>
      <c r="I204" s="13"/>
      <c r="J204" s="15"/>
      <c r="K204" s="14"/>
    </row>
    <row r="205" spans="1:11" s="10" customFormat="1" ht="30" customHeight="1">
      <c r="A205" s="3"/>
      <c r="B205" s="66"/>
      <c r="C205" s="67"/>
      <c r="D205" s="3"/>
      <c r="E205" s="11"/>
      <c r="F205" s="68"/>
      <c r="G205" s="69"/>
      <c r="H205" s="12"/>
      <c r="I205" s="13"/>
      <c r="J205" s="15"/>
      <c r="K205" s="14"/>
    </row>
    <row r="206" spans="1:11" s="10" customFormat="1" ht="30" customHeight="1">
      <c r="A206" s="4"/>
      <c r="B206" s="70"/>
      <c r="C206" s="71"/>
      <c r="D206" s="4"/>
      <c r="E206" s="16"/>
      <c r="F206" s="72"/>
      <c r="G206" s="73"/>
      <c r="H206" s="17"/>
      <c r="I206" s="18"/>
      <c r="J206" s="19"/>
      <c r="K206" s="20"/>
    </row>
    <row r="207" spans="1:11" s="10" customFormat="1" ht="18.75" customHeight="1" thickBot="1">
      <c r="A207" s="74" t="s">
        <v>22</v>
      </c>
      <c r="B207" s="75"/>
      <c r="C207" s="75"/>
      <c r="D207" s="75"/>
      <c r="E207" s="75"/>
      <c r="F207" s="75"/>
      <c r="G207" s="75"/>
      <c r="H207" s="75"/>
      <c r="I207" s="75"/>
      <c r="J207" s="75"/>
      <c r="K207" s="76"/>
    </row>
    <row r="208" spans="1:11" s="10" customFormat="1" ht="18.75" customHeight="1">
      <c r="A208" s="77" t="s">
        <v>8</v>
      </c>
      <c r="B208" s="78"/>
      <c r="C208" s="1" t="str">
        <f>""&amp;$C188&amp;""</f>
        <v>T.Jaros</v>
      </c>
      <c r="D208" s="5" t="s">
        <v>9</v>
      </c>
      <c r="E208" s="79" t="str">
        <f>""&amp;$E188&amp;""</f>
        <v>T.Jaros</v>
      </c>
      <c r="F208" s="80"/>
      <c r="G208" s="81" t="s">
        <v>10</v>
      </c>
      <c r="H208" s="82"/>
      <c r="I208" s="82"/>
      <c r="J208" s="82"/>
      <c r="K208" s="83"/>
    </row>
    <row r="209" spans="1:11" s="10" customFormat="1" ht="18.75" customHeight="1" thickBot="1">
      <c r="A209" s="61" t="s">
        <v>11</v>
      </c>
      <c r="B209" s="62"/>
      <c r="C209" s="9" t="str">
        <f>""&amp;$C189&amp;""</f>
        <v>19.06.2024</v>
      </c>
      <c r="D209" s="6" t="s">
        <v>11</v>
      </c>
      <c r="E209" s="63" t="str">
        <f>""&amp;$E189&amp;""</f>
        <v>19.06.2024</v>
      </c>
      <c r="F209" s="64"/>
      <c r="G209" s="65">
        <f>$G189</f>
        <v>637.4499999999998</v>
      </c>
      <c r="H209" s="65"/>
      <c r="I209" s="65"/>
      <c r="J209" s="65"/>
      <c r="K209" s="7" t="s">
        <v>12</v>
      </c>
    </row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</sheetData>
  <sheetProtection formatCells="0" formatRows="0" insertRows="0" deleteRows="0" selectLockedCells="1"/>
  <mergeCells count="434">
    <mergeCell ref="B84:C84"/>
    <mergeCell ref="F84:G84"/>
    <mergeCell ref="B26:C26"/>
    <mergeCell ref="F26:G26"/>
    <mergeCell ref="A27:K27"/>
    <mergeCell ref="D5:E5"/>
    <mergeCell ref="D7:K7"/>
    <mergeCell ref="B14:C14"/>
    <mergeCell ref="B24:C24"/>
    <mergeCell ref="B15:C15"/>
    <mergeCell ref="B21:C21"/>
    <mergeCell ref="F5:H5"/>
    <mergeCell ref="D1:H3"/>
    <mergeCell ref="I1:K1"/>
    <mergeCell ref="I2:K2"/>
    <mergeCell ref="I3:J3"/>
    <mergeCell ref="A4:C4"/>
    <mergeCell ref="D4:E4"/>
    <mergeCell ref="B10:C10"/>
    <mergeCell ref="F4:H4"/>
    <mergeCell ref="A1:C3"/>
    <mergeCell ref="K4:K5"/>
    <mergeCell ref="A5:C5"/>
    <mergeCell ref="A6:K6"/>
    <mergeCell ref="A7:C7"/>
    <mergeCell ref="I4:J5"/>
    <mergeCell ref="A8:A9"/>
    <mergeCell ref="E8:E9"/>
    <mergeCell ref="F8:G9"/>
    <mergeCell ref="H8:H9"/>
    <mergeCell ref="I8:J8"/>
    <mergeCell ref="K8:K9"/>
    <mergeCell ref="F10:G10"/>
    <mergeCell ref="F11:G11"/>
    <mergeCell ref="F15:G15"/>
    <mergeCell ref="F21:G21"/>
    <mergeCell ref="F22:G22"/>
    <mergeCell ref="F25:G25"/>
    <mergeCell ref="F12:G12"/>
    <mergeCell ref="B11:C11"/>
    <mergeCell ref="B12:C12"/>
    <mergeCell ref="F24:G24"/>
    <mergeCell ref="B16:C16"/>
    <mergeCell ref="B17:C17"/>
    <mergeCell ref="F13:G13"/>
    <mergeCell ref="F14:G14"/>
    <mergeCell ref="B13:C13"/>
    <mergeCell ref="B23:C23"/>
    <mergeCell ref="B22:C22"/>
    <mergeCell ref="E29:F29"/>
    <mergeCell ref="G29:J29"/>
    <mergeCell ref="B8:C9"/>
    <mergeCell ref="D8:D9"/>
    <mergeCell ref="A28:B28"/>
    <mergeCell ref="E28:F28"/>
    <mergeCell ref="G28:K28"/>
    <mergeCell ref="F23:G23"/>
    <mergeCell ref="B20:C20"/>
    <mergeCell ref="B25:C25"/>
    <mergeCell ref="B32:C32"/>
    <mergeCell ref="F32:G32"/>
    <mergeCell ref="B31:C31"/>
    <mergeCell ref="F31:G31"/>
    <mergeCell ref="B33:C33"/>
    <mergeCell ref="F33:G33"/>
    <mergeCell ref="B34:C34"/>
    <mergeCell ref="F34:G34"/>
    <mergeCell ref="B35:C35"/>
    <mergeCell ref="F35:G35"/>
    <mergeCell ref="B37:C37"/>
    <mergeCell ref="F37:G37"/>
    <mergeCell ref="B36:C36"/>
    <mergeCell ref="F36:G36"/>
    <mergeCell ref="B38:C38"/>
    <mergeCell ref="F38:G38"/>
    <mergeCell ref="B39:C39"/>
    <mergeCell ref="F39:G39"/>
    <mergeCell ref="B40:C40"/>
    <mergeCell ref="F40:G40"/>
    <mergeCell ref="G48:K48"/>
    <mergeCell ref="B41:C41"/>
    <mergeCell ref="F41:G41"/>
    <mergeCell ref="B42:C42"/>
    <mergeCell ref="F42:G42"/>
    <mergeCell ref="B44:C44"/>
    <mergeCell ref="F44:G44"/>
    <mergeCell ref="B43:C43"/>
    <mergeCell ref="F43:G43"/>
    <mergeCell ref="F52:G52"/>
    <mergeCell ref="B50:C50"/>
    <mergeCell ref="F50:G50"/>
    <mergeCell ref="B45:C45"/>
    <mergeCell ref="F45:G45"/>
    <mergeCell ref="B46:C46"/>
    <mergeCell ref="F46:G46"/>
    <mergeCell ref="A47:K47"/>
    <mergeCell ref="A48:B48"/>
    <mergeCell ref="E48:F48"/>
    <mergeCell ref="B53:C53"/>
    <mergeCell ref="F53:G53"/>
    <mergeCell ref="B54:C54"/>
    <mergeCell ref="F54:G54"/>
    <mergeCell ref="A49:B49"/>
    <mergeCell ref="E49:F49"/>
    <mergeCell ref="G49:J49"/>
    <mergeCell ref="B51:C51"/>
    <mergeCell ref="F51:G51"/>
    <mergeCell ref="B52:C52"/>
    <mergeCell ref="B55:C55"/>
    <mergeCell ref="F55:G55"/>
    <mergeCell ref="B56:C56"/>
    <mergeCell ref="F56:G56"/>
    <mergeCell ref="B57:C57"/>
    <mergeCell ref="F57:G57"/>
    <mergeCell ref="B58:C58"/>
    <mergeCell ref="F58:G58"/>
    <mergeCell ref="B59:C59"/>
    <mergeCell ref="F59:G59"/>
    <mergeCell ref="B60:C60"/>
    <mergeCell ref="F60:G60"/>
    <mergeCell ref="B61:C61"/>
    <mergeCell ref="F61:G61"/>
    <mergeCell ref="B62:C62"/>
    <mergeCell ref="F62:G62"/>
    <mergeCell ref="B63:C63"/>
    <mergeCell ref="F63:G63"/>
    <mergeCell ref="B65:C65"/>
    <mergeCell ref="F65:G65"/>
    <mergeCell ref="B66:C66"/>
    <mergeCell ref="F66:G66"/>
    <mergeCell ref="B64:C64"/>
    <mergeCell ref="F64:G64"/>
    <mergeCell ref="A67:K67"/>
    <mergeCell ref="A68:B68"/>
    <mergeCell ref="E68:F68"/>
    <mergeCell ref="G68:K68"/>
    <mergeCell ref="A69:B69"/>
    <mergeCell ref="E69:F69"/>
    <mergeCell ref="G69:J69"/>
    <mergeCell ref="B70:C70"/>
    <mergeCell ref="F70:G70"/>
    <mergeCell ref="B71:C71"/>
    <mergeCell ref="F71:G71"/>
    <mergeCell ref="B72:C72"/>
    <mergeCell ref="F72:G72"/>
    <mergeCell ref="B73:C73"/>
    <mergeCell ref="F73:G73"/>
    <mergeCell ref="B74:C74"/>
    <mergeCell ref="F74:G74"/>
    <mergeCell ref="B75:C75"/>
    <mergeCell ref="F75:G75"/>
    <mergeCell ref="B76:C76"/>
    <mergeCell ref="F76:G76"/>
    <mergeCell ref="B77:C77"/>
    <mergeCell ref="F77:G77"/>
    <mergeCell ref="B78:C78"/>
    <mergeCell ref="F78:G78"/>
    <mergeCell ref="B79:C79"/>
    <mergeCell ref="F79:G79"/>
    <mergeCell ref="B80:C80"/>
    <mergeCell ref="F80:G80"/>
    <mergeCell ref="B83:C83"/>
    <mergeCell ref="F83:G83"/>
    <mergeCell ref="B81:C81"/>
    <mergeCell ref="F81:G81"/>
    <mergeCell ref="B82:C82"/>
    <mergeCell ref="F82:G82"/>
    <mergeCell ref="B85:C85"/>
    <mergeCell ref="F85:G85"/>
    <mergeCell ref="B86:C86"/>
    <mergeCell ref="F86:G86"/>
    <mergeCell ref="A87:K87"/>
    <mergeCell ref="A88:B88"/>
    <mergeCell ref="E88:F88"/>
    <mergeCell ref="G88:K88"/>
    <mergeCell ref="A89:B89"/>
    <mergeCell ref="E89:F89"/>
    <mergeCell ref="G89:J89"/>
    <mergeCell ref="B90:C90"/>
    <mergeCell ref="F90:G90"/>
    <mergeCell ref="B91:C91"/>
    <mergeCell ref="F91:G91"/>
    <mergeCell ref="B92:C92"/>
    <mergeCell ref="F92:G92"/>
    <mergeCell ref="B93:C93"/>
    <mergeCell ref="F93:G93"/>
    <mergeCell ref="B94:C94"/>
    <mergeCell ref="F94:G94"/>
    <mergeCell ref="B95:C95"/>
    <mergeCell ref="F95:G95"/>
    <mergeCell ref="B96:C96"/>
    <mergeCell ref="F96:G96"/>
    <mergeCell ref="B97:C97"/>
    <mergeCell ref="F97:G97"/>
    <mergeCell ref="B98:C98"/>
    <mergeCell ref="F98:G98"/>
    <mergeCell ref="B99:C99"/>
    <mergeCell ref="F99:G99"/>
    <mergeCell ref="B100:C100"/>
    <mergeCell ref="F100:G100"/>
    <mergeCell ref="B101:C101"/>
    <mergeCell ref="F101:G101"/>
    <mergeCell ref="B102:C102"/>
    <mergeCell ref="F102:G102"/>
    <mergeCell ref="B103:C103"/>
    <mergeCell ref="F103:G103"/>
    <mergeCell ref="B104:C104"/>
    <mergeCell ref="F104:G104"/>
    <mergeCell ref="B105:C105"/>
    <mergeCell ref="F105:G105"/>
    <mergeCell ref="B106:C106"/>
    <mergeCell ref="F106:G106"/>
    <mergeCell ref="A107:K107"/>
    <mergeCell ref="A108:B108"/>
    <mergeCell ref="E108:F108"/>
    <mergeCell ref="G108:K108"/>
    <mergeCell ref="A109:B109"/>
    <mergeCell ref="E109:F109"/>
    <mergeCell ref="G109:J109"/>
    <mergeCell ref="B110:C110"/>
    <mergeCell ref="F110:G110"/>
    <mergeCell ref="B111:C111"/>
    <mergeCell ref="F111:G111"/>
    <mergeCell ref="B112:C112"/>
    <mergeCell ref="F112:G112"/>
    <mergeCell ref="B113:C113"/>
    <mergeCell ref="F113:G113"/>
    <mergeCell ref="B114:C114"/>
    <mergeCell ref="F114:G114"/>
    <mergeCell ref="B115:C115"/>
    <mergeCell ref="F115:G115"/>
    <mergeCell ref="B116:C116"/>
    <mergeCell ref="F116:G116"/>
    <mergeCell ref="B117:C117"/>
    <mergeCell ref="F117:G117"/>
    <mergeCell ref="B118:C118"/>
    <mergeCell ref="F118:G118"/>
    <mergeCell ref="B119:C119"/>
    <mergeCell ref="F119:G119"/>
    <mergeCell ref="B120:C120"/>
    <mergeCell ref="F120:G120"/>
    <mergeCell ref="B121:C121"/>
    <mergeCell ref="F121:G121"/>
    <mergeCell ref="B122:C122"/>
    <mergeCell ref="F122:G122"/>
    <mergeCell ref="B123:C123"/>
    <mergeCell ref="F123:G123"/>
    <mergeCell ref="B124:C124"/>
    <mergeCell ref="F124:G124"/>
    <mergeCell ref="B125:C125"/>
    <mergeCell ref="F125:G125"/>
    <mergeCell ref="B126:C126"/>
    <mergeCell ref="F126:G126"/>
    <mergeCell ref="A127:K127"/>
    <mergeCell ref="A128:B128"/>
    <mergeCell ref="E128:F128"/>
    <mergeCell ref="G128:K128"/>
    <mergeCell ref="A129:B129"/>
    <mergeCell ref="E129:F129"/>
    <mergeCell ref="G129:J129"/>
    <mergeCell ref="B130:C130"/>
    <mergeCell ref="F130:G130"/>
    <mergeCell ref="B131:C131"/>
    <mergeCell ref="F131:G131"/>
    <mergeCell ref="B132:C132"/>
    <mergeCell ref="F132:G132"/>
    <mergeCell ref="B133:C133"/>
    <mergeCell ref="F133:G133"/>
    <mergeCell ref="B134:C134"/>
    <mergeCell ref="F134:G134"/>
    <mergeCell ref="B135:C135"/>
    <mergeCell ref="F135:G135"/>
    <mergeCell ref="B136:C136"/>
    <mergeCell ref="F136:G136"/>
    <mergeCell ref="B137:C137"/>
    <mergeCell ref="F137:G137"/>
    <mergeCell ref="B138:C138"/>
    <mergeCell ref="F138:G138"/>
    <mergeCell ref="B139:C139"/>
    <mergeCell ref="F139:G139"/>
    <mergeCell ref="B140:C140"/>
    <mergeCell ref="F140:G140"/>
    <mergeCell ref="B141:C141"/>
    <mergeCell ref="F141:G141"/>
    <mergeCell ref="B142:C142"/>
    <mergeCell ref="F142:G142"/>
    <mergeCell ref="B143:C143"/>
    <mergeCell ref="F143:G143"/>
    <mergeCell ref="B144:C144"/>
    <mergeCell ref="F144:G144"/>
    <mergeCell ref="B145:C145"/>
    <mergeCell ref="F145:G145"/>
    <mergeCell ref="B146:C146"/>
    <mergeCell ref="F146:G146"/>
    <mergeCell ref="A147:K147"/>
    <mergeCell ref="A148:B148"/>
    <mergeCell ref="E148:F148"/>
    <mergeCell ref="G148:K148"/>
    <mergeCell ref="A149:B149"/>
    <mergeCell ref="E149:F149"/>
    <mergeCell ref="G149:J149"/>
    <mergeCell ref="B150:C150"/>
    <mergeCell ref="F150:G150"/>
    <mergeCell ref="B151:C151"/>
    <mergeCell ref="F151:G151"/>
    <mergeCell ref="B152:C152"/>
    <mergeCell ref="F152:G152"/>
    <mergeCell ref="B153:C153"/>
    <mergeCell ref="F153:G153"/>
    <mergeCell ref="B154:C154"/>
    <mergeCell ref="F154:G154"/>
    <mergeCell ref="B155:C155"/>
    <mergeCell ref="F155:G155"/>
    <mergeCell ref="B156:C156"/>
    <mergeCell ref="F156:G156"/>
    <mergeCell ref="B157:C157"/>
    <mergeCell ref="F157:G157"/>
    <mergeCell ref="B158:C158"/>
    <mergeCell ref="F158:G158"/>
    <mergeCell ref="B159:C159"/>
    <mergeCell ref="F159:G159"/>
    <mergeCell ref="B160:C160"/>
    <mergeCell ref="F160:G160"/>
    <mergeCell ref="B161:C161"/>
    <mergeCell ref="F161:G161"/>
    <mergeCell ref="B162:C162"/>
    <mergeCell ref="F162:G162"/>
    <mergeCell ref="B163:C163"/>
    <mergeCell ref="F163:G163"/>
    <mergeCell ref="B164:C164"/>
    <mergeCell ref="F164:G164"/>
    <mergeCell ref="B165:C165"/>
    <mergeCell ref="F165:G165"/>
    <mergeCell ref="B166:C166"/>
    <mergeCell ref="F166:G166"/>
    <mergeCell ref="A167:K167"/>
    <mergeCell ref="A168:B168"/>
    <mergeCell ref="E168:F168"/>
    <mergeCell ref="G168:K168"/>
    <mergeCell ref="A169:B169"/>
    <mergeCell ref="E169:F169"/>
    <mergeCell ref="G169:J169"/>
    <mergeCell ref="B170:C170"/>
    <mergeCell ref="F170:G170"/>
    <mergeCell ref="B171:C171"/>
    <mergeCell ref="F171:G171"/>
    <mergeCell ref="B172:C172"/>
    <mergeCell ref="F172:G172"/>
    <mergeCell ref="B173:C173"/>
    <mergeCell ref="F173:G173"/>
    <mergeCell ref="B174:C174"/>
    <mergeCell ref="F174:G174"/>
    <mergeCell ref="B175:C175"/>
    <mergeCell ref="F175:G175"/>
    <mergeCell ref="B176:C176"/>
    <mergeCell ref="F176:G176"/>
    <mergeCell ref="B177:C177"/>
    <mergeCell ref="F177:G177"/>
    <mergeCell ref="B178:C178"/>
    <mergeCell ref="F178:G178"/>
    <mergeCell ref="B179:C179"/>
    <mergeCell ref="F179:G179"/>
    <mergeCell ref="B180:C180"/>
    <mergeCell ref="F180:G180"/>
    <mergeCell ref="B181:C181"/>
    <mergeCell ref="F181:G181"/>
    <mergeCell ref="B182:C182"/>
    <mergeCell ref="F182:G182"/>
    <mergeCell ref="B183:C183"/>
    <mergeCell ref="F183:G183"/>
    <mergeCell ref="B184:C184"/>
    <mergeCell ref="F184:G184"/>
    <mergeCell ref="B185:C185"/>
    <mergeCell ref="F185:G185"/>
    <mergeCell ref="B186:C186"/>
    <mergeCell ref="F186:G186"/>
    <mergeCell ref="A187:K187"/>
    <mergeCell ref="A188:B188"/>
    <mergeCell ref="E188:F188"/>
    <mergeCell ref="G188:K188"/>
    <mergeCell ref="A189:B189"/>
    <mergeCell ref="E189:F189"/>
    <mergeCell ref="G189:J189"/>
    <mergeCell ref="B190:C190"/>
    <mergeCell ref="F190:G190"/>
    <mergeCell ref="B191:C191"/>
    <mergeCell ref="F191:G191"/>
    <mergeCell ref="B192:C192"/>
    <mergeCell ref="F192:G192"/>
    <mergeCell ref="B193:C193"/>
    <mergeCell ref="F193:G193"/>
    <mergeCell ref="B194:C194"/>
    <mergeCell ref="F194:G194"/>
    <mergeCell ref="B195:C195"/>
    <mergeCell ref="F195:G195"/>
    <mergeCell ref="B196:C196"/>
    <mergeCell ref="F196:G196"/>
    <mergeCell ref="B197:C197"/>
    <mergeCell ref="F197:G197"/>
    <mergeCell ref="B198:C198"/>
    <mergeCell ref="F198:G198"/>
    <mergeCell ref="B199:C199"/>
    <mergeCell ref="F199:G199"/>
    <mergeCell ref="B200:C200"/>
    <mergeCell ref="F200:G200"/>
    <mergeCell ref="B201:C201"/>
    <mergeCell ref="F201:G201"/>
    <mergeCell ref="G208:K208"/>
    <mergeCell ref="B202:C202"/>
    <mergeCell ref="F202:G202"/>
    <mergeCell ref="B203:C203"/>
    <mergeCell ref="F203:G203"/>
    <mergeCell ref="B204:C204"/>
    <mergeCell ref="F204:G204"/>
    <mergeCell ref="A209:B209"/>
    <mergeCell ref="E209:F209"/>
    <mergeCell ref="G209:J209"/>
    <mergeCell ref="B205:C205"/>
    <mergeCell ref="F205:G205"/>
    <mergeCell ref="B206:C206"/>
    <mergeCell ref="F206:G206"/>
    <mergeCell ref="A207:K207"/>
    <mergeCell ref="A208:B208"/>
    <mergeCell ref="E208:F208"/>
    <mergeCell ref="B30:C30"/>
    <mergeCell ref="F30:G30"/>
    <mergeCell ref="F16:G16"/>
    <mergeCell ref="F20:G20"/>
    <mergeCell ref="B19:C19"/>
    <mergeCell ref="F19:G19"/>
    <mergeCell ref="B18:C18"/>
    <mergeCell ref="F17:G17"/>
    <mergeCell ref="F18:G18"/>
    <mergeCell ref="A29:B29"/>
  </mergeCells>
  <printOptions/>
  <pageMargins left="0.7874015748031497" right="0.3937007874015748" top="0.5511811023622047" bottom="0.5905511811023623" header="0.5118110236220472" footer="0.35433070866141736"/>
  <pageSetup horizontalDpi="600" verticalDpi="600" orientation="portrait" paperSize="9" r:id="rId3"/>
  <headerFooter alignWithMargins="0">
    <oddFooter>&amp;RStrona &amp;P z &amp;N</oddFooter>
  </headerFooter>
  <legacyDrawing r:id="rId2"/>
  <oleObjects>
    <oleObject progId="" shapeId="68166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209"/>
  <sheetViews>
    <sheetView zoomScalePageLayoutView="0" workbookViewId="0" topLeftCell="A1">
      <selection activeCell="E15" sqref="E15"/>
    </sheetView>
  </sheetViews>
  <sheetFormatPr defaultColWidth="0" defaultRowHeight="12.75" customHeight="1" zeroHeight="1"/>
  <cols>
    <col min="1" max="1" width="4.375" style="2" customWidth="1"/>
    <col min="2" max="2" width="4.75390625" style="2" customWidth="1"/>
    <col min="3" max="3" width="14.875" style="2" customWidth="1"/>
    <col min="4" max="4" width="13.25390625" style="2" customWidth="1"/>
    <col min="5" max="5" width="12.375" style="2" customWidth="1"/>
    <col min="6" max="6" width="3.25390625" style="2" customWidth="1"/>
    <col min="7" max="7" width="8.625" style="2" customWidth="1"/>
    <col min="8" max="8" width="8.25390625" style="2" customWidth="1"/>
    <col min="9" max="9" width="5.75390625" style="2" customWidth="1"/>
    <col min="10" max="10" width="7.375" style="2" customWidth="1"/>
    <col min="11" max="11" width="9.125" style="2" customWidth="1"/>
    <col min="12" max="12" width="1.37890625" style="2" customWidth="1"/>
    <col min="13" max="16384" width="0" style="2" hidden="1" customWidth="1"/>
  </cols>
  <sheetData>
    <row r="1" spans="1:11" ht="19.5" customHeight="1" thickTop="1">
      <c r="A1" s="172"/>
      <c r="B1" s="173"/>
      <c r="C1" s="174"/>
      <c r="D1" s="175" t="s">
        <v>28</v>
      </c>
      <c r="E1" s="176"/>
      <c r="F1" s="176"/>
      <c r="G1" s="176"/>
      <c r="H1" s="177"/>
      <c r="I1" s="178" t="s">
        <v>0</v>
      </c>
      <c r="J1" s="179"/>
      <c r="K1" s="180"/>
    </row>
    <row r="2" spans="1:11" ht="24" customHeight="1">
      <c r="A2" s="181"/>
      <c r="B2" s="182"/>
      <c r="C2" s="183"/>
      <c r="D2" s="184"/>
      <c r="E2" s="185"/>
      <c r="F2" s="185"/>
      <c r="G2" s="185"/>
      <c r="H2" s="186"/>
      <c r="I2" s="187" t="str">
        <f>'[3]Str tyt - DWM'!K4</f>
        <v>2.17777</v>
      </c>
      <c r="J2" s="188"/>
      <c r="K2" s="189"/>
    </row>
    <row r="3" spans="1:11" ht="15" customHeight="1" thickBot="1">
      <c r="A3" s="181"/>
      <c r="B3" s="182"/>
      <c r="C3" s="183"/>
      <c r="D3" s="184"/>
      <c r="E3" s="185"/>
      <c r="F3" s="185"/>
      <c r="G3" s="185"/>
      <c r="H3" s="186"/>
      <c r="I3" s="190" t="s">
        <v>24</v>
      </c>
      <c r="J3" s="191"/>
      <c r="K3" s="192" t="str">
        <f>'[3]Spis rysunków'!J3</f>
        <v>0.25862</v>
      </c>
    </row>
    <row r="4" spans="1:11" ht="19.5" customHeight="1" thickTop="1">
      <c r="A4" s="193" t="s">
        <v>2</v>
      </c>
      <c r="B4" s="194"/>
      <c r="C4" s="195"/>
      <c r="D4" s="196" t="s">
        <v>4</v>
      </c>
      <c r="E4" s="197"/>
      <c r="F4" s="196" t="s">
        <v>23</v>
      </c>
      <c r="G4" s="198"/>
      <c r="H4" s="197"/>
      <c r="I4" s="199" t="s">
        <v>1</v>
      </c>
      <c r="J4" s="179"/>
      <c r="K4" s="133">
        <v>0</v>
      </c>
    </row>
    <row r="5" spans="1:11" ht="19.5" customHeight="1" thickBot="1">
      <c r="A5" s="135" t="s">
        <v>3</v>
      </c>
      <c r="B5" s="136"/>
      <c r="C5" s="137"/>
      <c r="D5" s="168" t="str">
        <f>'[3]Str tyt - DWM'!K5</f>
        <v>21.00</v>
      </c>
      <c r="E5" s="169"/>
      <c r="F5" s="136" t="str">
        <f>'[3]Spis rysunków'!F5:H5</f>
        <v>1.2587</v>
      </c>
      <c r="G5" s="200"/>
      <c r="H5" s="201"/>
      <c r="I5" s="202"/>
      <c r="J5" s="202"/>
      <c r="K5" s="134"/>
    </row>
    <row r="6" spans="1:11" ht="26.25" customHeight="1">
      <c r="A6" s="203" t="s">
        <v>13</v>
      </c>
      <c r="B6" s="204"/>
      <c r="C6" s="205"/>
      <c r="D6" s="205"/>
      <c r="E6" s="205"/>
      <c r="F6" s="205"/>
      <c r="G6" s="205"/>
      <c r="H6" s="205"/>
      <c r="I6" s="205"/>
      <c r="J6" s="205"/>
      <c r="K6" s="206"/>
    </row>
    <row r="7" spans="1:11" ht="37.5" customHeight="1" thickBot="1">
      <c r="A7" s="207" t="s">
        <v>7</v>
      </c>
      <c r="B7" s="208"/>
      <c r="C7" s="208"/>
      <c r="D7" s="209" t="str">
        <f>'[3]Str tyt - DWM'!K6</f>
        <v>Wymiennik ciepła - kanał wlotowy </v>
      </c>
      <c r="E7" s="209"/>
      <c r="F7" s="209"/>
      <c r="G7" s="209"/>
      <c r="H7" s="209"/>
      <c r="I7" s="209"/>
      <c r="J7" s="209"/>
      <c r="K7" s="210"/>
    </row>
    <row r="8" spans="1:11" ht="26.25" customHeight="1" thickBot="1">
      <c r="A8" s="211" t="s">
        <v>5</v>
      </c>
      <c r="B8" s="212" t="s">
        <v>14</v>
      </c>
      <c r="C8" s="213"/>
      <c r="D8" s="214" t="s">
        <v>15</v>
      </c>
      <c r="E8" s="214" t="s">
        <v>16</v>
      </c>
      <c r="F8" s="215" t="s">
        <v>17</v>
      </c>
      <c r="G8" s="213"/>
      <c r="H8" s="214" t="s">
        <v>18</v>
      </c>
      <c r="I8" s="211" t="s">
        <v>19</v>
      </c>
      <c r="J8" s="211"/>
      <c r="K8" s="211" t="s">
        <v>6</v>
      </c>
    </row>
    <row r="9" spans="1:11" ht="26.25" customHeight="1" thickBot="1">
      <c r="A9" s="216"/>
      <c r="B9" s="207"/>
      <c r="C9" s="217"/>
      <c r="D9" s="216"/>
      <c r="E9" s="216"/>
      <c r="F9" s="207"/>
      <c r="G9" s="217"/>
      <c r="H9" s="216"/>
      <c r="I9" s="218" t="s">
        <v>20</v>
      </c>
      <c r="J9" s="219" t="s">
        <v>62</v>
      </c>
      <c r="K9" s="216"/>
    </row>
    <row r="10" spans="1:11" ht="30" customHeight="1">
      <c r="A10" s="3">
        <v>1</v>
      </c>
      <c r="B10" s="53" t="s">
        <v>63</v>
      </c>
      <c r="C10" s="54"/>
      <c r="D10" s="34"/>
      <c r="E10" s="220" t="s">
        <v>64</v>
      </c>
      <c r="F10" s="221" t="s">
        <v>65</v>
      </c>
      <c r="G10" s="222"/>
      <c r="H10" s="32">
        <f>J10*47.2</f>
        <v>462.56000000000006</v>
      </c>
      <c r="I10" s="32"/>
      <c r="J10" s="42">
        <v>9.8</v>
      </c>
      <c r="K10" s="223" t="s">
        <v>66</v>
      </c>
    </row>
    <row r="11" spans="1:11" ht="30" customHeight="1">
      <c r="A11" s="3">
        <v>2</v>
      </c>
      <c r="B11" s="53" t="s">
        <v>56</v>
      </c>
      <c r="C11" s="54"/>
      <c r="D11" s="34"/>
      <c r="E11" s="220" t="s">
        <v>64</v>
      </c>
      <c r="F11" s="221" t="s">
        <v>65</v>
      </c>
      <c r="G11" s="222"/>
      <c r="H11" s="32">
        <f>J11*39.3</f>
        <v>1184.8949999999998</v>
      </c>
      <c r="I11" s="32"/>
      <c r="J11" s="36">
        <v>30.15</v>
      </c>
      <c r="K11" s="223" t="s">
        <v>66</v>
      </c>
    </row>
    <row r="12" spans="1:11" ht="30" customHeight="1">
      <c r="A12" s="3"/>
      <c r="B12" s="53"/>
      <c r="C12" s="54"/>
      <c r="D12" s="34"/>
      <c r="E12" s="220"/>
      <c r="F12" s="221"/>
      <c r="G12" s="222"/>
      <c r="H12" s="32"/>
      <c r="I12" s="32"/>
      <c r="J12" s="36"/>
      <c r="K12" s="223"/>
    </row>
    <row r="13" spans="1:11" ht="30" customHeight="1">
      <c r="A13" s="3"/>
      <c r="B13" s="53"/>
      <c r="C13" s="54"/>
      <c r="D13" s="34"/>
      <c r="E13" s="220"/>
      <c r="F13" s="221"/>
      <c r="G13" s="222"/>
      <c r="H13" s="32"/>
      <c r="I13" s="35"/>
      <c r="J13" s="36"/>
      <c r="K13" s="223"/>
    </row>
    <row r="14" spans="1:11" ht="30" customHeight="1">
      <c r="A14" s="3"/>
      <c r="B14" s="53"/>
      <c r="C14" s="54"/>
      <c r="D14" s="34"/>
      <c r="E14" s="220"/>
      <c r="F14" s="221"/>
      <c r="G14" s="222"/>
      <c r="H14" s="32"/>
      <c r="I14" s="35"/>
      <c r="J14" s="36"/>
      <c r="K14" s="223"/>
    </row>
    <row r="15" spans="1:11" ht="30" customHeight="1">
      <c r="A15" s="3"/>
      <c r="B15" s="53"/>
      <c r="C15" s="54"/>
      <c r="D15" s="34"/>
      <c r="E15" s="220"/>
      <c r="F15" s="221"/>
      <c r="G15" s="222"/>
      <c r="H15" s="32"/>
      <c r="I15" s="35"/>
      <c r="J15" s="36"/>
      <c r="K15" s="223"/>
    </row>
    <row r="16" spans="1:11" ht="30" customHeight="1">
      <c r="A16" s="3"/>
      <c r="B16" s="53"/>
      <c r="C16" s="54"/>
      <c r="D16" s="34"/>
      <c r="E16" s="220"/>
      <c r="F16" s="221"/>
      <c r="G16" s="222"/>
      <c r="H16" s="32"/>
      <c r="I16" s="35"/>
      <c r="J16" s="36"/>
      <c r="K16" s="223"/>
    </row>
    <row r="17" spans="1:11" ht="30" customHeight="1">
      <c r="A17" s="3"/>
      <c r="B17" s="53"/>
      <c r="C17" s="54"/>
      <c r="D17" s="34"/>
      <c r="E17" s="220"/>
      <c r="F17" s="221"/>
      <c r="G17" s="222"/>
      <c r="H17" s="32"/>
      <c r="I17" s="35"/>
      <c r="J17" s="36"/>
      <c r="K17" s="223"/>
    </row>
    <row r="18" spans="1:11" ht="30" customHeight="1">
      <c r="A18" s="3"/>
      <c r="B18" s="53"/>
      <c r="C18" s="54"/>
      <c r="D18" s="34"/>
      <c r="E18" s="220"/>
      <c r="F18" s="221"/>
      <c r="G18" s="222"/>
      <c r="H18" s="32"/>
      <c r="I18" s="35"/>
      <c r="J18" s="36"/>
      <c r="K18" s="223"/>
    </row>
    <row r="19" spans="1:11" ht="30" customHeight="1">
      <c r="A19" s="3"/>
      <c r="B19" s="53"/>
      <c r="C19" s="54"/>
      <c r="D19" s="34"/>
      <c r="E19" s="220"/>
      <c r="F19" s="221"/>
      <c r="G19" s="222"/>
      <c r="H19" s="32"/>
      <c r="I19" s="35"/>
      <c r="J19" s="36"/>
      <c r="K19" s="223"/>
    </row>
    <row r="20" spans="1:11" ht="30" customHeight="1">
      <c r="A20" s="3"/>
      <c r="B20" s="53"/>
      <c r="C20" s="54"/>
      <c r="D20" s="34"/>
      <c r="E20" s="220"/>
      <c r="F20" s="221"/>
      <c r="G20" s="222"/>
      <c r="H20" s="32"/>
      <c r="I20" s="35"/>
      <c r="J20" s="36"/>
      <c r="K20" s="223"/>
    </row>
    <row r="21" spans="1:11" ht="30" customHeight="1">
      <c r="A21" s="3"/>
      <c r="B21" s="53"/>
      <c r="C21" s="54"/>
      <c r="D21" s="34"/>
      <c r="E21" s="220"/>
      <c r="F21" s="221"/>
      <c r="G21" s="222"/>
      <c r="H21" s="32"/>
      <c r="I21" s="35"/>
      <c r="J21" s="36"/>
      <c r="K21" s="223"/>
    </row>
    <row r="22" spans="1:11" ht="30" customHeight="1">
      <c r="A22" s="3"/>
      <c r="B22" s="53"/>
      <c r="C22" s="54"/>
      <c r="D22" s="34"/>
      <c r="E22" s="220"/>
      <c r="F22" s="221"/>
      <c r="G22" s="222"/>
      <c r="H22" s="32"/>
      <c r="I22" s="35"/>
      <c r="J22" s="36"/>
      <c r="K22" s="223"/>
    </row>
    <row r="23" spans="1:11" ht="30" customHeight="1">
      <c r="A23" s="3"/>
      <c r="B23" s="53"/>
      <c r="C23" s="54"/>
      <c r="D23" s="34"/>
      <c r="E23" s="220"/>
      <c r="F23" s="221"/>
      <c r="G23" s="222"/>
      <c r="H23" s="32"/>
      <c r="I23" s="35"/>
      <c r="J23" s="36"/>
      <c r="K23" s="223"/>
    </row>
    <row r="24" spans="1:11" ht="30" customHeight="1">
      <c r="A24" s="3"/>
      <c r="B24" s="53"/>
      <c r="C24" s="54"/>
      <c r="D24" s="34"/>
      <c r="E24" s="220"/>
      <c r="F24" s="221"/>
      <c r="G24" s="222"/>
      <c r="H24" s="32"/>
      <c r="I24" s="35"/>
      <c r="J24" s="36"/>
      <c r="K24" s="223"/>
    </row>
    <row r="25" spans="1:11" ht="30" customHeight="1">
      <c r="A25" s="3"/>
      <c r="B25" s="53"/>
      <c r="C25" s="54"/>
      <c r="D25" s="34"/>
      <c r="E25" s="220"/>
      <c r="F25" s="221"/>
      <c r="G25" s="222"/>
      <c r="H25" s="32"/>
      <c r="I25" s="35"/>
      <c r="J25" s="36"/>
      <c r="K25" s="223"/>
    </row>
    <row r="26" spans="1:11" ht="30" customHeight="1">
      <c r="A26" s="3"/>
      <c r="B26" s="53"/>
      <c r="C26" s="54"/>
      <c r="D26" s="34"/>
      <c r="E26" s="220"/>
      <c r="F26" s="221"/>
      <c r="G26" s="222"/>
      <c r="H26" s="32"/>
      <c r="I26" s="35"/>
      <c r="J26" s="36"/>
      <c r="K26" s="223"/>
    </row>
    <row r="27" spans="1:11" ht="18.75" customHeight="1" thickBot="1">
      <c r="A27" s="224" t="s">
        <v>22</v>
      </c>
      <c r="B27" s="225"/>
      <c r="C27" s="225"/>
      <c r="D27" s="225"/>
      <c r="E27" s="225"/>
      <c r="F27" s="225"/>
      <c r="G27" s="225"/>
      <c r="H27" s="225"/>
      <c r="I27" s="225"/>
      <c r="J27" s="225"/>
      <c r="K27" s="226"/>
    </row>
    <row r="28" spans="1:11" ht="18.75" customHeight="1">
      <c r="A28" s="227" t="s">
        <v>8</v>
      </c>
      <c r="B28" s="228"/>
      <c r="C28" s="229" t="str">
        <f>'[3]Str tyt - DWM'!A34</f>
        <v>R.Pach</v>
      </c>
      <c r="D28" s="230" t="s">
        <v>9</v>
      </c>
      <c r="E28" s="231" t="s">
        <v>25</v>
      </c>
      <c r="F28" s="232"/>
      <c r="G28" s="233" t="s">
        <v>10</v>
      </c>
      <c r="H28" s="234"/>
      <c r="I28" s="234"/>
      <c r="J28" s="234"/>
      <c r="K28" s="235"/>
    </row>
    <row r="29" spans="1:11" ht="18.75" customHeight="1" thickBot="1">
      <c r="A29" s="236" t="s">
        <v>11</v>
      </c>
      <c r="B29" s="237"/>
      <c r="C29" s="238">
        <f>'[3]Str tyt - DWM'!B34</f>
        <v>45502</v>
      </c>
      <c r="D29" s="239" t="s">
        <v>11</v>
      </c>
      <c r="E29" s="240">
        <f>C29</f>
        <v>45502</v>
      </c>
      <c r="F29" s="241"/>
      <c r="G29" s="242">
        <f>SUM(H10:H26,H30:H46,H50:H66,H70:H86,H90:H106,H110:H126,H130:H146,H150:H166,H170:H186,H190:H206)</f>
        <v>1647.455</v>
      </c>
      <c r="H29" s="242"/>
      <c r="I29" s="242"/>
      <c r="J29" s="242"/>
      <c r="K29" s="243" t="s">
        <v>12</v>
      </c>
    </row>
    <row r="30" spans="1:11" ht="30" customHeight="1">
      <c r="A30" s="3"/>
      <c r="B30" s="53"/>
      <c r="C30" s="54"/>
      <c r="D30" s="34"/>
      <c r="E30" s="220"/>
      <c r="F30" s="221"/>
      <c r="G30" s="222"/>
      <c r="H30" s="32"/>
      <c r="I30" s="35"/>
      <c r="J30" s="36"/>
      <c r="K30" s="223"/>
    </row>
    <row r="31" spans="1:11" ht="30" customHeight="1">
      <c r="A31" s="3"/>
      <c r="B31" s="53"/>
      <c r="C31" s="54"/>
      <c r="D31" s="34"/>
      <c r="E31" s="220"/>
      <c r="F31" s="221"/>
      <c r="G31" s="222"/>
      <c r="H31" s="32"/>
      <c r="I31" s="35"/>
      <c r="J31" s="36"/>
      <c r="K31" s="223"/>
    </row>
    <row r="32" spans="1:11" ht="30" customHeight="1">
      <c r="A32" s="3"/>
      <c r="B32" s="53"/>
      <c r="C32" s="54"/>
      <c r="D32" s="34"/>
      <c r="E32" s="220"/>
      <c r="F32" s="221"/>
      <c r="G32" s="222"/>
      <c r="H32" s="42"/>
      <c r="I32" s="52"/>
      <c r="J32" s="36"/>
      <c r="K32" s="223"/>
    </row>
    <row r="33" spans="1:11" ht="30" customHeight="1">
      <c r="A33" s="3"/>
      <c r="B33" s="53"/>
      <c r="C33" s="54"/>
      <c r="D33" s="34"/>
      <c r="E33" s="220"/>
      <c r="F33" s="221"/>
      <c r="G33" s="222"/>
      <c r="H33" s="42"/>
      <c r="I33" s="35"/>
      <c r="J33" s="36"/>
      <c r="K33" s="223"/>
    </row>
    <row r="34" spans="1:11" ht="30" customHeight="1">
      <c r="A34" s="3"/>
      <c r="B34" s="53"/>
      <c r="C34" s="54"/>
      <c r="D34" s="34"/>
      <c r="E34" s="220"/>
      <c r="F34" s="221"/>
      <c r="G34" s="222"/>
      <c r="H34" s="42"/>
      <c r="I34" s="35"/>
      <c r="J34" s="36"/>
      <c r="K34" s="223"/>
    </row>
    <row r="35" spans="1:11" ht="30" customHeight="1">
      <c r="A35" s="3"/>
      <c r="B35" s="53"/>
      <c r="C35" s="54"/>
      <c r="D35" s="34"/>
      <c r="E35" s="220"/>
      <c r="F35" s="221"/>
      <c r="G35" s="222"/>
      <c r="H35" s="42"/>
      <c r="I35" s="35"/>
      <c r="J35" s="36"/>
      <c r="K35" s="223"/>
    </row>
    <row r="36" spans="1:11" ht="30" customHeight="1">
      <c r="A36" s="3"/>
      <c r="B36" s="53"/>
      <c r="C36" s="54"/>
      <c r="D36" s="34"/>
      <c r="E36" s="220"/>
      <c r="F36" s="221"/>
      <c r="G36" s="222"/>
      <c r="H36" s="42"/>
      <c r="I36" s="35"/>
      <c r="J36" s="36"/>
      <c r="K36" s="223"/>
    </row>
    <row r="37" spans="1:11" ht="30" customHeight="1">
      <c r="A37" s="3"/>
      <c r="B37" s="102"/>
      <c r="C37" s="103"/>
      <c r="D37" s="34"/>
      <c r="E37" s="244"/>
      <c r="F37" s="245"/>
      <c r="G37" s="246"/>
      <c r="H37" s="42"/>
      <c r="I37" s="35"/>
      <c r="J37" s="36"/>
      <c r="K37" s="247"/>
    </row>
    <row r="38" spans="1:11" ht="30" customHeight="1">
      <c r="A38" s="3"/>
      <c r="B38" s="102"/>
      <c r="C38" s="103"/>
      <c r="D38" s="34"/>
      <c r="E38" s="244"/>
      <c r="F38" s="245"/>
      <c r="G38" s="246"/>
      <c r="H38" s="42"/>
      <c r="I38" s="52"/>
      <c r="J38" s="36"/>
      <c r="K38" s="43"/>
    </row>
    <row r="39" spans="1:11" ht="30" customHeight="1">
      <c r="A39" s="3"/>
      <c r="B39" s="100"/>
      <c r="C39" s="101"/>
      <c r="D39" s="34"/>
      <c r="E39" s="244"/>
      <c r="F39" s="245"/>
      <c r="G39" s="246"/>
      <c r="H39" s="42"/>
      <c r="I39" s="35"/>
      <c r="J39" s="36"/>
      <c r="K39" s="247"/>
    </row>
    <row r="40" spans="1:11" ht="30" customHeight="1">
      <c r="A40" s="3"/>
      <c r="B40" s="100"/>
      <c r="C40" s="101"/>
      <c r="D40" s="34"/>
      <c r="E40" s="244"/>
      <c r="F40" s="245"/>
      <c r="G40" s="246"/>
      <c r="H40" s="42"/>
      <c r="I40" s="35"/>
      <c r="J40" s="36"/>
      <c r="K40" s="247"/>
    </row>
    <row r="41" spans="1:11" ht="30" customHeight="1">
      <c r="A41" s="3"/>
      <c r="B41" s="100"/>
      <c r="C41" s="101"/>
      <c r="D41" s="34"/>
      <c r="E41" s="244"/>
      <c r="F41" s="245"/>
      <c r="G41" s="246"/>
      <c r="H41" s="36"/>
      <c r="I41" s="36"/>
      <c r="J41" s="36"/>
      <c r="K41" s="247"/>
    </row>
    <row r="42" spans="1:11" ht="30" customHeight="1">
      <c r="A42" s="3"/>
      <c r="B42" s="100"/>
      <c r="C42" s="101"/>
      <c r="D42" s="34"/>
      <c r="E42" s="244"/>
      <c r="F42" s="245"/>
      <c r="G42" s="246"/>
      <c r="H42" s="42"/>
      <c r="I42" s="35"/>
      <c r="J42" s="36"/>
      <c r="K42" s="247"/>
    </row>
    <row r="43" spans="1:11" ht="30" customHeight="1">
      <c r="A43" s="3"/>
      <c r="B43" s="100"/>
      <c r="C43" s="101"/>
      <c r="D43" s="34"/>
      <c r="E43" s="244"/>
      <c r="F43" s="245"/>
      <c r="G43" s="246"/>
      <c r="H43" s="42"/>
      <c r="I43" s="35"/>
      <c r="J43" s="36"/>
      <c r="K43" s="247"/>
    </row>
    <row r="44" spans="1:11" ht="30" customHeight="1">
      <c r="A44" s="3"/>
      <c r="B44" s="100"/>
      <c r="C44" s="101"/>
      <c r="D44" s="34"/>
      <c r="E44" s="244"/>
      <c r="F44" s="245"/>
      <c r="G44" s="246"/>
      <c r="H44" s="42"/>
      <c r="I44" s="35"/>
      <c r="J44" s="36"/>
      <c r="K44" s="247"/>
    </row>
    <row r="45" spans="1:11" ht="30" customHeight="1">
      <c r="A45" s="3"/>
      <c r="B45" s="100"/>
      <c r="C45" s="101"/>
      <c r="D45" s="34"/>
      <c r="E45" s="244"/>
      <c r="F45" s="245"/>
      <c r="G45" s="246"/>
      <c r="H45" s="42"/>
      <c r="I45" s="35"/>
      <c r="J45" s="36"/>
      <c r="K45" s="247"/>
    </row>
    <row r="46" spans="1:11" ht="30" customHeight="1">
      <c r="A46" s="3"/>
      <c r="B46" s="100"/>
      <c r="C46" s="101"/>
      <c r="D46" s="34"/>
      <c r="E46" s="244"/>
      <c r="F46" s="245"/>
      <c r="G46" s="246"/>
      <c r="H46" s="42"/>
      <c r="I46" s="35"/>
      <c r="J46" s="36"/>
      <c r="K46" s="247"/>
    </row>
    <row r="47" spans="1:11" ht="18.75" customHeight="1" thickBot="1">
      <c r="A47" s="224" t="s">
        <v>22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6"/>
    </row>
    <row r="48" spans="1:11" ht="18.75" customHeight="1">
      <c r="A48" s="248" t="s">
        <v>8</v>
      </c>
      <c r="B48" s="249"/>
      <c r="C48" s="250" t="str">
        <f>C28</f>
        <v>R.Pach</v>
      </c>
      <c r="D48" s="251" t="s">
        <v>9</v>
      </c>
      <c r="E48" s="252" t="str">
        <f>E28</f>
        <v>T.Jaros</v>
      </c>
      <c r="F48" s="253"/>
      <c r="G48" s="254" t="s">
        <v>10</v>
      </c>
      <c r="H48" s="255"/>
      <c r="I48" s="255"/>
      <c r="J48" s="255"/>
      <c r="K48" s="213"/>
    </row>
    <row r="49" spans="1:11" ht="18.75" customHeight="1" thickBot="1">
      <c r="A49" s="256" t="s">
        <v>11</v>
      </c>
      <c r="B49" s="257"/>
      <c r="C49" s="258">
        <f>C29</f>
        <v>45502</v>
      </c>
      <c r="D49" s="259" t="s">
        <v>11</v>
      </c>
      <c r="E49" s="260">
        <f>E29</f>
        <v>45502</v>
      </c>
      <c r="F49" s="261"/>
      <c r="G49" s="262">
        <f>$G29</f>
        <v>1647.455</v>
      </c>
      <c r="H49" s="262"/>
      <c r="I49" s="262"/>
      <c r="J49" s="262"/>
      <c r="K49" s="263" t="s">
        <v>12</v>
      </c>
    </row>
    <row r="50" spans="1:11" ht="30" customHeight="1">
      <c r="A50" s="3"/>
      <c r="B50" s="100"/>
      <c r="C50" s="101"/>
      <c r="D50" s="34"/>
      <c r="E50" s="244"/>
      <c r="F50" s="245"/>
      <c r="G50" s="246"/>
      <c r="H50" s="42"/>
      <c r="I50" s="35"/>
      <c r="J50" s="36"/>
      <c r="K50" s="247"/>
    </row>
    <row r="51" spans="1:11" ht="30" customHeight="1">
      <c r="A51" s="3"/>
      <c r="B51" s="100"/>
      <c r="C51" s="101"/>
      <c r="D51" s="34"/>
      <c r="E51" s="244"/>
      <c r="F51" s="245"/>
      <c r="G51" s="246"/>
      <c r="H51" s="42"/>
      <c r="I51" s="35"/>
      <c r="J51" s="36"/>
      <c r="K51" s="247"/>
    </row>
    <row r="52" spans="1:11" ht="30" customHeight="1">
      <c r="A52" s="3"/>
      <c r="B52" s="100"/>
      <c r="C52" s="101"/>
      <c r="D52" s="34"/>
      <c r="E52" s="244"/>
      <c r="F52" s="245"/>
      <c r="G52" s="246"/>
      <c r="H52" s="42"/>
      <c r="I52" s="35"/>
      <c r="J52" s="36"/>
      <c r="K52" s="247"/>
    </row>
    <row r="53" spans="1:11" ht="30" customHeight="1">
      <c r="A53" s="3"/>
      <c r="B53" s="100"/>
      <c r="C53" s="101"/>
      <c r="D53" s="34"/>
      <c r="E53" s="244"/>
      <c r="F53" s="245"/>
      <c r="G53" s="246"/>
      <c r="H53" s="42"/>
      <c r="I53" s="35"/>
      <c r="J53" s="36"/>
      <c r="K53" s="247"/>
    </row>
    <row r="54" spans="1:11" ht="30" customHeight="1">
      <c r="A54" s="3"/>
      <c r="B54" s="100"/>
      <c r="C54" s="101"/>
      <c r="D54" s="34"/>
      <c r="E54" s="244"/>
      <c r="F54" s="245"/>
      <c r="G54" s="246"/>
      <c r="H54" s="42"/>
      <c r="I54" s="35"/>
      <c r="J54" s="36"/>
      <c r="K54" s="44"/>
    </row>
    <row r="55" spans="1:11" ht="30" customHeight="1">
      <c r="A55" s="3"/>
      <c r="B55" s="100"/>
      <c r="C55" s="101"/>
      <c r="D55" s="34"/>
      <c r="E55" s="244"/>
      <c r="F55" s="245"/>
      <c r="G55" s="246"/>
      <c r="H55" s="42"/>
      <c r="I55" s="35"/>
      <c r="J55" s="36"/>
      <c r="K55" s="44"/>
    </row>
    <row r="56" spans="1:11" ht="30" customHeight="1">
      <c r="A56" s="3"/>
      <c r="B56" s="100"/>
      <c r="C56" s="101"/>
      <c r="D56" s="34"/>
      <c r="E56" s="244"/>
      <c r="F56" s="245"/>
      <c r="G56" s="246"/>
      <c r="H56" s="42"/>
      <c r="I56" s="35"/>
      <c r="J56" s="36"/>
      <c r="K56" s="247"/>
    </row>
    <row r="57" spans="1:11" ht="30" customHeight="1">
      <c r="A57" s="3"/>
      <c r="B57" s="100"/>
      <c r="C57" s="101"/>
      <c r="D57" s="34"/>
      <c r="E57" s="244"/>
      <c r="F57" s="245"/>
      <c r="G57" s="246"/>
      <c r="H57" s="42"/>
      <c r="I57" s="35"/>
      <c r="J57" s="36"/>
      <c r="K57" s="247"/>
    </row>
    <row r="58" spans="1:11" ht="30" customHeight="1">
      <c r="A58" s="3"/>
      <c r="B58" s="100"/>
      <c r="C58" s="101"/>
      <c r="D58" s="34"/>
      <c r="E58" s="244"/>
      <c r="F58" s="245"/>
      <c r="G58" s="246"/>
      <c r="H58" s="42"/>
      <c r="I58" s="35"/>
      <c r="J58" s="36"/>
      <c r="K58" s="247"/>
    </row>
    <row r="59" spans="1:11" ht="30" customHeight="1">
      <c r="A59" s="3"/>
      <c r="B59" s="100"/>
      <c r="C59" s="101"/>
      <c r="D59" s="34"/>
      <c r="E59" s="244"/>
      <c r="F59" s="245"/>
      <c r="G59" s="246"/>
      <c r="H59" s="42"/>
      <c r="I59" s="35"/>
      <c r="J59" s="36"/>
      <c r="K59" s="247"/>
    </row>
    <row r="60" spans="1:11" ht="30" customHeight="1">
      <c r="A60" s="3"/>
      <c r="B60" s="100"/>
      <c r="C60" s="101"/>
      <c r="D60" s="34"/>
      <c r="E60" s="244"/>
      <c r="F60" s="245"/>
      <c r="G60" s="246"/>
      <c r="H60" s="42"/>
      <c r="I60" s="35"/>
      <c r="J60" s="36"/>
      <c r="K60" s="247"/>
    </row>
    <row r="61" spans="1:11" ht="30" customHeight="1">
      <c r="A61" s="3"/>
      <c r="B61" s="100"/>
      <c r="C61" s="101"/>
      <c r="D61" s="34"/>
      <c r="E61" s="244"/>
      <c r="F61" s="245"/>
      <c r="G61" s="246"/>
      <c r="H61" s="42"/>
      <c r="I61" s="35"/>
      <c r="J61" s="36"/>
      <c r="K61" s="247"/>
    </row>
    <row r="62" spans="1:11" ht="30" customHeight="1">
      <c r="A62" s="3"/>
      <c r="B62" s="100"/>
      <c r="C62" s="101"/>
      <c r="D62" s="34"/>
      <c r="E62" s="244"/>
      <c r="F62" s="245"/>
      <c r="G62" s="246"/>
      <c r="H62" s="42"/>
      <c r="I62" s="35"/>
      <c r="J62" s="36"/>
      <c r="K62" s="247"/>
    </row>
    <row r="63" spans="1:11" ht="30" customHeight="1">
      <c r="A63" s="3"/>
      <c r="B63" s="100"/>
      <c r="C63" s="101"/>
      <c r="D63" s="34"/>
      <c r="E63" s="244"/>
      <c r="F63" s="245"/>
      <c r="G63" s="246"/>
      <c r="H63" s="42"/>
      <c r="I63" s="35"/>
      <c r="J63" s="36"/>
      <c r="K63" s="247"/>
    </row>
    <row r="64" spans="1:11" ht="30" customHeight="1">
      <c r="A64" s="3"/>
      <c r="B64" s="100"/>
      <c r="C64" s="101"/>
      <c r="D64" s="34"/>
      <c r="E64" s="244"/>
      <c r="F64" s="245"/>
      <c r="G64" s="246"/>
      <c r="H64" s="42"/>
      <c r="I64" s="35"/>
      <c r="J64" s="36"/>
      <c r="K64" s="247"/>
    </row>
    <row r="65" spans="1:11" ht="30" customHeight="1">
      <c r="A65" s="3"/>
      <c r="B65" s="100"/>
      <c r="C65" s="101"/>
      <c r="D65" s="34"/>
      <c r="E65" s="244"/>
      <c r="F65" s="245"/>
      <c r="G65" s="246"/>
      <c r="H65" s="42"/>
      <c r="I65" s="35"/>
      <c r="J65" s="36"/>
      <c r="K65" s="247"/>
    </row>
    <row r="66" spans="1:11" ht="30" customHeight="1">
      <c r="A66" s="3"/>
      <c r="B66" s="100"/>
      <c r="C66" s="101"/>
      <c r="D66" s="34"/>
      <c r="E66" s="244"/>
      <c r="F66" s="245"/>
      <c r="G66" s="246"/>
      <c r="H66" s="42"/>
      <c r="I66" s="35"/>
      <c r="J66" s="36"/>
      <c r="K66" s="247"/>
    </row>
    <row r="67" spans="1:11" ht="18.75" customHeight="1" thickBot="1">
      <c r="A67" s="264" t="s">
        <v>22</v>
      </c>
      <c r="B67" s="265"/>
      <c r="C67" s="265"/>
      <c r="D67" s="265"/>
      <c r="E67" s="265"/>
      <c r="F67" s="265"/>
      <c r="G67" s="265"/>
      <c r="H67" s="265"/>
      <c r="I67" s="265"/>
      <c r="J67" s="265"/>
      <c r="K67" s="266"/>
    </row>
    <row r="68" spans="1:11" ht="18.75" customHeight="1">
      <c r="A68" s="248" t="s">
        <v>8</v>
      </c>
      <c r="B68" s="249"/>
      <c r="C68" s="250" t="str">
        <f>C48</f>
        <v>R.Pach</v>
      </c>
      <c r="D68" s="251" t="s">
        <v>9</v>
      </c>
      <c r="E68" s="252" t="str">
        <f>E48</f>
        <v>T.Jaros</v>
      </c>
      <c r="F68" s="253"/>
      <c r="G68" s="254" t="s">
        <v>10</v>
      </c>
      <c r="H68" s="255"/>
      <c r="I68" s="255"/>
      <c r="J68" s="255"/>
      <c r="K68" s="213"/>
    </row>
    <row r="69" spans="1:11" ht="18.75" customHeight="1" thickBot="1">
      <c r="A69" s="256" t="s">
        <v>11</v>
      </c>
      <c r="B69" s="257"/>
      <c r="C69" s="258">
        <f>C49</f>
        <v>45502</v>
      </c>
      <c r="D69" s="259" t="s">
        <v>11</v>
      </c>
      <c r="E69" s="260">
        <f>E49</f>
        <v>45502</v>
      </c>
      <c r="F69" s="261"/>
      <c r="G69" s="262">
        <f>$G49</f>
        <v>1647.455</v>
      </c>
      <c r="H69" s="262"/>
      <c r="I69" s="262"/>
      <c r="J69" s="262"/>
      <c r="K69" s="263" t="s">
        <v>12</v>
      </c>
    </row>
    <row r="70" spans="1:11" ht="30" customHeight="1">
      <c r="A70" s="3"/>
      <c r="B70" s="100"/>
      <c r="C70" s="101"/>
      <c r="D70" s="34"/>
      <c r="E70" s="244"/>
      <c r="F70" s="245"/>
      <c r="G70" s="246"/>
      <c r="H70" s="42"/>
      <c r="I70" s="35"/>
      <c r="J70" s="36"/>
      <c r="K70" s="247"/>
    </row>
    <row r="71" spans="1:11" ht="30" customHeight="1">
      <c r="A71" s="3"/>
      <c r="B71" s="100"/>
      <c r="C71" s="101"/>
      <c r="D71" s="34"/>
      <c r="E71" s="244"/>
      <c r="F71" s="245"/>
      <c r="G71" s="246"/>
      <c r="H71" s="42"/>
      <c r="I71" s="35"/>
      <c r="J71" s="36"/>
      <c r="K71" s="247"/>
    </row>
    <row r="72" spans="1:11" ht="30" customHeight="1">
      <c r="A72" s="3"/>
      <c r="B72" s="100"/>
      <c r="C72" s="101"/>
      <c r="D72" s="34"/>
      <c r="E72" s="244"/>
      <c r="F72" s="245"/>
      <c r="G72" s="246"/>
      <c r="H72" s="42"/>
      <c r="I72" s="35"/>
      <c r="J72" s="36"/>
      <c r="K72" s="247"/>
    </row>
    <row r="73" spans="1:11" ht="30" customHeight="1">
      <c r="A73" s="3"/>
      <c r="B73" s="100"/>
      <c r="C73" s="101"/>
      <c r="D73" s="34"/>
      <c r="E73" s="244"/>
      <c r="F73" s="245"/>
      <c r="G73" s="246"/>
      <c r="H73" s="42"/>
      <c r="I73" s="35"/>
      <c r="J73" s="36"/>
      <c r="K73" s="247"/>
    </row>
    <row r="74" spans="1:11" ht="30" customHeight="1">
      <c r="A74" s="3"/>
      <c r="B74" s="100"/>
      <c r="C74" s="101"/>
      <c r="D74" s="34"/>
      <c r="E74" s="244"/>
      <c r="F74" s="245"/>
      <c r="G74" s="246"/>
      <c r="H74" s="42"/>
      <c r="I74" s="35"/>
      <c r="J74" s="36"/>
      <c r="K74" s="247"/>
    </row>
    <row r="75" spans="1:11" ht="30" customHeight="1">
      <c r="A75" s="3"/>
      <c r="B75" s="100"/>
      <c r="C75" s="101"/>
      <c r="D75" s="34"/>
      <c r="E75" s="244"/>
      <c r="F75" s="245"/>
      <c r="G75" s="246"/>
      <c r="H75" s="42"/>
      <c r="I75" s="35"/>
      <c r="J75" s="36"/>
      <c r="K75" s="247"/>
    </row>
    <row r="76" spans="1:11" ht="30" customHeight="1">
      <c r="A76" s="3"/>
      <c r="B76" s="100"/>
      <c r="C76" s="101"/>
      <c r="D76" s="34"/>
      <c r="E76" s="244"/>
      <c r="F76" s="245"/>
      <c r="G76" s="246"/>
      <c r="H76" s="42"/>
      <c r="I76" s="35"/>
      <c r="J76" s="36"/>
      <c r="K76" s="247"/>
    </row>
    <row r="77" spans="1:11" ht="30" customHeight="1">
      <c r="A77" s="3"/>
      <c r="B77" s="100"/>
      <c r="C77" s="101"/>
      <c r="D77" s="34"/>
      <c r="E77" s="244"/>
      <c r="F77" s="245"/>
      <c r="G77" s="246"/>
      <c r="H77" s="42"/>
      <c r="I77" s="35"/>
      <c r="J77" s="36"/>
      <c r="K77" s="247"/>
    </row>
    <row r="78" spans="1:11" ht="30" customHeight="1">
      <c r="A78" s="3"/>
      <c r="B78" s="100"/>
      <c r="C78" s="101"/>
      <c r="D78" s="34"/>
      <c r="E78" s="244"/>
      <c r="F78" s="245"/>
      <c r="G78" s="246"/>
      <c r="H78" s="42"/>
      <c r="I78" s="35"/>
      <c r="J78" s="36"/>
      <c r="K78" s="247"/>
    </row>
    <row r="79" spans="1:11" ht="30" customHeight="1">
      <c r="A79" s="3"/>
      <c r="B79" s="100"/>
      <c r="C79" s="101"/>
      <c r="D79" s="34"/>
      <c r="E79" s="244"/>
      <c r="F79" s="245"/>
      <c r="G79" s="246"/>
      <c r="H79" s="42"/>
      <c r="I79" s="35"/>
      <c r="J79" s="36"/>
      <c r="K79" s="247"/>
    </row>
    <row r="80" spans="1:11" ht="30" customHeight="1">
      <c r="A80" s="3"/>
      <c r="B80" s="100"/>
      <c r="C80" s="101"/>
      <c r="D80" s="34"/>
      <c r="E80" s="244"/>
      <c r="F80" s="245"/>
      <c r="G80" s="246"/>
      <c r="H80" s="42"/>
      <c r="I80" s="35"/>
      <c r="J80" s="36"/>
      <c r="K80" s="247"/>
    </row>
    <row r="81" spans="1:11" ht="30" customHeight="1">
      <c r="A81" s="3"/>
      <c r="B81" s="100"/>
      <c r="C81" s="101"/>
      <c r="D81" s="34"/>
      <c r="E81" s="244"/>
      <c r="F81" s="245"/>
      <c r="G81" s="246"/>
      <c r="H81" s="42"/>
      <c r="I81" s="35"/>
      <c r="J81" s="36"/>
      <c r="K81" s="247"/>
    </row>
    <row r="82" spans="1:11" ht="30" customHeight="1">
      <c r="A82" s="3"/>
      <c r="B82" s="100"/>
      <c r="C82" s="101"/>
      <c r="D82" s="34"/>
      <c r="E82" s="244"/>
      <c r="F82" s="245"/>
      <c r="G82" s="246"/>
      <c r="H82" s="42"/>
      <c r="I82" s="35"/>
      <c r="J82" s="36"/>
      <c r="K82" s="247"/>
    </row>
    <row r="83" spans="1:11" ht="30" customHeight="1">
      <c r="A83" s="3"/>
      <c r="B83" s="100"/>
      <c r="C83" s="101"/>
      <c r="D83" s="34"/>
      <c r="E83" s="244"/>
      <c r="F83" s="245"/>
      <c r="G83" s="246"/>
      <c r="H83" s="42"/>
      <c r="I83" s="35"/>
      <c r="J83" s="36"/>
      <c r="K83" s="247"/>
    </row>
    <row r="84" spans="1:11" ht="30" customHeight="1">
      <c r="A84" s="3"/>
      <c r="B84" s="66"/>
      <c r="C84" s="67"/>
      <c r="D84" s="3"/>
      <c r="E84" s="14"/>
      <c r="F84" s="267"/>
      <c r="G84" s="69"/>
      <c r="H84" s="12"/>
      <c r="I84" s="3"/>
      <c r="J84" s="15"/>
      <c r="K84" s="14"/>
    </row>
    <row r="85" spans="1:11" ht="30" customHeight="1">
      <c r="A85" s="3"/>
      <c r="B85" s="66"/>
      <c r="C85" s="67"/>
      <c r="D85" s="3"/>
      <c r="E85" s="14"/>
      <c r="F85" s="267"/>
      <c r="G85" s="69"/>
      <c r="H85" s="12"/>
      <c r="I85" s="3"/>
      <c r="J85" s="15"/>
      <c r="K85" s="14"/>
    </row>
    <row r="86" spans="1:11" ht="30" customHeight="1">
      <c r="A86" s="3"/>
      <c r="B86" s="70"/>
      <c r="C86" s="71"/>
      <c r="D86" s="4"/>
      <c r="E86" s="20"/>
      <c r="F86" s="268"/>
      <c r="G86" s="73"/>
      <c r="H86" s="17"/>
      <c r="I86" s="4"/>
      <c r="J86" s="19"/>
      <c r="K86" s="20"/>
    </row>
    <row r="87" spans="1:11" ht="18.75" customHeight="1" thickBot="1">
      <c r="A87" s="264" t="s">
        <v>22</v>
      </c>
      <c r="B87" s="265"/>
      <c r="C87" s="265"/>
      <c r="D87" s="265"/>
      <c r="E87" s="265"/>
      <c r="F87" s="265"/>
      <c r="G87" s="265"/>
      <c r="H87" s="265"/>
      <c r="I87" s="265"/>
      <c r="J87" s="265"/>
      <c r="K87" s="266"/>
    </row>
    <row r="88" spans="1:11" ht="18.75" customHeight="1">
      <c r="A88" s="248" t="s">
        <v>8</v>
      </c>
      <c r="B88" s="249"/>
      <c r="C88" s="250" t="str">
        <f>C68</f>
        <v>R.Pach</v>
      </c>
      <c r="D88" s="251" t="s">
        <v>9</v>
      </c>
      <c r="E88" s="252" t="str">
        <f>E68</f>
        <v>T.Jaros</v>
      </c>
      <c r="F88" s="253"/>
      <c r="G88" s="254" t="s">
        <v>10</v>
      </c>
      <c r="H88" s="255"/>
      <c r="I88" s="255"/>
      <c r="J88" s="255"/>
      <c r="K88" s="213"/>
    </row>
    <row r="89" spans="1:11" ht="18.75" customHeight="1" thickBot="1">
      <c r="A89" s="256" t="s">
        <v>11</v>
      </c>
      <c r="B89" s="257"/>
      <c r="C89" s="258">
        <f>C69</f>
        <v>45502</v>
      </c>
      <c r="D89" s="259" t="s">
        <v>11</v>
      </c>
      <c r="E89" s="260">
        <f>E69</f>
        <v>45502</v>
      </c>
      <c r="F89" s="261"/>
      <c r="G89" s="262">
        <f>$G69</f>
        <v>1647.455</v>
      </c>
      <c r="H89" s="262"/>
      <c r="I89" s="262"/>
      <c r="J89" s="262"/>
      <c r="K89" s="263" t="s">
        <v>12</v>
      </c>
    </row>
    <row r="90" spans="1:11" ht="30" customHeight="1">
      <c r="A90" s="3"/>
      <c r="B90" s="66"/>
      <c r="C90" s="67"/>
      <c r="D90" s="3"/>
      <c r="E90" s="14"/>
      <c r="F90" s="267"/>
      <c r="G90" s="69"/>
      <c r="H90" s="12"/>
      <c r="I90" s="3"/>
      <c r="J90" s="15"/>
      <c r="K90" s="14"/>
    </row>
    <row r="91" spans="1:11" ht="30" customHeight="1">
      <c r="A91" s="3"/>
      <c r="B91" s="66"/>
      <c r="C91" s="67"/>
      <c r="D91" s="3"/>
      <c r="E91" s="14"/>
      <c r="F91" s="267"/>
      <c r="G91" s="69"/>
      <c r="H91" s="12"/>
      <c r="I91" s="3"/>
      <c r="J91" s="15"/>
      <c r="K91" s="14"/>
    </row>
    <row r="92" spans="1:11" ht="30" customHeight="1">
      <c r="A92" s="3"/>
      <c r="B92" s="66"/>
      <c r="C92" s="67"/>
      <c r="D92" s="3"/>
      <c r="E92" s="14"/>
      <c r="F92" s="267"/>
      <c r="G92" s="69"/>
      <c r="H92" s="12"/>
      <c r="I92" s="3"/>
      <c r="J92" s="15"/>
      <c r="K92" s="14"/>
    </row>
    <row r="93" spans="1:11" ht="30" customHeight="1">
      <c r="A93" s="3"/>
      <c r="B93" s="66"/>
      <c r="C93" s="67"/>
      <c r="D93" s="3"/>
      <c r="E93" s="14"/>
      <c r="F93" s="267"/>
      <c r="G93" s="69"/>
      <c r="H93" s="12"/>
      <c r="I93" s="3"/>
      <c r="J93" s="15"/>
      <c r="K93" s="14"/>
    </row>
    <row r="94" spans="1:11" ht="30" customHeight="1">
      <c r="A94" s="3"/>
      <c r="B94" s="66"/>
      <c r="C94" s="67"/>
      <c r="D94" s="3"/>
      <c r="E94" s="14"/>
      <c r="F94" s="267"/>
      <c r="G94" s="69"/>
      <c r="H94" s="12"/>
      <c r="I94" s="3"/>
      <c r="J94" s="15"/>
      <c r="K94" s="14"/>
    </row>
    <row r="95" spans="1:11" ht="30" customHeight="1">
      <c r="A95" s="3"/>
      <c r="B95" s="66"/>
      <c r="C95" s="67"/>
      <c r="D95" s="3"/>
      <c r="E95" s="14"/>
      <c r="F95" s="267"/>
      <c r="G95" s="69"/>
      <c r="H95" s="12"/>
      <c r="I95" s="3"/>
      <c r="J95" s="15"/>
      <c r="K95" s="14"/>
    </row>
    <row r="96" spans="1:11" ht="30" customHeight="1">
      <c r="A96" s="3"/>
      <c r="B96" s="66"/>
      <c r="C96" s="67"/>
      <c r="D96" s="3"/>
      <c r="E96" s="14"/>
      <c r="F96" s="267"/>
      <c r="G96" s="69"/>
      <c r="H96" s="12"/>
      <c r="I96" s="3"/>
      <c r="J96" s="15"/>
      <c r="K96" s="14"/>
    </row>
    <row r="97" spans="1:11" ht="30" customHeight="1">
      <c r="A97" s="3"/>
      <c r="B97" s="66"/>
      <c r="C97" s="67"/>
      <c r="D97" s="3"/>
      <c r="E97" s="14"/>
      <c r="F97" s="267"/>
      <c r="G97" s="69"/>
      <c r="H97" s="12"/>
      <c r="I97" s="3"/>
      <c r="J97" s="15"/>
      <c r="K97" s="14"/>
    </row>
    <row r="98" spans="1:11" ht="30" customHeight="1">
      <c r="A98" s="3"/>
      <c r="B98" s="66"/>
      <c r="C98" s="67"/>
      <c r="D98" s="3"/>
      <c r="E98" s="14"/>
      <c r="F98" s="267"/>
      <c r="G98" s="69"/>
      <c r="H98" s="12"/>
      <c r="I98" s="3"/>
      <c r="J98" s="15"/>
      <c r="K98" s="14"/>
    </row>
    <row r="99" spans="1:11" ht="30" customHeight="1">
      <c r="A99" s="3"/>
      <c r="B99" s="66"/>
      <c r="C99" s="67"/>
      <c r="D99" s="3"/>
      <c r="E99" s="14"/>
      <c r="F99" s="267"/>
      <c r="G99" s="69"/>
      <c r="H99" s="12"/>
      <c r="I99" s="3"/>
      <c r="J99" s="15"/>
      <c r="K99" s="14"/>
    </row>
    <row r="100" spans="1:11" ht="30" customHeight="1">
      <c r="A100" s="3"/>
      <c r="B100" s="66"/>
      <c r="C100" s="67"/>
      <c r="D100" s="3"/>
      <c r="E100" s="14"/>
      <c r="F100" s="267"/>
      <c r="G100" s="69"/>
      <c r="H100" s="12"/>
      <c r="I100" s="3"/>
      <c r="J100" s="15"/>
      <c r="K100" s="14"/>
    </row>
    <row r="101" spans="1:11" ht="30" customHeight="1">
      <c r="A101" s="3"/>
      <c r="B101" s="66"/>
      <c r="C101" s="67"/>
      <c r="D101" s="3"/>
      <c r="E101" s="14"/>
      <c r="F101" s="267"/>
      <c r="G101" s="69"/>
      <c r="H101" s="12"/>
      <c r="I101" s="3"/>
      <c r="J101" s="15"/>
      <c r="K101" s="14"/>
    </row>
    <row r="102" spans="1:11" ht="30" customHeight="1">
      <c r="A102" s="3"/>
      <c r="B102" s="66"/>
      <c r="C102" s="67"/>
      <c r="D102" s="3"/>
      <c r="E102" s="14"/>
      <c r="F102" s="267"/>
      <c r="G102" s="69"/>
      <c r="H102" s="12"/>
      <c r="I102" s="3"/>
      <c r="J102" s="15"/>
      <c r="K102" s="14"/>
    </row>
    <row r="103" spans="1:11" ht="30" customHeight="1">
      <c r="A103" s="3"/>
      <c r="B103" s="66"/>
      <c r="C103" s="67"/>
      <c r="D103" s="3"/>
      <c r="E103" s="14"/>
      <c r="F103" s="267"/>
      <c r="G103" s="69"/>
      <c r="H103" s="12"/>
      <c r="I103" s="3"/>
      <c r="J103" s="15"/>
      <c r="K103" s="14"/>
    </row>
    <row r="104" spans="1:11" ht="30" customHeight="1">
      <c r="A104" s="3"/>
      <c r="B104" s="66"/>
      <c r="C104" s="67"/>
      <c r="D104" s="3"/>
      <c r="E104" s="14"/>
      <c r="F104" s="267"/>
      <c r="G104" s="69"/>
      <c r="H104" s="12"/>
      <c r="I104" s="3"/>
      <c r="J104" s="15"/>
      <c r="K104" s="14"/>
    </row>
    <row r="105" spans="1:11" ht="30" customHeight="1">
      <c r="A105" s="3"/>
      <c r="B105" s="66"/>
      <c r="C105" s="67"/>
      <c r="D105" s="3"/>
      <c r="E105" s="14"/>
      <c r="F105" s="267"/>
      <c r="G105" s="69"/>
      <c r="H105" s="12"/>
      <c r="I105" s="3"/>
      <c r="J105" s="15"/>
      <c r="K105" s="14"/>
    </row>
    <row r="106" spans="1:11" ht="30" customHeight="1">
      <c r="A106" s="4"/>
      <c r="B106" s="70"/>
      <c r="C106" s="71"/>
      <c r="D106" s="4"/>
      <c r="E106" s="20"/>
      <c r="F106" s="268"/>
      <c r="G106" s="73"/>
      <c r="H106" s="17"/>
      <c r="I106" s="4"/>
      <c r="J106" s="19"/>
      <c r="K106" s="20"/>
    </row>
    <row r="107" spans="1:11" ht="18.75" customHeight="1" thickBot="1">
      <c r="A107" s="264" t="s">
        <v>22</v>
      </c>
      <c r="B107" s="265"/>
      <c r="C107" s="265"/>
      <c r="D107" s="265"/>
      <c r="E107" s="265"/>
      <c r="F107" s="265"/>
      <c r="G107" s="265"/>
      <c r="H107" s="265"/>
      <c r="I107" s="265"/>
      <c r="J107" s="265"/>
      <c r="K107" s="266"/>
    </row>
    <row r="108" spans="1:11" ht="18.75" customHeight="1">
      <c r="A108" s="248" t="s">
        <v>8</v>
      </c>
      <c r="B108" s="249"/>
      <c r="C108" s="269" t="str">
        <f>""&amp;$C88&amp;""</f>
        <v>R.Pach</v>
      </c>
      <c r="D108" s="251" t="s">
        <v>9</v>
      </c>
      <c r="E108" s="255" t="str">
        <f>""&amp;$E88&amp;""</f>
        <v>T.Jaros</v>
      </c>
      <c r="F108" s="213"/>
      <c r="G108" s="254" t="s">
        <v>10</v>
      </c>
      <c r="H108" s="255"/>
      <c r="I108" s="255"/>
      <c r="J108" s="255"/>
      <c r="K108" s="213"/>
    </row>
    <row r="109" spans="1:11" ht="18.75" customHeight="1" thickBot="1">
      <c r="A109" s="256" t="s">
        <v>11</v>
      </c>
      <c r="B109" s="257"/>
      <c r="C109" s="270" t="str">
        <f>""&amp;$C89&amp;""</f>
        <v>45502</v>
      </c>
      <c r="D109" s="259" t="s">
        <v>11</v>
      </c>
      <c r="E109" s="208" t="str">
        <f>""&amp;$E89&amp;""</f>
        <v>45502</v>
      </c>
      <c r="F109" s="217"/>
      <c r="G109" s="262">
        <f>$G89</f>
        <v>1647.455</v>
      </c>
      <c r="H109" s="262"/>
      <c r="I109" s="262"/>
      <c r="J109" s="262"/>
      <c r="K109" s="263" t="s">
        <v>12</v>
      </c>
    </row>
    <row r="110" spans="1:11" ht="30" customHeight="1">
      <c r="A110" s="3"/>
      <c r="B110" s="66"/>
      <c r="C110" s="67"/>
      <c r="D110" s="3"/>
      <c r="E110" s="14"/>
      <c r="F110" s="267"/>
      <c r="G110" s="69"/>
      <c r="H110" s="12"/>
      <c r="I110" s="3"/>
      <c r="J110" s="15"/>
      <c r="K110" s="14"/>
    </row>
    <row r="111" spans="1:11" ht="30" customHeight="1">
      <c r="A111" s="3"/>
      <c r="B111" s="66"/>
      <c r="C111" s="67"/>
      <c r="D111" s="3"/>
      <c r="E111" s="14"/>
      <c r="F111" s="267"/>
      <c r="G111" s="69"/>
      <c r="H111" s="12"/>
      <c r="I111" s="3"/>
      <c r="J111" s="15"/>
      <c r="K111" s="14"/>
    </row>
    <row r="112" spans="1:11" ht="30" customHeight="1">
      <c r="A112" s="3"/>
      <c r="B112" s="66"/>
      <c r="C112" s="67"/>
      <c r="D112" s="3"/>
      <c r="E112" s="14"/>
      <c r="F112" s="267"/>
      <c r="G112" s="69"/>
      <c r="H112" s="12"/>
      <c r="I112" s="3"/>
      <c r="J112" s="15"/>
      <c r="K112" s="14"/>
    </row>
    <row r="113" spans="1:11" ht="30" customHeight="1">
      <c r="A113" s="3"/>
      <c r="B113" s="66"/>
      <c r="C113" s="67"/>
      <c r="D113" s="3"/>
      <c r="E113" s="14"/>
      <c r="F113" s="267"/>
      <c r="G113" s="69"/>
      <c r="H113" s="12"/>
      <c r="I113" s="3"/>
      <c r="J113" s="15"/>
      <c r="K113" s="14"/>
    </row>
    <row r="114" spans="1:11" ht="30" customHeight="1">
      <c r="A114" s="3"/>
      <c r="B114" s="66"/>
      <c r="C114" s="67"/>
      <c r="D114" s="3"/>
      <c r="E114" s="14"/>
      <c r="F114" s="267"/>
      <c r="G114" s="69"/>
      <c r="H114" s="12"/>
      <c r="I114" s="3"/>
      <c r="J114" s="15"/>
      <c r="K114" s="14"/>
    </row>
    <row r="115" spans="1:11" ht="30" customHeight="1">
      <c r="A115" s="3"/>
      <c r="B115" s="66"/>
      <c r="C115" s="67"/>
      <c r="D115" s="3"/>
      <c r="E115" s="14"/>
      <c r="F115" s="267"/>
      <c r="G115" s="69"/>
      <c r="H115" s="12"/>
      <c r="I115" s="3"/>
      <c r="J115" s="15"/>
      <c r="K115" s="14"/>
    </row>
    <row r="116" spans="1:11" ht="30" customHeight="1">
      <c r="A116" s="3"/>
      <c r="B116" s="66"/>
      <c r="C116" s="67"/>
      <c r="D116" s="3"/>
      <c r="E116" s="14"/>
      <c r="F116" s="267"/>
      <c r="G116" s="69"/>
      <c r="H116" s="12"/>
      <c r="I116" s="3"/>
      <c r="J116" s="15"/>
      <c r="K116" s="14"/>
    </row>
    <row r="117" spans="1:11" ht="30" customHeight="1">
      <c r="A117" s="3"/>
      <c r="B117" s="66"/>
      <c r="C117" s="67"/>
      <c r="D117" s="3"/>
      <c r="E117" s="14"/>
      <c r="F117" s="267"/>
      <c r="G117" s="69"/>
      <c r="H117" s="12"/>
      <c r="I117" s="3"/>
      <c r="J117" s="15"/>
      <c r="K117" s="14"/>
    </row>
    <row r="118" spans="1:11" ht="30" customHeight="1">
      <c r="A118" s="3"/>
      <c r="B118" s="66"/>
      <c r="C118" s="67"/>
      <c r="D118" s="3"/>
      <c r="E118" s="14"/>
      <c r="F118" s="267"/>
      <c r="G118" s="69"/>
      <c r="H118" s="12"/>
      <c r="I118" s="3"/>
      <c r="J118" s="15"/>
      <c r="K118" s="14"/>
    </row>
    <row r="119" spans="1:11" ht="30" customHeight="1">
      <c r="A119" s="3"/>
      <c r="B119" s="66"/>
      <c r="C119" s="67"/>
      <c r="D119" s="3"/>
      <c r="E119" s="14"/>
      <c r="F119" s="267"/>
      <c r="G119" s="69"/>
      <c r="H119" s="12"/>
      <c r="I119" s="3"/>
      <c r="J119" s="15"/>
      <c r="K119" s="14"/>
    </row>
    <row r="120" spans="1:11" ht="30" customHeight="1">
      <c r="A120" s="3"/>
      <c r="B120" s="66"/>
      <c r="C120" s="67"/>
      <c r="D120" s="3"/>
      <c r="E120" s="14"/>
      <c r="F120" s="267"/>
      <c r="G120" s="69"/>
      <c r="H120" s="12"/>
      <c r="I120" s="3"/>
      <c r="J120" s="15"/>
      <c r="K120" s="14"/>
    </row>
    <row r="121" spans="1:11" ht="30" customHeight="1">
      <c r="A121" s="3"/>
      <c r="B121" s="66"/>
      <c r="C121" s="67"/>
      <c r="D121" s="3"/>
      <c r="E121" s="14"/>
      <c r="F121" s="267"/>
      <c r="G121" s="69"/>
      <c r="H121" s="12"/>
      <c r="I121" s="3"/>
      <c r="J121" s="15"/>
      <c r="K121" s="14"/>
    </row>
    <row r="122" spans="1:11" ht="30" customHeight="1">
      <c r="A122" s="3"/>
      <c r="B122" s="66"/>
      <c r="C122" s="67"/>
      <c r="D122" s="3"/>
      <c r="E122" s="14"/>
      <c r="F122" s="267"/>
      <c r="G122" s="69"/>
      <c r="H122" s="12"/>
      <c r="I122" s="3"/>
      <c r="J122" s="15"/>
      <c r="K122" s="14"/>
    </row>
    <row r="123" spans="1:11" ht="30" customHeight="1">
      <c r="A123" s="3"/>
      <c r="B123" s="66"/>
      <c r="C123" s="67"/>
      <c r="D123" s="3"/>
      <c r="E123" s="14"/>
      <c r="F123" s="267"/>
      <c r="G123" s="69"/>
      <c r="H123" s="12"/>
      <c r="I123" s="3"/>
      <c r="J123" s="15"/>
      <c r="K123" s="14"/>
    </row>
    <row r="124" spans="1:11" ht="30" customHeight="1">
      <c r="A124" s="3"/>
      <c r="B124" s="66"/>
      <c r="C124" s="67"/>
      <c r="D124" s="3"/>
      <c r="E124" s="14"/>
      <c r="F124" s="267"/>
      <c r="G124" s="69"/>
      <c r="H124" s="12"/>
      <c r="I124" s="3"/>
      <c r="J124" s="15"/>
      <c r="K124" s="14"/>
    </row>
    <row r="125" spans="1:11" ht="30" customHeight="1">
      <c r="A125" s="3"/>
      <c r="B125" s="66"/>
      <c r="C125" s="67"/>
      <c r="D125" s="3"/>
      <c r="E125" s="14"/>
      <c r="F125" s="267"/>
      <c r="G125" s="69"/>
      <c r="H125" s="12"/>
      <c r="I125" s="3"/>
      <c r="J125" s="15"/>
      <c r="K125" s="14"/>
    </row>
    <row r="126" spans="1:11" ht="30" customHeight="1">
      <c r="A126" s="4"/>
      <c r="B126" s="70"/>
      <c r="C126" s="71"/>
      <c r="D126" s="4"/>
      <c r="E126" s="20"/>
      <c r="F126" s="268"/>
      <c r="G126" s="73"/>
      <c r="H126" s="17"/>
      <c r="I126" s="4"/>
      <c r="J126" s="19"/>
      <c r="K126" s="20"/>
    </row>
    <row r="127" spans="1:11" ht="18.75" customHeight="1" thickBot="1">
      <c r="A127" s="264" t="s">
        <v>22</v>
      </c>
      <c r="B127" s="265"/>
      <c r="C127" s="265"/>
      <c r="D127" s="265"/>
      <c r="E127" s="265"/>
      <c r="F127" s="265"/>
      <c r="G127" s="265"/>
      <c r="H127" s="265"/>
      <c r="I127" s="265"/>
      <c r="J127" s="265"/>
      <c r="K127" s="266"/>
    </row>
    <row r="128" spans="1:11" ht="18.75" customHeight="1">
      <c r="A128" s="248" t="s">
        <v>8</v>
      </c>
      <c r="B128" s="249"/>
      <c r="C128" s="269" t="str">
        <f>""&amp;$C108&amp;""</f>
        <v>R.Pach</v>
      </c>
      <c r="D128" s="251" t="s">
        <v>9</v>
      </c>
      <c r="E128" s="255" t="str">
        <f>""&amp;$E108&amp;""</f>
        <v>T.Jaros</v>
      </c>
      <c r="F128" s="213"/>
      <c r="G128" s="254" t="s">
        <v>10</v>
      </c>
      <c r="H128" s="255"/>
      <c r="I128" s="255"/>
      <c r="J128" s="255"/>
      <c r="K128" s="213"/>
    </row>
    <row r="129" spans="1:11" ht="18.75" customHeight="1" thickBot="1">
      <c r="A129" s="256" t="s">
        <v>11</v>
      </c>
      <c r="B129" s="257"/>
      <c r="C129" s="270" t="str">
        <f>""&amp;$C109&amp;""</f>
        <v>45502</v>
      </c>
      <c r="D129" s="259" t="s">
        <v>11</v>
      </c>
      <c r="E129" s="208" t="str">
        <f>""&amp;$E109&amp;""</f>
        <v>45502</v>
      </c>
      <c r="F129" s="217"/>
      <c r="G129" s="262">
        <f>$G109</f>
        <v>1647.455</v>
      </c>
      <c r="H129" s="262"/>
      <c r="I129" s="262"/>
      <c r="J129" s="262"/>
      <c r="K129" s="263" t="s">
        <v>12</v>
      </c>
    </row>
    <row r="130" spans="1:11" ht="30" customHeight="1">
      <c r="A130" s="3"/>
      <c r="B130" s="66"/>
      <c r="C130" s="67"/>
      <c r="D130" s="3"/>
      <c r="E130" s="14"/>
      <c r="F130" s="267"/>
      <c r="G130" s="69"/>
      <c r="H130" s="12"/>
      <c r="I130" s="3"/>
      <c r="J130" s="15"/>
      <c r="K130" s="14"/>
    </row>
    <row r="131" spans="1:11" ht="30" customHeight="1">
      <c r="A131" s="3"/>
      <c r="B131" s="66"/>
      <c r="C131" s="67"/>
      <c r="D131" s="3"/>
      <c r="E131" s="14"/>
      <c r="F131" s="267"/>
      <c r="G131" s="69"/>
      <c r="H131" s="12"/>
      <c r="I131" s="3"/>
      <c r="J131" s="15"/>
      <c r="K131" s="14"/>
    </row>
    <row r="132" spans="1:11" ht="30" customHeight="1">
      <c r="A132" s="3"/>
      <c r="B132" s="66"/>
      <c r="C132" s="67"/>
      <c r="D132" s="3"/>
      <c r="E132" s="14"/>
      <c r="F132" s="267"/>
      <c r="G132" s="69"/>
      <c r="H132" s="12"/>
      <c r="I132" s="3"/>
      <c r="J132" s="15"/>
      <c r="K132" s="14"/>
    </row>
    <row r="133" spans="1:11" ht="30" customHeight="1">
      <c r="A133" s="3"/>
      <c r="B133" s="66"/>
      <c r="C133" s="67"/>
      <c r="D133" s="3"/>
      <c r="E133" s="14"/>
      <c r="F133" s="267"/>
      <c r="G133" s="69"/>
      <c r="H133" s="12"/>
      <c r="I133" s="3"/>
      <c r="J133" s="15"/>
      <c r="K133" s="14"/>
    </row>
    <row r="134" spans="1:11" ht="30" customHeight="1">
      <c r="A134" s="3"/>
      <c r="B134" s="66"/>
      <c r="C134" s="67"/>
      <c r="D134" s="3"/>
      <c r="E134" s="14"/>
      <c r="F134" s="267"/>
      <c r="G134" s="69"/>
      <c r="H134" s="12"/>
      <c r="I134" s="3"/>
      <c r="J134" s="15"/>
      <c r="K134" s="14"/>
    </row>
    <row r="135" spans="1:11" ht="30" customHeight="1">
      <c r="A135" s="3"/>
      <c r="B135" s="66"/>
      <c r="C135" s="67"/>
      <c r="D135" s="3"/>
      <c r="E135" s="14"/>
      <c r="F135" s="267"/>
      <c r="G135" s="69"/>
      <c r="H135" s="12"/>
      <c r="I135" s="3"/>
      <c r="J135" s="15"/>
      <c r="K135" s="14"/>
    </row>
    <row r="136" spans="1:11" ht="30" customHeight="1">
      <c r="A136" s="3"/>
      <c r="B136" s="66"/>
      <c r="C136" s="67"/>
      <c r="D136" s="3"/>
      <c r="E136" s="14"/>
      <c r="F136" s="267"/>
      <c r="G136" s="69"/>
      <c r="H136" s="12"/>
      <c r="I136" s="3"/>
      <c r="J136" s="15"/>
      <c r="K136" s="14"/>
    </row>
    <row r="137" spans="1:11" ht="30" customHeight="1">
      <c r="A137" s="3"/>
      <c r="B137" s="66"/>
      <c r="C137" s="67"/>
      <c r="D137" s="3"/>
      <c r="E137" s="14"/>
      <c r="F137" s="267"/>
      <c r="G137" s="69"/>
      <c r="H137" s="12"/>
      <c r="I137" s="3"/>
      <c r="J137" s="15"/>
      <c r="K137" s="14"/>
    </row>
    <row r="138" spans="1:11" ht="30" customHeight="1">
      <c r="A138" s="3"/>
      <c r="B138" s="66"/>
      <c r="C138" s="67"/>
      <c r="D138" s="3"/>
      <c r="E138" s="14"/>
      <c r="F138" s="267"/>
      <c r="G138" s="69"/>
      <c r="H138" s="12"/>
      <c r="I138" s="3"/>
      <c r="J138" s="15"/>
      <c r="K138" s="14"/>
    </row>
    <row r="139" spans="1:11" ht="30" customHeight="1">
      <c r="A139" s="3"/>
      <c r="B139" s="66"/>
      <c r="C139" s="67"/>
      <c r="D139" s="3"/>
      <c r="E139" s="14"/>
      <c r="F139" s="267"/>
      <c r="G139" s="69"/>
      <c r="H139" s="12"/>
      <c r="I139" s="3"/>
      <c r="J139" s="15"/>
      <c r="K139" s="14"/>
    </row>
    <row r="140" spans="1:11" ht="30" customHeight="1">
      <c r="A140" s="3"/>
      <c r="B140" s="66"/>
      <c r="C140" s="67"/>
      <c r="D140" s="3"/>
      <c r="E140" s="14"/>
      <c r="F140" s="267"/>
      <c r="G140" s="69"/>
      <c r="H140" s="12"/>
      <c r="I140" s="3"/>
      <c r="J140" s="15"/>
      <c r="K140" s="14"/>
    </row>
    <row r="141" spans="1:11" ht="30" customHeight="1">
      <c r="A141" s="3"/>
      <c r="B141" s="66"/>
      <c r="C141" s="67"/>
      <c r="D141" s="3"/>
      <c r="E141" s="14"/>
      <c r="F141" s="267"/>
      <c r="G141" s="69"/>
      <c r="H141" s="12"/>
      <c r="I141" s="3"/>
      <c r="J141" s="15"/>
      <c r="K141" s="14"/>
    </row>
    <row r="142" spans="1:11" ht="30" customHeight="1">
      <c r="A142" s="3"/>
      <c r="B142" s="66"/>
      <c r="C142" s="67"/>
      <c r="D142" s="3"/>
      <c r="E142" s="14"/>
      <c r="F142" s="267"/>
      <c r="G142" s="69"/>
      <c r="H142" s="12"/>
      <c r="I142" s="3"/>
      <c r="J142" s="15"/>
      <c r="K142" s="14"/>
    </row>
    <row r="143" spans="1:11" ht="30" customHeight="1">
      <c r="A143" s="3"/>
      <c r="B143" s="66"/>
      <c r="C143" s="67"/>
      <c r="D143" s="3"/>
      <c r="E143" s="14"/>
      <c r="F143" s="267"/>
      <c r="G143" s="69"/>
      <c r="H143" s="12"/>
      <c r="I143" s="3"/>
      <c r="J143" s="15"/>
      <c r="K143" s="14"/>
    </row>
    <row r="144" spans="1:11" ht="30" customHeight="1">
      <c r="A144" s="3"/>
      <c r="B144" s="66"/>
      <c r="C144" s="67"/>
      <c r="D144" s="3"/>
      <c r="E144" s="14"/>
      <c r="F144" s="267"/>
      <c r="G144" s="69"/>
      <c r="H144" s="12"/>
      <c r="I144" s="3"/>
      <c r="J144" s="15"/>
      <c r="K144" s="14"/>
    </row>
    <row r="145" spans="1:11" ht="30" customHeight="1">
      <c r="A145" s="3"/>
      <c r="B145" s="66"/>
      <c r="C145" s="67"/>
      <c r="D145" s="3"/>
      <c r="E145" s="14"/>
      <c r="F145" s="267"/>
      <c r="G145" s="69"/>
      <c r="H145" s="12"/>
      <c r="I145" s="3"/>
      <c r="J145" s="15"/>
      <c r="K145" s="14"/>
    </row>
    <row r="146" spans="1:11" ht="30" customHeight="1">
      <c r="A146" s="4"/>
      <c r="B146" s="66"/>
      <c r="C146" s="67"/>
      <c r="D146" s="4"/>
      <c r="E146" s="20"/>
      <c r="F146" s="268"/>
      <c r="G146" s="73"/>
      <c r="H146" s="17"/>
      <c r="I146" s="4"/>
      <c r="J146" s="19"/>
      <c r="K146" s="20"/>
    </row>
    <row r="147" spans="1:11" ht="18.75" customHeight="1" thickBot="1">
      <c r="A147" s="264" t="s">
        <v>22</v>
      </c>
      <c r="B147" s="265"/>
      <c r="C147" s="265"/>
      <c r="D147" s="265"/>
      <c r="E147" s="265"/>
      <c r="F147" s="265"/>
      <c r="G147" s="265"/>
      <c r="H147" s="265"/>
      <c r="I147" s="265"/>
      <c r="J147" s="265"/>
      <c r="K147" s="266"/>
    </row>
    <row r="148" spans="1:11" ht="18.75" customHeight="1">
      <c r="A148" s="248" t="s">
        <v>8</v>
      </c>
      <c r="B148" s="249"/>
      <c r="C148" s="269" t="str">
        <f>""&amp;$C128&amp;""</f>
        <v>R.Pach</v>
      </c>
      <c r="D148" s="251" t="s">
        <v>9</v>
      </c>
      <c r="E148" s="255" t="str">
        <f>""&amp;$E128&amp;""</f>
        <v>T.Jaros</v>
      </c>
      <c r="F148" s="213"/>
      <c r="G148" s="254" t="s">
        <v>10</v>
      </c>
      <c r="H148" s="255"/>
      <c r="I148" s="255"/>
      <c r="J148" s="255"/>
      <c r="K148" s="213"/>
    </row>
    <row r="149" spans="1:11" ht="18.75" customHeight="1" thickBot="1">
      <c r="A149" s="256" t="s">
        <v>11</v>
      </c>
      <c r="B149" s="257"/>
      <c r="C149" s="270" t="str">
        <f>""&amp;$C129&amp;""</f>
        <v>45502</v>
      </c>
      <c r="D149" s="259" t="s">
        <v>11</v>
      </c>
      <c r="E149" s="208" t="str">
        <f>""&amp;$E129&amp;""</f>
        <v>45502</v>
      </c>
      <c r="F149" s="217"/>
      <c r="G149" s="271">
        <f>$G129</f>
        <v>1647.455</v>
      </c>
      <c r="H149" s="271"/>
      <c r="I149" s="271"/>
      <c r="J149" s="271"/>
      <c r="K149" s="263" t="s">
        <v>12</v>
      </c>
    </row>
    <row r="150" spans="1:11" ht="30" customHeight="1">
      <c r="A150" s="3"/>
      <c r="B150" s="66"/>
      <c r="C150" s="67"/>
      <c r="D150" s="3"/>
      <c r="E150" s="14"/>
      <c r="F150" s="267"/>
      <c r="G150" s="69"/>
      <c r="H150" s="12"/>
      <c r="I150" s="3"/>
      <c r="J150" s="15"/>
      <c r="K150" s="14"/>
    </row>
    <row r="151" spans="1:11" ht="30" customHeight="1">
      <c r="A151" s="3"/>
      <c r="B151" s="66"/>
      <c r="C151" s="67"/>
      <c r="D151" s="3"/>
      <c r="E151" s="14"/>
      <c r="F151" s="267"/>
      <c r="G151" s="69"/>
      <c r="H151" s="12"/>
      <c r="I151" s="3"/>
      <c r="J151" s="15"/>
      <c r="K151" s="14"/>
    </row>
    <row r="152" spans="1:11" ht="30" customHeight="1">
      <c r="A152" s="3"/>
      <c r="B152" s="66"/>
      <c r="C152" s="67"/>
      <c r="D152" s="3"/>
      <c r="E152" s="14"/>
      <c r="F152" s="267"/>
      <c r="G152" s="69"/>
      <c r="H152" s="12"/>
      <c r="I152" s="3"/>
      <c r="J152" s="15"/>
      <c r="K152" s="14"/>
    </row>
    <row r="153" spans="1:11" ht="30" customHeight="1">
      <c r="A153" s="3"/>
      <c r="B153" s="66"/>
      <c r="C153" s="67"/>
      <c r="D153" s="3"/>
      <c r="E153" s="14"/>
      <c r="F153" s="267"/>
      <c r="G153" s="69"/>
      <c r="H153" s="12"/>
      <c r="I153" s="3"/>
      <c r="J153" s="15"/>
      <c r="K153" s="14"/>
    </row>
    <row r="154" spans="1:11" ht="30" customHeight="1">
      <c r="A154" s="3"/>
      <c r="B154" s="66"/>
      <c r="C154" s="67"/>
      <c r="D154" s="3"/>
      <c r="E154" s="14"/>
      <c r="F154" s="267"/>
      <c r="G154" s="69"/>
      <c r="H154" s="12"/>
      <c r="I154" s="3"/>
      <c r="J154" s="15"/>
      <c r="K154" s="14"/>
    </row>
    <row r="155" spans="1:11" ht="30" customHeight="1">
      <c r="A155" s="3"/>
      <c r="B155" s="66"/>
      <c r="C155" s="67"/>
      <c r="D155" s="3"/>
      <c r="E155" s="14"/>
      <c r="F155" s="267"/>
      <c r="G155" s="69"/>
      <c r="H155" s="12"/>
      <c r="I155" s="3"/>
      <c r="J155" s="15"/>
      <c r="K155" s="14"/>
    </row>
    <row r="156" spans="1:11" ht="30" customHeight="1">
      <c r="A156" s="3"/>
      <c r="B156" s="66"/>
      <c r="C156" s="67"/>
      <c r="D156" s="3"/>
      <c r="E156" s="14"/>
      <c r="F156" s="267"/>
      <c r="G156" s="69"/>
      <c r="H156" s="12"/>
      <c r="I156" s="3"/>
      <c r="J156" s="15"/>
      <c r="K156" s="14"/>
    </row>
    <row r="157" spans="1:11" ht="30" customHeight="1">
      <c r="A157" s="3"/>
      <c r="B157" s="66"/>
      <c r="C157" s="67"/>
      <c r="D157" s="3"/>
      <c r="E157" s="14"/>
      <c r="F157" s="267"/>
      <c r="G157" s="69"/>
      <c r="H157" s="12"/>
      <c r="I157" s="3"/>
      <c r="J157" s="15"/>
      <c r="K157" s="14"/>
    </row>
    <row r="158" spans="1:11" ht="30" customHeight="1">
      <c r="A158" s="3"/>
      <c r="B158" s="66"/>
      <c r="C158" s="67"/>
      <c r="D158" s="3"/>
      <c r="E158" s="14"/>
      <c r="F158" s="267"/>
      <c r="G158" s="69"/>
      <c r="H158" s="12"/>
      <c r="I158" s="3"/>
      <c r="J158" s="15"/>
      <c r="K158" s="14"/>
    </row>
    <row r="159" spans="1:11" ht="30" customHeight="1">
      <c r="A159" s="3"/>
      <c r="B159" s="66"/>
      <c r="C159" s="67"/>
      <c r="D159" s="3"/>
      <c r="E159" s="14"/>
      <c r="F159" s="267"/>
      <c r="G159" s="69"/>
      <c r="H159" s="12"/>
      <c r="I159" s="3"/>
      <c r="J159" s="15"/>
      <c r="K159" s="14"/>
    </row>
    <row r="160" spans="1:11" ht="30" customHeight="1">
      <c r="A160" s="3"/>
      <c r="B160" s="66"/>
      <c r="C160" s="67"/>
      <c r="D160" s="3"/>
      <c r="E160" s="14"/>
      <c r="F160" s="267"/>
      <c r="G160" s="69"/>
      <c r="H160" s="12"/>
      <c r="I160" s="3"/>
      <c r="J160" s="15"/>
      <c r="K160" s="14"/>
    </row>
    <row r="161" spans="1:11" ht="30" customHeight="1">
      <c r="A161" s="3"/>
      <c r="B161" s="66"/>
      <c r="C161" s="67"/>
      <c r="D161" s="3"/>
      <c r="E161" s="14"/>
      <c r="F161" s="267"/>
      <c r="G161" s="69"/>
      <c r="H161" s="12"/>
      <c r="I161" s="3"/>
      <c r="J161" s="15"/>
      <c r="K161" s="14"/>
    </row>
    <row r="162" spans="1:11" ht="30" customHeight="1">
      <c r="A162" s="3"/>
      <c r="B162" s="66"/>
      <c r="C162" s="67"/>
      <c r="D162" s="3"/>
      <c r="E162" s="14"/>
      <c r="F162" s="267"/>
      <c r="G162" s="69"/>
      <c r="H162" s="12"/>
      <c r="I162" s="3"/>
      <c r="J162" s="15"/>
      <c r="K162" s="14"/>
    </row>
    <row r="163" spans="1:11" ht="30" customHeight="1">
      <c r="A163" s="3"/>
      <c r="B163" s="66"/>
      <c r="C163" s="67"/>
      <c r="D163" s="3"/>
      <c r="E163" s="14"/>
      <c r="F163" s="267"/>
      <c r="G163" s="69"/>
      <c r="H163" s="12"/>
      <c r="I163" s="3"/>
      <c r="J163" s="15"/>
      <c r="K163" s="14"/>
    </row>
    <row r="164" spans="1:11" ht="30" customHeight="1">
      <c r="A164" s="3"/>
      <c r="B164" s="66"/>
      <c r="C164" s="67"/>
      <c r="D164" s="3"/>
      <c r="E164" s="14"/>
      <c r="F164" s="267"/>
      <c r="G164" s="69"/>
      <c r="H164" s="12"/>
      <c r="I164" s="3"/>
      <c r="J164" s="15"/>
      <c r="K164" s="14"/>
    </row>
    <row r="165" spans="1:11" ht="30" customHeight="1">
      <c r="A165" s="3"/>
      <c r="B165" s="66"/>
      <c r="C165" s="67"/>
      <c r="D165" s="3"/>
      <c r="E165" s="14"/>
      <c r="F165" s="267"/>
      <c r="G165" s="69"/>
      <c r="H165" s="12"/>
      <c r="I165" s="3"/>
      <c r="J165" s="15"/>
      <c r="K165" s="14"/>
    </row>
    <row r="166" spans="1:11" ht="30" customHeight="1">
      <c r="A166" s="4"/>
      <c r="B166" s="70"/>
      <c r="C166" s="71"/>
      <c r="D166" s="4"/>
      <c r="E166" s="20"/>
      <c r="F166" s="268"/>
      <c r="G166" s="73"/>
      <c r="H166" s="17"/>
      <c r="I166" s="4"/>
      <c r="J166" s="19"/>
      <c r="K166" s="20"/>
    </row>
    <row r="167" spans="1:11" ht="18.75" customHeight="1" thickBot="1">
      <c r="A167" s="264" t="s">
        <v>22</v>
      </c>
      <c r="B167" s="265"/>
      <c r="C167" s="265"/>
      <c r="D167" s="265"/>
      <c r="E167" s="265"/>
      <c r="F167" s="265"/>
      <c r="G167" s="265"/>
      <c r="H167" s="265"/>
      <c r="I167" s="265"/>
      <c r="J167" s="265"/>
      <c r="K167" s="266"/>
    </row>
    <row r="168" spans="1:11" ht="18.75" customHeight="1">
      <c r="A168" s="248" t="s">
        <v>8</v>
      </c>
      <c r="B168" s="249"/>
      <c r="C168" s="269" t="str">
        <f>""&amp;$C148&amp;""</f>
        <v>R.Pach</v>
      </c>
      <c r="D168" s="251" t="s">
        <v>9</v>
      </c>
      <c r="E168" s="255" t="str">
        <f>""&amp;$E148&amp;""</f>
        <v>T.Jaros</v>
      </c>
      <c r="F168" s="213"/>
      <c r="G168" s="254" t="s">
        <v>10</v>
      </c>
      <c r="H168" s="255"/>
      <c r="I168" s="255"/>
      <c r="J168" s="255"/>
      <c r="K168" s="213"/>
    </row>
    <row r="169" spans="1:11" ht="18.75" customHeight="1" thickBot="1">
      <c r="A169" s="256" t="s">
        <v>11</v>
      </c>
      <c r="B169" s="257"/>
      <c r="C169" s="270" t="str">
        <f>""&amp;$C149&amp;""</f>
        <v>45502</v>
      </c>
      <c r="D169" s="259" t="s">
        <v>11</v>
      </c>
      <c r="E169" s="208" t="str">
        <f>""&amp;$E149&amp;""</f>
        <v>45502</v>
      </c>
      <c r="F169" s="217"/>
      <c r="G169" s="271">
        <f>$G149</f>
        <v>1647.455</v>
      </c>
      <c r="H169" s="271"/>
      <c r="I169" s="271"/>
      <c r="J169" s="271"/>
      <c r="K169" s="263" t="s">
        <v>12</v>
      </c>
    </row>
    <row r="170" spans="1:11" ht="30" customHeight="1">
      <c r="A170" s="3"/>
      <c r="B170" s="66"/>
      <c r="C170" s="67"/>
      <c r="D170" s="3"/>
      <c r="E170" s="14"/>
      <c r="F170" s="267"/>
      <c r="G170" s="69"/>
      <c r="H170" s="12"/>
      <c r="I170" s="3"/>
      <c r="J170" s="15"/>
      <c r="K170" s="14"/>
    </row>
    <row r="171" spans="1:11" ht="30" customHeight="1">
      <c r="A171" s="3"/>
      <c r="B171" s="66"/>
      <c r="C171" s="67"/>
      <c r="D171" s="3"/>
      <c r="E171" s="14"/>
      <c r="F171" s="267"/>
      <c r="G171" s="69"/>
      <c r="H171" s="12"/>
      <c r="I171" s="3"/>
      <c r="J171" s="15"/>
      <c r="K171" s="14"/>
    </row>
    <row r="172" spans="1:11" ht="30" customHeight="1">
      <c r="A172" s="3"/>
      <c r="B172" s="66"/>
      <c r="C172" s="67"/>
      <c r="D172" s="3"/>
      <c r="E172" s="14"/>
      <c r="F172" s="267"/>
      <c r="G172" s="69"/>
      <c r="H172" s="12"/>
      <c r="I172" s="3"/>
      <c r="J172" s="15"/>
      <c r="K172" s="14"/>
    </row>
    <row r="173" spans="1:11" ht="30" customHeight="1">
      <c r="A173" s="3"/>
      <c r="B173" s="66"/>
      <c r="C173" s="67"/>
      <c r="D173" s="3"/>
      <c r="E173" s="14"/>
      <c r="F173" s="267"/>
      <c r="G173" s="69"/>
      <c r="H173" s="12"/>
      <c r="I173" s="3"/>
      <c r="J173" s="15"/>
      <c r="K173" s="14"/>
    </row>
    <row r="174" spans="1:11" ht="30" customHeight="1">
      <c r="A174" s="3"/>
      <c r="B174" s="66"/>
      <c r="C174" s="67"/>
      <c r="D174" s="3"/>
      <c r="E174" s="14"/>
      <c r="F174" s="267"/>
      <c r="G174" s="69"/>
      <c r="H174" s="12"/>
      <c r="I174" s="3"/>
      <c r="J174" s="15"/>
      <c r="K174" s="14"/>
    </row>
    <row r="175" spans="1:11" ht="30" customHeight="1">
      <c r="A175" s="3"/>
      <c r="B175" s="66"/>
      <c r="C175" s="67"/>
      <c r="D175" s="3"/>
      <c r="E175" s="14"/>
      <c r="F175" s="267"/>
      <c r="G175" s="69"/>
      <c r="H175" s="12"/>
      <c r="I175" s="3"/>
      <c r="J175" s="15"/>
      <c r="K175" s="14"/>
    </row>
    <row r="176" spans="1:11" ht="30" customHeight="1">
      <c r="A176" s="3"/>
      <c r="B176" s="66"/>
      <c r="C176" s="67"/>
      <c r="D176" s="3"/>
      <c r="E176" s="14"/>
      <c r="F176" s="267"/>
      <c r="G176" s="69"/>
      <c r="H176" s="12"/>
      <c r="I176" s="3"/>
      <c r="J176" s="15"/>
      <c r="K176" s="14"/>
    </row>
    <row r="177" spans="1:11" ht="30" customHeight="1">
      <c r="A177" s="3"/>
      <c r="B177" s="66"/>
      <c r="C177" s="67"/>
      <c r="D177" s="3"/>
      <c r="E177" s="14"/>
      <c r="F177" s="267"/>
      <c r="G177" s="69"/>
      <c r="H177" s="12"/>
      <c r="I177" s="3"/>
      <c r="J177" s="15"/>
      <c r="K177" s="14"/>
    </row>
    <row r="178" spans="1:11" ht="30" customHeight="1">
      <c r="A178" s="3"/>
      <c r="B178" s="66"/>
      <c r="C178" s="67"/>
      <c r="D178" s="3"/>
      <c r="E178" s="14"/>
      <c r="F178" s="267"/>
      <c r="G178" s="69"/>
      <c r="H178" s="12"/>
      <c r="I178" s="3"/>
      <c r="J178" s="15"/>
      <c r="K178" s="14"/>
    </row>
    <row r="179" spans="1:11" ht="30" customHeight="1">
      <c r="A179" s="3"/>
      <c r="B179" s="66"/>
      <c r="C179" s="67"/>
      <c r="D179" s="3"/>
      <c r="E179" s="14"/>
      <c r="F179" s="267"/>
      <c r="G179" s="69"/>
      <c r="H179" s="12"/>
      <c r="I179" s="3"/>
      <c r="J179" s="15"/>
      <c r="K179" s="14"/>
    </row>
    <row r="180" spans="1:11" ht="30" customHeight="1">
      <c r="A180" s="3"/>
      <c r="B180" s="66"/>
      <c r="C180" s="67"/>
      <c r="D180" s="3"/>
      <c r="E180" s="14"/>
      <c r="F180" s="267"/>
      <c r="G180" s="69"/>
      <c r="H180" s="12"/>
      <c r="I180" s="3"/>
      <c r="J180" s="15"/>
      <c r="K180" s="14"/>
    </row>
    <row r="181" spans="1:11" ht="30" customHeight="1">
      <c r="A181" s="3"/>
      <c r="B181" s="66"/>
      <c r="C181" s="67"/>
      <c r="D181" s="3"/>
      <c r="E181" s="14"/>
      <c r="F181" s="267"/>
      <c r="G181" s="69"/>
      <c r="H181" s="12"/>
      <c r="I181" s="3"/>
      <c r="J181" s="15"/>
      <c r="K181" s="14"/>
    </row>
    <row r="182" spans="1:11" ht="30" customHeight="1">
      <c r="A182" s="3"/>
      <c r="B182" s="66"/>
      <c r="C182" s="67"/>
      <c r="D182" s="3"/>
      <c r="E182" s="14"/>
      <c r="F182" s="267"/>
      <c r="G182" s="69"/>
      <c r="H182" s="12"/>
      <c r="I182" s="3"/>
      <c r="J182" s="15"/>
      <c r="K182" s="14"/>
    </row>
    <row r="183" spans="1:11" ht="30" customHeight="1">
      <c r="A183" s="3"/>
      <c r="B183" s="66"/>
      <c r="C183" s="67"/>
      <c r="D183" s="3"/>
      <c r="E183" s="14"/>
      <c r="F183" s="267"/>
      <c r="G183" s="69"/>
      <c r="H183" s="12"/>
      <c r="I183" s="3"/>
      <c r="J183" s="15"/>
      <c r="K183" s="14"/>
    </row>
    <row r="184" spans="1:11" ht="30" customHeight="1">
      <c r="A184" s="3"/>
      <c r="B184" s="66"/>
      <c r="C184" s="67"/>
      <c r="D184" s="3"/>
      <c r="E184" s="14"/>
      <c r="F184" s="267"/>
      <c r="G184" s="69"/>
      <c r="H184" s="12"/>
      <c r="I184" s="3"/>
      <c r="J184" s="15"/>
      <c r="K184" s="14"/>
    </row>
    <row r="185" spans="1:11" ht="30" customHeight="1">
      <c r="A185" s="3"/>
      <c r="B185" s="66"/>
      <c r="C185" s="67"/>
      <c r="D185" s="3"/>
      <c r="E185" s="14"/>
      <c r="F185" s="267"/>
      <c r="G185" s="69"/>
      <c r="H185" s="12"/>
      <c r="I185" s="3"/>
      <c r="J185" s="15"/>
      <c r="K185" s="14"/>
    </row>
    <row r="186" spans="1:11" ht="30" customHeight="1">
      <c r="A186" s="4"/>
      <c r="B186" s="70"/>
      <c r="C186" s="71"/>
      <c r="D186" s="4"/>
      <c r="E186" s="20"/>
      <c r="F186" s="268"/>
      <c r="G186" s="73"/>
      <c r="H186" s="17"/>
      <c r="I186" s="4"/>
      <c r="J186" s="19"/>
      <c r="K186" s="20"/>
    </row>
    <row r="187" spans="1:11" ht="18.75" customHeight="1" thickBot="1">
      <c r="A187" s="224" t="s">
        <v>22</v>
      </c>
      <c r="B187" s="225"/>
      <c r="C187" s="225"/>
      <c r="D187" s="225"/>
      <c r="E187" s="225"/>
      <c r="F187" s="225"/>
      <c r="G187" s="225"/>
      <c r="H187" s="225"/>
      <c r="I187" s="225"/>
      <c r="J187" s="225"/>
      <c r="K187" s="226"/>
    </row>
    <row r="188" spans="1:11" ht="18.75" customHeight="1">
      <c r="A188" s="248" t="s">
        <v>8</v>
      </c>
      <c r="B188" s="249"/>
      <c r="C188" s="269" t="str">
        <f>""&amp;$C168&amp;""</f>
        <v>R.Pach</v>
      </c>
      <c r="D188" s="251" t="s">
        <v>9</v>
      </c>
      <c r="E188" s="255" t="str">
        <f>""&amp;$E168&amp;""</f>
        <v>T.Jaros</v>
      </c>
      <c r="F188" s="213"/>
      <c r="G188" s="254" t="s">
        <v>10</v>
      </c>
      <c r="H188" s="255"/>
      <c r="I188" s="255"/>
      <c r="J188" s="255"/>
      <c r="K188" s="213"/>
    </row>
    <row r="189" spans="1:11" ht="18.75" customHeight="1" thickBot="1">
      <c r="A189" s="256" t="s">
        <v>11</v>
      </c>
      <c r="B189" s="257"/>
      <c r="C189" s="270" t="str">
        <f>""&amp;$C169&amp;""</f>
        <v>45502</v>
      </c>
      <c r="D189" s="259" t="s">
        <v>11</v>
      </c>
      <c r="E189" s="208" t="str">
        <f>""&amp;$E169&amp;""</f>
        <v>45502</v>
      </c>
      <c r="F189" s="217"/>
      <c r="G189" s="271">
        <f>$G169</f>
        <v>1647.455</v>
      </c>
      <c r="H189" s="271"/>
      <c r="I189" s="271"/>
      <c r="J189" s="271"/>
      <c r="K189" s="263" t="s">
        <v>12</v>
      </c>
    </row>
    <row r="190" spans="1:11" ht="30" customHeight="1">
      <c r="A190" s="8"/>
      <c r="B190" s="84"/>
      <c r="C190" s="85"/>
      <c r="D190" s="8"/>
      <c r="E190" s="25"/>
      <c r="F190" s="272"/>
      <c r="G190" s="87"/>
      <c r="H190" s="22"/>
      <c r="I190" s="8"/>
      <c r="J190" s="24"/>
      <c r="K190" s="25"/>
    </row>
    <row r="191" spans="1:11" ht="30" customHeight="1">
      <c r="A191" s="8"/>
      <c r="B191" s="66"/>
      <c r="C191" s="67"/>
      <c r="D191" s="8"/>
      <c r="E191" s="25"/>
      <c r="F191" s="267"/>
      <c r="G191" s="69"/>
      <c r="H191" s="22"/>
      <c r="I191" s="8"/>
      <c r="J191" s="24"/>
      <c r="K191" s="25"/>
    </row>
    <row r="192" spans="1:11" ht="30" customHeight="1">
      <c r="A192" s="8"/>
      <c r="B192" s="66"/>
      <c r="C192" s="67"/>
      <c r="D192" s="8"/>
      <c r="E192" s="25"/>
      <c r="F192" s="267"/>
      <c r="G192" s="69"/>
      <c r="H192" s="22"/>
      <c r="I192" s="8"/>
      <c r="J192" s="24"/>
      <c r="K192" s="25"/>
    </row>
    <row r="193" spans="1:11" ht="30" customHeight="1">
      <c r="A193" s="8"/>
      <c r="B193" s="66"/>
      <c r="C193" s="67"/>
      <c r="D193" s="8"/>
      <c r="E193" s="25"/>
      <c r="F193" s="267"/>
      <c r="G193" s="69"/>
      <c r="H193" s="22"/>
      <c r="I193" s="8"/>
      <c r="J193" s="24"/>
      <c r="K193" s="25"/>
    </row>
    <row r="194" spans="1:11" ht="30" customHeight="1">
      <c r="A194" s="3"/>
      <c r="B194" s="66"/>
      <c r="C194" s="67"/>
      <c r="D194" s="3"/>
      <c r="E194" s="14"/>
      <c r="F194" s="267"/>
      <c r="G194" s="69"/>
      <c r="H194" s="12"/>
      <c r="I194" s="3"/>
      <c r="J194" s="15"/>
      <c r="K194" s="14"/>
    </row>
    <row r="195" spans="1:11" ht="30" customHeight="1">
      <c r="A195" s="3"/>
      <c r="B195" s="66"/>
      <c r="C195" s="67"/>
      <c r="D195" s="3"/>
      <c r="E195" s="14"/>
      <c r="F195" s="267"/>
      <c r="G195" s="69"/>
      <c r="H195" s="12"/>
      <c r="I195" s="3"/>
      <c r="J195" s="15"/>
      <c r="K195" s="14"/>
    </row>
    <row r="196" spans="1:11" ht="30" customHeight="1">
      <c r="A196" s="3"/>
      <c r="B196" s="66"/>
      <c r="C196" s="67"/>
      <c r="D196" s="3"/>
      <c r="E196" s="14"/>
      <c r="F196" s="267"/>
      <c r="G196" s="69"/>
      <c r="H196" s="12"/>
      <c r="I196" s="3"/>
      <c r="J196" s="15"/>
      <c r="K196" s="14"/>
    </row>
    <row r="197" spans="1:11" ht="30" customHeight="1">
      <c r="A197" s="3"/>
      <c r="B197" s="66"/>
      <c r="C197" s="67"/>
      <c r="D197" s="3"/>
      <c r="E197" s="14"/>
      <c r="F197" s="267"/>
      <c r="G197" s="69"/>
      <c r="H197" s="12"/>
      <c r="I197" s="3"/>
      <c r="J197" s="15"/>
      <c r="K197" s="14"/>
    </row>
    <row r="198" spans="1:11" ht="30" customHeight="1">
      <c r="A198" s="3"/>
      <c r="B198" s="66"/>
      <c r="C198" s="67"/>
      <c r="D198" s="3"/>
      <c r="E198" s="14"/>
      <c r="F198" s="267"/>
      <c r="G198" s="69"/>
      <c r="H198" s="12"/>
      <c r="I198" s="3"/>
      <c r="J198" s="15"/>
      <c r="K198" s="14"/>
    </row>
    <row r="199" spans="1:11" ht="30" customHeight="1">
      <c r="A199" s="3"/>
      <c r="B199" s="66"/>
      <c r="C199" s="67"/>
      <c r="D199" s="3"/>
      <c r="E199" s="14"/>
      <c r="F199" s="267"/>
      <c r="G199" s="69"/>
      <c r="H199" s="12"/>
      <c r="I199" s="3"/>
      <c r="J199" s="15"/>
      <c r="K199" s="14"/>
    </row>
    <row r="200" spans="1:11" ht="30" customHeight="1">
      <c r="A200" s="3"/>
      <c r="B200" s="66"/>
      <c r="C200" s="67"/>
      <c r="D200" s="3"/>
      <c r="E200" s="14"/>
      <c r="F200" s="267"/>
      <c r="G200" s="69"/>
      <c r="H200" s="12"/>
      <c r="I200" s="3"/>
      <c r="J200" s="15"/>
      <c r="K200" s="14"/>
    </row>
    <row r="201" spans="1:11" ht="30" customHeight="1">
      <c r="A201" s="3"/>
      <c r="B201" s="66"/>
      <c r="C201" s="67"/>
      <c r="D201" s="3"/>
      <c r="E201" s="14"/>
      <c r="F201" s="267"/>
      <c r="G201" s="69"/>
      <c r="H201" s="12"/>
      <c r="I201" s="3"/>
      <c r="J201" s="15"/>
      <c r="K201" s="14"/>
    </row>
    <row r="202" spans="1:11" ht="30" customHeight="1">
      <c r="A202" s="3"/>
      <c r="B202" s="66"/>
      <c r="C202" s="67"/>
      <c r="D202" s="3"/>
      <c r="E202" s="14"/>
      <c r="F202" s="267"/>
      <c r="G202" s="69"/>
      <c r="H202" s="12"/>
      <c r="I202" s="3"/>
      <c r="J202" s="15"/>
      <c r="K202" s="14"/>
    </row>
    <row r="203" spans="1:11" ht="30" customHeight="1">
      <c r="A203" s="3"/>
      <c r="B203" s="66"/>
      <c r="C203" s="67"/>
      <c r="D203" s="3"/>
      <c r="E203" s="14"/>
      <c r="F203" s="267"/>
      <c r="G203" s="69"/>
      <c r="H203" s="12"/>
      <c r="I203" s="3"/>
      <c r="J203" s="15"/>
      <c r="K203" s="14"/>
    </row>
    <row r="204" spans="1:11" ht="30" customHeight="1">
      <c r="A204" s="3"/>
      <c r="B204" s="66"/>
      <c r="C204" s="67"/>
      <c r="D204" s="3"/>
      <c r="E204" s="14"/>
      <c r="F204" s="267"/>
      <c r="G204" s="69"/>
      <c r="H204" s="12"/>
      <c r="I204" s="3"/>
      <c r="J204" s="15"/>
      <c r="K204" s="14"/>
    </row>
    <row r="205" spans="1:11" ht="30" customHeight="1">
      <c r="A205" s="3"/>
      <c r="B205" s="66"/>
      <c r="C205" s="67"/>
      <c r="D205" s="3"/>
      <c r="E205" s="14"/>
      <c r="F205" s="267"/>
      <c r="G205" s="69"/>
      <c r="H205" s="12"/>
      <c r="I205" s="3"/>
      <c r="J205" s="15"/>
      <c r="K205" s="14"/>
    </row>
    <row r="206" spans="1:11" ht="30" customHeight="1">
      <c r="A206" s="4"/>
      <c r="B206" s="70"/>
      <c r="C206" s="71"/>
      <c r="D206" s="4"/>
      <c r="E206" s="20"/>
      <c r="F206" s="268"/>
      <c r="G206" s="73"/>
      <c r="H206" s="17"/>
      <c r="I206" s="4"/>
      <c r="J206" s="19"/>
      <c r="K206" s="20"/>
    </row>
    <row r="207" spans="1:11" ht="18.75" customHeight="1" thickBot="1">
      <c r="A207" s="264" t="s">
        <v>22</v>
      </c>
      <c r="B207" s="265"/>
      <c r="C207" s="265"/>
      <c r="D207" s="265"/>
      <c r="E207" s="265"/>
      <c r="F207" s="265"/>
      <c r="G207" s="265"/>
      <c r="H207" s="265"/>
      <c r="I207" s="265"/>
      <c r="J207" s="265"/>
      <c r="K207" s="266"/>
    </row>
    <row r="208" spans="1:11" ht="18.75" customHeight="1">
      <c r="A208" s="248" t="s">
        <v>8</v>
      </c>
      <c r="B208" s="249"/>
      <c r="C208" s="269" t="str">
        <f>""&amp;$C188&amp;""</f>
        <v>R.Pach</v>
      </c>
      <c r="D208" s="251" t="s">
        <v>9</v>
      </c>
      <c r="E208" s="255" t="str">
        <f>""&amp;$E188&amp;""</f>
        <v>T.Jaros</v>
      </c>
      <c r="F208" s="213"/>
      <c r="G208" s="254" t="s">
        <v>10</v>
      </c>
      <c r="H208" s="255"/>
      <c r="I208" s="255"/>
      <c r="J208" s="255"/>
      <c r="K208" s="213"/>
    </row>
    <row r="209" spans="1:11" ht="18.75" customHeight="1" thickBot="1">
      <c r="A209" s="256" t="s">
        <v>11</v>
      </c>
      <c r="B209" s="257"/>
      <c r="C209" s="270" t="str">
        <f>""&amp;$C189&amp;""</f>
        <v>45502</v>
      </c>
      <c r="D209" s="259" t="s">
        <v>11</v>
      </c>
      <c r="E209" s="208" t="str">
        <f>""&amp;$E189&amp;""</f>
        <v>45502</v>
      </c>
      <c r="F209" s="217"/>
      <c r="G209" s="271">
        <f>$G189</f>
        <v>1647.455</v>
      </c>
      <c r="H209" s="271"/>
      <c r="I209" s="271"/>
      <c r="J209" s="271"/>
      <c r="K209" s="263" t="s">
        <v>12</v>
      </c>
    </row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</sheetData>
  <sheetProtection/>
  <mergeCells count="434">
    <mergeCell ref="A209:B209"/>
    <mergeCell ref="E209:F209"/>
    <mergeCell ref="G209:J209"/>
    <mergeCell ref="B205:C205"/>
    <mergeCell ref="F205:G205"/>
    <mergeCell ref="B206:C206"/>
    <mergeCell ref="F206:G206"/>
    <mergeCell ref="A207:K207"/>
    <mergeCell ref="A208:B208"/>
    <mergeCell ref="E208:F208"/>
    <mergeCell ref="G208:K208"/>
    <mergeCell ref="B202:C202"/>
    <mergeCell ref="F202:G202"/>
    <mergeCell ref="B203:C203"/>
    <mergeCell ref="F203:G203"/>
    <mergeCell ref="B204:C204"/>
    <mergeCell ref="F204:G204"/>
    <mergeCell ref="B199:C199"/>
    <mergeCell ref="F199:G199"/>
    <mergeCell ref="B200:C200"/>
    <mergeCell ref="F200:G200"/>
    <mergeCell ref="B201:C201"/>
    <mergeCell ref="F201:G201"/>
    <mergeCell ref="B196:C196"/>
    <mergeCell ref="F196:G196"/>
    <mergeCell ref="B197:C197"/>
    <mergeCell ref="F197:G197"/>
    <mergeCell ref="B198:C198"/>
    <mergeCell ref="F198:G198"/>
    <mergeCell ref="B193:C193"/>
    <mergeCell ref="F193:G193"/>
    <mergeCell ref="B194:C194"/>
    <mergeCell ref="F194:G194"/>
    <mergeCell ref="B195:C195"/>
    <mergeCell ref="F195:G195"/>
    <mergeCell ref="B190:C190"/>
    <mergeCell ref="F190:G190"/>
    <mergeCell ref="B191:C191"/>
    <mergeCell ref="F191:G191"/>
    <mergeCell ref="B192:C192"/>
    <mergeCell ref="F192:G192"/>
    <mergeCell ref="A187:K187"/>
    <mergeCell ref="A188:B188"/>
    <mergeCell ref="E188:F188"/>
    <mergeCell ref="G188:K188"/>
    <mergeCell ref="A189:B189"/>
    <mergeCell ref="E189:F189"/>
    <mergeCell ref="G189:J189"/>
    <mergeCell ref="B184:C184"/>
    <mergeCell ref="F184:G184"/>
    <mergeCell ref="B185:C185"/>
    <mergeCell ref="F185:G185"/>
    <mergeCell ref="B186:C186"/>
    <mergeCell ref="F186:G186"/>
    <mergeCell ref="B181:C181"/>
    <mergeCell ref="F181:G181"/>
    <mergeCell ref="B182:C182"/>
    <mergeCell ref="F182:G182"/>
    <mergeCell ref="B183:C183"/>
    <mergeCell ref="F183:G183"/>
    <mergeCell ref="B178:C178"/>
    <mergeCell ref="F178:G178"/>
    <mergeCell ref="B179:C179"/>
    <mergeCell ref="F179:G179"/>
    <mergeCell ref="B180:C180"/>
    <mergeCell ref="F180:G180"/>
    <mergeCell ref="B175:C175"/>
    <mergeCell ref="F175:G175"/>
    <mergeCell ref="B176:C176"/>
    <mergeCell ref="F176:G176"/>
    <mergeCell ref="B177:C177"/>
    <mergeCell ref="F177:G177"/>
    <mergeCell ref="B172:C172"/>
    <mergeCell ref="F172:G172"/>
    <mergeCell ref="B173:C173"/>
    <mergeCell ref="F173:G173"/>
    <mergeCell ref="B174:C174"/>
    <mergeCell ref="F174:G174"/>
    <mergeCell ref="A169:B169"/>
    <mergeCell ref="E169:F169"/>
    <mergeCell ref="G169:J169"/>
    <mergeCell ref="B170:C170"/>
    <mergeCell ref="F170:G170"/>
    <mergeCell ref="B171:C171"/>
    <mergeCell ref="F171:G171"/>
    <mergeCell ref="B165:C165"/>
    <mergeCell ref="F165:G165"/>
    <mergeCell ref="B166:C166"/>
    <mergeCell ref="F166:G166"/>
    <mergeCell ref="A167:K167"/>
    <mergeCell ref="A168:B168"/>
    <mergeCell ref="E168:F168"/>
    <mergeCell ref="G168:K168"/>
    <mergeCell ref="B162:C162"/>
    <mergeCell ref="F162:G162"/>
    <mergeCell ref="B163:C163"/>
    <mergeCell ref="F163:G163"/>
    <mergeCell ref="B164:C164"/>
    <mergeCell ref="F164:G164"/>
    <mergeCell ref="B159:C159"/>
    <mergeCell ref="F159:G159"/>
    <mergeCell ref="B160:C160"/>
    <mergeCell ref="F160:G160"/>
    <mergeCell ref="B161:C161"/>
    <mergeCell ref="F161:G161"/>
    <mergeCell ref="B156:C156"/>
    <mergeCell ref="F156:G156"/>
    <mergeCell ref="B157:C157"/>
    <mergeCell ref="F157:G157"/>
    <mergeCell ref="B158:C158"/>
    <mergeCell ref="F158:G158"/>
    <mergeCell ref="B153:C153"/>
    <mergeCell ref="F153:G153"/>
    <mergeCell ref="B154:C154"/>
    <mergeCell ref="F154:G154"/>
    <mergeCell ref="B155:C155"/>
    <mergeCell ref="F155:G155"/>
    <mergeCell ref="B150:C150"/>
    <mergeCell ref="F150:G150"/>
    <mergeCell ref="B151:C151"/>
    <mergeCell ref="F151:G151"/>
    <mergeCell ref="B152:C152"/>
    <mergeCell ref="F152:G152"/>
    <mergeCell ref="A147:K147"/>
    <mergeCell ref="A148:B148"/>
    <mergeCell ref="E148:F148"/>
    <mergeCell ref="G148:K148"/>
    <mergeCell ref="A149:B149"/>
    <mergeCell ref="E149:F149"/>
    <mergeCell ref="G149:J149"/>
    <mergeCell ref="B144:C144"/>
    <mergeCell ref="F144:G144"/>
    <mergeCell ref="B145:C145"/>
    <mergeCell ref="F145:G145"/>
    <mergeCell ref="B146:C146"/>
    <mergeCell ref="F146:G146"/>
    <mergeCell ref="B141:C141"/>
    <mergeCell ref="F141:G141"/>
    <mergeCell ref="B142:C142"/>
    <mergeCell ref="F142:G142"/>
    <mergeCell ref="B143:C143"/>
    <mergeCell ref="F143:G143"/>
    <mergeCell ref="B138:C138"/>
    <mergeCell ref="F138:G138"/>
    <mergeCell ref="B139:C139"/>
    <mergeCell ref="F139:G139"/>
    <mergeCell ref="B140:C140"/>
    <mergeCell ref="F140:G140"/>
    <mergeCell ref="B135:C135"/>
    <mergeCell ref="F135:G135"/>
    <mergeCell ref="B136:C136"/>
    <mergeCell ref="F136:G136"/>
    <mergeCell ref="B137:C137"/>
    <mergeCell ref="F137:G137"/>
    <mergeCell ref="B132:C132"/>
    <mergeCell ref="F132:G132"/>
    <mergeCell ref="B133:C133"/>
    <mergeCell ref="F133:G133"/>
    <mergeCell ref="B134:C134"/>
    <mergeCell ref="F134:G134"/>
    <mergeCell ref="A129:B129"/>
    <mergeCell ref="E129:F129"/>
    <mergeCell ref="G129:J129"/>
    <mergeCell ref="B130:C130"/>
    <mergeCell ref="F130:G130"/>
    <mergeCell ref="B131:C131"/>
    <mergeCell ref="F131:G131"/>
    <mergeCell ref="B125:C125"/>
    <mergeCell ref="F125:G125"/>
    <mergeCell ref="B126:C126"/>
    <mergeCell ref="F126:G126"/>
    <mergeCell ref="A127:K127"/>
    <mergeCell ref="A128:B128"/>
    <mergeCell ref="E128:F128"/>
    <mergeCell ref="G128:K128"/>
    <mergeCell ref="B122:C122"/>
    <mergeCell ref="F122:G122"/>
    <mergeCell ref="B123:C123"/>
    <mergeCell ref="F123:G123"/>
    <mergeCell ref="B124:C124"/>
    <mergeCell ref="F124:G124"/>
    <mergeCell ref="B119:C119"/>
    <mergeCell ref="F119:G119"/>
    <mergeCell ref="B120:C120"/>
    <mergeCell ref="F120:G120"/>
    <mergeCell ref="B121:C121"/>
    <mergeCell ref="F121:G121"/>
    <mergeCell ref="B116:C116"/>
    <mergeCell ref="F116:G116"/>
    <mergeCell ref="B117:C117"/>
    <mergeCell ref="F117:G117"/>
    <mergeCell ref="B118:C118"/>
    <mergeCell ref="F118:G118"/>
    <mergeCell ref="B113:C113"/>
    <mergeCell ref="F113:G113"/>
    <mergeCell ref="B114:C114"/>
    <mergeCell ref="F114:G114"/>
    <mergeCell ref="B115:C115"/>
    <mergeCell ref="F115:G115"/>
    <mergeCell ref="B110:C110"/>
    <mergeCell ref="F110:G110"/>
    <mergeCell ref="B111:C111"/>
    <mergeCell ref="F111:G111"/>
    <mergeCell ref="B112:C112"/>
    <mergeCell ref="F112:G112"/>
    <mergeCell ref="A107:K107"/>
    <mergeCell ref="A108:B108"/>
    <mergeCell ref="E108:F108"/>
    <mergeCell ref="G108:K108"/>
    <mergeCell ref="A109:B109"/>
    <mergeCell ref="E109:F109"/>
    <mergeCell ref="G109:J109"/>
    <mergeCell ref="B104:C104"/>
    <mergeCell ref="F104:G104"/>
    <mergeCell ref="B105:C105"/>
    <mergeCell ref="F105:G105"/>
    <mergeCell ref="B106:C106"/>
    <mergeCell ref="F106:G106"/>
    <mergeCell ref="B101:C101"/>
    <mergeCell ref="F101:G101"/>
    <mergeCell ref="B102:C102"/>
    <mergeCell ref="F102:G102"/>
    <mergeCell ref="B103:C103"/>
    <mergeCell ref="F103:G103"/>
    <mergeCell ref="B98:C98"/>
    <mergeCell ref="F98:G98"/>
    <mergeCell ref="B99:C99"/>
    <mergeCell ref="F99:G99"/>
    <mergeCell ref="B100:C100"/>
    <mergeCell ref="F100:G100"/>
    <mergeCell ref="B95:C95"/>
    <mergeCell ref="F95:G95"/>
    <mergeCell ref="B96:C96"/>
    <mergeCell ref="F96:G96"/>
    <mergeCell ref="B97:C97"/>
    <mergeCell ref="F97:G97"/>
    <mergeCell ref="B92:C92"/>
    <mergeCell ref="F92:G92"/>
    <mergeCell ref="B93:C93"/>
    <mergeCell ref="F93:G93"/>
    <mergeCell ref="B94:C94"/>
    <mergeCell ref="F94:G94"/>
    <mergeCell ref="A89:B89"/>
    <mergeCell ref="E89:F89"/>
    <mergeCell ref="G89:J89"/>
    <mergeCell ref="B90:C90"/>
    <mergeCell ref="F90:G90"/>
    <mergeCell ref="B91:C91"/>
    <mergeCell ref="F91:G91"/>
    <mergeCell ref="B85:C85"/>
    <mergeCell ref="F85:G85"/>
    <mergeCell ref="B86:C86"/>
    <mergeCell ref="F86:G86"/>
    <mergeCell ref="A87:K87"/>
    <mergeCell ref="A88:B88"/>
    <mergeCell ref="E88:F88"/>
    <mergeCell ref="G88:K88"/>
    <mergeCell ref="B82:C82"/>
    <mergeCell ref="F82:G82"/>
    <mergeCell ref="B83:C83"/>
    <mergeCell ref="F83:G83"/>
    <mergeCell ref="B84:C84"/>
    <mergeCell ref="F84:G84"/>
    <mergeCell ref="B79:C79"/>
    <mergeCell ref="F79:G79"/>
    <mergeCell ref="B80:C80"/>
    <mergeCell ref="F80:G80"/>
    <mergeCell ref="B81:C81"/>
    <mergeCell ref="F81:G81"/>
    <mergeCell ref="B76:C76"/>
    <mergeCell ref="F76:G76"/>
    <mergeCell ref="B77:C77"/>
    <mergeCell ref="F77:G77"/>
    <mergeCell ref="B78:C78"/>
    <mergeCell ref="F78:G78"/>
    <mergeCell ref="B73:C73"/>
    <mergeCell ref="F73:G73"/>
    <mergeCell ref="B74:C74"/>
    <mergeCell ref="F74:G74"/>
    <mergeCell ref="B75:C75"/>
    <mergeCell ref="F75:G75"/>
    <mergeCell ref="B70:C70"/>
    <mergeCell ref="F70:G70"/>
    <mergeCell ref="B71:C71"/>
    <mergeCell ref="F71:G71"/>
    <mergeCell ref="B72:C72"/>
    <mergeCell ref="F72:G72"/>
    <mergeCell ref="A67:K67"/>
    <mergeCell ref="A68:B68"/>
    <mergeCell ref="E68:F68"/>
    <mergeCell ref="G68:K68"/>
    <mergeCell ref="A69:B69"/>
    <mergeCell ref="E69:F69"/>
    <mergeCell ref="G69:J69"/>
    <mergeCell ref="B64:C64"/>
    <mergeCell ref="F64:G64"/>
    <mergeCell ref="B65:C65"/>
    <mergeCell ref="F65:G65"/>
    <mergeCell ref="B66:C66"/>
    <mergeCell ref="F66:G66"/>
    <mergeCell ref="B61:C61"/>
    <mergeCell ref="F61:G61"/>
    <mergeCell ref="B62:C62"/>
    <mergeCell ref="F62:G62"/>
    <mergeCell ref="B63:C63"/>
    <mergeCell ref="F63:G63"/>
    <mergeCell ref="B58:C58"/>
    <mergeCell ref="F58:G58"/>
    <mergeCell ref="B59:C59"/>
    <mergeCell ref="F59:G59"/>
    <mergeCell ref="B60:C60"/>
    <mergeCell ref="F60:G60"/>
    <mergeCell ref="B55:C55"/>
    <mergeCell ref="F55:G55"/>
    <mergeCell ref="B56:C56"/>
    <mergeCell ref="F56:G56"/>
    <mergeCell ref="B57:C57"/>
    <mergeCell ref="F57:G57"/>
    <mergeCell ref="B52:C52"/>
    <mergeCell ref="F52:G52"/>
    <mergeCell ref="B53:C53"/>
    <mergeCell ref="F53:G53"/>
    <mergeCell ref="B54:C54"/>
    <mergeCell ref="F54:G54"/>
    <mergeCell ref="A49:B49"/>
    <mergeCell ref="E49:F49"/>
    <mergeCell ref="G49:J49"/>
    <mergeCell ref="B50:C50"/>
    <mergeCell ref="F50:G50"/>
    <mergeCell ref="B51:C51"/>
    <mergeCell ref="F51:G51"/>
    <mergeCell ref="B45:C45"/>
    <mergeCell ref="F45:G45"/>
    <mergeCell ref="B46:C46"/>
    <mergeCell ref="F46:G46"/>
    <mergeCell ref="A47:K47"/>
    <mergeCell ref="A48:B48"/>
    <mergeCell ref="E48:F48"/>
    <mergeCell ref="G48:K48"/>
    <mergeCell ref="B42:C42"/>
    <mergeCell ref="F42:G42"/>
    <mergeCell ref="B43:C43"/>
    <mergeCell ref="F43:G43"/>
    <mergeCell ref="B44:C44"/>
    <mergeCell ref="F44:G44"/>
    <mergeCell ref="B39:C39"/>
    <mergeCell ref="F39:G39"/>
    <mergeCell ref="B40:C40"/>
    <mergeCell ref="F40:G40"/>
    <mergeCell ref="B41:C41"/>
    <mergeCell ref="F41:G41"/>
    <mergeCell ref="B36:C36"/>
    <mergeCell ref="F36:G36"/>
    <mergeCell ref="B37:C37"/>
    <mergeCell ref="F37:G37"/>
    <mergeCell ref="B38:C38"/>
    <mergeCell ref="F38:G38"/>
    <mergeCell ref="B33:C33"/>
    <mergeCell ref="F33:G33"/>
    <mergeCell ref="B34:C34"/>
    <mergeCell ref="F34:G34"/>
    <mergeCell ref="B35:C35"/>
    <mergeCell ref="F35:G35"/>
    <mergeCell ref="B30:C30"/>
    <mergeCell ref="F30:G30"/>
    <mergeCell ref="B31:C31"/>
    <mergeCell ref="F31:G31"/>
    <mergeCell ref="B32:C32"/>
    <mergeCell ref="F32:G32"/>
    <mergeCell ref="A27:K27"/>
    <mergeCell ref="A28:B28"/>
    <mergeCell ref="E28:F28"/>
    <mergeCell ref="G28:K28"/>
    <mergeCell ref="A29:B29"/>
    <mergeCell ref="E29:F29"/>
    <mergeCell ref="G29:J29"/>
    <mergeCell ref="B24:C24"/>
    <mergeCell ref="F24:G24"/>
    <mergeCell ref="B25:C25"/>
    <mergeCell ref="F25:G25"/>
    <mergeCell ref="B26:C26"/>
    <mergeCell ref="F26:G26"/>
    <mergeCell ref="B21:C21"/>
    <mergeCell ref="F21:G21"/>
    <mergeCell ref="B22:C22"/>
    <mergeCell ref="F22:G22"/>
    <mergeCell ref="B23:C23"/>
    <mergeCell ref="F23:G23"/>
    <mergeCell ref="B18:C18"/>
    <mergeCell ref="F18:G18"/>
    <mergeCell ref="B19:C19"/>
    <mergeCell ref="F19:G19"/>
    <mergeCell ref="B20:C20"/>
    <mergeCell ref="F20:G20"/>
    <mergeCell ref="B15:C15"/>
    <mergeCell ref="F15:G15"/>
    <mergeCell ref="B16:C16"/>
    <mergeCell ref="F16:G16"/>
    <mergeCell ref="B17:C17"/>
    <mergeCell ref="F17:G17"/>
    <mergeCell ref="B12:C12"/>
    <mergeCell ref="F12:G12"/>
    <mergeCell ref="B13:C13"/>
    <mergeCell ref="F13:G13"/>
    <mergeCell ref="B14:C14"/>
    <mergeCell ref="F14:G14"/>
    <mergeCell ref="I8:J8"/>
    <mergeCell ref="K8:K9"/>
    <mergeCell ref="B10:C10"/>
    <mergeCell ref="F10:G10"/>
    <mergeCell ref="B11:C11"/>
    <mergeCell ref="F11:G11"/>
    <mergeCell ref="A8:A9"/>
    <mergeCell ref="B8:C9"/>
    <mergeCell ref="D8:D9"/>
    <mergeCell ref="E8:E9"/>
    <mergeCell ref="F8:G9"/>
    <mergeCell ref="H8:H9"/>
    <mergeCell ref="A5:C5"/>
    <mergeCell ref="D5:E5"/>
    <mergeCell ref="F5:H5"/>
    <mergeCell ref="A6:K6"/>
    <mergeCell ref="A7:C7"/>
    <mergeCell ref="D7:K7"/>
    <mergeCell ref="A1:C3"/>
    <mergeCell ref="D1:H3"/>
    <mergeCell ref="I1:K1"/>
    <mergeCell ref="I2:K2"/>
    <mergeCell ref="I3:J3"/>
    <mergeCell ref="A4:C4"/>
    <mergeCell ref="D4:E4"/>
    <mergeCell ref="F4:H4"/>
    <mergeCell ref="I4:J5"/>
    <mergeCell ref="K4:K5"/>
  </mergeCells>
  <printOptions/>
  <pageMargins left="0.7" right="0.7" top="0.75" bottom="0.75" header="0.3" footer="0.3"/>
  <pageSetup orientation="portrait" paperSize="9"/>
  <legacyDrawing r:id="rId2"/>
  <oleObjects>
    <oleObject progId="" shapeId="9221845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209"/>
  <sheetViews>
    <sheetView zoomScalePageLayoutView="0" workbookViewId="0" topLeftCell="A1">
      <selection activeCell="D13" sqref="D13"/>
    </sheetView>
  </sheetViews>
  <sheetFormatPr defaultColWidth="0" defaultRowHeight="12.75" customHeight="1" zeroHeight="1"/>
  <cols>
    <col min="1" max="1" width="4.375" style="2" customWidth="1"/>
    <col min="2" max="2" width="4.75390625" style="2" customWidth="1"/>
    <col min="3" max="3" width="14.875" style="2" customWidth="1"/>
    <col min="4" max="4" width="13.25390625" style="2" customWidth="1"/>
    <col min="5" max="5" width="12.375" style="2" customWidth="1"/>
    <col min="6" max="6" width="3.25390625" style="2" customWidth="1"/>
    <col min="7" max="7" width="8.625" style="2" customWidth="1"/>
    <col min="8" max="8" width="8.25390625" style="2" customWidth="1"/>
    <col min="9" max="9" width="5.75390625" style="2" customWidth="1"/>
    <col min="10" max="10" width="7.375" style="2" customWidth="1"/>
    <col min="11" max="11" width="9.125" style="2" customWidth="1"/>
    <col min="12" max="12" width="1.37890625" style="2" customWidth="1"/>
    <col min="13" max="16384" width="0" style="2" hidden="1" customWidth="1"/>
  </cols>
  <sheetData>
    <row r="1" spans="1:11" ht="19.5" customHeight="1" thickTop="1">
      <c r="A1" s="172"/>
      <c r="B1" s="173"/>
      <c r="C1" s="174"/>
      <c r="D1" s="175" t="s">
        <v>28</v>
      </c>
      <c r="E1" s="176"/>
      <c r="F1" s="176"/>
      <c r="G1" s="176"/>
      <c r="H1" s="177"/>
      <c r="I1" s="178" t="s">
        <v>0</v>
      </c>
      <c r="J1" s="179"/>
      <c r="K1" s="180"/>
    </row>
    <row r="2" spans="1:11" ht="24" customHeight="1">
      <c r="A2" s="181"/>
      <c r="B2" s="182"/>
      <c r="C2" s="183"/>
      <c r="D2" s="184"/>
      <c r="E2" s="185"/>
      <c r="F2" s="185"/>
      <c r="G2" s="185"/>
      <c r="H2" s="186"/>
      <c r="I2" s="156" t="str">
        <f>'[4]Str tyt - DWM'!K4</f>
        <v>2.17776</v>
      </c>
      <c r="J2" s="273"/>
      <c r="K2" s="274"/>
    </row>
    <row r="3" spans="1:11" ht="15" customHeight="1" thickBot="1">
      <c r="A3" s="181"/>
      <c r="B3" s="182"/>
      <c r="C3" s="183"/>
      <c r="D3" s="184"/>
      <c r="E3" s="185"/>
      <c r="F3" s="185"/>
      <c r="G3" s="185"/>
      <c r="H3" s="186"/>
      <c r="I3" s="190" t="s">
        <v>24</v>
      </c>
      <c r="J3" s="191"/>
      <c r="K3" s="30" t="str">
        <f>'[4]Spis rysunków'!J3</f>
        <v>0.25847</v>
      </c>
    </row>
    <row r="4" spans="1:11" ht="19.5" customHeight="1" thickTop="1">
      <c r="A4" s="193" t="s">
        <v>2</v>
      </c>
      <c r="B4" s="194"/>
      <c r="C4" s="195"/>
      <c r="D4" s="196" t="s">
        <v>4</v>
      </c>
      <c r="E4" s="197"/>
      <c r="F4" s="196" t="s">
        <v>23</v>
      </c>
      <c r="G4" s="198"/>
      <c r="H4" s="197"/>
      <c r="I4" s="199" t="s">
        <v>1</v>
      </c>
      <c r="J4" s="179"/>
      <c r="K4" s="133">
        <v>0</v>
      </c>
    </row>
    <row r="5" spans="1:11" ht="19.5" customHeight="1" thickBot="1">
      <c r="A5" s="135" t="s">
        <v>3</v>
      </c>
      <c r="B5" s="136"/>
      <c r="C5" s="137"/>
      <c r="D5" s="168" t="s">
        <v>26</v>
      </c>
      <c r="E5" s="169"/>
      <c r="F5" s="136" t="str">
        <f>'[4]Spis rysunków'!F5:H5</f>
        <v>1.2587</v>
      </c>
      <c r="G5" s="200"/>
      <c r="H5" s="201"/>
      <c r="I5" s="202"/>
      <c r="J5" s="202"/>
      <c r="K5" s="134"/>
    </row>
    <row r="6" spans="1:11" ht="26.25" customHeight="1">
      <c r="A6" s="203" t="s">
        <v>13</v>
      </c>
      <c r="B6" s="204"/>
      <c r="C6" s="205"/>
      <c r="D6" s="205"/>
      <c r="E6" s="205"/>
      <c r="F6" s="205"/>
      <c r="G6" s="205"/>
      <c r="H6" s="205"/>
      <c r="I6" s="205"/>
      <c r="J6" s="205"/>
      <c r="K6" s="206"/>
    </row>
    <row r="7" spans="1:11" ht="37.5" customHeight="1" thickBot="1">
      <c r="A7" s="207" t="s">
        <v>7</v>
      </c>
      <c r="B7" s="208"/>
      <c r="C7" s="208"/>
      <c r="D7" s="170" t="str">
        <f>'[4]Str tyt - DWM'!K6</f>
        <v>Wymiennik ciepła  - część środkowa</v>
      </c>
      <c r="E7" s="170"/>
      <c r="F7" s="170"/>
      <c r="G7" s="170"/>
      <c r="H7" s="170"/>
      <c r="I7" s="170"/>
      <c r="J7" s="170"/>
      <c r="K7" s="171"/>
    </row>
    <row r="8" spans="1:11" ht="26.25" customHeight="1" thickBot="1">
      <c r="A8" s="211" t="s">
        <v>5</v>
      </c>
      <c r="B8" s="212" t="s">
        <v>14</v>
      </c>
      <c r="C8" s="213"/>
      <c r="D8" s="214" t="s">
        <v>15</v>
      </c>
      <c r="E8" s="214" t="s">
        <v>16</v>
      </c>
      <c r="F8" s="215" t="s">
        <v>17</v>
      </c>
      <c r="G8" s="213"/>
      <c r="H8" s="214" t="s">
        <v>18</v>
      </c>
      <c r="I8" s="211" t="s">
        <v>19</v>
      </c>
      <c r="J8" s="211"/>
      <c r="K8" s="211" t="s">
        <v>6</v>
      </c>
    </row>
    <row r="9" spans="1:11" ht="26.25" customHeight="1" thickBot="1">
      <c r="A9" s="216"/>
      <c r="B9" s="207"/>
      <c r="C9" s="217"/>
      <c r="D9" s="216"/>
      <c r="E9" s="216"/>
      <c r="F9" s="207"/>
      <c r="G9" s="217"/>
      <c r="H9" s="216"/>
      <c r="I9" s="218" t="s">
        <v>20</v>
      </c>
      <c r="J9" s="219" t="s">
        <v>21</v>
      </c>
      <c r="K9" s="216"/>
    </row>
    <row r="10" spans="1:11" ht="30" customHeight="1">
      <c r="A10" s="275">
        <v>1</v>
      </c>
      <c r="B10" s="276" t="s">
        <v>67</v>
      </c>
      <c r="C10" s="277"/>
      <c r="D10" s="278"/>
      <c r="E10" s="279" t="s">
        <v>68</v>
      </c>
      <c r="F10" s="280" t="s">
        <v>69</v>
      </c>
      <c r="G10" s="281"/>
      <c r="H10" s="282">
        <v>129.2</v>
      </c>
      <c r="I10" s="283" t="s">
        <v>70</v>
      </c>
      <c r="J10" s="284"/>
      <c r="K10" s="285" t="s">
        <v>71</v>
      </c>
    </row>
    <row r="11" spans="1:11" ht="30" customHeight="1">
      <c r="A11" s="3">
        <f aca="true" t="shared" si="0" ref="A11:A26">1+A10</f>
        <v>2</v>
      </c>
      <c r="B11" s="286" t="s">
        <v>72</v>
      </c>
      <c r="C11" s="287"/>
      <c r="D11" s="288"/>
      <c r="E11" s="289" t="s">
        <v>68</v>
      </c>
      <c r="F11" s="290" t="s">
        <v>69</v>
      </c>
      <c r="G11" s="291"/>
      <c r="H11" s="292">
        <v>127.9</v>
      </c>
      <c r="I11" s="293" t="s">
        <v>70</v>
      </c>
      <c r="J11" s="294"/>
      <c r="K11" s="295" t="s">
        <v>71</v>
      </c>
    </row>
    <row r="12" spans="1:11" ht="30" customHeight="1">
      <c r="A12" s="3">
        <f t="shared" si="0"/>
        <v>3</v>
      </c>
      <c r="B12" s="286" t="s">
        <v>73</v>
      </c>
      <c r="C12" s="287"/>
      <c r="D12" s="288"/>
      <c r="E12" s="289" t="s">
        <v>74</v>
      </c>
      <c r="F12" s="290" t="s">
        <v>69</v>
      </c>
      <c r="G12" s="291"/>
      <c r="H12" s="292">
        <v>10.6</v>
      </c>
      <c r="I12" s="293"/>
      <c r="J12" s="294">
        <v>0.3344</v>
      </c>
      <c r="K12" s="295" t="s">
        <v>71</v>
      </c>
    </row>
    <row r="13" spans="1:11" ht="30" customHeight="1">
      <c r="A13" s="3">
        <f t="shared" si="0"/>
        <v>4</v>
      </c>
      <c r="B13" s="286" t="s">
        <v>75</v>
      </c>
      <c r="C13" s="287"/>
      <c r="D13" s="288"/>
      <c r="E13" s="289" t="s">
        <v>68</v>
      </c>
      <c r="F13" s="290" t="s">
        <v>69</v>
      </c>
      <c r="G13" s="291"/>
      <c r="H13" s="292">
        <v>3.2</v>
      </c>
      <c r="I13" s="293"/>
      <c r="J13" s="294">
        <v>0.134</v>
      </c>
      <c r="K13" s="296" t="s">
        <v>76</v>
      </c>
    </row>
    <row r="14" spans="1:11" ht="30" customHeight="1">
      <c r="A14" s="3">
        <f t="shared" si="0"/>
        <v>5</v>
      </c>
      <c r="B14" s="286" t="s">
        <v>77</v>
      </c>
      <c r="C14" s="287"/>
      <c r="D14" s="288"/>
      <c r="E14" s="289" t="s">
        <v>74</v>
      </c>
      <c r="F14" s="290" t="s">
        <v>69</v>
      </c>
      <c r="G14" s="291"/>
      <c r="H14" s="292">
        <v>0.9</v>
      </c>
      <c r="I14" s="293"/>
      <c r="J14" s="294">
        <v>0.091</v>
      </c>
      <c r="K14" s="295" t="s">
        <v>71</v>
      </c>
    </row>
    <row r="15" spans="1:11" ht="30" customHeight="1">
      <c r="A15" s="3">
        <f t="shared" si="0"/>
        <v>6</v>
      </c>
      <c r="B15" s="286" t="s">
        <v>78</v>
      </c>
      <c r="C15" s="287"/>
      <c r="D15" s="288"/>
      <c r="E15" s="289" t="s">
        <v>74</v>
      </c>
      <c r="F15" s="290" t="s">
        <v>69</v>
      </c>
      <c r="G15" s="291"/>
      <c r="H15" s="292">
        <v>16.4</v>
      </c>
      <c r="I15" s="293"/>
      <c r="J15" s="297">
        <v>7.2</v>
      </c>
      <c r="K15" s="295" t="s">
        <v>71</v>
      </c>
    </row>
    <row r="16" spans="1:11" ht="30" customHeight="1">
      <c r="A16" s="3">
        <f t="shared" si="0"/>
        <v>7</v>
      </c>
      <c r="B16" s="286" t="s">
        <v>79</v>
      </c>
      <c r="C16" s="287"/>
      <c r="D16" s="288"/>
      <c r="E16" s="289" t="s">
        <v>74</v>
      </c>
      <c r="F16" s="290" t="s">
        <v>69</v>
      </c>
      <c r="G16" s="291"/>
      <c r="H16" s="292">
        <v>0.3</v>
      </c>
      <c r="I16" s="293"/>
      <c r="J16" s="297">
        <v>0.0885</v>
      </c>
      <c r="K16" s="295" t="s">
        <v>71</v>
      </c>
    </row>
    <row r="17" spans="1:11" ht="30" customHeight="1">
      <c r="A17" s="3">
        <f t="shared" si="0"/>
        <v>8</v>
      </c>
      <c r="B17" s="286" t="s">
        <v>80</v>
      </c>
      <c r="C17" s="287"/>
      <c r="D17" s="288"/>
      <c r="E17" s="289" t="s">
        <v>68</v>
      </c>
      <c r="F17" s="290" t="s">
        <v>69</v>
      </c>
      <c r="G17" s="291"/>
      <c r="H17" s="292">
        <v>13880.3</v>
      </c>
      <c r="I17" s="293"/>
      <c r="J17" s="298">
        <v>5051.4336</v>
      </c>
      <c r="K17" s="295" t="s">
        <v>71</v>
      </c>
    </row>
    <row r="18" spans="1:11" ht="30" customHeight="1">
      <c r="A18" s="3">
        <f t="shared" si="0"/>
        <v>9</v>
      </c>
      <c r="B18" s="286" t="s">
        <v>80</v>
      </c>
      <c r="C18" s="287"/>
      <c r="D18" s="288"/>
      <c r="E18" s="289" t="s">
        <v>74</v>
      </c>
      <c r="F18" s="290" t="s">
        <v>69</v>
      </c>
      <c r="G18" s="291"/>
      <c r="H18" s="292">
        <v>53.2</v>
      </c>
      <c r="I18" s="293"/>
      <c r="J18" s="297">
        <v>19.353600000000004</v>
      </c>
      <c r="K18" s="295" t="s">
        <v>71</v>
      </c>
    </row>
    <row r="19" spans="1:11" ht="30" customHeight="1">
      <c r="A19" s="3">
        <f t="shared" si="0"/>
        <v>10</v>
      </c>
      <c r="B19" s="286" t="s">
        <v>81</v>
      </c>
      <c r="C19" s="287"/>
      <c r="D19" s="288"/>
      <c r="E19" s="289" t="s">
        <v>74</v>
      </c>
      <c r="F19" s="290" t="s">
        <v>69</v>
      </c>
      <c r="G19" s="291"/>
      <c r="H19" s="292">
        <v>0.2</v>
      </c>
      <c r="I19" s="293"/>
      <c r="J19" s="297">
        <v>0.0877</v>
      </c>
      <c r="K19" s="295" t="s">
        <v>71</v>
      </c>
    </row>
    <row r="20" spans="1:11" ht="30" customHeight="1">
      <c r="A20" s="3">
        <f t="shared" si="0"/>
        <v>11</v>
      </c>
      <c r="B20" s="286" t="s">
        <v>82</v>
      </c>
      <c r="C20" s="287"/>
      <c r="D20" s="288"/>
      <c r="E20" s="289" t="s">
        <v>83</v>
      </c>
      <c r="F20" s="290" t="s">
        <v>84</v>
      </c>
      <c r="G20" s="291"/>
      <c r="H20" s="292">
        <v>3.6</v>
      </c>
      <c r="I20" s="293" t="s">
        <v>70</v>
      </c>
      <c r="J20" s="294"/>
      <c r="K20" s="295" t="s">
        <v>71</v>
      </c>
    </row>
    <row r="21" spans="1:11" ht="30" customHeight="1">
      <c r="A21" s="3">
        <f t="shared" si="0"/>
        <v>12</v>
      </c>
      <c r="B21" s="286" t="s">
        <v>82</v>
      </c>
      <c r="C21" s="287"/>
      <c r="D21" s="288"/>
      <c r="E21" s="289" t="s">
        <v>83</v>
      </c>
      <c r="F21" s="290" t="s">
        <v>84</v>
      </c>
      <c r="G21" s="291"/>
      <c r="H21" s="292">
        <v>13.5</v>
      </c>
      <c r="I21" s="293" t="s">
        <v>85</v>
      </c>
      <c r="J21" s="294"/>
      <c r="K21" s="295" t="s">
        <v>71</v>
      </c>
    </row>
    <row r="22" spans="1:11" ht="30" customHeight="1">
      <c r="A22" s="3">
        <f t="shared" si="0"/>
        <v>13</v>
      </c>
      <c r="B22" s="286" t="s">
        <v>86</v>
      </c>
      <c r="C22" s="287"/>
      <c r="D22" s="288"/>
      <c r="E22" s="289" t="s">
        <v>83</v>
      </c>
      <c r="F22" s="290" t="s">
        <v>87</v>
      </c>
      <c r="G22" s="291"/>
      <c r="H22" s="292">
        <v>2.6</v>
      </c>
      <c r="I22" s="293"/>
      <c r="J22" s="297">
        <v>0.065</v>
      </c>
      <c r="K22" s="296" t="s">
        <v>88</v>
      </c>
    </row>
    <row r="23" spans="1:11" ht="30" customHeight="1">
      <c r="A23" s="3">
        <f t="shared" si="0"/>
        <v>14</v>
      </c>
      <c r="B23" s="286" t="s">
        <v>89</v>
      </c>
      <c r="C23" s="287"/>
      <c r="D23" s="288"/>
      <c r="E23" s="299" t="s">
        <v>64</v>
      </c>
      <c r="F23" s="290" t="s">
        <v>90</v>
      </c>
      <c r="G23" s="291"/>
      <c r="H23" s="292">
        <v>1.9</v>
      </c>
      <c r="I23" s="293"/>
      <c r="J23" s="297">
        <v>3.092</v>
      </c>
      <c r="K23" s="295" t="s">
        <v>66</v>
      </c>
    </row>
    <row r="24" spans="1:11" ht="30" customHeight="1">
      <c r="A24" s="3">
        <f t="shared" si="0"/>
        <v>15</v>
      </c>
      <c r="B24" s="286" t="s">
        <v>91</v>
      </c>
      <c r="C24" s="287"/>
      <c r="D24" s="288"/>
      <c r="E24" s="299" t="s">
        <v>64</v>
      </c>
      <c r="F24" s="290" t="s">
        <v>90</v>
      </c>
      <c r="G24" s="291"/>
      <c r="H24" s="292">
        <v>106.9</v>
      </c>
      <c r="I24" s="293"/>
      <c r="J24" s="297" t="s">
        <v>92</v>
      </c>
      <c r="K24" s="295" t="s">
        <v>66</v>
      </c>
    </row>
    <row r="25" spans="1:11" ht="30" customHeight="1">
      <c r="A25" s="3">
        <f t="shared" si="0"/>
        <v>16</v>
      </c>
      <c r="B25" s="286" t="s">
        <v>93</v>
      </c>
      <c r="C25" s="287"/>
      <c r="D25" s="288"/>
      <c r="E25" s="299" t="s">
        <v>64</v>
      </c>
      <c r="F25" s="290" t="s">
        <v>90</v>
      </c>
      <c r="G25" s="291"/>
      <c r="H25" s="292">
        <v>98.3</v>
      </c>
      <c r="I25" s="293"/>
      <c r="J25" s="297" t="s">
        <v>94</v>
      </c>
      <c r="K25" s="295" t="s">
        <v>66</v>
      </c>
    </row>
    <row r="26" spans="1:11" ht="30" customHeight="1">
      <c r="A26" s="3">
        <f t="shared" si="0"/>
        <v>17</v>
      </c>
      <c r="B26" s="286" t="s">
        <v>63</v>
      </c>
      <c r="C26" s="287"/>
      <c r="D26" s="288"/>
      <c r="E26" s="299" t="s">
        <v>64</v>
      </c>
      <c r="F26" s="290" t="s">
        <v>90</v>
      </c>
      <c r="G26" s="291"/>
      <c r="H26" s="292">
        <v>6.1</v>
      </c>
      <c r="I26" s="293"/>
      <c r="J26" s="297" t="s">
        <v>95</v>
      </c>
      <c r="K26" s="295" t="s">
        <v>66</v>
      </c>
    </row>
    <row r="27" spans="1:11" ht="18.75" customHeight="1" thickBot="1">
      <c r="A27" s="224" t="s">
        <v>22</v>
      </c>
      <c r="B27" s="225"/>
      <c r="C27" s="225"/>
      <c r="D27" s="225"/>
      <c r="E27" s="225"/>
      <c r="F27" s="225"/>
      <c r="G27" s="225"/>
      <c r="H27" s="225"/>
      <c r="I27" s="225"/>
      <c r="J27" s="225"/>
      <c r="K27" s="226"/>
    </row>
    <row r="28" spans="1:11" ht="18.75" customHeight="1">
      <c r="A28" s="227" t="s">
        <v>8</v>
      </c>
      <c r="B28" s="228"/>
      <c r="C28" s="229" t="str">
        <f>'[4]Str tyt - DWM'!A34</f>
        <v>M.Szary</v>
      </c>
      <c r="D28" s="230" t="s">
        <v>9</v>
      </c>
      <c r="E28" s="231" t="s">
        <v>25</v>
      </c>
      <c r="F28" s="232"/>
      <c r="G28" s="233" t="s">
        <v>10</v>
      </c>
      <c r="H28" s="234"/>
      <c r="I28" s="234"/>
      <c r="J28" s="234"/>
      <c r="K28" s="235"/>
    </row>
    <row r="29" spans="1:11" ht="18.75" customHeight="1" thickBot="1">
      <c r="A29" s="236" t="s">
        <v>11</v>
      </c>
      <c r="B29" s="237"/>
      <c r="C29" s="238">
        <f>'[4]Str tyt - DWM'!B34</f>
        <v>45502</v>
      </c>
      <c r="D29" s="239" t="s">
        <v>11</v>
      </c>
      <c r="E29" s="240">
        <f>C29</f>
        <v>45502</v>
      </c>
      <c r="F29" s="241"/>
      <c r="G29" s="242">
        <f>SUM(H10:H26,H30:H46,H50:H66,H70:H86,H90:H106,H110:H126,H130:H146,H150:H166,H170:H186,H190:H206)</f>
        <v>14907.92</v>
      </c>
      <c r="H29" s="242"/>
      <c r="I29" s="242"/>
      <c r="J29" s="242"/>
      <c r="K29" s="243" t="s">
        <v>12</v>
      </c>
    </row>
    <row r="30" spans="1:11" ht="30" customHeight="1">
      <c r="A30" s="3">
        <f>1+A26</f>
        <v>18</v>
      </c>
      <c r="B30" s="286" t="s">
        <v>63</v>
      </c>
      <c r="C30" s="287"/>
      <c r="D30" s="288"/>
      <c r="E30" s="289" t="s">
        <v>55</v>
      </c>
      <c r="F30" s="290" t="s">
        <v>96</v>
      </c>
      <c r="G30" s="291"/>
      <c r="H30" s="292">
        <v>122.3</v>
      </c>
      <c r="I30" s="293"/>
      <c r="J30" s="297">
        <v>2.592</v>
      </c>
      <c r="K30" s="295" t="s">
        <v>66</v>
      </c>
    </row>
    <row r="31" spans="1:11" ht="30" customHeight="1">
      <c r="A31" s="3">
        <f>1+A30</f>
        <v>19</v>
      </c>
      <c r="B31" s="286" t="s">
        <v>97</v>
      </c>
      <c r="C31" s="287"/>
      <c r="D31" s="288"/>
      <c r="E31" s="299" t="s">
        <v>64</v>
      </c>
      <c r="F31" s="290" t="s">
        <v>90</v>
      </c>
      <c r="G31" s="291"/>
      <c r="H31" s="292">
        <v>325.6</v>
      </c>
      <c r="I31" s="293"/>
      <c r="J31" s="297">
        <v>13.796820000000002</v>
      </c>
      <c r="K31" s="295" t="s">
        <v>66</v>
      </c>
    </row>
    <row r="32" spans="1:11" ht="30" customHeight="1">
      <c r="A32" s="3">
        <f>1+A31</f>
        <v>20</v>
      </c>
      <c r="B32" s="300" t="s">
        <v>98</v>
      </c>
      <c r="C32" s="301"/>
      <c r="D32" s="288"/>
      <c r="E32" s="289" t="s">
        <v>41</v>
      </c>
      <c r="F32" s="290" t="s">
        <v>99</v>
      </c>
      <c r="G32" s="291"/>
      <c r="H32" s="292">
        <v>2.85</v>
      </c>
      <c r="I32" s="293" t="s">
        <v>70</v>
      </c>
      <c r="J32" s="294"/>
      <c r="K32" s="295" t="s">
        <v>71</v>
      </c>
    </row>
    <row r="33" spans="1:11" ht="30" customHeight="1">
      <c r="A33" s="3">
        <f>1+A32</f>
        <v>21</v>
      </c>
      <c r="B33" s="300" t="s">
        <v>100</v>
      </c>
      <c r="C33" s="301"/>
      <c r="D33" s="288"/>
      <c r="E33" s="289" t="s">
        <v>41</v>
      </c>
      <c r="F33" s="290" t="s">
        <v>99</v>
      </c>
      <c r="G33" s="291"/>
      <c r="H33" s="292">
        <v>1.3</v>
      </c>
      <c r="I33" s="293" t="s">
        <v>70</v>
      </c>
      <c r="J33" s="294"/>
      <c r="K33" s="295" t="s">
        <v>71</v>
      </c>
    </row>
    <row r="34" spans="1:11" ht="30" customHeight="1">
      <c r="A34" s="3">
        <f>1+A33</f>
        <v>22</v>
      </c>
      <c r="B34" s="300" t="s">
        <v>101</v>
      </c>
      <c r="C34" s="301"/>
      <c r="D34" s="288"/>
      <c r="E34" s="289" t="s">
        <v>41</v>
      </c>
      <c r="F34" s="290" t="s">
        <v>99</v>
      </c>
      <c r="G34" s="291"/>
      <c r="H34" s="292">
        <v>0.77</v>
      </c>
      <c r="I34" s="293" t="s">
        <v>70</v>
      </c>
      <c r="J34" s="294"/>
      <c r="K34" s="295" t="s">
        <v>71</v>
      </c>
    </row>
    <row r="35" spans="1:11" ht="30" customHeight="1">
      <c r="A35" s="3"/>
      <c r="B35" s="100"/>
      <c r="C35" s="101"/>
      <c r="D35" s="34"/>
      <c r="E35" s="244"/>
      <c r="F35" s="245"/>
      <c r="G35" s="246"/>
      <c r="H35" s="42"/>
      <c r="I35" s="35"/>
      <c r="J35" s="36"/>
      <c r="K35" s="247"/>
    </row>
    <row r="36" spans="1:11" ht="30" customHeight="1">
      <c r="A36" s="3"/>
      <c r="B36" s="100"/>
      <c r="C36" s="101"/>
      <c r="D36" s="34"/>
      <c r="E36" s="244"/>
      <c r="F36" s="245"/>
      <c r="G36" s="246"/>
      <c r="H36" s="302"/>
      <c r="I36" s="302"/>
      <c r="J36" s="302"/>
      <c r="K36" s="247"/>
    </row>
    <row r="37" spans="1:11" ht="30" customHeight="1">
      <c r="A37" s="3"/>
      <c r="B37" s="102"/>
      <c r="C37" s="103"/>
      <c r="D37" s="34"/>
      <c r="E37" s="244"/>
      <c r="F37" s="245"/>
      <c r="G37" s="246"/>
      <c r="H37" s="42"/>
      <c r="I37" s="35"/>
      <c r="J37" s="36"/>
      <c r="K37" s="247"/>
    </row>
    <row r="38" spans="1:11" ht="30" customHeight="1">
      <c r="A38" s="3"/>
      <c r="B38" s="102"/>
      <c r="C38" s="103"/>
      <c r="D38" s="34"/>
      <c r="E38" s="244"/>
      <c r="F38" s="245"/>
      <c r="G38" s="246"/>
      <c r="H38" s="42"/>
      <c r="I38" s="52"/>
      <c r="J38" s="36"/>
      <c r="K38" s="43"/>
    </row>
    <row r="39" spans="1:11" ht="30" customHeight="1">
      <c r="A39" s="3"/>
      <c r="B39" s="100"/>
      <c r="C39" s="101"/>
      <c r="D39" s="34"/>
      <c r="E39" s="244"/>
      <c r="F39" s="245"/>
      <c r="G39" s="246"/>
      <c r="H39" s="42"/>
      <c r="I39" s="35"/>
      <c r="J39" s="36"/>
      <c r="K39" s="247"/>
    </row>
    <row r="40" spans="1:11" ht="30" customHeight="1">
      <c r="A40" s="3"/>
      <c r="B40" s="100"/>
      <c r="C40" s="101"/>
      <c r="D40" s="34"/>
      <c r="E40" s="244"/>
      <c r="F40" s="245"/>
      <c r="G40" s="246"/>
      <c r="H40" s="42"/>
      <c r="I40" s="35"/>
      <c r="J40" s="36"/>
      <c r="K40" s="247"/>
    </row>
    <row r="41" spans="1:11" ht="30" customHeight="1">
      <c r="A41" s="3"/>
      <c r="B41" s="100"/>
      <c r="C41" s="101"/>
      <c r="D41" s="34"/>
      <c r="E41" s="244"/>
      <c r="F41" s="245"/>
      <c r="G41" s="246"/>
      <c r="H41" s="42"/>
      <c r="I41" s="35"/>
      <c r="J41" s="36"/>
      <c r="K41" s="247"/>
    </row>
    <row r="42" spans="1:11" ht="30" customHeight="1">
      <c r="A42" s="3"/>
      <c r="B42" s="100"/>
      <c r="C42" s="101"/>
      <c r="D42" s="34"/>
      <c r="E42" s="244"/>
      <c r="F42" s="245"/>
      <c r="G42" s="246"/>
      <c r="H42" s="42"/>
      <c r="I42" s="35"/>
      <c r="J42" s="36"/>
      <c r="K42" s="247"/>
    </row>
    <row r="43" spans="1:11" ht="30" customHeight="1">
      <c r="A43" s="3"/>
      <c r="B43" s="100"/>
      <c r="C43" s="101"/>
      <c r="D43" s="34"/>
      <c r="E43" s="244"/>
      <c r="F43" s="245"/>
      <c r="G43" s="246"/>
      <c r="H43" s="42"/>
      <c r="I43" s="35"/>
      <c r="J43" s="36"/>
      <c r="K43" s="247"/>
    </row>
    <row r="44" spans="1:11" ht="30" customHeight="1">
      <c r="A44" s="3"/>
      <c r="B44" s="100"/>
      <c r="C44" s="101"/>
      <c r="D44" s="34"/>
      <c r="E44" s="244"/>
      <c r="F44" s="245"/>
      <c r="G44" s="246"/>
      <c r="H44" s="42"/>
      <c r="I44" s="35"/>
      <c r="J44" s="36"/>
      <c r="K44" s="247"/>
    </row>
    <row r="45" spans="1:11" ht="30" customHeight="1">
      <c r="A45" s="3"/>
      <c r="B45" s="100"/>
      <c r="C45" s="101"/>
      <c r="D45" s="34"/>
      <c r="E45" s="244"/>
      <c r="F45" s="245"/>
      <c r="G45" s="246"/>
      <c r="H45" s="42"/>
      <c r="I45" s="35"/>
      <c r="J45" s="36"/>
      <c r="K45" s="247"/>
    </row>
    <row r="46" spans="1:11" ht="30" customHeight="1">
      <c r="A46" s="3"/>
      <c r="B46" s="100"/>
      <c r="C46" s="101"/>
      <c r="D46" s="34"/>
      <c r="E46" s="244"/>
      <c r="F46" s="245"/>
      <c r="G46" s="246"/>
      <c r="H46" s="42"/>
      <c r="I46" s="35"/>
      <c r="J46" s="36"/>
      <c r="K46" s="247"/>
    </row>
    <row r="47" spans="1:11" ht="18.75" customHeight="1" thickBot="1">
      <c r="A47" s="224" t="s">
        <v>22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6"/>
    </row>
    <row r="48" spans="1:11" ht="18.75" customHeight="1">
      <c r="A48" s="248" t="s">
        <v>8</v>
      </c>
      <c r="B48" s="249"/>
      <c r="C48" s="250" t="str">
        <f>C28</f>
        <v>M.Szary</v>
      </c>
      <c r="D48" s="251" t="s">
        <v>9</v>
      </c>
      <c r="E48" s="252" t="str">
        <f>E28</f>
        <v>T.Jaros</v>
      </c>
      <c r="F48" s="253"/>
      <c r="G48" s="254" t="s">
        <v>10</v>
      </c>
      <c r="H48" s="255"/>
      <c r="I48" s="255"/>
      <c r="J48" s="255"/>
      <c r="K48" s="213"/>
    </row>
    <row r="49" spans="1:11" ht="18.75" customHeight="1" thickBot="1">
      <c r="A49" s="256" t="s">
        <v>11</v>
      </c>
      <c r="B49" s="257"/>
      <c r="C49" s="258">
        <f>C29</f>
        <v>45502</v>
      </c>
      <c r="D49" s="259" t="s">
        <v>11</v>
      </c>
      <c r="E49" s="260">
        <f>E29</f>
        <v>45502</v>
      </c>
      <c r="F49" s="261"/>
      <c r="G49" s="262">
        <f>$G29</f>
        <v>14907.92</v>
      </c>
      <c r="H49" s="262"/>
      <c r="I49" s="262"/>
      <c r="J49" s="262"/>
      <c r="K49" s="263" t="s">
        <v>12</v>
      </c>
    </row>
    <row r="50" spans="1:11" ht="30" customHeight="1">
      <c r="A50" s="3"/>
      <c r="B50" s="100"/>
      <c r="C50" s="101"/>
      <c r="D50" s="34"/>
      <c r="E50" s="244"/>
      <c r="F50" s="245"/>
      <c r="G50" s="246"/>
      <c r="H50" s="42"/>
      <c r="I50" s="35"/>
      <c r="J50" s="36"/>
      <c r="K50" s="247"/>
    </row>
    <row r="51" spans="1:11" ht="30" customHeight="1">
      <c r="A51" s="3"/>
      <c r="B51" s="100"/>
      <c r="C51" s="101"/>
      <c r="D51" s="34"/>
      <c r="E51" s="244"/>
      <c r="F51" s="245"/>
      <c r="G51" s="246"/>
      <c r="H51" s="42"/>
      <c r="I51" s="35"/>
      <c r="J51" s="36"/>
      <c r="K51" s="247"/>
    </row>
    <row r="52" spans="1:11" ht="30" customHeight="1">
      <c r="A52" s="3"/>
      <c r="B52" s="100"/>
      <c r="C52" s="101"/>
      <c r="D52" s="34"/>
      <c r="E52" s="244"/>
      <c r="F52" s="245"/>
      <c r="G52" s="246"/>
      <c r="H52" s="42"/>
      <c r="I52" s="35"/>
      <c r="J52" s="36"/>
      <c r="K52" s="247"/>
    </row>
    <row r="53" spans="1:11" ht="30" customHeight="1">
      <c r="A53" s="3"/>
      <c r="B53" s="100"/>
      <c r="C53" s="101"/>
      <c r="D53" s="34"/>
      <c r="E53" s="244"/>
      <c r="F53" s="245"/>
      <c r="G53" s="246"/>
      <c r="H53" s="42"/>
      <c r="I53" s="35"/>
      <c r="J53" s="36"/>
      <c r="K53" s="247"/>
    </row>
    <row r="54" spans="1:11" ht="30" customHeight="1">
      <c r="A54" s="3"/>
      <c r="B54" s="100"/>
      <c r="C54" s="101"/>
      <c r="D54" s="34"/>
      <c r="E54" s="244"/>
      <c r="F54" s="245"/>
      <c r="G54" s="246"/>
      <c r="H54" s="42"/>
      <c r="I54" s="35"/>
      <c r="J54" s="36"/>
      <c r="K54" s="44"/>
    </row>
    <row r="55" spans="1:11" ht="30" customHeight="1">
      <c r="A55" s="3"/>
      <c r="B55" s="100"/>
      <c r="C55" s="101"/>
      <c r="D55" s="34"/>
      <c r="E55" s="244"/>
      <c r="F55" s="245"/>
      <c r="G55" s="246"/>
      <c r="H55" s="42"/>
      <c r="I55" s="35"/>
      <c r="J55" s="36"/>
      <c r="K55" s="44"/>
    </row>
    <row r="56" spans="1:11" ht="30" customHeight="1">
      <c r="A56" s="3"/>
      <c r="B56" s="100"/>
      <c r="C56" s="101"/>
      <c r="D56" s="34"/>
      <c r="E56" s="244"/>
      <c r="F56" s="245"/>
      <c r="G56" s="246"/>
      <c r="H56" s="42"/>
      <c r="I56" s="35"/>
      <c r="J56" s="36"/>
      <c r="K56" s="247"/>
    </row>
    <row r="57" spans="1:11" ht="30" customHeight="1">
      <c r="A57" s="3"/>
      <c r="B57" s="100"/>
      <c r="C57" s="101"/>
      <c r="D57" s="34"/>
      <c r="E57" s="244"/>
      <c r="F57" s="245"/>
      <c r="G57" s="246"/>
      <c r="H57" s="42"/>
      <c r="I57" s="35"/>
      <c r="J57" s="36"/>
      <c r="K57" s="247"/>
    </row>
    <row r="58" spans="1:11" ht="30" customHeight="1">
      <c r="A58" s="3"/>
      <c r="B58" s="100"/>
      <c r="C58" s="101"/>
      <c r="D58" s="34"/>
      <c r="E58" s="244"/>
      <c r="F58" s="245"/>
      <c r="G58" s="246"/>
      <c r="H58" s="42"/>
      <c r="I58" s="35"/>
      <c r="J58" s="36"/>
      <c r="K58" s="247"/>
    </row>
    <row r="59" spans="1:11" ht="30" customHeight="1">
      <c r="A59" s="3"/>
      <c r="B59" s="100"/>
      <c r="C59" s="101"/>
      <c r="D59" s="34"/>
      <c r="E59" s="244"/>
      <c r="F59" s="245"/>
      <c r="G59" s="246"/>
      <c r="H59" s="42"/>
      <c r="I59" s="35"/>
      <c r="J59" s="36"/>
      <c r="K59" s="247"/>
    </row>
    <row r="60" spans="1:11" ht="30" customHeight="1">
      <c r="A60" s="3"/>
      <c r="B60" s="100"/>
      <c r="C60" s="101"/>
      <c r="D60" s="34"/>
      <c r="E60" s="244"/>
      <c r="F60" s="245"/>
      <c r="G60" s="246"/>
      <c r="H60" s="42"/>
      <c r="I60" s="35"/>
      <c r="J60" s="36"/>
      <c r="K60" s="247"/>
    </row>
    <row r="61" spans="1:11" ht="30" customHeight="1">
      <c r="A61" s="3"/>
      <c r="B61" s="100"/>
      <c r="C61" s="101"/>
      <c r="D61" s="34"/>
      <c r="E61" s="244"/>
      <c r="F61" s="245"/>
      <c r="G61" s="246"/>
      <c r="H61" s="42"/>
      <c r="I61" s="35"/>
      <c r="J61" s="36"/>
      <c r="K61" s="247"/>
    </row>
    <row r="62" spans="1:11" ht="30" customHeight="1">
      <c r="A62" s="3"/>
      <c r="B62" s="100"/>
      <c r="C62" s="101"/>
      <c r="D62" s="34"/>
      <c r="E62" s="244"/>
      <c r="F62" s="245"/>
      <c r="G62" s="246"/>
      <c r="H62" s="42"/>
      <c r="I62" s="35"/>
      <c r="J62" s="36"/>
      <c r="K62" s="247"/>
    </row>
    <row r="63" spans="1:11" ht="30" customHeight="1">
      <c r="A63" s="3"/>
      <c r="B63" s="100"/>
      <c r="C63" s="101"/>
      <c r="D63" s="34"/>
      <c r="E63" s="244"/>
      <c r="F63" s="245"/>
      <c r="G63" s="246"/>
      <c r="H63" s="42"/>
      <c r="I63" s="35"/>
      <c r="J63" s="36"/>
      <c r="K63" s="247"/>
    </row>
    <row r="64" spans="1:11" ht="30" customHeight="1">
      <c r="A64" s="3"/>
      <c r="B64" s="100"/>
      <c r="C64" s="101"/>
      <c r="D64" s="34"/>
      <c r="E64" s="244"/>
      <c r="F64" s="245"/>
      <c r="G64" s="246"/>
      <c r="H64" s="42"/>
      <c r="I64" s="35"/>
      <c r="J64" s="36"/>
      <c r="K64" s="247"/>
    </row>
    <row r="65" spans="1:11" ht="30" customHeight="1">
      <c r="A65" s="3"/>
      <c r="B65" s="100"/>
      <c r="C65" s="101"/>
      <c r="D65" s="34"/>
      <c r="E65" s="244"/>
      <c r="F65" s="245"/>
      <c r="G65" s="246"/>
      <c r="H65" s="42"/>
      <c r="I65" s="35"/>
      <c r="J65" s="36"/>
      <c r="K65" s="247"/>
    </row>
    <row r="66" spans="1:11" ht="30" customHeight="1">
      <c r="A66" s="3"/>
      <c r="B66" s="100"/>
      <c r="C66" s="101"/>
      <c r="D66" s="34"/>
      <c r="E66" s="244"/>
      <c r="F66" s="245"/>
      <c r="G66" s="246"/>
      <c r="H66" s="42"/>
      <c r="I66" s="35"/>
      <c r="J66" s="36"/>
      <c r="K66" s="247"/>
    </row>
    <row r="67" spans="1:11" ht="18.75" customHeight="1" thickBot="1">
      <c r="A67" s="264" t="s">
        <v>22</v>
      </c>
      <c r="B67" s="265"/>
      <c r="C67" s="265"/>
      <c r="D67" s="265"/>
      <c r="E67" s="265"/>
      <c r="F67" s="265"/>
      <c r="G67" s="265"/>
      <c r="H67" s="265"/>
      <c r="I67" s="265"/>
      <c r="J67" s="265"/>
      <c r="K67" s="266"/>
    </row>
    <row r="68" spans="1:11" ht="18.75" customHeight="1">
      <c r="A68" s="248" t="s">
        <v>8</v>
      </c>
      <c r="B68" s="249"/>
      <c r="C68" s="250" t="str">
        <f>C48</f>
        <v>M.Szary</v>
      </c>
      <c r="D68" s="251" t="s">
        <v>9</v>
      </c>
      <c r="E68" s="252" t="str">
        <f>E48</f>
        <v>T.Jaros</v>
      </c>
      <c r="F68" s="253"/>
      <c r="G68" s="254" t="s">
        <v>10</v>
      </c>
      <c r="H68" s="255"/>
      <c r="I68" s="255"/>
      <c r="J68" s="255"/>
      <c r="K68" s="213"/>
    </row>
    <row r="69" spans="1:11" ht="18.75" customHeight="1" thickBot="1">
      <c r="A69" s="256" t="s">
        <v>11</v>
      </c>
      <c r="B69" s="257"/>
      <c r="C69" s="258">
        <f>C49</f>
        <v>45502</v>
      </c>
      <c r="D69" s="259" t="s">
        <v>11</v>
      </c>
      <c r="E69" s="260">
        <f>E49</f>
        <v>45502</v>
      </c>
      <c r="F69" s="261"/>
      <c r="G69" s="262">
        <f>$G49</f>
        <v>14907.92</v>
      </c>
      <c r="H69" s="262"/>
      <c r="I69" s="262"/>
      <c r="J69" s="262"/>
      <c r="K69" s="263" t="s">
        <v>12</v>
      </c>
    </row>
    <row r="70" spans="1:11" ht="30" customHeight="1">
      <c r="A70" s="3"/>
      <c r="B70" s="100"/>
      <c r="C70" s="101"/>
      <c r="D70" s="34"/>
      <c r="E70" s="244"/>
      <c r="F70" s="245"/>
      <c r="G70" s="246"/>
      <c r="H70" s="42"/>
      <c r="I70" s="35"/>
      <c r="J70" s="36"/>
      <c r="K70" s="247"/>
    </row>
    <row r="71" spans="1:11" ht="30" customHeight="1">
      <c r="A71" s="3"/>
      <c r="B71" s="100"/>
      <c r="C71" s="101"/>
      <c r="D71" s="34"/>
      <c r="E71" s="244"/>
      <c r="F71" s="245"/>
      <c r="G71" s="246"/>
      <c r="H71" s="42"/>
      <c r="I71" s="35"/>
      <c r="J71" s="36"/>
      <c r="K71" s="247"/>
    </row>
    <row r="72" spans="1:11" ht="30" customHeight="1">
      <c r="A72" s="3"/>
      <c r="B72" s="100"/>
      <c r="C72" s="101"/>
      <c r="D72" s="34"/>
      <c r="E72" s="244"/>
      <c r="F72" s="245"/>
      <c r="G72" s="246"/>
      <c r="H72" s="42"/>
      <c r="I72" s="35"/>
      <c r="J72" s="36"/>
      <c r="K72" s="247"/>
    </row>
    <row r="73" spans="1:11" ht="30" customHeight="1">
      <c r="A73" s="3"/>
      <c r="B73" s="100"/>
      <c r="C73" s="101"/>
      <c r="D73" s="34"/>
      <c r="E73" s="244"/>
      <c r="F73" s="245"/>
      <c r="G73" s="246"/>
      <c r="H73" s="42"/>
      <c r="I73" s="35"/>
      <c r="J73" s="36"/>
      <c r="K73" s="247"/>
    </row>
    <row r="74" spans="1:11" ht="30" customHeight="1">
      <c r="A74" s="3"/>
      <c r="B74" s="100"/>
      <c r="C74" s="101"/>
      <c r="D74" s="34"/>
      <c r="E74" s="244"/>
      <c r="F74" s="245"/>
      <c r="G74" s="246"/>
      <c r="H74" s="42"/>
      <c r="I74" s="35"/>
      <c r="J74" s="36"/>
      <c r="K74" s="247"/>
    </row>
    <row r="75" spans="1:11" ht="30" customHeight="1">
      <c r="A75" s="3"/>
      <c r="B75" s="100"/>
      <c r="C75" s="101"/>
      <c r="D75" s="34"/>
      <c r="E75" s="244"/>
      <c r="F75" s="245"/>
      <c r="G75" s="246"/>
      <c r="H75" s="42"/>
      <c r="I75" s="35"/>
      <c r="J75" s="36"/>
      <c r="K75" s="247"/>
    </row>
    <row r="76" spans="1:11" ht="30" customHeight="1">
      <c r="A76" s="3"/>
      <c r="B76" s="100"/>
      <c r="C76" s="101"/>
      <c r="D76" s="34"/>
      <c r="E76" s="244"/>
      <c r="F76" s="245"/>
      <c r="G76" s="246"/>
      <c r="H76" s="42"/>
      <c r="I76" s="35"/>
      <c r="J76" s="36"/>
      <c r="K76" s="247"/>
    </row>
    <row r="77" spans="1:11" ht="30" customHeight="1">
      <c r="A77" s="3"/>
      <c r="B77" s="100"/>
      <c r="C77" s="101"/>
      <c r="D77" s="34"/>
      <c r="E77" s="244"/>
      <c r="F77" s="245"/>
      <c r="G77" s="246"/>
      <c r="H77" s="42"/>
      <c r="I77" s="35"/>
      <c r="J77" s="36"/>
      <c r="K77" s="247"/>
    </row>
    <row r="78" spans="1:11" ht="30" customHeight="1">
      <c r="A78" s="3"/>
      <c r="B78" s="100"/>
      <c r="C78" s="101"/>
      <c r="D78" s="34"/>
      <c r="E78" s="244"/>
      <c r="F78" s="245"/>
      <c r="G78" s="246"/>
      <c r="H78" s="42"/>
      <c r="I78" s="35"/>
      <c r="J78" s="36"/>
      <c r="K78" s="247"/>
    </row>
    <row r="79" spans="1:11" ht="30" customHeight="1">
      <c r="A79" s="3"/>
      <c r="B79" s="100"/>
      <c r="C79" s="101"/>
      <c r="D79" s="34"/>
      <c r="E79" s="244"/>
      <c r="F79" s="245"/>
      <c r="G79" s="246"/>
      <c r="H79" s="42"/>
      <c r="I79" s="35"/>
      <c r="J79" s="36"/>
      <c r="K79" s="247"/>
    </row>
    <row r="80" spans="1:11" ht="30" customHeight="1">
      <c r="A80" s="3"/>
      <c r="B80" s="100"/>
      <c r="C80" s="101"/>
      <c r="D80" s="34"/>
      <c r="E80" s="244"/>
      <c r="F80" s="245"/>
      <c r="G80" s="246"/>
      <c r="H80" s="42"/>
      <c r="I80" s="35"/>
      <c r="J80" s="36"/>
      <c r="K80" s="247"/>
    </row>
    <row r="81" spans="1:11" ht="30" customHeight="1">
      <c r="A81" s="3"/>
      <c r="B81" s="100"/>
      <c r="C81" s="101"/>
      <c r="D81" s="34"/>
      <c r="E81" s="244"/>
      <c r="F81" s="245"/>
      <c r="G81" s="246"/>
      <c r="H81" s="42"/>
      <c r="I81" s="35"/>
      <c r="J81" s="36"/>
      <c r="K81" s="247"/>
    </row>
    <row r="82" spans="1:11" ht="30" customHeight="1">
      <c r="A82" s="3"/>
      <c r="B82" s="100"/>
      <c r="C82" s="101"/>
      <c r="D82" s="34"/>
      <c r="E82" s="244"/>
      <c r="F82" s="245"/>
      <c r="G82" s="246"/>
      <c r="H82" s="42"/>
      <c r="I82" s="35"/>
      <c r="J82" s="36"/>
      <c r="K82" s="247"/>
    </row>
    <row r="83" spans="1:11" ht="30" customHeight="1">
      <c r="A83" s="3"/>
      <c r="B83" s="100"/>
      <c r="C83" s="101"/>
      <c r="D83" s="34"/>
      <c r="E83" s="244"/>
      <c r="F83" s="245"/>
      <c r="G83" s="246"/>
      <c r="H83" s="42"/>
      <c r="I83" s="35"/>
      <c r="J83" s="36"/>
      <c r="K83" s="247"/>
    </row>
    <row r="84" spans="1:11" ht="30" customHeight="1">
      <c r="A84" s="3"/>
      <c r="B84" s="66"/>
      <c r="C84" s="67"/>
      <c r="D84" s="3"/>
      <c r="E84" s="14"/>
      <c r="F84" s="267"/>
      <c r="G84" s="69"/>
      <c r="H84" s="12"/>
      <c r="I84" s="3"/>
      <c r="J84" s="15"/>
      <c r="K84" s="14"/>
    </row>
    <row r="85" spans="1:11" ht="30" customHeight="1">
      <c r="A85" s="3"/>
      <c r="B85" s="66"/>
      <c r="C85" s="67"/>
      <c r="D85" s="3"/>
      <c r="E85" s="14"/>
      <c r="F85" s="267"/>
      <c r="G85" s="69"/>
      <c r="H85" s="12"/>
      <c r="I85" s="3"/>
      <c r="J85" s="15"/>
      <c r="K85" s="14"/>
    </row>
    <row r="86" spans="1:11" ht="30" customHeight="1">
      <c r="A86" s="3"/>
      <c r="B86" s="70"/>
      <c r="C86" s="71"/>
      <c r="D86" s="4"/>
      <c r="E86" s="20"/>
      <c r="F86" s="268"/>
      <c r="G86" s="73"/>
      <c r="H86" s="17"/>
      <c r="I86" s="4"/>
      <c r="J86" s="19"/>
      <c r="K86" s="20"/>
    </row>
    <row r="87" spans="1:11" ht="18.75" customHeight="1" thickBot="1">
      <c r="A87" s="264" t="s">
        <v>22</v>
      </c>
      <c r="B87" s="265"/>
      <c r="C87" s="265"/>
      <c r="D87" s="265"/>
      <c r="E87" s="265"/>
      <c r="F87" s="265"/>
      <c r="G87" s="265"/>
      <c r="H87" s="265"/>
      <c r="I87" s="265"/>
      <c r="J87" s="265"/>
      <c r="K87" s="266"/>
    </row>
    <row r="88" spans="1:11" ht="18.75" customHeight="1">
      <c r="A88" s="248" t="s">
        <v>8</v>
      </c>
      <c r="B88" s="249"/>
      <c r="C88" s="250" t="str">
        <f>C68</f>
        <v>M.Szary</v>
      </c>
      <c r="D88" s="251" t="s">
        <v>9</v>
      </c>
      <c r="E88" s="252" t="str">
        <f>E68</f>
        <v>T.Jaros</v>
      </c>
      <c r="F88" s="253"/>
      <c r="G88" s="254" t="s">
        <v>10</v>
      </c>
      <c r="H88" s="255"/>
      <c r="I88" s="255"/>
      <c r="J88" s="255"/>
      <c r="K88" s="213"/>
    </row>
    <row r="89" spans="1:11" ht="18.75" customHeight="1" thickBot="1">
      <c r="A89" s="256" t="s">
        <v>11</v>
      </c>
      <c r="B89" s="257"/>
      <c r="C89" s="258">
        <f>C69</f>
        <v>45502</v>
      </c>
      <c r="D89" s="259" t="s">
        <v>11</v>
      </c>
      <c r="E89" s="260">
        <f>E69</f>
        <v>45502</v>
      </c>
      <c r="F89" s="261"/>
      <c r="G89" s="262">
        <f>$G69</f>
        <v>14907.92</v>
      </c>
      <c r="H89" s="262"/>
      <c r="I89" s="262"/>
      <c r="J89" s="262"/>
      <c r="K89" s="263" t="s">
        <v>12</v>
      </c>
    </row>
    <row r="90" spans="1:11" ht="30" customHeight="1">
      <c r="A90" s="3"/>
      <c r="B90" s="66"/>
      <c r="C90" s="67"/>
      <c r="D90" s="3"/>
      <c r="E90" s="14"/>
      <c r="F90" s="267"/>
      <c r="G90" s="69"/>
      <c r="H90" s="12"/>
      <c r="I90" s="3"/>
      <c r="J90" s="15"/>
      <c r="K90" s="14"/>
    </row>
    <row r="91" spans="1:11" ht="30" customHeight="1">
      <c r="A91" s="3"/>
      <c r="B91" s="66"/>
      <c r="C91" s="67"/>
      <c r="D91" s="3"/>
      <c r="E91" s="14"/>
      <c r="F91" s="267"/>
      <c r="G91" s="69"/>
      <c r="H91" s="12"/>
      <c r="I91" s="3"/>
      <c r="J91" s="15"/>
      <c r="K91" s="14"/>
    </row>
    <row r="92" spans="1:11" ht="30" customHeight="1">
      <c r="A92" s="3"/>
      <c r="B92" s="66"/>
      <c r="C92" s="67"/>
      <c r="D92" s="3"/>
      <c r="E92" s="14"/>
      <c r="F92" s="267"/>
      <c r="G92" s="69"/>
      <c r="H92" s="12"/>
      <c r="I92" s="3"/>
      <c r="J92" s="15"/>
      <c r="K92" s="14"/>
    </row>
    <row r="93" spans="1:11" ht="30" customHeight="1">
      <c r="A93" s="3"/>
      <c r="B93" s="66"/>
      <c r="C93" s="67"/>
      <c r="D93" s="3"/>
      <c r="E93" s="14"/>
      <c r="F93" s="267"/>
      <c r="G93" s="69"/>
      <c r="H93" s="12"/>
      <c r="I93" s="3"/>
      <c r="J93" s="15"/>
      <c r="K93" s="14"/>
    </row>
    <row r="94" spans="1:11" ht="30" customHeight="1">
      <c r="A94" s="3"/>
      <c r="B94" s="66"/>
      <c r="C94" s="67"/>
      <c r="D94" s="3"/>
      <c r="E94" s="14"/>
      <c r="F94" s="267"/>
      <c r="G94" s="69"/>
      <c r="H94" s="12"/>
      <c r="I94" s="3"/>
      <c r="J94" s="15"/>
      <c r="K94" s="14"/>
    </row>
    <row r="95" spans="1:11" ht="30" customHeight="1">
      <c r="A95" s="3"/>
      <c r="B95" s="66"/>
      <c r="C95" s="67"/>
      <c r="D95" s="3"/>
      <c r="E95" s="14"/>
      <c r="F95" s="267"/>
      <c r="G95" s="69"/>
      <c r="H95" s="12"/>
      <c r="I95" s="3"/>
      <c r="J95" s="15"/>
      <c r="K95" s="14"/>
    </row>
    <row r="96" spans="1:11" ht="30" customHeight="1">
      <c r="A96" s="3"/>
      <c r="B96" s="66"/>
      <c r="C96" s="67"/>
      <c r="D96" s="3"/>
      <c r="E96" s="14"/>
      <c r="F96" s="267"/>
      <c r="G96" s="69"/>
      <c r="H96" s="12"/>
      <c r="I96" s="3"/>
      <c r="J96" s="15"/>
      <c r="K96" s="14"/>
    </row>
    <row r="97" spans="1:11" ht="30" customHeight="1">
      <c r="A97" s="3"/>
      <c r="B97" s="66"/>
      <c r="C97" s="67"/>
      <c r="D97" s="3"/>
      <c r="E97" s="14"/>
      <c r="F97" s="267"/>
      <c r="G97" s="69"/>
      <c r="H97" s="12"/>
      <c r="I97" s="3"/>
      <c r="J97" s="15"/>
      <c r="K97" s="14"/>
    </row>
    <row r="98" spans="1:11" ht="30" customHeight="1">
      <c r="A98" s="3"/>
      <c r="B98" s="66"/>
      <c r="C98" s="67"/>
      <c r="D98" s="3"/>
      <c r="E98" s="14"/>
      <c r="F98" s="267"/>
      <c r="G98" s="69"/>
      <c r="H98" s="12"/>
      <c r="I98" s="3"/>
      <c r="J98" s="15"/>
      <c r="K98" s="14"/>
    </row>
    <row r="99" spans="1:11" ht="30" customHeight="1">
      <c r="A99" s="3"/>
      <c r="B99" s="66"/>
      <c r="C99" s="67"/>
      <c r="D99" s="3"/>
      <c r="E99" s="14"/>
      <c r="F99" s="267"/>
      <c r="G99" s="69"/>
      <c r="H99" s="12"/>
      <c r="I99" s="3"/>
      <c r="J99" s="15"/>
      <c r="K99" s="14"/>
    </row>
    <row r="100" spans="1:11" ht="30" customHeight="1">
      <c r="A100" s="3"/>
      <c r="B100" s="66"/>
      <c r="C100" s="67"/>
      <c r="D100" s="3"/>
      <c r="E100" s="14"/>
      <c r="F100" s="267"/>
      <c r="G100" s="69"/>
      <c r="H100" s="12"/>
      <c r="I100" s="3"/>
      <c r="J100" s="15"/>
      <c r="K100" s="14"/>
    </row>
    <row r="101" spans="1:11" ht="30" customHeight="1">
      <c r="A101" s="3"/>
      <c r="B101" s="66"/>
      <c r="C101" s="67"/>
      <c r="D101" s="3"/>
      <c r="E101" s="14"/>
      <c r="F101" s="267"/>
      <c r="G101" s="69"/>
      <c r="H101" s="12"/>
      <c r="I101" s="3"/>
      <c r="J101" s="15"/>
      <c r="K101" s="14"/>
    </row>
    <row r="102" spans="1:11" ht="30" customHeight="1">
      <c r="A102" s="3"/>
      <c r="B102" s="66"/>
      <c r="C102" s="67"/>
      <c r="D102" s="3"/>
      <c r="E102" s="14"/>
      <c r="F102" s="267"/>
      <c r="G102" s="69"/>
      <c r="H102" s="12"/>
      <c r="I102" s="3"/>
      <c r="J102" s="15"/>
      <c r="K102" s="14"/>
    </row>
    <row r="103" spans="1:11" ht="30" customHeight="1">
      <c r="A103" s="3"/>
      <c r="B103" s="66"/>
      <c r="C103" s="67"/>
      <c r="D103" s="3"/>
      <c r="E103" s="14"/>
      <c r="F103" s="267"/>
      <c r="G103" s="69"/>
      <c r="H103" s="12"/>
      <c r="I103" s="3"/>
      <c r="J103" s="15"/>
      <c r="K103" s="14"/>
    </row>
    <row r="104" spans="1:11" ht="30" customHeight="1">
      <c r="A104" s="3"/>
      <c r="B104" s="66"/>
      <c r="C104" s="67"/>
      <c r="D104" s="3"/>
      <c r="E104" s="14"/>
      <c r="F104" s="267"/>
      <c r="G104" s="69"/>
      <c r="H104" s="12"/>
      <c r="I104" s="3"/>
      <c r="J104" s="15"/>
      <c r="K104" s="14"/>
    </row>
    <row r="105" spans="1:11" ht="30" customHeight="1">
      <c r="A105" s="3"/>
      <c r="B105" s="66"/>
      <c r="C105" s="67"/>
      <c r="D105" s="3"/>
      <c r="E105" s="14"/>
      <c r="F105" s="267"/>
      <c r="G105" s="69"/>
      <c r="H105" s="12"/>
      <c r="I105" s="3"/>
      <c r="J105" s="15"/>
      <c r="K105" s="14"/>
    </row>
    <row r="106" spans="1:11" ht="30" customHeight="1">
      <c r="A106" s="4"/>
      <c r="B106" s="70"/>
      <c r="C106" s="71"/>
      <c r="D106" s="4"/>
      <c r="E106" s="20"/>
      <c r="F106" s="268"/>
      <c r="G106" s="73"/>
      <c r="H106" s="17"/>
      <c r="I106" s="4"/>
      <c r="J106" s="19"/>
      <c r="K106" s="20"/>
    </row>
    <row r="107" spans="1:11" ht="18.75" customHeight="1" thickBot="1">
      <c r="A107" s="264" t="s">
        <v>22</v>
      </c>
      <c r="B107" s="265"/>
      <c r="C107" s="265"/>
      <c r="D107" s="265"/>
      <c r="E107" s="265"/>
      <c r="F107" s="265"/>
      <c r="G107" s="265"/>
      <c r="H107" s="265"/>
      <c r="I107" s="265"/>
      <c r="J107" s="265"/>
      <c r="K107" s="266"/>
    </row>
    <row r="108" spans="1:11" ht="18.75" customHeight="1">
      <c r="A108" s="248" t="s">
        <v>8</v>
      </c>
      <c r="B108" s="249"/>
      <c r="C108" s="269" t="str">
        <f>""&amp;$C88&amp;""</f>
        <v>M.Szary</v>
      </c>
      <c r="D108" s="251" t="s">
        <v>9</v>
      </c>
      <c r="E108" s="255" t="str">
        <f>""&amp;$E88&amp;""</f>
        <v>T.Jaros</v>
      </c>
      <c r="F108" s="213"/>
      <c r="G108" s="254" t="s">
        <v>10</v>
      </c>
      <c r="H108" s="255"/>
      <c r="I108" s="255"/>
      <c r="J108" s="255"/>
      <c r="K108" s="213"/>
    </row>
    <row r="109" spans="1:11" ht="18.75" customHeight="1" thickBot="1">
      <c r="A109" s="256" t="s">
        <v>11</v>
      </c>
      <c r="B109" s="257"/>
      <c r="C109" s="270" t="str">
        <f>""&amp;$C89&amp;""</f>
        <v>45502</v>
      </c>
      <c r="D109" s="259" t="s">
        <v>11</v>
      </c>
      <c r="E109" s="208" t="str">
        <f>""&amp;$E89&amp;""</f>
        <v>45502</v>
      </c>
      <c r="F109" s="217"/>
      <c r="G109" s="262">
        <f>$G89</f>
        <v>14907.92</v>
      </c>
      <c r="H109" s="262"/>
      <c r="I109" s="262"/>
      <c r="J109" s="262"/>
      <c r="K109" s="263" t="s">
        <v>12</v>
      </c>
    </row>
    <row r="110" spans="1:11" ht="30" customHeight="1">
      <c r="A110" s="3"/>
      <c r="B110" s="66"/>
      <c r="C110" s="67"/>
      <c r="D110" s="3"/>
      <c r="E110" s="14"/>
      <c r="F110" s="267"/>
      <c r="G110" s="69"/>
      <c r="H110" s="12"/>
      <c r="I110" s="3"/>
      <c r="J110" s="15"/>
      <c r="K110" s="14"/>
    </row>
    <row r="111" spans="1:11" ht="30" customHeight="1">
      <c r="A111" s="3"/>
      <c r="B111" s="66"/>
      <c r="C111" s="67"/>
      <c r="D111" s="3"/>
      <c r="E111" s="14"/>
      <c r="F111" s="267"/>
      <c r="G111" s="69"/>
      <c r="H111" s="12"/>
      <c r="I111" s="3"/>
      <c r="J111" s="15"/>
      <c r="K111" s="14"/>
    </row>
    <row r="112" spans="1:11" ht="30" customHeight="1">
      <c r="A112" s="3"/>
      <c r="B112" s="66"/>
      <c r="C112" s="67"/>
      <c r="D112" s="3"/>
      <c r="E112" s="14"/>
      <c r="F112" s="267"/>
      <c r="G112" s="69"/>
      <c r="H112" s="12"/>
      <c r="I112" s="3"/>
      <c r="J112" s="15"/>
      <c r="K112" s="14"/>
    </row>
    <row r="113" spans="1:11" ht="30" customHeight="1">
      <c r="A113" s="3"/>
      <c r="B113" s="66"/>
      <c r="C113" s="67"/>
      <c r="D113" s="3"/>
      <c r="E113" s="14"/>
      <c r="F113" s="267"/>
      <c r="G113" s="69"/>
      <c r="H113" s="12"/>
      <c r="I113" s="3"/>
      <c r="J113" s="15"/>
      <c r="K113" s="14"/>
    </row>
    <row r="114" spans="1:11" ht="30" customHeight="1">
      <c r="A114" s="3"/>
      <c r="B114" s="66"/>
      <c r="C114" s="67"/>
      <c r="D114" s="3"/>
      <c r="E114" s="14"/>
      <c r="F114" s="267"/>
      <c r="G114" s="69"/>
      <c r="H114" s="12"/>
      <c r="I114" s="3"/>
      <c r="J114" s="15"/>
      <c r="K114" s="14"/>
    </row>
    <row r="115" spans="1:11" ht="30" customHeight="1">
      <c r="A115" s="3"/>
      <c r="B115" s="66"/>
      <c r="C115" s="67"/>
      <c r="D115" s="3"/>
      <c r="E115" s="14"/>
      <c r="F115" s="267"/>
      <c r="G115" s="69"/>
      <c r="H115" s="12"/>
      <c r="I115" s="3"/>
      <c r="J115" s="15"/>
      <c r="K115" s="14"/>
    </row>
    <row r="116" spans="1:11" ht="30" customHeight="1">
      <c r="A116" s="3"/>
      <c r="B116" s="66"/>
      <c r="C116" s="67"/>
      <c r="D116" s="3"/>
      <c r="E116" s="14"/>
      <c r="F116" s="267"/>
      <c r="G116" s="69"/>
      <c r="H116" s="12"/>
      <c r="I116" s="3"/>
      <c r="J116" s="15"/>
      <c r="K116" s="14"/>
    </row>
    <row r="117" spans="1:11" ht="30" customHeight="1">
      <c r="A117" s="3"/>
      <c r="B117" s="66"/>
      <c r="C117" s="67"/>
      <c r="D117" s="3"/>
      <c r="E117" s="14"/>
      <c r="F117" s="267"/>
      <c r="G117" s="69"/>
      <c r="H117" s="12"/>
      <c r="I117" s="3"/>
      <c r="J117" s="15"/>
      <c r="K117" s="14"/>
    </row>
    <row r="118" spans="1:11" ht="30" customHeight="1">
      <c r="A118" s="3"/>
      <c r="B118" s="66"/>
      <c r="C118" s="67"/>
      <c r="D118" s="3"/>
      <c r="E118" s="14"/>
      <c r="F118" s="267"/>
      <c r="G118" s="69"/>
      <c r="H118" s="12"/>
      <c r="I118" s="3"/>
      <c r="J118" s="15"/>
      <c r="K118" s="14"/>
    </row>
    <row r="119" spans="1:11" ht="30" customHeight="1">
      <c r="A119" s="3"/>
      <c r="B119" s="66"/>
      <c r="C119" s="67"/>
      <c r="D119" s="3"/>
      <c r="E119" s="14"/>
      <c r="F119" s="267"/>
      <c r="G119" s="69"/>
      <c r="H119" s="12"/>
      <c r="I119" s="3"/>
      <c r="J119" s="15"/>
      <c r="K119" s="14"/>
    </row>
    <row r="120" spans="1:11" ht="30" customHeight="1">
      <c r="A120" s="3"/>
      <c r="B120" s="66"/>
      <c r="C120" s="67"/>
      <c r="D120" s="3"/>
      <c r="E120" s="14"/>
      <c r="F120" s="267"/>
      <c r="G120" s="69"/>
      <c r="H120" s="12"/>
      <c r="I120" s="3"/>
      <c r="J120" s="15"/>
      <c r="K120" s="14"/>
    </row>
    <row r="121" spans="1:11" ht="30" customHeight="1">
      <c r="A121" s="3"/>
      <c r="B121" s="66"/>
      <c r="C121" s="67"/>
      <c r="D121" s="3"/>
      <c r="E121" s="14"/>
      <c r="F121" s="267"/>
      <c r="G121" s="69"/>
      <c r="H121" s="12"/>
      <c r="I121" s="3"/>
      <c r="J121" s="15"/>
      <c r="K121" s="14"/>
    </row>
    <row r="122" spans="1:11" ht="30" customHeight="1">
      <c r="A122" s="3"/>
      <c r="B122" s="66"/>
      <c r="C122" s="67"/>
      <c r="D122" s="3"/>
      <c r="E122" s="14"/>
      <c r="F122" s="267"/>
      <c r="G122" s="69"/>
      <c r="H122" s="12"/>
      <c r="I122" s="3"/>
      <c r="J122" s="15"/>
      <c r="K122" s="14"/>
    </row>
    <row r="123" spans="1:11" ht="30" customHeight="1">
      <c r="A123" s="3"/>
      <c r="B123" s="66"/>
      <c r="C123" s="67"/>
      <c r="D123" s="3"/>
      <c r="E123" s="14"/>
      <c r="F123" s="267"/>
      <c r="G123" s="69"/>
      <c r="H123" s="12"/>
      <c r="I123" s="3"/>
      <c r="J123" s="15"/>
      <c r="K123" s="14"/>
    </row>
    <row r="124" spans="1:11" ht="30" customHeight="1">
      <c r="A124" s="3"/>
      <c r="B124" s="66"/>
      <c r="C124" s="67"/>
      <c r="D124" s="3"/>
      <c r="E124" s="14"/>
      <c r="F124" s="267"/>
      <c r="G124" s="69"/>
      <c r="H124" s="12"/>
      <c r="I124" s="3"/>
      <c r="J124" s="15"/>
      <c r="K124" s="14"/>
    </row>
    <row r="125" spans="1:11" ht="30" customHeight="1">
      <c r="A125" s="3"/>
      <c r="B125" s="66"/>
      <c r="C125" s="67"/>
      <c r="D125" s="3"/>
      <c r="E125" s="14"/>
      <c r="F125" s="267"/>
      <c r="G125" s="69"/>
      <c r="H125" s="12"/>
      <c r="I125" s="3"/>
      <c r="J125" s="15"/>
      <c r="K125" s="14"/>
    </row>
    <row r="126" spans="1:11" ht="30" customHeight="1">
      <c r="A126" s="4"/>
      <c r="B126" s="70"/>
      <c r="C126" s="71"/>
      <c r="D126" s="4"/>
      <c r="E126" s="20"/>
      <c r="F126" s="268"/>
      <c r="G126" s="73"/>
      <c r="H126" s="17"/>
      <c r="I126" s="4"/>
      <c r="J126" s="19"/>
      <c r="K126" s="20"/>
    </row>
    <row r="127" spans="1:11" ht="18.75" customHeight="1" thickBot="1">
      <c r="A127" s="264" t="s">
        <v>22</v>
      </c>
      <c r="B127" s="265"/>
      <c r="C127" s="265"/>
      <c r="D127" s="265"/>
      <c r="E127" s="265"/>
      <c r="F127" s="265"/>
      <c r="G127" s="265"/>
      <c r="H127" s="265"/>
      <c r="I127" s="265"/>
      <c r="J127" s="265"/>
      <c r="K127" s="266"/>
    </row>
    <row r="128" spans="1:11" ht="18.75" customHeight="1">
      <c r="A128" s="248" t="s">
        <v>8</v>
      </c>
      <c r="B128" s="249"/>
      <c r="C128" s="269" t="str">
        <f>""&amp;$C108&amp;""</f>
        <v>M.Szary</v>
      </c>
      <c r="D128" s="251" t="s">
        <v>9</v>
      </c>
      <c r="E128" s="255" t="str">
        <f>""&amp;$E108&amp;""</f>
        <v>T.Jaros</v>
      </c>
      <c r="F128" s="213"/>
      <c r="G128" s="254" t="s">
        <v>10</v>
      </c>
      <c r="H128" s="255"/>
      <c r="I128" s="255"/>
      <c r="J128" s="255"/>
      <c r="K128" s="213"/>
    </row>
    <row r="129" spans="1:11" ht="18.75" customHeight="1" thickBot="1">
      <c r="A129" s="256" t="s">
        <v>11</v>
      </c>
      <c r="B129" s="257"/>
      <c r="C129" s="270" t="str">
        <f>""&amp;$C109&amp;""</f>
        <v>45502</v>
      </c>
      <c r="D129" s="259" t="s">
        <v>11</v>
      </c>
      <c r="E129" s="208" t="str">
        <f>""&amp;$E109&amp;""</f>
        <v>45502</v>
      </c>
      <c r="F129" s="217"/>
      <c r="G129" s="262">
        <f>$G109</f>
        <v>14907.92</v>
      </c>
      <c r="H129" s="262"/>
      <c r="I129" s="262"/>
      <c r="J129" s="262"/>
      <c r="K129" s="263" t="s">
        <v>12</v>
      </c>
    </row>
    <row r="130" spans="1:11" ht="30" customHeight="1">
      <c r="A130" s="3"/>
      <c r="B130" s="66"/>
      <c r="C130" s="67"/>
      <c r="D130" s="3"/>
      <c r="E130" s="14"/>
      <c r="F130" s="267"/>
      <c r="G130" s="69"/>
      <c r="H130" s="12"/>
      <c r="I130" s="3"/>
      <c r="J130" s="15"/>
      <c r="K130" s="14"/>
    </row>
    <row r="131" spans="1:11" ht="30" customHeight="1">
      <c r="A131" s="3"/>
      <c r="B131" s="66"/>
      <c r="C131" s="67"/>
      <c r="D131" s="3"/>
      <c r="E131" s="14"/>
      <c r="F131" s="267"/>
      <c r="G131" s="69"/>
      <c r="H131" s="12"/>
      <c r="I131" s="3"/>
      <c r="J131" s="15"/>
      <c r="K131" s="14"/>
    </row>
    <row r="132" spans="1:11" ht="30" customHeight="1">
      <c r="A132" s="3"/>
      <c r="B132" s="66"/>
      <c r="C132" s="67"/>
      <c r="D132" s="3"/>
      <c r="E132" s="14"/>
      <c r="F132" s="267"/>
      <c r="G132" s="69"/>
      <c r="H132" s="12"/>
      <c r="I132" s="3"/>
      <c r="J132" s="15"/>
      <c r="K132" s="14"/>
    </row>
    <row r="133" spans="1:11" ht="30" customHeight="1">
      <c r="A133" s="3"/>
      <c r="B133" s="66"/>
      <c r="C133" s="67"/>
      <c r="D133" s="3"/>
      <c r="E133" s="14"/>
      <c r="F133" s="267"/>
      <c r="G133" s="69"/>
      <c r="H133" s="12"/>
      <c r="I133" s="3"/>
      <c r="J133" s="15"/>
      <c r="K133" s="14"/>
    </row>
    <row r="134" spans="1:11" ht="30" customHeight="1">
      <c r="A134" s="3"/>
      <c r="B134" s="66"/>
      <c r="C134" s="67"/>
      <c r="D134" s="3"/>
      <c r="E134" s="14"/>
      <c r="F134" s="267"/>
      <c r="G134" s="69"/>
      <c r="H134" s="12"/>
      <c r="I134" s="3"/>
      <c r="J134" s="15"/>
      <c r="K134" s="14"/>
    </row>
    <row r="135" spans="1:11" ht="30" customHeight="1">
      <c r="A135" s="3"/>
      <c r="B135" s="66"/>
      <c r="C135" s="67"/>
      <c r="D135" s="3"/>
      <c r="E135" s="14"/>
      <c r="F135" s="267"/>
      <c r="G135" s="69"/>
      <c r="H135" s="12"/>
      <c r="I135" s="3"/>
      <c r="J135" s="15"/>
      <c r="K135" s="14"/>
    </row>
    <row r="136" spans="1:11" ht="30" customHeight="1">
      <c r="A136" s="3"/>
      <c r="B136" s="66"/>
      <c r="C136" s="67"/>
      <c r="D136" s="3"/>
      <c r="E136" s="14"/>
      <c r="F136" s="267"/>
      <c r="G136" s="69"/>
      <c r="H136" s="12"/>
      <c r="I136" s="3"/>
      <c r="J136" s="15"/>
      <c r="K136" s="14"/>
    </row>
    <row r="137" spans="1:11" ht="30" customHeight="1">
      <c r="A137" s="3"/>
      <c r="B137" s="66"/>
      <c r="C137" s="67"/>
      <c r="D137" s="3"/>
      <c r="E137" s="14"/>
      <c r="F137" s="267"/>
      <c r="G137" s="69"/>
      <c r="H137" s="12"/>
      <c r="I137" s="3"/>
      <c r="J137" s="15"/>
      <c r="K137" s="14"/>
    </row>
    <row r="138" spans="1:11" ht="30" customHeight="1">
      <c r="A138" s="3"/>
      <c r="B138" s="66"/>
      <c r="C138" s="67"/>
      <c r="D138" s="3"/>
      <c r="E138" s="14"/>
      <c r="F138" s="267"/>
      <c r="G138" s="69"/>
      <c r="H138" s="12"/>
      <c r="I138" s="3"/>
      <c r="J138" s="15"/>
      <c r="K138" s="14"/>
    </row>
    <row r="139" spans="1:11" ht="30" customHeight="1">
      <c r="A139" s="3"/>
      <c r="B139" s="66"/>
      <c r="C139" s="67"/>
      <c r="D139" s="3"/>
      <c r="E139" s="14"/>
      <c r="F139" s="267"/>
      <c r="G139" s="69"/>
      <c r="H139" s="12"/>
      <c r="I139" s="3"/>
      <c r="J139" s="15"/>
      <c r="K139" s="14"/>
    </row>
    <row r="140" spans="1:11" ht="30" customHeight="1">
      <c r="A140" s="3"/>
      <c r="B140" s="66"/>
      <c r="C140" s="67"/>
      <c r="D140" s="3"/>
      <c r="E140" s="14"/>
      <c r="F140" s="267"/>
      <c r="G140" s="69"/>
      <c r="H140" s="12"/>
      <c r="I140" s="3"/>
      <c r="J140" s="15"/>
      <c r="K140" s="14"/>
    </row>
    <row r="141" spans="1:11" ht="30" customHeight="1">
      <c r="A141" s="3"/>
      <c r="B141" s="66"/>
      <c r="C141" s="67"/>
      <c r="D141" s="3"/>
      <c r="E141" s="14"/>
      <c r="F141" s="267"/>
      <c r="G141" s="69"/>
      <c r="H141" s="12"/>
      <c r="I141" s="3"/>
      <c r="J141" s="15"/>
      <c r="K141" s="14"/>
    </row>
    <row r="142" spans="1:11" ht="30" customHeight="1">
      <c r="A142" s="3"/>
      <c r="B142" s="66"/>
      <c r="C142" s="67"/>
      <c r="D142" s="3"/>
      <c r="E142" s="14"/>
      <c r="F142" s="267"/>
      <c r="G142" s="69"/>
      <c r="H142" s="12"/>
      <c r="I142" s="3"/>
      <c r="J142" s="15"/>
      <c r="K142" s="14"/>
    </row>
    <row r="143" spans="1:11" ht="30" customHeight="1">
      <c r="A143" s="3"/>
      <c r="B143" s="66"/>
      <c r="C143" s="67"/>
      <c r="D143" s="3"/>
      <c r="E143" s="14"/>
      <c r="F143" s="267"/>
      <c r="G143" s="69"/>
      <c r="H143" s="12"/>
      <c r="I143" s="3"/>
      <c r="J143" s="15"/>
      <c r="K143" s="14"/>
    </row>
    <row r="144" spans="1:11" ht="30" customHeight="1">
      <c r="A144" s="3"/>
      <c r="B144" s="66"/>
      <c r="C144" s="67"/>
      <c r="D144" s="3"/>
      <c r="E144" s="14"/>
      <c r="F144" s="267"/>
      <c r="G144" s="69"/>
      <c r="H144" s="12"/>
      <c r="I144" s="3"/>
      <c r="J144" s="15"/>
      <c r="K144" s="14"/>
    </row>
    <row r="145" spans="1:11" ht="30" customHeight="1">
      <c r="A145" s="3"/>
      <c r="B145" s="66"/>
      <c r="C145" s="67"/>
      <c r="D145" s="3"/>
      <c r="E145" s="14"/>
      <c r="F145" s="267"/>
      <c r="G145" s="69"/>
      <c r="H145" s="12"/>
      <c r="I145" s="3"/>
      <c r="J145" s="15"/>
      <c r="K145" s="14"/>
    </row>
    <row r="146" spans="1:11" ht="30" customHeight="1">
      <c r="A146" s="4"/>
      <c r="B146" s="66"/>
      <c r="C146" s="67"/>
      <c r="D146" s="4"/>
      <c r="E146" s="20"/>
      <c r="F146" s="268"/>
      <c r="G146" s="73"/>
      <c r="H146" s="17"/>
      <c r="I146" s="4"/>
      <c r="J146" s="19"/>
      <c r="K146" s="20"/>
    </row>
    <row r="147" spans="1:11" ht="18.75" customHeight="1" thickBot="1">
      <c r="A147" s="264" t="s">
        <v>22</v>
      </c>
      <c r="B147" s="265"/>
      <c r="C147" s="265"/>
      <c r="D147" s="265"/>
      <c r="E147" s="265"/>
      <c r="F147" s="265"/>
      <c r="G147" s="265"/>
      <c r="H147" s="265"/>
      <c r="I147" s="265"/>
      <c r="J147" s="265"/>
      <c r="K147" s="266"/>
    </row>
    <row r="148" spans="1:11" ht="18.75" customHeight="1">
      <c r="A148" s="248" t="s">
        <v>8</v>
      </c>
      <c r="B148" s="249"/>
      <c r="C148" s="269" t="str">
        <f>""&amp;$C128&amp;""</f>
        <v>M.Szary</v>
      </c>
      <c r="D148" s="251" t="s">
        <v>9</v>
      </c>
      <c r="E148" s="255" t="str">
        <f>""&amp;$E128&amp;""</f>
        <v>T.Jaros</v>
      </c>
      <c r="F148" s="213"/>
      <c r="G148" s="254" t="s">
        <v>10</v>
      </c>
      <c r="H148" s="255"/>
      <c r="I148" s="255"/>
      <c r="J148" s="255"/>
      <c r="K148" s="213"/>
    </row>
    <row r="149" spans="1:11" ht="18.75" customHeight="1" thickBot="1">
      <c r="A149" s="256" t="s">
        <v>11</v>
      </c>
      <c r="B149" s="257"/>
      <c r="C149" s="270" t="str">
        <f>""&amp;$C129&amp;""</f>
        <v>45502</v>
      </c>
      <c r="D149" s="259" t="s">
        <v>11</v>
      </c>
      <c r="E149" s="208" t="str">
        <f>""&amp;$E129&amp;""</f>
        <v>45502</v>
      </c>
      <c r="F149" s="217"/>
      <c r="G149" s="271">
        <f>$G129</f>
        <v>14907.92</v>
      </c>
      <c r="H149" s="271"/>
      <c r="I149" s="271"/>
      <c r="J149" s="271"/>
      <c r="K149" s="263" t="s">
        <v>12</v>
      </c>
    </row>
    <row r="150" spans="1:11" ht="30" customHeight="1">
      <c r="A150" s="3"/>
      <c r="B150" s="66"/>
      <c r="C150" s="67"/>
      <c r="D150" s="3"/>
      <c r="E150" s="14"/>
      <c r="F150" s="267"/>
      <c r="G150" s="69"/>
      <c r="H150" s="12"/>
      <c r="I150" s="3"/>
      <c r="J150" s="15"/>
      <c r="K150" s="14"/>
    </row>
    <row r="151" spans="1:11" ht="30" customHeight="1">
      <c r="A151" s="3"/>
      <c r="B151" s="66"/>
      <c r="C151" s="67"/>
      <c r="D151" s="3"/>
      <c r="E151" s="14"/>
      <c r="F151" s="267"/>
      <c r="G151" s="69"/>
      <c r="H151" s="12"/>
      <c r="I151" s="3"/>
      <c r="J151" s="15"/>
      <c r="K151" s="14"/>
    </row>
    <row r="152" spans="1:11" ht="30" customHeight="1">
      <c r="A152" s="3"/>
      <c r="B152" s="66"/>
      <c r="C152" s="67"/>
      <c r="D152" s="3"/>
      <c r="E152" s="14"/>
      <c r="F152" s="267"/>
      <c r="G152" s="69"/>
      <c r="H152" s="12"/>
      <c r="I152" s="3"/>
      <c r="J152" s="15"/>
      <c r="K152" s="14"/>
    </row>
    <row r="153" spans="1:11" ht="30" customHeight="1">
      <c r="A153" s="3"/>
      <c r="B153" s="66"/>
      <c r="C153" s="67"/>
      <c r="D153" s="3"/>
      <c r="E153" s="14"/>
      <c r="F153" s="267"/>
      <c r="G153" s="69"/>
      <c r="H153" s="12"/>
      <c r="I153" s="3"/>
      <c r="J153" s="15"/>
      <c r="K153" s="14"/>
    </row>
    <row r="154" spans="1:11" ht="30" customHeight="1">
      <c r="A154" s="3"/>
      <c r="B154" s="66"/>
      <c r="C154" s="67"/>
      <c r="D154" s="3"/>
      <c r="E154" s="14"/>
      <c r="F154" s="267"/>
      <c r="G154" s="69"/>
      <c r="H154" s="12"/>
      <c r="I154" s="3"/>
      <c r="J154" s="15"/>
      <c r="K154" s="14"/>
    </row>
    <row r="155" spans="1:11" ht="30" customHeight="1">
      <c r="A155" s="3"/>
      <c r="B155" s="66"/>
      <c r="C155" s="67"/>
      <c r="D155" s="3"/>
      <c r="E155" s="14"/>
      <c r="F155" s="267"/>
      <c r="G155" s="69"/>
      <c r="H155" s="12"/>
      <c r="I155" s="3"/>
      <c r="J155" s="15"/>
      <c r="K155" s="14"/>
    </row>
    <row r="156" spans="1:11" ht="30" customHeight="1">
      <c r="A156" s="3"/>
      <c r="B156" s="66"/>
      <c r="C156" s="67"/>
      <c r="D156" s="3"/>
      <c r="E156" s="14"/>
      <c r="F156" s="267"/>
      <c r="G156" s="69"/>
      <c r="H156" s="12"/>
      <c r="I156" s="3"/>
      <c r="J156" s="15"/>
      <c r="K156" s="14"/>
    </row>
    <row r="157" spans="1:11" ht="30" customHeight="1">
      <c r="A157" s="3"/>
      <c r="B157" s="66"/>
      <c r="C157" s="67"/>
      <c r="D157" s="3"/>
      <c r="E157" s="14"/>
      <c r="F157" s="267"/>
      <c r="G157" s="69"/>
      <c r="H157" s="12"/>
      <c r="I157" s="3"/>
      <c r="J157" s="15"/>
      <c r="K157" s="14"/>
    </row>
    <row r="158" spans="1:11" ht="30" customHeight="1">
      <c r="A158" s="3"/>
      <c r="B158" s="66"/>
      <c r="C158" s="67"/>
      <c r="D158" s="3"/>
      <c r="E158" s="14"/>
      <c r="F158" s="267"/>
      <c r="G158" s="69"/>
      <c r="H158" s="12"/>
      <c r="I158" s="3"/>
      <c r="J158" s="15"/>
      <c r="K158" s="14"/>
    </row>
    <row r="159" spans="1:11" ht="30" customHeight="1">
      <c r="A159" s="3"/>
      <c r="B159" s="66"/>
      <c r="C159" s="67"/>
      <c r="D159" s="3"/>
      <c r="E159" s="14"/>
      <c r="F159" s="267"/>
      <c r="G159" s="69"/>
      <c r="H159" s="12"/>
      <c r="I159" s="3"/>
      <c r="J159" s="15"/>
      <c r="K159" s="14"/>
    </row>
    <row r="160" spans="1:11" ht="30" customHeight="1">
      <c r="A160" s="3"/>
      <c r="B160" s="66"/>
      <c r="C160" s="67"/>
      <c r="D160" s="3"/>
      <c r="E160" s="14"/>
      <c r="F160" s="267"/>
      <c r="G160" s="69"/>
      <c r="H160" s="12"/>
      <c r="I160" s="3"/>
      <c r="J160" s="15"/>
      <c r="K160" s="14"/>
    </row>
    <row r="161" spans="1:11" ht="30" customHeight="1">
      <c r="A161" s="3"/>
      <c r="B161" s="66"/>
      <c r="C161" s="67"/>
      <c r="D161" s="3"/>
      <c r="E161" s="14"/>
      <c r="F161" s="267"/>
      <c r="G161" s="69"/>
      <c r="H161" s="12"/>
      <c r="I161" s="3"/>
      <c r="J161" s="15"/>
      <c r="K161" s="14"/>
    </row>
    <row r="162" spans="1:11" ht="30" customHeight="1">
      <c r="A162" s="3"/>
      <c r="B162" s="66"/>
      <c r="C162" s="67"/>
      <c r="D162" s="3"/>
      <c r="E162" s="14"/>
      <c r="F162" s="267"/>
      <c r="G162" s="69"/>
      <c r="H162" s="12"/>
      <c r="I162" s="3"/>
      <c r="J162" s="15"/>
      <c r="K162" s="14"/>
    </row>
    <row r="163" spans="1:11" ht="30" customHeight="1">
      <c r="A163" s="3"/>
      <c r="B163" s="66"/>
      <c r="C163" s="67"/>
      <c r="D163" s="3"/>
      <c r="E163" s="14"/>
      <c r="F163" s="267"/>
      <c r="G163" s="69"/>
      <c r="H163" s="12"/>
      <c r="I163" s="3"/>
      <c r="J163" s="15"/>
      <c r="K163" s="14"/>
    </row>
    <row r="164" spans="1:11" ht="30" customHeight="1">
      <c r="A164" s="3"/>
      <c r="B164" s="66"/>
      <c r="C164" s="67"/>
      <c r="D164" s="3"/>
      <c r="E164" s="14"/>
      <c r="F164" s="267"/>
      <c r="G164" s="69"/>
      <c r="H164" s="12"/>
      <c r="I164" s="3"/>
      <c r="J164" s="15"/>
      <c r="K164" s="14"/>
    </row>
    <row r="165" spans="1:11" ht="30" customHeight="1">
      <c r="A165" s="3"/>
      <c r="B165" s="66"/>
      <c r="C165" s="67"/>
      <c r="D165" s="3"/>
      <c r="E165" s="14"/>
      <c r="F165" s="267"/>
      <c r="G165" s="69"/>
      <c r="H165" s="12"/>
      <c r="I165" s="3"/>
      <c r="J165" s="15"/>
      <c r="K165" s="14"/>
    </row>
    <row r="166" spans="1:11" ht="30" customHeight="1">
      <c r="A166" s="4"/>
      <c r="B166" s="70"/>
      <c r="C166" s="71"/>
      <c r="D166" s="4"/>
      <c r="E166" s="20"/>
      <c r="F166" s="268"/>
      <c r="G166" s="73"/>
      <c r="H166" s="17"/>
      <c r="I166" s="4"/>
      <c r="J166" s="19"/>
      <c r="K166" s="20"/>
    </row>
    <row r="167" spans="1:11" ht="18.75" customHeight="1" thickBot="1">
      <c r="A167" s="264" t="s">
        <v>22</v>
      </c>
      <c r="B167" s="265"/>
      <c r="C167" s="265"/>
      <c r="D167" s="265"/>
      <c r="E167" s="265"/>
      <c r="F167" s="265"/>
      <c r="G167" s="265"/>
      <c r="H167" s="265"/>
      <c r="I167" s="265"/>
      <c r="J167" s="265"/>
      <c r="K167" s="266"/>
    </row>
    <row r="168" spans="1:11" ht="18.75" customHeight="1">
      <c r="A168" s="248" t="s">
        <v>8</v>
      </c>
      <c r="B168" s="249"/>
      <c r="C168" s="269" t="str">
        <f>""&amp;$C148&amp;""</f>
        <v>M.Szary</v>
      </c>
      <c r="D168" s="251" t="s">
        <v>9</v>
      </c>
      <c r="E168" s="255" t="str">
        <f>""&amp;$E148&amp;""</f>
        <v>T.Jaros</v>
      </c>
      <c r="F168" s="213"/>
      <c r="G168" s="254" t="s">
        <v>10</v>
      </c>
      <c r="H168" s="255"/>
      <c r="I168" s="255"/>
      <c r="J168" s="255"/>
      <c r="K168" s="213"/>
    </row>
    <row r="169" spans="1:11" ht="18.75" customHeight="1" thickBot="1">
      <c r="A169" s="256" t="s">
        <v>11</v>
      </c>
      <c r="B169" s="257"/>
      <c r="C169" s="270" t="str">
        <f>""&amp;$C149&amp;""</f>
        <v>45502</v>
      </c>
      <c r="D169" s="259" t="s">
        <v>11</v>
      </c>
      <c r="E169" s="208" t="str">
        <f>""&amp;$E149&amp;""</f>
        <v>45502</v>
      </c>
      <c r="F169" s="217"/>
      <c r="G169" s="271">
        <f>$G149</f>
        <v>14907.92</v>
      </c>
      <c r="H169" s="271"/>
      <c r="I169" s="271"/>
      <c r="J169" s="271"/>
      <c r="K169" s="263" t="s">
        <v>12</v>
      </c>
    </row>
    <row r="170" spans="1:11" ht="30" customHeight="1">
      <c r="A170" s="3"/>
      <c r="B170" s="66"/>
      <c r="C170" s="67"/>
      <c r="D170" s="3"/>
      <c r="E170" s="14"/>
      <c r="F170" s="267"/>
      <c r="G170" s="69"/>
      <c r="H170" s="12"/>
      <c r="I170" s="3"/>
      <c r="J170" s="15"/>
      <c r="K170" s="14"/>
    </row>
    <row r="171" spans="1:11" ht="30" customHeight="1">
      <c r="A171" s="3"/>
      <c r="B171" s="66"/>
      <c r="C171" s="67"/>
      <c r="D171" s="3"/>
      <c r="E171" s="14"/>
      <c r="F171" s="267"/>
      <c r="G171" s="69"/>
      <c r="H171" s="12"/>
      <c r="I171" s="3"/>
      <c r="J171" s="15"/>
      <c r="K171" s="14"/>
    </row>
    <row r="172" spans="1:11" ht="30" customHeight="1">
      <c r="A172" s="3"/>
      <c r="B172" s="66"/>
      <c r="C172" s="67"/>
      <c r="D172" s="3"/>
      <c r="E172" s="14"/>
      <c r="F172" s="267"/>
      <c r="G172" s="69"/>
      <c r="H172" s="12"/>
      <c r="I172" s="3"/>
      <c r="J172" s="15"/>
      <c r="K172" s="14"/>
    </row>
    <row r="173" spans="1:11" ht="30" customHeight="1">
      <c r="A173" s="3"/>
      <c r="B173" s="66"/>
      <c r="C173" s="67"/>
      <c r="D173" s="3"/>
      <c r="E173" s="14"/>
      <c r="F173" s="267"/>
      <c r="G173" s="69"/>
      <c r="H173" s="12"/>
      <c r="I173" s="3"/>
      <c r="J173" s="15"/>
      <c r="K173" s="14"/>
    </row>
    <row r="174" spans="1:11" ht="30" customHeight="1">
      <c r="A174" s="3"/>
      <c r="B174" s="66"/>
      <c r="C174" s="67"/>
      <c r="D174" s="3"/>
      <c r="E174" s="14"/>
      <c r="F174" s="267"/>
      <c r="G174" s="69"/>
      <c r="H174" s="12"/>
      <c r="I174" s="3"/>
      <c r="J174" s="15"/>
      <c r="K174" s="14"/>
    </row>
    <row r="175" spans="1:11" ht="30" customHeight="1">
      <c r="A175" s="3"/>
      <c r="B175" s="66"/>
      <c r="C175" s="67"/>
      <c r="D175" s="3"/>
      <c r="E175" s="14"/>
      <c r="F175" s="267"/>
      <c r="G175" s="69"/>
      <c r="H175" s="12"/>
      <c r="I175" s="3"/>
      <c r="J175" s="15"/>
      <c r="K175" s="14"/>
    </row>
    <row r="176" spans="1:11" ht="30" customHeight="1">
      <c r="A176" s="3"/>
      <c r="B176" s="66"/>
      <c r="C176" s="67"/>
      <c r="D176" s="3"/>
      <c r="E176" s="14"/>
      <c r="F176" s="267"/>
      <c r="G176" s="69"/>
      <c r="H176" s="12"/>
      <c r="I176" s="3"/>
      <c r="J176" s="15"/>
      <c r="K176" s="14"/>
    </row>
    <row r="177" spans="1:11" ht="30" customHeight="1">
      <c r="A177" s="3"/>
      <c r="B177" s="66"/>
      <c r="C177" s="67"/>
      <c r="D177" s="3"/>
      <c r="E177" s="14"/>
      <c r="F177" s="267"/>
      <c r="G177" s="69"/>
      <c r="H177" s="12"/>
      <c r="I177" s="3"/>
      <c r="J177" s="15"/>
      <c r="K177" s="14"/>
    </row>
    <row r="178" spans="1:11" ht="30" customHeight="1">
      <c r="A178" s="3"/>
      <c r="B178" s="66"/>
      <c r="C178" s="67"/>
      <c r="D178" s="3"/>
      <c r="E178" s="14"/>
      <c r="F178" s="267"/>
      <c r="G178" s="69"/>
      <c r="H178" s="12"/>
      <c r="I178" s="3"/>
      <c r="J178" s="15"/>
      <c r="K178" s="14"/>
    </row>
    <row r="179" spans="1:11" ht="30" customHeight="1">
      <c r="A179" s="3"/>
      <c r="B179" s="66"/>
      <c r="C179" s="67"/>
      <c r="D179" s="3"/>
      <c r="E179" s="14"/>
      <c r="F179" s="267"/>
      <c r="G179" s="69"/>
      <c r="H179" s="12"/>
      <c r="I179" s="3"/>
      <c r="J179" s="15"/>
      <c r="K179" s="14"/>
    </row>
    <row r="180" spans="1:11" ht="30" customHeight="1">
      <c r="A180" s="3"/>
      <c r="B180" s="66"/>
      <c r="C180" s="67"/>
      <c r="D180" s="3"/>
      <c r="E180" s="14"/>
      <c r="F180" s="267"/>
      <c r="G180" s="69"/>
      <c r="H180" s="12"/>
      <c r="I180" s="3"/>
      <c r="J180" s="15"/>
      <c r="K180" s="14"/>
    </row>
    <row r="181" spans="1:11" ht="30" customHeight="1">
      <c r="A181" s="3"/>
      <c r="B181" s="66"/>
      <c r="C181" s="67"/>
      <c r="D181" s="3"/>
      <c r="E181" s="14"/>
      <c r="F181" s="267"/>
      <c r="G181" s="69"/>
      <c r="H181" s="12"/>
      <c r="I181" s="3"/>
      <c r="J181" s="15"/>
      <c r="K181" s="14"/>
    </row>
    <row r="182" spans="1:11" ht="30" customHeight="1">
      <c r="A182" s="3"/>
      <c r="B182" s="66"/>
      <c r="C182" s="67"/>
      <c r="D182" s="3"/>
      <c r="E182" s="14"/>
      <c r="F182" s="267"/>
      <c r="G182" s="69"/>
      <c r="H182" s="12"/>
      <c r="I182" s="3"/>
      <c r="J182" s="15"/>
      <c r="K182" s="14"/>
    </row>
    <row r="183" spans="1:11" ht="30" customHeight="1">
      <c r="A183" s="3"/>
      <c r="B183" s="66"/>
      <c r="C183" s="67"/>
      <c r="D183" s="3"/>
      <c r="E183" s="14"/>
      <c r="F183" s="267"/>
      <c r="G183" s="69"/>
      <c r="H183" s="12"/>
      <c r="I183" s="3"/>
      <c r="J183" s="15"/>
      <c r="K183" s="14"/>
    </row>
    <row r="184" spans="1:11" ht="30" customHeight="1">
      <c r="A184" s="3"/>
      <c r="B184" s="66"/>
      <c r="C184" s="67"/>
      <c r="D184" s="3"/>
      <c r="E184" s="14"/>
      <c r="F184" s="267"/>
      <c r="G184" s="69"/>
      <c r="H184" s="12"/>
      <c r="I184" s="3"/>
      <c r="J184" s="15"/>
      <c r="K184" s="14"/>
    </row>
    <row r="185" spans="1:11" ht="30" customHeight="1">
      <c r="A185" s="3"/>
      <c r="B185" s="66"/>
      <c r="C185" s="67"/>
      <c r="D185" s="3"/>
      <c r="E185" s="14"/>
      <c r="F185" s="267"/>
      <c r="G185" s="69"/>
      <c r="H185" s="12"/>
      <c r="I185" s="3"/>
      <c r="J185" s="15"/>
      <c r="K185" s="14"/>
    </row>
    <row r="186" spans="1:11" ht="30" customHeight="1">
      <c r="A186" s="4"/>
      <c r="B186" s="70"/>
      <c r="C186" s="71"/>
      <c r="D186" s="4"/>
      <c r="E186" s="20"/>
      <c r="F186" s="268"/>
      <c r="G186" s="73"/>
      <c r="H186" s="17"/>
      <c r="I186" s="4"/>
      <c r="J186" s="19"/>
      <c r="K186" s="20"/>
    </row>
    <row r="187" spans="1:11" ht="18.75" customHeight="1" thickBot="1">
      <c r="A187" s="224" t="s">
        <v>22</v>
      </c>
      <c r="B187" s="225"/>
      <c r="C187" s="225"/>
      <c r="D187" s="225"/>
      <c r="E187" s="225"/>
      <c r="F187" s="225"/>
      <c r="G187" s="225"/>
      <c r="H187" s="225"/>
      <c r="I187" s="225"/>
      <c r="J187" s="225"/>
      <c r="K187" s="226"/>
    </row>
    <row r="188" spans="1:11" ht="18.75" customHeight="1">
      <c r="A188" s="248" t="s">
        <v>8</v>
      </c>
      <c r="B188" s="249"/>
      <c r="C188" s="269" t="str">
        <f>""&amp;$C168&amp;""</f>
        <v>M.Szary</v>
      </c>
      <c r="D188" s="251" t="s">
        <v>9</v>
      </c>
      <c r="E188" s="255" t="str">
        <f>""&amp;$E168&amp;""</f>
        <v>T.Jaros</v>
      </c>
      <c r="F188" s="213"/>
      <c r="G188" s="254" t="s">
        <v>10</v>
      </c>
      <c r="H188" s="255"/>
      <c r="I188" s="255"/>
      <c r="J188" s="255"/>
      <c r="K188" s="213"/>
    </row>
    <row r="189" spans="1:11" ht="18.75" customHeight="1" thickBot="1">
      <c r="A189" s="256" t="s">
        <v>11</v>
      </c>
      <c r="B189" s="257"/>
      <c r="C189" s="270" t="str">
        <f>""&amp;$C169&amp;""</f>
        <v>45502</v>
      </c>
      <c r="D189" s="259" t="s">
        <v>11</v>
      </c>
      <c r="E189" s="208" t="str">
        <f>""&amp;$E169&amp;""</f>
        <v>45502</v>
      </c>
      <c r="F189" s="217"/>
      <c r="G189" s="271">
        <f>$G169</f>
        <v>14907.92</v>
      </c>
      <c r="H189" s="271"/>
      <c r="I189" s="271"/>
      <c r="J189" s="271"/>
      <c r="K189" s="263" t="s">
        <v>12</v>
      </c>
    </row>
    <row r="190" spans="1:11" ht="30" customHeight="1">
      <c r="A190" s="8"/>
      <c r="B190" s="84"/>
      <c r="C190" s="85"/>
      <c r="D190" s="8"/>
      <c r="E190" s="25"/>
      <c r="F190" s="272"/>
      <c r="G190" s="87"/>
      <c r="H190" s="22"/>
      <c r="I190" s="8"/>
      <c r="J190" s="24"/>
      <c r="K190" s="25"/>
    </row>
    <row r="191" spans="1:11" ht="30" customHeight="1">
      <c r="A191" s="8"/>
      <c r="B191" s="66"/>
      <c r="C191" s="67"/>
      <c r="D191" s="8"/>
      <c r="E191" s="25"/>
      <c r="F191" s="267"/>
      <c r="G191" s="69"/>
      <c r="H191" s="22"/>
      <c r="I191" s="8"/>
      <c r="J191" s="24"/>
      <c r="K191" s="25"/>
    </row>
    <row r="192" spans="1:11" ht="30" customHeight="1">
      <c r="A192" s="8"/>
      <c r="B192" s="66"/>
      <c r="C192" s="67"/>
      <c r="D192" s="8"/>
      <c r="E192" s="25"/>
      <c r="F192" s="267"/>
      <c r="G192" s="69"/>
      <c r="H192" s="22"/>
      <c r="I192" s="8"/>
      <c r="J192" s="24"/>
      <c r="K192" s="25"/>
    </row>
    <row r="193" spans="1:11" ht="30" customHeight="1">
      <c r="A193" s="8"/>
      <c r="B193" s="66"/>
      <c r="C193" s="67"/>
      <c r="D193" s="8"/>
      <c r="E193" s="25"/>
      <c r="F193" s="267"/>
      <c r="G193" s="69"/>
      <c r="H193" s="22"/>
      <c r="I193" s="8"/>
      <c r="J193" s="24"/>
      <c r="K193" s="25"/>
    </row>
    <row r="194" spans="1:11" ht="30" customHeight="1">
      <c r="A194" s="3"/>
      <c r="B194" s="66"/>
      <c r="C194" s="67"/>
      <c r="D194" s="3"/>
      <c r="E194" s="14"/>
      <c r="F194" s="267"/>
      <c r="G194" s="69"/>
      <c r="H194" s="12"/>
      <c r="I194" s="3"/>
      <c r="J194" s="15"/>
      <c r="K194" s="14"/>
    </row>
    <row r="195" spans="1:11" ht="30" customHeight="1">
      <c r="A195" s="3"/>
      <c r="B195" s="66"/>
      <c r="C195" s="67"/>
      <c r="D195" s="3"/>
      <c r="E195" s="14"/>
      <c r="F195" s="267"/>
      <c r="G195" s="69"/>
      <c r="H195" s="12"/>
      <c r="I195" s="3"/>
      <c r="J195" s="15"/>
      <c r="K195" s="14"/>
    </row>
    <row r="196" spans="1:11" ht="30" customHeight="1">
      <c r="A196" s="3"/>
      <c r="B196" s="66"/>
      <c r="C196" s="67"/>
      <c r="D196" s="3"/>
      <c r="E196" s="14"/>
      <c r="F196" s="267"/>
      <c r="G196" s="69"/>
      <c r="H196" s="12"/>
      <c r="I196" s="3"/>
      <c r="J196" s="15"/>
      <c r="K196" s="14"/>
    </row>
    <row r="197" spans="1:11" ht="30" customHeight="1">
      <c r="A197" s="3"/>
      <c r="B197" s="66"/>
      <c r="C197" s="67"/>
      <c r="D197" s="3"/>
      <c r="E197" s="14"/>
      <c r="F197" s="267"/>
      <c r="G197" s="69"/>
      <c r="H197" s="12"/>
      <c r="I197" s="3"/>
      <c r="J197" s="15"/>
      <c r="K197" s="14"/>
    </row>
    <row r="198" spans="1:11" ht="30" customHeight="1">
      <c r="A198" s="3"/>
      <c r="B198" s="66"/>
      <c r="C198" s="67"/>
      <c r="D198" s="3"/>
      <c r="E198" s="14"/>
      <c r="F198" s="267"/>
      <c r="G198" s="69"/>
      <c r="H198" s="12"/>
      <c r="I198" s="3"/>
      <c r="J198" s="15"/>
      <c r="K198" s="14"/>
    </row>
    <row r="199" spans="1:11" ht="30" customHeight="1">
      <c r="A199" s="3"/>
      <c r="B199" s="66"/>
      <c r="C199" s="67"/>
      <c r="D199" s="3"/>
      <c r="E199" s="14"/>
      <c r="F199" s="267"/>
      <c r="G199" s="69"/>
      <c r="H199" s="12"/>
      <c r="I199" s="3"/>
      <c r="J199" s="15"/>
      <c r="K199" s="14"/>
    </row>
    <row r="200" spans="1:11" ht="30" customHeight="1">
      <c r="A200" s="3"/>
      <c r="B200" s="66"/>
      <c r="C200" s="67"/>
      <c r="D200" s="3"/>
      <c r="E200" s="14"/>
      <c r="F200" s="267"/>
      <c r="G200" s="69"/>
      <c r="H200" s="12"/>
      <c r="I200" s="3"/>
      <c r="J200" s="15"/>
      <c r="K200" s="14"/>
    </row>
    <row r="201" spans="1:11" ht="30" customHeight="1">
      <c r="A201" s="3"/>
      <c r="B201" s="66"/>
      <c r="C201" s="67"/>
      <c r="D201" s="3"/>
      <c r="E201" s="14"/>
      <c r="F201" s="267"/>
      <c r="G201" s="69"/>
      <c r="H201" s="12"/>
      <c r="I201" s="3"/>
      <c r="J201" s="15"/>
      <c r="K201" s="14"/>
    </row>
    <row r="202" spans="1:11" ht="30" customHeight="1">
      <c r="A202" s="3"/>
      <c r="B202" s="66"/>
      <c r="C202" s="67"/>
      <c r="D202" s="3"/>
      <c r="E202" s="14"/>
      <c r="F202" s="267"/>
      <c r="G202" s="69"/>
      <c r="H202" s="12"/>
      <c r="I202" s="3"/>
      <c r="J202" s="15"/>
      <c r="K202" s="14"/>
    </row>
    <row r="203" spans="1:11" ht="30" customHeight="1">
      <c r="A203" s="3"/>
      <c r="B203" s="66"/>
      <c r="C203" s="67"/>
      <c r="D203" s="3"/>
      <c r="E203" s="14"/>
      <c r="F203" s="267"/>
      <c r="G203" s="69"/>
      <c r="H203" s="12"/>
      <c r="I203" s="3"/>
      <c r="J203" s="15"/>
      <c r="K203" s="14"/>
    </row>
    <row r="204" spans="1:11" ht="30" customHeight="1">
      <c r="A204" s="3"/>
      <c r="B204" s="66"/>
      <c r="C204" s="67"/>
      <c r="D204" s="3"/>
      <c r="E204" s="14"/>
      <c r="F204" s="267"/>
      <c r="G204" s="69"/>
      <c r="H204" s="12"/>
      <c r="I204" s="3"/>
      <c r="J204" s="15"/>
      <c r="K204" s="14"/>
    </row>
    <row r="205" spans="1:11" ht="30" customHeight="1">
      <c r="A205" s="3"/>
      <c r="B205" s="66"/>
      <c r="C205" s="67"/>
      <c r="D205" s="3"/>
      <c r="E205" s="14"/>
      <c r="F205" s="267"/>
      <c r="G205" s="69"/>
      <c r="H205" s="12"/>
      <c r="I205" s="3"/>
      <c r="J205" s="15"/>
      <c r="K205" s="14"/>
    </row>
    <row r="206" spans="1:11" ht="30" customHeight="1">
      <c r="A206" s="4"/>
      <c r="B206" s="70"/>
      <c r="C206" s="71"/>
      <c r="D206" s="4"/>
      <c r="E206" s="20"/>
      <c r="F206" s="268"/>
      <c r="G206" s="73"/>
      <c r="H206" s="17"/>
      <c r="I206" s="4"/>
      <c r="J206" s="19"/>
      <c r="K206" s="20"/>
    </row>
    <row r="207" spans="1:11" ht="18.75" customHeight="1" thickBot="1">
      <c r="A207" s="264" t="s">
        <v>22</v>
      </c>
      <c r="B207" s="265"/>
      <c r="C207" s="265"/>
      <c r="D207" s="265"/>
      <c r="E207" s="265"/>
      <c r="F207" s="265"/>
      <c r="G207" s="265"/>
      <c r="H207" s="265"/>
      <c r="I207" s="265"/>
      <c r="J207" s="265"/>
      <c r="K207" s="266"/>
    </row>
    <row r="208" spans="1:11" ht="18.75" customHeight="1">
      <c r="A208" s="248" t="s">
        <v>8</v>
      </c>
      <c r="B208" s="249"/>
      <c r="C208" s="269" t="str">
        <f>""&amp;$C188&amp;""</f>
        <v>M.Szary</v>
      </c>
      <c r="D208" s="251" t="s">
        <v>9</v>
      </c>
      <c r="E208" s="255" t="str">
        <f>""&amp;$E188&amp;""</f>
        <v>T.Jaros</v>
      </c>
      <c r="F208" s="213"/>
      <c r="G208" s="254" t="s">
        <v>10</v>
      </c>
      <c r="H208" s="255"/>
      <c r="I208" s="255"/>
      <c r="J208" s="255"/>
      <c r="K208" s="213"/>
    </row>
    <row r="209" spans="1:11" ht="18.75" customHeight="1" thickBot="1">
      <c r="A209" s="256" t="s">
        <v>11</v>
      </c>
      <c r="B209" s="257"/>
      <c r="C209" s="270" t="str">
        <f>""&amp;$C189&amp;""</f>
        <v>45502</v>
      </c>
      <c r="D209" s="259" t="s">
        <v>11</v>
      </c>
      <c r="E209" s="208" t="str">
        <f>""&amp;$E189&amp;""</f>
        <v>45502</v>
      </c>
      <c r="F209" s="217"/>
      <c r="G209" s="271">
        <f>$G189</f>
        <v>14907.92</v>
      </c>
      <c r="H209" s="271"/>
      <c r="I209" s="271"/>
      <c r="J209" s="271"/>
      <c r="K209" s="263" t="s">
        <v>12</v>
      </c>
    </row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</sheetData>
  <sheetProtection/>
  <mergeCells count="434">
    <mergeCell ref="A209:B209"/>
    <mergeCell ref="E209:F209"/>
    <mergeCell ref="G209:J209"/>
    <mergeCell ref="B205:C205"/>
    <mergeCell ref="F205:G205"/>
    <mergeCell ref="B206:C206"/>
    <mergeCell ref="F206:G206"/>
    <mergeCell ref="A207:K207"/>
    <mergeCell ref="A208:B208"/>
    <mergeCell ref="E208:F208"/>
    <mergeCell ref="G208:K208"/>
    <mergeCell ref="B202:C202"/>
    <mergeCell ref="F202:G202"/>
    <mergeCell ref="B203:C203"/>
    <mergeCell ref="F203:G203"/>
    <mergeCell ref="B204:C204"/>
    <mergeCell ref="F204:G204"/>
    <mergeCell ref="B199:C199"/>
    <mergeCell ref="F199:G199"/>
    <mergeCell ref="B200:C200"/>
    <mergeCell ref="F200:G200"/>
    <mergeCell ref="B201:C201"/>
    <mergeCell ref="F201:G201"/>
    <mergeCell ref="B196:C196"/>
    <mergeCell ref="F196:G196"/>
    <mergeCell ref="B197:C197"/>
    <mergeCell ref="F197:G197"/>
    <mergeCell ref="B198:C198"/>
    <mergeCell ref="F198:G198"/>
    <mergeCell ref="B193:C193"/>
    <mergeCell ref="F193:G193"/>
    <mergeCell ref="B194:C194"/>
    <mergeCell ref="F194:G194"/>
    <mergeCell ref="B195:C195"/>
    <mergeCell ref="F195:G195"/>
    <mergeCell ref="B190:C190"/>
    <mergeCell ref="F190:G190"/>
    <mergeCell ref="B191:C191"/>
    <mergeCell ref="F191:G191"/>
    <mergeCell ref="B192:C192"/>
    <mergeCell ref="F192:G192"/>
    <mergeCell ref="A187:K187"/>
    <mergeCell ref="A188:B188"/>
    <mergeCell ref="E188:F188"/>
    <mergeCell ref="G188:K188"/>
    <mergeCell ref="A189:B189"/>
    <mergeCell ref="E189:F189"/>
    <mergeCell ref="G189:J189"/>
    <mergeCell ref="B184:C184"/>
    <mergeCell ref="F184:G184"/>
    <mergeCell ref="B185:C185"/>
    <mergeCell ref="F185:G185"/>
    <mergeCell ref="B186:C186"/>
    <mergeCell ref="F186:G186"/>
    <mergeCell ref="B181:C181"/>
    <mergeCell ref="F181:G181"/>
    <mergeCell ref="B182:C182"/>
    <mergeCell ref="F182:G182"/>
    <mergeCell ref="B183:C183"/>
    <mergeCell ref="F183:G183"/>
    <mergeCell ref="B178:C178"/>
    <mergeCell ref="F178:G178"/>
    <mergeCell ref="B179:C179"/>
    <mergeCell ref="F179:G179"/>
    <mergeCell ref="B180:C180"/>
    <mergeCell ref="F180:G180"/>
    <mergeCell ref="B175:C175"/>
    <mergeCell ref="F175:G175"/>
    <mergeCell ref="B176:C176"/>
    <mergeCell ref="F176:G176"/>
    <mergeCell ref="B177:C177"/>
    <mergeCell ref="F177:G177"/>
    <mergeCell ref="B172:C172"/>
    <mergeCell ref="F172:G172"/>
    <mergeCell ref="B173:C173"/>
    <mergeCell ref="F173:G173"/>
    <mergeCell ref="B174:C174"/>
    <mergeCell ref="F174:G174"/>
    <mergeCell ref="A169:B169"/>
    <mergeCell ref="E169:F169"/>
    <mergeCell ref="G169:J169"/>
    <mergeCell ref="B170:C170"/>
    <mergeCell ref="F170:G170"/>
    <mergeCell ref="B171:C171"/>
    <mergeCell ref="F171:G171"/>
    <mergeCell ref="B165:C165"/>
    <mergeCell ref="F165:G165"/>
    <mergeCell ref="B166:C166"/>
    <mergeCell ref="F166:G166"/>
    <mergeCell ref="A167:K167"/>
    <mergeCell ref="A168:B168"/>
    <mergeCell ref="E168:F168"/>
    <mergeCell ref="G168:K168"/>
    <mergeCell ref="B162:C162"/>
    <mergeCell ref="F162:G162"/>
    <mergeCell ref="B163:C163"/>
    <mergeCell ref="F163:G163"/>
    <mergeCell ref="B164:C164"/>
    <mergeCell ref="F164:G164"/>
    <mergeCell ref="B159:C159"/>
    <mergeCell ref="F159:G159"/>
    <mergeCell ref="B160:C160"/>
    <mergeCell ref="F160:G160"/>
    <mergeCell ref="B161:C161"/>
    <mergeCell ref="F161:G161"/>
    <mergeCell ref="B156:C156"/>
    <mergeCell ref="F156:G156"/>
    <mergeCell ref="B157:C157"/>
    <mergeCell ref="F157:G157"/>
    <mergeCell ref="B158:C158"/>
    <mergeCell ref="F158:G158"/>
    <mergeCell ref="B153:C153"/>
    <mergeCell ref="F153:G153"/>
    <mergeCell ref="B154:C154"/>
    <mergeCell ref="F154:G154"/>
    <mergeCell ref="B155:C155"/>
    <mergeCell ref="F155:G155"/>
    <mergeCell ref="B150:C150"/>
    <mergeCell ref="F150:G150"/>
    <mergeCell ref="B151:C151"/>
    <mergeCell ref="F151:G151"/>
    <mergeCell ref="B152:C152"/>
    <mergeCell ref="F152:G152"/>
    <mergeCell ref="A147:K147"/>
    <mergeCell ref="A148:B148"/>
    <mergeCell ref="E148:F148"/>
    <mergeCell ref="G148:K148"/>
    <mergeCell ref="A149:B149"/>
    <mergeCell ref="E149:F149"/>
    <mergeCell ref="G149:J149"/>
    <mergeCell ref="B144:C144"/>
    <mergeCell ref="F144:G144"/>
    <mergeCell ref="B145:C145"/>
    <mergeCell ref="F145:G145"/>
    <mergeCell ref="B146:C146"/>
    <mergeCell ref="F146:G146"/>
    <mergeCell ref="B141:C141"/>
    <mergeCell ref="F141:G141"/>
    <mergeCell ref="B142:C142"/>
    <mergeCell ref="F142:G142"/>
    <mergeCell ref="B143:C143"/>
    <mergeCell ref="F143:G143"/>
    <mergeCell ref="B138:C138"/>
    <mergeCell ref="F138:G138"/>
    <mergeCell ref="B139:C139"/>
    <mergeCell ref="F139:G139"/>
    <mergeCell ref="B140:C140"/>
    <mergeCell ref="F140:G140"/>
    <mergeCell ref="B135:C135"/>
    <mergeCell ref="F135:G135"/>
    <mergeCell ref="B136:C136"/>
    <mergeCell ref="F136:G136"/>
    <mergeCell ref="B137:C137"/>
    <mergeCell ref="F137:G137"/>
    <mergeCell ref="B132:C132"/>
    <mergeCell ref="F132:G132"/>
    <mergeCell ref="B133:C133"/>
    <mergeCell ref="F133:G133"/>
    <mergeCell ref="B134:C134"/>
    <mergeCell ref="F134:G134"/>
    <mergeCell ref="A129:B129"/>
    <mergeCell ref="E129:F129"/>
    <mergeCell ref="G129:J129"/>
    <mergeCell ref="B130:C130"/>
    <mergeCell ref="F130:G130"/>
    <mergeCell ref="B131:C131"/>
    <mergeCell ref="F131:G131"/>
    <mergeCell ref="B125:C125"/>
    <mergeCell ref="F125:G125"/>
    <mergeCell ref="B126:C126"/>
    <mergeCell ref="F126:G126"/>
    <mergeCell ref="A127:K127"/>
    <mergeCell ref="A128:B128"/>
    <mergeCell ref="E128:F128"/>
    <mergeCell ref="G128:K128"/>
    <mergeCell ref="B122:C122"/>
    <mergeCell ref="F122:G122"/>
    <mergeCell ref="B123:C123"/>
    <mergeCell ref="F123:G123"/>
    <mergeCell ref="B124:C124"/>
    <mergeCell ref="F124:G124"/>
    <mergeCell ref="B119:C119"/>
    <mergeCell ref="F119:G119"/>
    <mergeCell ref="B120:C120"/>
    <mergeCell ref="F120:G120"/>
    <mergeCell ref="B121:C121"/>
    <mergeCell ref="F121:G121"/>
    <mergeCell ref="B116:C116"/>
    <mergeCell ref="F116:G116"/>
    <mergeCell ref="B117:C117"/>
    <mergeCell ref="F117:G117"/>
    <mergeCell ref="B118:C118"/>
    <mergeCell ref="F118:G118"/>
    <mergeCell ref="B113:C113"/>
    <mergeCell ref="F113:G113"/>
    <mergeCell ref="B114:C114"/>
    <mergeCell ref="F114:G114"/>
    <mergeCell ref="B115:C115"/>
    <mergeCell ref="F115:G115"/>
    <mergeCell ref="B110:C110"/>
    <mergeCell ref="F110:G110"/>
    <mergeCell ref="B111:C111"/>
    <mergeCell ref="F111:G111"/>
    <mergeCell ref="B112:C112"/>
    <mergeCell ref="F112:G112"/>
    <mergeCell ref="A107:K107"/>
    <mergeCell ref="A108:B108"/>
    <mergeCell ref="E108:F108"/>
    <mergeCell ref="G108:K108"/>
    <mergeCell ref="A109:B109"/>
    <mergeCell ref="E109:F109"/>
    <mergeCell ref="G109:J109"/>
    <mergeCell ref="B104:C104"/>
    <mergeCell ref="F104:G104"/>
    <mergeCell ref="B105:C105"/>
    <mergeCell ref="F105:G105"/>
    <mergeCell ref="B106:C106"/>
    <mergeCell ref="F106:G106"/>
    <mergeCell ref="B101:C101"/>
    <mergeCell ref="F101:G101"/>
    <mergeCell ref="B102:C102"/>
    <mergeCell ref="F102:G102"/>
    <mergeCell ref="B103:C103"/>
    <mergeCell ref="F103:G103"/>
    <mergeCell ref="B98:C98"/>
    <mergeCell ref="F98:G98"/>
    <mergeCell ref="B99:C99"/>
    <mergeCell ref="F99:G99"/>
    <mergeCell ref="B100:C100"/>
    <mergeCell ref="F100:G100"/>
    <mergeCell ref="B95:C95"/>
    <mergeCell ref="F95:G95"/>
    <mergeCell ref="B96:C96"/>
    <mergeCell ref="F96:G96"/>
    <mergeCell ref="B97:C97"/>
    <mergeCell ref="F97:G97"/>
    <mergeCell ref="B92:C92"/>
    <mergeCell ref="F92:G92"/>
    <mergeCell ref="B93:C93"/>
    <mergeCell ref="F93:G93"/>
    <mergeCell ref="B94:C94"/>
    <mergeCell ref="F94:G94"/>
    <mergeCell ref="A89:B89"/>
    <mergeCell ref="E89:F89"/>
    <mergeCell ref="G89:J89"/>
    <mergeCell ref="B90:C90"/>
    <mergeCell ref="F90:G90"/>
    <mergeCell ref="B91:C91"/>
    <mergeCell ref="F91:G91"/>
    <mergeCell ref="B85:C85"/>
    <mergeCell ref="F85:G85"/>
    <mergeCell ref="B86:C86"/>
    <mergeCell ref="F86:G86"/>
    <mergeCell ref="A87:K87"/>
    <mergeCell ref="A88:B88"/>
    <mergeCell ref="E88:F88"/>
    <mergeCell ref="G88:K88"/>
    <mergeCell ref="B82:C82"/>
    <mergeCell ref="F82:G82"/>
    <mergeCell ref="B83:C83"/>
    <mergeCell ref="F83:G83"/>
    <mergeCell ref="B84:C84"/>
    <mergeCell ref="F84:G84"/>
    <mergeCell ref="B79:C79"/>
    <mergeCell ref="F79:G79"/>
    <mergeCell ref="B80:C80"/>
    <mergeCell ref="F80:G80"/>
    <mergeCell ref="B81:C81"/>
    <mergeCell ref="F81:G81"/>
    <mergeCell ref="B76:C76"/>
    <mergeCell ref="F76:G76"/>
    <mergeCell ref="B77:C77"/>
    <mergeCell ref="F77:G77"/>
    <mergeCell ref="B78:C78"/>
    <mergeCell ref="F78:G78"/>
    <mergeCell ref="B73:C73"/>
    <mergeCell ref="F73:G73"/>
    <mergeCell ref="B74:C74"/>
    <mergeCell ref="F74:G74"/>
    <mergeCell ref="B75:C75"/>
    <mergeCell ref="F75:G75"/>
    <mergeCell ref="B70:C70"/>
    <mergeCell ref="F70:G70"/>
    <mergeCell ref="B71:C71"/>
    <mergeCell ref="F71:G71"/>
    <mergeCell ref="B72:C72"/>
    <mergeCell ref="F72:G72"/>
    <mergeCell ref="A67:K67"/>
    <mergeCell ref="A68:B68"/>
    <mergeCell ref="E68:F68"/>
    <mergeCell ref="G68:K68"/>
    <mergeCell ref="A69:B69"/>
    <mergeCell ref="E69:F69"/>
    <mergeCell ref="G69:J69"/>
    <mergeCell ref="B64:C64"/>
    <mergeCell ref="F64:G64"/>
    <mergeCell ref="B65:C65"/>
    <mergeCell ref="F65:G65"/>
    <mergeCell ref="B66:C66"/>
    <mergeCell ref="F66:G66"/>
    <mergeCell ref="B61:C61"/>
    <mergeCell ref="F61:G61"/>
    <mergeCell ref="B62:C62"/>
    <mergeCell ref="F62:G62"/>
    <mergeCell ref="B63:C63"/>
    <mergeCell ref="F63:G63"/>
    <mergeCell ref="B58:C58"/>
    <mergeCell ref="F58:G58"/>
    <mergeCell ref="B59:C59"/>
    <mergeCell ref="F59:G59"/>
    <mergeCell ref="B60:C60"/>
    <mergeCell ref="F60:G60"/>
    <mergeCell ref="B55:C55"/>
    <mergeCell ref="F55:G55"/>
    <mergeCell ref="B56:C56"/>
    <mergeCell ref="F56:G56"/>
    <mergeCell ref="B57:C57"/>
    <mergeCell ref="F57:G57"/>
    <mergeCell ref="B52:C52"/>
    <mergeCell ref="F52:G52"/>
    <mergeCell ref="B53:C53"/>
    <mergeCell ref="F53:G53"/>
    <mergeCell ref="B54:C54"/>
    <mergeCell ref="F54:G54"/>
    <mergeCell ref="A49:B49"/>
    <mergeCell ref="E49:F49"/>
    <mergeCell ref="G49:J49"/>
    <mergeCell ref="B50:C50"/>
    <mergeCell ref="F50:G50"/>
    <mergeCell ref="B51:C51"/>
    <mergeCell ref="F51:G51"/>
    <mergeCell ref="B45:C45"/>
    <mergeCell ref="F45:G45"/>
    <mergeCell ref="B46:C46"/>
    <mergeCell ref="F46:G46"/>
    <mergeCell ref="A47:K47"/>
    <mergeCell ref="A48:B48"/>
    <mergeCell ref="E48:F48"/>
    <mergeCell ref="G48:K48"/>
    <mergeCell ref="B42:C42"/>
    <mergeCell ref="F42:G42"/>
    <mergeCell ref="B43:C43"/>
    <mergeCell ref="F43:G43"/>
    <mergeCell ref="B44:C44"/>
    <mergeCell ref="F44:G44"/>
    <mergeCell ref="B39:C39"/>
    <mergeCell ref="F39:G39"/>
    <mergeCell ref="B40:C40"/>
    <mergeCell ref="F40:G40"/>
    <mergeCell ref="B41:C41"/>
    <mergeCell ref="F41:G41"/>
    <mergeCell ref="B36:C36"/>
    <mergeCell ref="F36:G36"/>
    <mergeCell ref="B37:C37"/>
    <mergeCell ref="F37:G37"/>
    <mergeCell ref="B38:C38"/>
    <mergeCell ref="F38:G38"/>
    <mergeCell ref="B33:C33"/>
    <mergeCell ref="F33:G33"/>
    <mergeCell ref="B34:C34"/>
    <mergeCell ref="F34:G34"/>
    <mergeCell ref="B35:C35"/>
    <mergeCell ref="F35:G35"/>
    <mergeCell ref="B30:C30"/>
    <mergeCell ref="F30:G30"/>
    <mergeCell ref="B31:C31"/>
    <mergeCell ref="F31:G31"/>
    <mergeCell ref="B32:C32"/>
    <mergeCell ref="F32:G32"/>
    <mergeCell ref="A27:K27"/>
    <mergeCell ref="A28:B28"/>
    <mergeCell ref="E28:F28"/>
    <mergeCell ref="G28:K28"/>
    <mergeCell ref="A29:B29"/>
    <mergeCell ref="E29:F29"/>
    <mergeCell ref="G29:J29"/>
    <mergeCell ref="B24:C24"/>
    <mergeCell ref="F24:G24"/>
    <mergeCell ref="B25:C25"/>
    <mergeCell ref="F25:G25"/>
    <mergeCell ref="B26:C26"/>
    <mergeCell ref="F26:G26"/>
    <mergeCell ref="B21:C21"/>
    <mergeCell ref="F21:G21"/>
    <mergeCell ref="B22:C22"/>
    <mergeCell ref="F22:G22"/>
    <mergeCell ref="B23:C23"/>
    <mergeCell ref="F23:G23"/>
    <mergeCell ref="B18:C18"/>
    <mergeCell ref="F18:G18"/>
    <mergeCell ref="B19:C19"/>
    <mergeCell ref="F19:G19"/>
    <mergeCell ref="B20:C20"/>
    <mergeCell ref="F20:G20"/>
    <mergeCell ref="B15:C15"/>
    <mergeCell ref="F15:G15"/>
    <mergeCell ref="B16:C16"/>
    <mergeCell ref="F16:G16"/>
    <mergeCell ref="B17:C17"/>
    <mergeCell ref="F17:G17"/>
    <mergeCell ref="B12:C12"/>
    <mergeCell ref="F12:G12"/>
    <mergeCell ref="B13:C13"/>
    <mergeCell ref="F13:G13"/>
    <mergeCell ref="B14:C14"/>
    <mergeCell ref="F14:G14"/>
    <mergeCell ref="I8:J8"/>
    <mergeCell ref="K8:K9"/>
    <mergeCell ref="B10:C10"/>
    <mergeCell ref="F10:G10"/>
    <mergeCell ref="B11:C11"/>
    <mergeCell ref="F11:G11"/>
    <mergeCell ref="A8:A9"/>
    <mergeCell ref="B8:C9"/>
    <mergeCell ref="D8:D9"/>
    <mergeCell ref="E8:E9"/>
    <mergeCell ref="F8:G9"/>
    <mergeCell ref="H8:H9"/>
    <mergeCell ref="A5:C5"/>
    <mergeCell ref="D5:E5"/>
    <mergeCell ref="F5:H5"/>
    <mergeCell ref="A6:K6"/>
    <mergeCell ref="A7:C7"/>
    <mergeCell ref="D7:K7"/>
    <mergeCell ref="A1:C3"/>
    <mergeCell ref="D1:H3"/>
    <mergeCell ref="I1:K1"/>
    <mergeCell ref="I2:K2"/>
    <mergeCell ref="I3:J3"/>
    <mergeCell ref="A4:C4"/>
    <mergeCell ref="D4:E4"/>
    <mergeCell ref="F4:H4"/>
    <mergeCell ref="I4:J5"/>
    <mergeCell ref="K4:K5"/>
  </mergeCells>
  <printOptions/>
  <pageMargins left="0.7" right="0.7" top="0.75" bottom="0.75" header="0.3" footer="0.3"/>
  <pageSetup orientation="portrait" paperSize="9"/>
  <legacyDrawing r:id="rId2"/>
  <oleObjects>
    <oleObject progId="" shapeId="9234963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K209"/>
  <sheetViews>
    <sheetView zoomScalePageLayoutView="0" workbookViewId="0" topLeftCell="A1">
      <selection activeCell="F18" sqref="F18:G18"/>
    </sheetView>
  </sheetViews>
  <sheetFormatPr defaultColWidth="0" defaultRowHeight="12.75" customHeight="1" zeroHeight="1"/>
  <cols>
    <col min="1" max="1" width="4.375" style="2" customWidth="1"/>
    <col min="2" max="2" width="4.75390625" style="2" customWidth="1"/>
    <col min="3" max="3" width="14.875" style="2" customWidth="1"/>
    <col min="4" max="4" width="13.25390625" style="2" customWidth="1"/>
    <col min="5" max="5" width="12.375" style="2" customWidth="1"/>
    <col min="6" max="6" width="3.25390625" style="2" customWidth="1"/>
    <col min="7" max="7" width="8.625" style="2" customWidth="1"/>
    <col min="8" max="8" width="8.25390625" style="2" customWidth="1"/>
    <col min="9" max="9" width="5.75390625" style="2" customWidth="1"/>
    <col min="10" max="10" width="7.375" style="2" customWidth="1"/>
    <col min="11" max="11" width="9.125" style="2" customWidth="1"/>
    <col min="12" max="12" width="1.37890625" style="2" customWidth="1"/>
    <col min="13" max="16384" width="0" style="2" hidden="1" customWidth="1"/>
  </cols>
  <sheetData>
    <row r="1" spans="1:11" ht="19.5" customHeight="1" thickTop="1">
      <c r="A1" s="172"/>
      <c r="B1" s="173"/>
      <c r="C1" s="174"/>
      <c r="D1" s="175" t="s">
        <v>28</v>
      </c>
      <c r="E1" s="176"/>
      <c r="F1" s="176"/>
      <c r="G1" s="176"/>
      <c r="H1" s="177"/>
      <c r="I1" s="178" t="s">
        <v>0</v>
      </c>
      <c r="J1" s="179"/>
      <c r="K1" s="180"/>
    </row>
    <row r="2" spans="1:11" ht="24" customHeight="1">
      <c r="A2" s="181"/>
      <c r="B2" s="182"/>
      <c r="C2" s="183"/>
      <c r="D2" s="184"/>
      <c r="E2" s="185"/>
      <c r="F2" s="185"/>
      <c r="G2" s="185"/>
      <c r="H2" s="186"/>
      <c r="I2" s="156" t="str">
        <f>'[5]Str tyt - DWM'!K4</f>
        <v>2.17779</v>
      </c>
      <c r="J2" s="273"/>
      <c r="K2" s="274"/>
    </row>
    <row r="3" spans="1:11" ht="15" customHeight="1" thickBot="1">
      <c r="A3" s="181"/>
      <c r="B3" s="182"/>
      <c r="C3" s="183"/>
      <c r="D3" s="184"/>
      <c r="E3" s="185"/>
      <c r="F3" s="185"/>
      <c r="G3" s="185"/>
      <c r="H3" s="186"/>
      <c r="I3" s="190" t="s">
        <v>24</v>
      </c>
      <c r="J3" s="191"/>
      <c r="K3" s="30" t="str">
        <f>'[5]Spis rysunków'!J3</f>
        <v>0.25864</v>
      </c>
    </row>
    <row r="4" spans="1:11" ht="19.5" customHeight="1" thickTop="1">
      <c r="A4" s="193" t="s">
        <v>2</v>
      </c>
      <c r="B4" s="194"/>
      <c r="C4" s="195"/>
      <c r="D4" s="196" t="s">
        <v>4</v>
      </c>
      <c r="E4" s="197"/>
      <c r="F4" s="196" t="s">
        <v>23</v>
      </c>
      <c r="G4" s="198"/>
      <c r="H4" s="197"/>
      <c r="I4" s="199" t="s">
        <v>1</v>
      </c>
      <c r="J4" s="179"/>
      <c r="K4" s="133">
        <v>0</v>
      </c>
    </row>
    <row r="5" spans="1:11" ht="19.5" customHeight="1" thickBot="1">
      <c r="A5" s="135" t="s">
        <v>3</v>
      </c>
      <c r="B5" s="136"/>
      <c r="C5" s="137"/>
      <c r="D5" s="303" t="str">
        <f>'[5]Str tyt - DWM'!K5</f>
        <v>35.00</v>
      </c>
      <c r="E5" s="304"/>
      <c r="F5" s="136" t="str">
        <f>'[5]Spis rysunków'!F5:H5</f>
        <v>1.2587</v>
      </c>
      <c r="G5" s="200"/>
      <c r="H5" s="201"/>
      <c r="I5" s="202"/>
      <c r="J5" s="202"/>
      <c r="K5" s="134"/>
    </row>
    <row r="6" spans="1:11" ht="26.25" customHeight="1">
      <c r="A6" s="203" t="s">
        <v>13</v>
      </c>
      <c r="B6" s="204"/>
      <c r="C6" s="205"/>
      <c r="D6" s="205"/>
      <c r="E6" s="205"/>
      <c r="F6" s="205"/>
      <c r="G6" s="205"/>
      <c r="H6" s="205"/>
      <c r="I6" s="205"/>
      <c r="J6" s="205"/>
      <c r="K6" s="206"/>
    </row>
    <row r="7" spans="1:11" ht="37.5" customHeight="1" thickBot="1">
      <c r="A7" s="207" t="s">
        <v>7</v>
      </c>
      <c r="B7" s="208"/>
      <c r="C7" s="208"/>
      <c r="D7" s="170" t="str">
        <f>'[5]Str tyt - DWM'!K6</f>
        <v>Zestawienie obudowy wymiennika ciepła</v>
      </c>
      <c r="E7" s="170"/>
      <c r="F7" s="170"/>
      <c r="G7" s="170"/>
      <c r="H7" s="170"/>
      <c r="I7" s="170"/>
      <c r="J7" s="170"/>
      <c r="K7" s="171"/>
    </row>
    <row r="8" spans="1:11" ht="26.25" customHeight="1" thickBot="1">
      <c r="A8" s="211" t="s">
        <v>5</v>
      </c>
      <c r="B8" s="212" t="s">
        <v>14</v>
      </c>
      <c r="C8" s="213"/>
      <c r="D8" s="214" t="s">
        <v>15</v>
      </c>
      <c r="E8" s="214" t="s">
        <v>16</v>
      </c>
      <c r="F8" s="215" t="s">
        <v>17</v>
      </c>
      <c r="G8" s="213"/>
      <c r="H8" s="214" t="s">
        <v>18</v>
      </c>
      <c r="I8" s="211" t="s">
        <v>19</v>
      </c>
      <c r="J8" s="211"/>
      <c r="K8" s="211" t="s">
        <v>6</v>
      </c>
    </row>
    <row r="9" spans="1:11" ht="26.25" customHeight="1" thickBot="1">
      <c r="A9" s="216"/>
      <c r="B9" s="207"/>
      <c r="C9" s="217"/>
      <c r="D9" s="216"/>
      <c r="E9" s="216"/>
      <c r="F9" s="207"/>
      <c r="G9" s="217"/>
      <c r="H9" s="216"/>
      <c r="I9" s="218" t="s">
        <v>20</v>
      </c>
      <c r="J9" s="219" t="s">
        <v>21</v>
      </c>
      <c r="K9" s="216"/>
    </row>
    <row r="10" spans="1:11" ht="30" customHeight="1">
      <c r="A10" s="3">
        <v>1</v>
      </c>
      <c r="B10" s="305" t="s">
        <v>91</v>
      </c>
      <c r="C10" s="306"/>
      <c r="D10" s="307"/>
      <c r="E10" s="308" t="s">
        <v>64</v>
      </c>
      <c r="F10" s="309" t="s">
        <v>90</v>
      </c>
      <c r="G10" s="310"/>
      <c r="H10" s="311">
        <v>99.2</v>
      </c>
      <c r="I10" s="307"/>
      <c r="J10" s="312">
        <v>1.05</v>
      </c>
      <c r="K10" s="313" t="s">
        <v>66</v>
      </c>
    </row>
    <row r="11" spans="1:11" ht="30" customHeight="1">
      <c r="A11" s="3">
        <f>1+A10</f>
        <v>2</v>
      </c>
      <c r="B11" s="305" t="s">
        <v>102</v>
      </c>
      <c r="C11" s="306"/>
      <c r="D11" s="314"/>
      <c r="E11" s="308" t="s">
        <v>64</v>
      </c>
      <c r="F11" s="309" t="s">
        <v>90</v>
      </c>
      <c r="G11" s="310"/>
      <c r="H11" s="311">
        <v>1955.4</v>
      </c>
      <c r="I11" s="307"/>
      <c r="J11" s="312">
        <v>24.9</v>
      </c>
      <c r="K11" s="313" t="s">
        <v>66</v>
      </c>
    </row>
    <row r="12" spans="1:11" ht="30" customHeight="1">
      <c r="A12" s="3">
        <f aca="true" t="shared" si="0" ref="A12:A26">1+A11</f>
        <v>3</v>
      </c>
      <c r="B12" s="305" t="s">
        <v>102</v>
      </c>
      <c r="C12" s="306"/>
      <c r="D12" s="307"/>
      <c r="E12" s="313" t="s">
        <v>103</v>
      </c>
      <c r="F12" s="309" t="s">
        <v>96</v>
      </c>
      <c r="G12" s="310"/>
      <c r="H12" s="311">
        <v>199.6</v>
      </c>
      <c r="I12" s="307"/>
      <c r="J12" s="312">
        <v>2.54</v>
      </c>
      <c r="K12" s="313" t="s">
        <v>66</v>
      </c>
    </row>
    <row r="13" spans="1:11" ht="30" customHeight="1">
      <c r="A13" s="3">
        <f t="shared" si="0"/>
        <v>4</v>
      </c>
      <c r="B13" s="305" t="s">
        <v>102</v>
      </c>
      <c r="C13" s="306"/>
      <c r="D13" s="307"/>
      <c r="E13" s="313" t="s">
        <v>55</v>
      </c>
      <c r="F13" s="309" t="s">
        <v>96</v>
      </c>
      <c r="G13" s="310"/>
      <c r="H13" s="311">
        <v>1.2</v>
      </c>
      <c r="I13" s="307"/>
      <c r="J13" s="312" t="s">
        <v>104</v>
      </c>
      <c r="K13" s="313" t="s">
        <v>66</v>
      </c>
    </row>
    <row r="14" spans="1:11" ht="30" customHeight="1">
      <c r="A14" s="3">
        <f t="shared" si="0"/>
        <v>5</v>
      </c>
      <c r="B14" s="305" t="s">
        <v>93</v>
      </c>
      <c r="C14" s="306"/>
      <c r="D14" s="307"/>
      <c r="E14" s="308" t="s">
        <v>64</v>
      </c>
      <c r="F14" s="309" t="s">
        <v>90</v>
      </c>
      <c r="G14" s="310"/>
      <c r="H14" s="311">
        <v>202.4</v>
      </c>
      <c r="I14" s="307"/>
      <c r="J14" s="312">
        <v>3.22</v>
      </c>
      <c r="K14" s="313" t="s">
        <v>66</v>
      </c>
    </row>
    <row r="15" spans="1:11" ht="30" customHeight="1">
      <c r="A15" s="3">
        <f t="shared" si="0"/>
        <v>6</v>
      </c>
      <c r="B15" s="305" t="s">
        <v>93</v>
      </c>
      <c r="C15" s="306"/>
      <c r="D15" s="307"/>
      <c r="E15" s="313" t="s">
        <v>103</v>
      </c>
      <c r="F15" s="309" t="s">
        <v>96</v>
      </c>
      <c r="G15" s="310"/>
      <c r="H15" s="311">
        <v>11.3</v>
      </c>
      <c r="I15" s="307"/>
      <c r="J15" s="312">
        <v>0.18</v>
      </c>
      <c r="K15" s="313" t="s">
        <v>66</v>
      </c>
    </row>
    <row r="16" spans="1:11" ht="30" customHeight="1">
      <c r="A16" s="3">
        <f t="shared" si="0"/>
        <v>7</v>
      </c>
      <c r="B16" s="305" t="s">
        <v>93</v>
      </c>
      <c r="C16" s="306"/>
      <c r="D16" s="307"/>
      <c r="E16" s="313" t="s">
        <v>55</v>
      </c>
      <c r="F16" s="309" t="s">
        <v>96</v>
      </c>
      <c r="G16" s="310"/>
      <c r="H16" s="311">
        <v>32.5</v>
      </c>
      <c r="I16" s="307"/>
      <c r="J16" s="312">
        <v>0.52</v>
      </c>
      <c r="K16" s="313" t="s">
        <v>66</v>
      </c>
    </row>
    <row r="17" spans="1:11" ht="30" customHeight="1">
      <c r="A17" s="3">
        <f t="shared" si="0"/>
        <v>8</v>
      </c>
      <c r="B17" s="305" t="s">
        <v>56</v>
      </c>
      <c r="C17" s="306"/>
      <c r="D17" s="307"/>
      <c r="E17" s="308" t="s">
        <v>64</v>
      </c>
      <c r="F17" s="309" t="s">
        <v>90</v>
      </c>
      <c r="G17" s="310"/>
      <c r="H17" s="311">
        <v>1077.8</v>
      </c>
      <c r="I17" s="307"/>
      <c r="J17" s="312">
        <v>27.41</v>
      </c>
      <c r="K17" s="313" t="s">
        <v>66</v>
      </c>
    </row>
    <row r="18" spans="1:11" ht="30" customHeight="1">
      <c r="A18" s="3">
        <f t="shared" si="0"/>
        <v>9</v>
      </c>
      <c r="B18" s="305" t="s">
        <v>56</v>
      </c>
      <c r="C18" s="306"/>
      <c r="D18" s="307"/>
      <c r="E18" s="313" t="s">
        <v>55</v>
      </c>
      <c r="F18" s="309" t="s">
        <v>96</v>
      </c>
      <c r="G18" s="310"/>
      <c r="H18" s="311">
        <v>1013.1</v>
      </c>
      <c r="I18" s="307"/>
      <c r="J18" s="312">
        <v>25.8</v>
      </c>
      <c r="K18" s="313" t="s">
        <v>66</v>
      </c>
    </row>
    <row r="19" spans="1:11" ht="30" customHeight="1">
      <c r="A19" s="3">
        <f t="shared" si="0"/>
        <v>10</v>
      </c>
      <c r="B19" s="305" t="s">
        <v>97</v>
      </c>
      <c r="C19" s="306"/>
      <c r="D19" s="307"/>
      <c r="E19" s="308" t="s">
        <v>64</v>
      </c>
      <c r="F19" s="309" t="s">
        <v>90</v>
      </c>
      <c r="G19" s="310"/>
      <c r="H19" s="311">
        <v>14.8</v>
      </c>
      <c r="I19" s="307"/>
      <c r="J19" s="312">
        <v>0.63</v>
      </c>
      <c r="K19" s="313" t="s">
        <v>66</v>
      </c>
    </row>
    <row r="20" spans="1:11" ht="30" customHeight="1">
      <c r="A20" s="3">
        <f t="shared" si="0"/>
        <v>11</v>
      </c>
      <c r="B20" s="305" t="s">
        <v>97</v>
      </c>
      <c r="C20" s="306"/>
      <c r="D20" s="307"/>
      <c r="E20" s="313" t="s">
        <v>55</v>
      </c>
      <c r="F20" s="309" t="s">
        <v>96</v>
      </c>
      <c r="G20" s="310"/>
      <c r="H20" s="311">
        <v>8.9</v>
      </c>
      <c r="I20" s="307"/>
      <c r="J20" s="312">
        <v>0.38</v>
      </c>
      <c r="K20" s="313" t="s">
        <v>66</v>
      </c>
    </row>
    <row r="21" spans="1:11" ht="30" customHeight="1">
      <c r="A21" s="3">
        <f t="shared" si="0"/>
        <v>12</v>
      </c>
      <c r="B21" s="305" t="s">
        <v>105</v>
      </c>
      <c r="C21" s="306"/>
      <c r="D21" s="307" t="s">
        <v>106</v>
      </c>
      <c r="E21" s="313" t="s">
        <v>103</v>
      </c>
      <c r="F21" s="309" t="s">
        <v>96</v>
      </c>
      <c r="G21" s="310"/>
      <c r="H21" s="311">
        <v>626.314</v>
      </c>
      <c r="I21" s="307"/>
      <c r="J21" s="315">
        <v>36842</v>
      </c>
      <c r="K21" s="313" t="s">
        <v>66</v>
      </c>
    </row>
    <row r="22" spans="1:11" ht="30" customHeight="1">
      <c r="A22" s="3">
        <f t="shared" si="0"/>
        <v>13</v>
      </c>
      <c r="B22" s="305" t="s">
        <v>107</v>
      </c>
      <c r="C22" s="306"/>
      <c r="D22" s="307"/>
      <c r="E22" s="313" t="s">
        <v>108</v>
      </c>
      <c r="F22" s="309"/>
      <c r="G22" s="310"/>
      <c r="H22" s="311">
        <v>0.2</v>
      </c>
      <c r="I22" s="307"/>
      <c r="J22" s="314">
        <v>0.2</v>
      </c>
      <c r="K22" s="313"/>
    </row>
    <row r="23" spans="1:11" ht="30" customHeight="1">
      <c r="A23" s="3">
        <f t="shared" si="0"/>
        <v>14</v>
      </c>
      <c r="B23" s="305" t="s">
        <v>107</v>
      </c>
      <c r="C23" s="306"/>
      <c r="D23" s="307"/>
      <c r="E23" s="313" t="s">
        <v>103</v>
      </c>
      <c r="F23" s="309" t="s">
        <v>96</v>
      </c>
      <c r="G23" s="310"/>
      <c r="H23" s="311">
        <v>0.2</v>
      </c>
      <c r="I23" s="307"/>
      <c r="J23" s="314">
        <v>0.05</v>
      </c>
      <c r="K23" s="313" t="s">
        <v>66</v>
      </c>
    </row>
    <row r="24" spans="1:11" ht="30" customHeight="1">
      <c r="A24" s="3">
        <f t="shared" si="0"/>
        <v>15</v>
      </c>
      <c r="B24" s="305" t="s">
        <v>109</v>
      </c>
      <c r="C24" s="306"/>
      <c r="D24" s="307"/>
      <c r="E24" s="313" t="s">
        <v>103</v>
      </c>
      <c r="F24" s="309" t="s">
        <v>96</v>
      </c>
      <c r="G24" s="310"/>
      <c r="H24" s="311">
        <v>0.3</v>
      </c>
      <c r="I24" s="307"/>
      <c r="J24" s="314">
        <v>0.098</v>
      </c>
      <c r="K24" s="313" t="s">
        <v>66</v>
      </c>
    </row>
    <row r="25" spans="1:11" ht="30" customHeight="1">
      <c r="A25" s="3">
        <f t="shared" si="0"/>
        <v>16</v>
      </c>
      <c r="B25" s="305" t="s">
        <v>110</v>
      </c>
      <c r="C25" s="306"/>
      <c r="D25" s="307"/>
      <c r="E25" s="313" t="s">
        <v>55</v>
      </c>
      <c r="F25" s="309" t="s">
        <v>96</v>
      </c>
      <c r="G25" s="310"/>
      <c r="H25" s="311">
        <v>0.4</v>
      </c>
      <c r="I25" s="307"/>
      <c r="J25" s="314">
        <v>0.2486</v>
      </c>
      <c r="K25" s="313" t="s">
        <v>66</v>
      </c>
    </row>
    <row r="26" spans="1:11" ht="30" customHeight="1">
      <c r="A26" s="3">
        <f t="shared" si="0"/>
        <v>17</v>
      </c>
      <c r="B26" s="305" t="s">
        <v>111</v>
      </c>
      <c r="C26" s="306"/>
      <c r="D26" s="307"/>
      <c r="E26" s="313" t="s">
        <v>55</v>
      </c>
      <c r="F26" s="309" t="s">
        <v>96</v>
      </c>
      <c r="G26" s="310"/>
      <c r="H26" s="311">
        <v>0.3</v>
      </c>
      <c r="I26" s="307"/>
      <c r="J26" s="314">
        <v>0.28400000000000003</v>
      </c>
      <c r="K26" s="313" t="s">
        <v>66</v>
      </c>
    </row>
    <row r="27" spans="1:11" ht="18.75" customHeight="1" thickBot="1">
      <c r="A27" s="224" t="s">
        <v>22</v>
      </c>
      <c r="B27" s="225"/>
      <c r="C27" s="225"/>
      <c r="D27" s="225"/>
      <c r="E27" s="225"/>
      <c r="F27" s="225"/>
      <c r="G27" s="225"/>
      <c r="H27" s="225"/>
      <c r="I27" s="225"/>
      <c r="J27" s="225"/>
      <c r="K27" s="226"/>
    </row>
    <row r="28" spans="1:11" ht="18.75" customHeight="1">
      <c r="A28" s="227" t="s">
        <v>8</v>
      </c>
      <c r="B28" s="228"/>
      <c r="C28" s="229" t="str">
        <f>'[5]Str tyt - DWM'!A34</f>
        <v>M.Szary</v>
      </c>
      <c r="D28" s="230" t="s">
        <v>9</v>
      </c>
      <c r="E28" s="231" t="s">
        <v>25</v>
      </c>
      <c r="F28" s="232"/>
      <c r="G28" s="233" t="s">
        <v>10</v>
      </c>
      <c r="H28" s="234"/>
      <c r="I28" s="234"/>
      <c r="J28" s="234"/>
      <c r="K28" s="235"/>
    </row>
    <row r="29" spans="1:11" ht="18.75" customHeight="1" thickBot="1">
      <c r="A29" s="236" t="s">
        <v>11</v>
      </c>
      <c r="B29" s="237"/>
      <c r="C29" s="238">
        <f>'[5]Str tyt - DWM'!B34</f>
        <v>45502</v>
      </c>
      <c r="D29" s="239" t="s">
        <v>11</v>
      </c>
      <c r="E29" s="240">
        <f>C29</f>
        <v>45502</v>
      </c>
      <c r="F29" s="241"/>
      <c r="G29" s="242">
        <f>SUM(H10:H26,H30:H46,H50:H66,H70:H86,H90:H106,H110:H126,H130:H146,H150:H166,H170:H186,H190:H206)</f>
        <v>5259.134000000001</v>
      </c>
      <c r="H29" s="242"/>
      <c r="I29" s="242"/>
      <c r="J29" s="242"/>
      <c r="K29" s="243" t="s">
        <v>12</v>
      </c>
    </row>
    <row r="30" spans="1:11" ht="30" customHeight="1">
      <c r="A30" s="3">
        <f>1+A26</f>
        <v>18</v>
      </c>
      <c r="B30" s="305" t="s">
        <v>112</v>
      </c>
      <c r="C30" s="306"/>
      <c r="D30" s="307"/>
      <c r="E30" s="313" t="s">
        <v>113</v>
      </c>
      <c r="F30" s="309" t="s">
        <v>114</v>
      </c>
      <c r="G30" s="310"/>
      <c r="H30" s="311">
        <v>6.08</v>
      </c>
      <c r="I30" s="307">
        <v>152</v>
      </c>
      <c r="J30" s="307"/>
      <c r="K30" s="313" t="s">
        <v>66</v>
      </c>
    </row>
    <row r="31" spans="1:11" ht="30" customHeight="1">
      <c r="A31" s="3">
        <f aca="true" t="shared" si="1" ref="A31:A40">1+A30</f>
        <v>19</v>
      </c>
      <c r="B31" s="305" t="s">
        <v>115</v>
      </c>
      <c r="C31" s="306"/>
      <c r="D31" s="307"/>
      <c r="E31" s="313" t="s">
        <v>116</v>
      </c>
      <c r="F31" s="309" t="s">
        <v>114</v>
      </c>
      <c r="G31" s="310"/>
      <c r="H31" s="311">
        <v>2</v>
      </c>
      <c r="I31" s="307">
        <v>8</v>
      </c>
      <c r="J31" s="307"/>
      <c r="K31" s="313" t="s">
        <v>66</v>
      </c>
    </row>
    <row r="32" spans="1:11" ht="30" customHeight="1">
      <c r="A32" s="3">
        <f t="shared" si="1"/>
        <v>20</v>
      </c>
      <c r="B32" s="305" t="s">
        <v>117</v>
      </c>
      <c r="C32" s="306"/>
      <c r="D32" s="307"/>
      <c r="E32" s="313" t="s">
        <v>118</v>
      </c>
      <c r="F32" s="309" t="s">
        <v>119</v>
      </c>
      <c r="G32" s="310"/>
      <c r="H32" s="311">
        <v>3.04</v>
      </c>
      <c r="I32" s="307">
        <v>152</v>
      </c>
      <c r="J32" s="307"/>
      <c r="K32" s="313" t="s">
        <v>66</v>
      </c>
    </row>
    <row r="33" spans="1:11" ht="30" customHeight="1">
      <c r="A33" s="3">
        <f t="shared" si="1"/>
        <v>21</v>
      </c>
      <c r="B33" s="305" t="s">
        <v>120</v>
      </c>
      <c r="C33" s="306"/>
      <c r="D33" s="307"/>
      <c r="E33" s="313" t="s">
        <v>121</v>
      </c>
      <c r="F33" s="309" t="s">
        <v>122</v>
      </c>
      <c r="G33" s="310"/>
      <c r="H33" s="311">
        <v>0.1</v>
      </c>
      <c r="I33" s="307">
        <v>2</v>
      </c>
      <c r="J33" s="307"/>
      <c r="K33" s="313" t="s">
        <v>66</v>
      </c>
    </row>
    <row r="34" spans="1:11" ht="30" customHeight="1">
      <c r="A34" s="3">
        <f t="shared" si="1"/>
        <v>22</v>
      </c>
      <c r="B34" s="305" t="s">
        <v>123</v>
      </c>
      <c r="C34" s="306"/>
      <c r="D34" s="307"/>
      <c r="E34" s="313" t="s">
        <v>121</v>
      </c>
      <c r="F34" s="309" t="s">
        <v>122</v>
      </c>
      <c r="G34" s="310"/>
      <c r="H34" s="311">
        <v>0.1</v>
      </c>
      <c r="I34" s="307">
        <v>2</v>
      </c>
      <c r="J34" s="307"/>
      <c r="K34" s="313" t="s">
        <v>66</v>
      </c>
    </row>
    <row r="35" spans="1:11" ht="30" customHeight="1">
      <c r="A35" s="3">
        <f t="shared" si="1"/>
        <v>23</v>
      </c>
      <c r="B35" s="305" t="s">
        <v>124</v>
      </c>
      <c r="C35" s="306"/>
      <c r="D35" s="307" t="s">
        <v>125</v>
      </c>
      <c r="E35" s="313" t="s">
        <v>126</v>
      </c>
      <c r="F35" s="309" t="s">
        <v>127</v>
      </c>
      <c r="G35" s="310"/>
      <c r="H35" s="311">
        <v>2</v>
      </c>
      <c r="I35" s="307">
        <v>1</v>
      </c>
      <c r="J35" s="307"/>
      <c r="K35" s="313"/>
    </row>
    <row r="36" spans="1:11" ht="30" customHeight="1">
      <c r="A36" s="3">
        <f t="shared" si="1"/>
        <v>24</v>
      </c>
      <c r="B36" s="305" t="s">
        <v>128</v>
      </c>
      <c r="C36" s="306"/>
      <c r="D36" s="307" t="s">
        <v>129</v>
      </c>
      <c r="E36" s="313" t="s">
        <v>130</v>
      </c>
      <c r="F36" s="309" t="s">
        <v>131</v>
      </c>
      <c r="G36" s="310"/>
      <c r="H36" s="311">
        <v>0.5</v>
      </c>
      <c r="I36" s="307">
        <v>1</v>
      </c>
      <c r="J36" s="307"/>
      <c r="K36" s="313"/>
    </row>
    <row r="37" spans="1:11" ht="30" customHeight="1">
      <c r="A37" s="3">
        <f t="shared" si="1"/>
        <v>25</v>
      </c>
      <c r="B37" s="305" t="s">
        <v>132</v>
      </c>
      <c r="C37" s="306"/>
      <c r="D37" s="307"/>
      <c r="E37" s="313" t="s">
        <v>55</v>
      </c>
      <c r="F37" s="309" t="s">
        <v>96</v>
      </c>
      <c r="G37" s="310"/>
      <c r="H37" s="311">
        <v>0.4</v>
      </c>
      <c r="I37" s="307">
        <v>1</v>
      </c>
      <c r="J37" s="307"/>
      <c r="K37" s="313"/>
    </row>
    <row r="38" spans="1:11" ht="30" customHeight="1">
      <c r="A38" s="3">
        <f t="shared" si="1"/>
        <v>26</v>
      </c>
      <c r="B38" s="305" t="s">
        <v>133</v>
      </c>
      <c r="C38" s="306"/>
      <c r="D38" s="307"/>
      <c r="E38" s="313" t="s">
        <v>55</v>
      </c>
      <c r="F38" s="309" t="s">
        <v>96</v>
      </c>
      <c r="G38" s="310"/>
      <c r="H38" s="311">
        <v>0.1</v>
      </c>
      <c r="I38" s="307">
        <v>1</v>
      </c>
      <c r="J38" s="307"/>
      <c r="K38" s="313"/>
    </row>
    <row r="39" spans="1:11" ht="30" customHeight="1">
      <c r="A39" s="3">
        <f t="shared" si="1"/>
        <v>27</v>
      </c>
      <c r="B39" s="305" t="s">
        <v>134</v>
      </c>
      <c r="C39" s="306"/>
      <c r="D39" s="307"/>
      <c r="E39" s="313" t="s">
        <v>135</v>
      </c>
      <c r="F39" s="309" t="s">
        <v>136</v>
      </c>
      <c r="G39" s="310"/>
      <c r="H39" s="311">
        <v>0.1</v>
      </c>
      <c r="I39" s="307">
        <v>4</v>
      </c>
      <c r="J39" s="307"/>
      <c r="K39" s="313"/>
    </row>
    <row r="40" spans="1:11" ht="30" customHeight="1">
      <c r="A40" s="3">
        <f t="shared" si="1"/>
        <v>28</v>
      </c>
      <c r="B40" s="305" t="s">
        <v>137</v>
      </c>
      <c r="C40" s="306"/>
      <c r="D40" s="307" t="s">
        <v>138</v>
      </c>
      <c r="E40" s="313" t="s">
        <v>139</v>
      </c>
      <c r="F40" s="309" t="s">
        <v>140</v>
      </c>
      <c r="G40" s="310"/>
      <c r="H40" s="311">
        <v>0.8</v>
      </c>
      <c r="I40" s="307">
        <v>1</v>
      </c>
      <c r="J40" s="307"/>
      <c r="K40" s="313" t="s">
        <v>141</v>
      </c>
    </row>
    <row r="41" spans="1:11" ht="30" customHeight="1">
      <c r="A41" s="3"/>
      <c r="B41" s="100"/>
      <c r="C41" s="101"/>
      <c r="D41" s="34"/>
      <c r="E41" s="244"/>
      <c r="F41" s="245"/>
      <c r="G41" s="246"/>
      <c r="H41" s="42"/>
      <c r="I41" s="35"/>
      <c r="J41" s="36"/>
      <c r="K41" s="247"/>
    </row>
    <row r="42" spans="1:11" ht="30" customHeight="1">
      <c r="A42" s="3"/>
      <c r="B42" s="100"/>
      <c r="C42" s="101"/>
      <c r="D42" s="34"/>
      <c r="E42" s="244"/>
      <c r="F42" s="245"/>
      <c r="G42" s="246"/>
      <c r="H42" s="42"/>
      <c r="I42" s="35"/>
      <c r="J42" s="36"/>
      <c r="K42" s="247"/>
    </row>
    <row r="43" spans="1:11" ht="30" customHeight="1">
      <c r="A43" s="3"/>
      <c r="B43" s="100"/>
      <c r="C43" s="101"/>
      <c r="D43" s="34"/>
      <c r="E43" s="244"/>
      <c r="F43" s="245"/>
      <c r="G43" s="246"/>
      <c r="H43" s="42"/>
      <c r="I43" s="35"/>
      <c r="J43" s="36"/>
      <c r="K43" s="247"/>
    </row>
    <row r="44" spans="1:11" ht="30" customHeight="1">
      <c r="A44" s="3"/>
      <c r="B44" s="100"/>
      <c r="C44" s="101"/>
      <c r="D44" s="34"/>
      <c r="E44" s="244"/>
      <c r="F44" s="245"/>
      <c r="G44" s="246"/>
      <c r="H44" s="42"/>
      <c r="I44" s="35"/>
      <c r="J44" s="36"/>
      <c r="K44" s="247"/>
    </row>
    <row r="45" spans="1:11" ht="30" customHeight="1">
      <c r="A45" s="3"/>
      <c r="B45" s="100"/>
      <c r="C45" s="101"/>
      <c r="D45" s="34"/>
      <c r="E45" s="244"/>
      <c r="F45" s="245"/>
      <c r="G45" s="246"/>
      <c r="H45" s="42"/>
      <c r="I45" s="35"/>
      <c r="J45" s="36"/>
      <c r="K45" s="247"/>
    </row>
    <row r="46" spans="1:11" ht="30" customHeight="1">
      <c r="A46" s="3"/>
      <c r="B46" s="100"/>
      <c r="C46" s="101"/>
      <c r="D46" s="34"/>
      <c r="E46" s="244"/>
      <c r="F46" s="245"/>
      <c r="G46" s="246"/>
      <c r="H46" s="42"/>
      <c r="I46" s="35"/>
      <c r="J46" s="36"/>
      <c r="K46" s="247"/>
    </row>
    <row r="47" spans="1:11" ht="18.75" customHeight="1" thickBot="1">
      <c r="A47" s="224" t="s">
        <v>22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6"/>
    </row>
    <row r="48" spans="1:11" ht="18.75" customHeight="1">
      <c r="A48" s="248" t="s">
        <v>8</v>
      </c>
      <c r="B48" s="249"/>
      <c r="C48" s="250" t="str">
        <f>C28</f>
        <v>M.Szary</v>
      </c>
      <c r="D48" s="251" t="s">
        <v>9</v>
      </c>
      <c r="E48" s="252" t="str">
        <f>E28</f>
        <v>T.Jaros</v>
      </c>
      <c r="F48" s="253"/>
      <c r="G48" s="254" t="s">
        <v>10</v>
      </c>
      <c r="H48" s="255"/>
      <c r="I48" s="255"/>
      <c r="J48" s="255"/>
      <c r="K48" s="213"/>
    </row>
    <row r="49" spans="1:11" ht="18.75" customHeight="1" thickBot="1">
      <c r="A49" s="256" t="s">
        <v>11</v>
      </c>
      <c r="B49" s="257"/>
      <c r="C49" s="258">
        <f>C29</f>
        <v>45502</v>
      </c>
      <c r="D49" s="259" t="s">
        <v>11</v>
      </c>
      <c r="E49" s="260">
        <f>E29</f>
        <v>45502</v>
      </c>
      <c r="F49" s="261"/>
      <c r="G49" s="262">
        <f>$G29</f>
        <v>5259.134000000001</v>
      </c>
      <c r="H49" s="262"/>
      <c r="I49" s="262"/>
      <c r="J49" s="262"/>
      <c r="K49" s="263" t="s">
        <v>12</v>
      </c>
    </row>
    <row r="50" spans="1:11" ht="30" customHeight="1">
      <c r="A50" s="3"/>
      <c r="B50" s="100"/>
      <c r="C50" s="101"/>
      <c r="D50" s="34"/>
      <c r="E50" s="244"/>
      <c r="F50" s="245"/>
      <c r="G50" s="246"/>
      <c r="H50" s="42"/>
      <c r="I50" s="35"/>
      <c r="J50" s="36"/>
      <c r="K50" s="247"/>
    </row>
    <row r="51" spans="1:11" ht="30" customHeight="1">
      <c r="A51" s="3"/>
      <c r="B51" s="100"/>
      <c r="C51" s="101"/>
      <c r="D51" s="34"/>
      <c r="E51" s="244"/>
      <c r="F51" s="245"/>
      <c r="G51" s="246"/>
      <c r="H51" s="42"/>
      <c r="I51" s="35"/>
      <c r="J51" s="36"/>
      <c r="K51" s="247"/>
    </row>
    <row r="52" spans="1:11" ht="30" customHeight="1">
      <c r="A52" s="3"/>
      <c r="B52" s="100"/>
      <c r="C52" s="101"/>
      <c r="D52" s="34"/>
      <c r="E52" s="244"/>
      <c r="F52" s="245"/>
      <c r="G52" s="246"/>
      <c r="H52" s="42"/>
      <c r="I52" s="35"/>
      <c r="J52" s="36"/>
      <c r="K52" s="247"/>
    </row>
    <row r="53" spans="1:11" ht="30" customHeight="1">
      <c r="A53" s="3"/>
      <c r="B53" s="100"/>
      <c r="C53" s="101"/>
      <c r="D53" s="34"/>
      <c r="E53" s="244"/>
      <c r="F53" s="245"/>
      <c r="G53" s="246"/>
      <c r="H53" s="42"/>
      <c r="I53" s="35"/>
      <c r="J53" s="36"/>
      <c r="K53" s="247"/>
    </row>
    <row r="54" spans="1:11" ht="30" customHeight="1">
      <c r="A54" s="3"/>
      <c r="B54" s="100"/>
      <c r="C54" s="101"/>
      <c r="D54" s="34"/>
      <c r="E54" s="244"/>
      <c r="F54" s="245"/>
      <c r="G54" s="246"/>
      <c r="H54" s="42"/>
      <c r="I54" s="35"/>
      <c r="J54" s="36"/>
      <c r="K54" s="44"/>
    </row>
    <row r="55" spans="1:11" ht="30" customHeight="1">
      <c r="A55" s="3"/>
      <c r="B55" s="100"/>
      <c r="C55" s="101"/>
      <c r="D55" s="34"/>
      <c r="E55" s="244"/>
      <c r="F55" s="245"/>
      <c r="G55" s="246"/>
      <c r="H55" s="42"/>
      <c r="I55" s="35"/>
      <c r="J55" s="36"/>
      <c r="K55" s="44"/>
    </row>
    <row r="56" spans="1:11" ht="30" customHeight="1">
      <c r="A56" s="3"/>
      <c r="B56" s="100"/>
      <c r="C56" s="101"/>
      <c r="D56" s="34"/>
      <c r="E56" s="244"/>
      <c r="F56" s="245"/>
      <c r="G56" s="246"/>
      <c r="H56" s="42"/>
      <c r="I56" s="35"/>
      <c r="J56" s="36"/>
      <c r="K56" s="247"/>
    </row>
    <row r="57" spans="1:11" ht="30" customHeight="1">
      <c r="A57" s="3"/>
      <c r="B57" s="100"/>
      <c r="C57" s="101"/>
      <c r="D57" s="34"/>
      <c r="E57" s="244"/>
      <c r="F57" s="245"/>
      <c r="G57" s="246"/>
      <c r="H57" s="42"/>
      <c r="I57" s="35"/>
      <c r="J57" s="36"/>
      <c r="K57" s="247"/>
    </row>
    <row r="58" spans="1:11" ht="30" customHeight="1">
      <c r="A58" s="3"/>
      <c r="B58" s="100"/>
      <c r="C58" s="101"/>
      <c r="D58" s="34"/>
      <c r="E58" s="244"/>
      <c r="F58" s="245"/>
      <c r="G58" s="246"/>
      <c r="H58" s="42"/>
      <c r="I58" s="35"/>
      <c r="J58" s="36"/>
      <c r="K58" s="247"/>
    </row>
    <row r="59" spans="1:11" ht="30" customHeight="1">
      <c r="A59" s="3"/>
      <c r="B59" s="100"/>
      <c r="C59" s="101"/>
      <c r="D59" s="34"/>
      <c r="E59" s="244"/>
      <c r="F59" s="245"/>
      <c r="G59" s="246"/>
      <c r="H59" s="42"/>
      <c r="I59" s="35"/>
      <c r="J59" s="36"/>
      <c r="K59" s="247"/>
    </row>
    <row r="60" spans="1:11" ht="30" customHeight="1">
      <c r="A60" s="3"/>
      <c r="B60" s="100"/>
      <c r="C60" s="101"/>
      <c r="D60" s="34"/>
      <c r="E60" s="244"/>
      <c r="F60" s="245"/>
      <c r="G60" s="246"/>
      <c r="H60" s="42"/>
      <c r="I60" s="35"/>
      <c r="J60" s="36"/>
      <c r="K60" s="247"/>
    </row>
    <row r="61" spans="1:11" ht="30" customHeight="1">
      <c r="A61" s="3"/>
      <c r="B61" s="100"/>
      <c r="C61" s="101"/>
      <c r="D61" s="34"/>
      <c r="E61" s="244"/>
      <c r="F61" s="245"/>
      <c r="G61" s="246"/>
      <c r="H61" s="42"/>
      <c r="I61" s="35"/>
      <c r="J61" s="36"/>
      <c r="K61" s="247"/>
    </row>
    <row r="62" spans="1:11" ht="30" customHeight="1">
      <c r="A62" s="3"/>
      <c r="B62" s="100"/>
      <c r="C62" s="101"/>
      <c r="D62" s="34"/>
      <c r="E62" s="244"/>
      <c r="F62" s="245"/>
      <c r="G62" s="246"/>
      <c r="H62" s="42"/>
      <c r="I62" s="35"/>
      <c r="J62" s="36"/>
      <c r="K62" s="247"/>
    </row>
    <row r="63" spans="1:11" ht="30" customHeight="1">
      <c r="A63" s="3"/>
      <c r="B63" s="100"/>
      <c r="C63" s="101"/>
      <c r="D63" s="34"/>
      <c r="E63" s="244"/>
      <c r="F63" s="245"/>
      <c r="G63" s="246"/>
      <c r="H63" s="42"/>
      <c r="I63" s="35"/>
      <c r="J63" s="36"/>
      <c r="K63" s="247"/>
    </row>
    <row r="64" spans="1:11" ht="30" customHeight="1">
      <c r="A64" s="3"/>
      <c r="B64" s="100"/>
      <c r="C64" s="101"/>
      <c r="D64" s="34"/>
      <c r="E64" s="244"/>
      <c r="F64" s="245"/>
      <c r="G64" s="246"/>
      <c r="H64" s="42"/>
      <c r="I64" s="35"/>
      <c r="J64" s="36"/>
      <c r="K64" s="247"/>
    </row>
    <row r="65" spans="1:11" ht="30" customHeight="1">
      <c r="A65" s="3"/>
      <c r="B65" s="100"/>
      <c r="C65" s="101"/>
      <c r="D65" s="34"/>
      <c r="E65" s="244"/>
      <c r="F65" s="245"/>
      <c r="G65" s="246"/>
      <c r="H65" s="42"/>
      <c r="I65" s="35"/>
      <c r="J65" s="36"/>
      <c r="K65" s="247"/>
    </row>
    <row r="66" spans="1:11" ht="30" customHeight="1">
      <c r="A66" s="3"/>
      <c r="B66" s="100"/>
      <c r="C66" s="101"/>
      <c r="D66" s="34"/>
      <c r="E66" s="244"/>
      <c r="F66" s="245"/>
      <c r="G66" s="246"/>
      <c r="H66" s="42"/>
      <c r="I66" s="35"/>
      <c r="J66" s="36"/>
      <c r="K66" s="247"/>
    </row>
    <row r="67" spans="1:11" ht="18.75" customHeight="1" thickBot="1">
      <c r="A67" s="264" t="s">
        <v>22</v>
      </c>
      <c r="B67" s="265"/>
      <c r="C67" s="265"/>
      <c r="D67" s="265"/>
      <c r="E67" s="265"/>
      <c r="F67" s="265"/>
      <c r="G67" s="265"/>
      <c r="H67" s="265"/>
      <c r="I67" s="265"/>
      <c r="J67" s="265"/>
      <c r="K67" s="266"/>
    </row>
    <row r="68" spans="1:11" ht="18.75" customHeight="1">
      <c r="A68" s="248" t="s">
        <v>8</v>
      </c>
      <c r="B68" s="249"/>
      <c r="C68" s="250" t="str">
        <f>C48</f>
        <v>M.Szary</v>
      </c>
      <c r="D68" s="251" t="s">
        <v>9</v>
      </c>
      <c r="E68" s="252" t="str">
        <f>E48</f>
        <v>T.Jaros</v>
      </c>
      <c r="F68" s="253"/>
      <c r="G68" s="254" t="s">
        <v>10</v>
      </c>
      <c r="H68" s="255"/>
      <c r="I68" s="255"/>
      <c r="J68" s="255"/>
      <c r="K68" s="213"/>
    </row>
    <row r="69" spans="1:11" ht="18.75" customHeight="1" thickBot="1">
      <c r="A69" s="256" t="s">
        <v>11</v>
      </c>
      <c r="B69" s="257"/>
      <c r="C69" s="258">
        <f>C49</f>
        <v>45502</v>
      </c>
      <c r="D69" s="259" t="s">
        <v>11</v>
      </c>
      <c r="E69" s="260">
        <f>E49</f>
        <v>45502</v>
      </c>
      <c r="F69" s="261"/>
      <c r="G69" s="262">
        <f>$G49</f>
        <v>5259.134000000001</v>
      </c>
      <c r="H69" s="262"/>
      <c r="I69" s="262"/>
      <c r="J69" s="262"/>
      <c r="K69" s="263" t="s">
        <v>12</v>
      </c>
    </row>
    <row r="70" spans="1:11" ht="30" customHeight="1">
      <c r="A70" s="3"/>
      <c r="B70" s="100"/>
      <c r="C70" s="101"/>
      <c r="D70" s="34"/>
      <c r="E70" s="244"/>
      <c r="F70" s="245"/>
      <c r="G70" s="246"/>
      <c r="H70" s="42"/>
      <c r="I70" s="35"/>
      <c r="J70" s="36"/>
      <c r="K70" s="247"/>
    </row>
    <row r="71" spans="1:11" ht="30" customHeight="1">
      <c r="A71" s="3"/>
      <c r="B71" s="100"/>
      <c r="C71" s="101"/>
      <c r="D71" s="34"/>
      <c r="E71" s="244"/>
      <c r="F71" s="245"/>
      <c r="G71" s="246"/>
      <c r="H71" s="42"/>
      <c r="I71" s="35"/>
      <c r="J71" s="36"/>
      <c r="K71" s="247"/>
    </row>
    <row r="72" spans="1:11" ht="30" customHeight="1">
      <c r="A72" s="3"/>
      <c r="B72" s="100"/>
      <c r="C72" s="101"/>
      <c r="D72" s="34"/>
      <c r="E72" s="244"/>
      <c r="F72" s="245"/>
      <c r="G72" s="246"/>
      <c r="H72" s="42"/>
      <c r="I72" s="35"/>
      <c r="J72" s="36"/>
      <c r="K72" s="247"/>
    </row>
    <row r="73" spans="1:11" ht="30" customHeight="1">
      <c r="A73" s="3"/>
      <c r="B73" s="100"/>
      <c r="C73" s="101"/>
      <c r="D73" s="34"/>
      <c r="E73" s="244"/>
      <c r="F73" s="245"/>
      <c r="G73" s="246"/>
      <c r="H73" s="42"/>
      <c r="I73" s="35"/>
      <c r="J73" s="36"/>
      <c r="K73" s="247"/>
    </row>
    <row r="74" spans="1:11" ht="30" customHeight="1">
      <c r="A74" s="3"/>
      <c r="B74" s="100"/>
      <c r="C74" s="101"/>
      <c r="D74" s="34"/>
      <c r="E74" s="244"/>
      <c r="F74" s="245"/>
      <c r="G74" s="246"/>
      <c r="H74" s="42"/>
      <c r="I74" s="35"/>
      <c r="J74" s="36"/>
      <c r="K74" s="247"/>
    </row>
    <row r="75" spans="1:11" ht="30" customHeight="1">
      <c r="A75" s="3"/>
      <c r="B75" s="100"/>
      <c r="C75" s="101"/>
      <c r="D75" s="34"/>
      <c r="E75" s="244"/>
      <c r="F75" s="245"/>
      <c r="G75" s="246"/>
      <c r="H75" s="42"/>
      <c r="I75" s="35"/>
      <c r="J75" s="36"/>
      <c r="K75" s="247"/>
    </row>
    <row r="76" spans="1:11" ht="30" customHeight="1">
      <c r="A76" s="3"/>
      <c r="B76" s="100"/>
      <c r="C76" s="101"/>
      <c r="D76" s="34"/>
      <c r="E76" s="244"/>
      <c r="F76" s="245"/>
      <c r="G76" s="246"/>
      <c r="H76" s="42"/>
      <c r="I76" s="35"/>
      <c r="J76" s="36"/>
      <c r="K76" s="247"/>
    </row>
    <row r="77" spans="1:11" ht="30" customHeight="1">
      <c r="A77" s="3"/>
      <c r="B77" s="100"/>
      <c r="C77" s="101"/>
      <c r="D77" s="34"/>
      <c r="E77" s="244"/>
      <c r="F77" s="245"/>
      <c r="G77" s="246"/>
      <c r="H77" s="42"/>
      <c r="I77" s="35"/>
      <c r="J77" s="36"/>
      <c r="K77" s="247"/>
    </row>
    <row r="78" spans="1:11" ht="30" customHeight="1">
      <c r="A78" s="3"/>
      <c r="B78" s="100"/>
      <c r="C78" s="101"/>
      <c r="D78" s="34"/>
      <c r="E78" s="244"/>
      <c r="F78" s="245"/>
      <c r="G78" s="246"/>
      <c r="H78" s="42"/>
      <c r="I78" s="35"/>
      <c r="J78" s="36"/>
      <c r="K78" s="247"/>
    </row>
    <row r="79" spans="1:11" ht="30" customHeight="1">
      <c r="A79" s="3"/>
      <c r="B79" s="100"/>
      <c r="C79" s="101"/>
      <c r="D79" s="34"/>
      <c r="E79" s="244"/>
      <c r="F79" s="245"/>
      <c r="G79" s="246"/>
      <c r="H79" s="42"/>
      <c r="I79" s="35"/>
      <c r="J79" s="36"/>
      <c r="K79" s="247"/>
    </row>
    <row r="80" spans="1:11" ht="30" customHeight="1">
      <c r="A80" s="3"/>
      <c r="B80" s="100"/>
      <c r="C80" s="101"/>
      <c r="D80" s="34"/>
      <c r="E80" s="244"/>
      <c r="F80" s="245"/>
      <c r="G80" s="246"/>
      <c r="H80" s="42"/>
      <c r="I80" s="35"/>
      <c r="J80" s="36"/>
      <c r="K80" s="247"/>
    </row>
    <row r="81" spans="1:11" ht="30" customHeight="1">
      <c r="A81" s="3"/>
      <c r="B81" s="100"/>
      <c r="C81" s="101"/>
      <c r="D81" s="34"/>
      <c r="E81" s="244"/>
      <c r="F81" s="245"/>
      <c r="G81" s="246"/>
      <c r="H81" s="42"/>
      <c r="I81" s="35"/>
      <c r="J81" s="36"/>
      <c r="K81" s="247"/>
    </row>
    <row r="82" spans="1:11" ht="30" customHeight="1">
      <c r="A82" s="3"/>
      <c r="B82" s="100"/>
      <c r="C82" s="101"/>
      <c r="D82" s="34"/>
      <c r="E82" s="244"/>
      <c r="F82" s="245"/>
      <c r="G82" s="246"/>
      <c r="H82" s="42"/>
      <c r="I82" s="35"/>
      <c r="J82" s="36"/>
      <c r="K82" s="247"/>
    </row>
    <row r="83" spans="1:11" ht="30" customHeight="1">
      <c r="A83" s="3"/>
      <c r="B83" s="100"/>
      <c r="C83" s="101"/>
      <c r="D83" s="34"/>
      <c r="E83" s="244"/>
      <c r="F83" s="245"/>
      <c r="G83" s="246"/>
      <c r="H83" s="42"/>
      <c r="I83" s="35"/>
      <c r="J83" s="36"/>
      <c r="K83" s="247"/>
    </row>
    <row r="84" spans="1:11" ht="30" customHeight="1">
      <c r="A84" s="3"/>
      <c r="B84" s="66"/>
      <c r="C84" s="67"/>
      <c r="D84" s="3"/>
      <c r="E84" s="14"/>
      <c r="F84" s="267"/>
      <c r="G84" s="69"/>
      <c r="H84" s="12"/>
      <c r="I84" s="3"/>
      <c r="J84" s="15"/>
      <c r="K84" s="14"/>
    </row>
    <row r="85" spans="1:11" ht="30" customHeight="1">
      <c r="A85" s="3"/>
      <c r="B85" s="66"/>
      <c r="C85" s="67"/>
      <c r="D85" s="3"/>
      <c r="E85" s="14"/>
      <c r="F85" s="267"/>
      <c r="G85" s="69"/>
      <c r="H85" s="12"/>
      <c r="I85" s="3"/>
      <c r="J85" s="15"/>
      <c r="K85" s="14"/>
    </row>
    <row r="86" spans="1:11" ht="30" customHeight="1">
      <c r="A86" s="3"/>
      <c r="B86" s="70"/>
      <c r="C86" s="71"/>
      <c r="D86" s="4"/>
      <c r="E86" s="20"/>
      <c r="F86" s="268"/>
      <c r="G86" s="73"/>
      <c r="H86" s="17"/>
      <c r="I86" s="4"/>
      <c r="J86" s="19"/>
      <c r="K86" s="20"/>
    </row>
    <row r="87" spans="1:11" ht="18.75" customHeight="1" thickBot="1">
      <c r="A87" s="264" t="s">
        <v>22</v>
      </c>
      <c r="B87" s="265"/>
      <c r="C87" s="265"/>
      <c r="D87" s="265"/>
      <c r="E87" s="265"/>
      <c r="F87" s="265"/>
      <c r="G87" s="265"/>
      <c r="H87" s="265"/>
      <c r="I87" s="265"/>
      <c r="J87" s="265"/>
      <c r="K87" s="266"/>
    </row>
    <row r="88" spans="1:11" ht="18.75" customHeight="1">
      <c r="A88" s="248" t="s">
        <v>8</v>
      </c>
      <c r="B88" s="249"/>
      <c r="C88" s="250" t="str">
        <f>C68</f>
        <v>M.Szary</v>
      </c>
      <c r="D88" s="251" t="s">
        <v>9</v>
      </c>
      <c r="E88" s="252" t="str">
        <f>E68</f>
        <v>T.Jaros</v>
      </c>
      <c r="F88" s="253"/>
      <c r="G88" s="254" t="s">
        <v>10</v>
      </c>
      <c r="H88" s="255"/>
      <c r="I88" s="255"/>
      <c r="J88" s="255"/>
      <c r="K88" s="213"/>
    </row>
    <row r="89" spans="1:11" ht="18.75" customHeight="1" thickBot="1">
      <c r="A89" s="256" t="s">
        <v>11</v>
      </c>
      <c r="B89" s="257"/>
      <c r="C89" s="258">
        <f>C69</f>
        <v>45502</v>
      </c>
      <c r="D89" s="259" t="s">
        <v>11</v>
      </c>
      <c r="E89" s="260">
        <f>E69</f>
        <v>45502</v>
      </c>
      <c r="F89" s="261"/>
      <c r="G89" s="262">
        <f>$G69</f>
        <v>5259.134000000001</v>
      </c>
      <c r="H89" s="262"/>
      <c r="I89" s="262"/>
      <c r="J89" s="262"/>
      <c r="K89" s="263" t="s">
        <v>12</v>
      </c>
    </row>
    <row r="90" spans="1:11" ht="30" customHeight="1">
      <c r="A90" s="3"/>
      <c r="B90" s="66"/>
      <c r="C90" s="67"/>
      <c r="D90" s="3"/>
      <c r="E90" s="14"/>
      <c r="F90" s="267"/>
      <c r="G90" s="69"/>
      <c r="H90" s="12"/>
      <c r="I90" s="3"/>
      <c r="J90" s="15"/>
      <c r="K90" s="14"/>
    </row>
    <row r="91" spans="1:11" ht="30" customHeight="1">
      <c r="A91" s="3"/>
      <c r="B91" s="66"/>
      <c r="C91" s="67"/>
      <c r="D91" s="3"/>
      <c r="E91" s="14"/>
      <c r="F91" s="267"/>
      <c r="G91" s="69"/>
      <c r="H91" s="12"/>
      <c r="I91" s="3"/>
      <c r="J91" s="15"/>
      <c r="K91" s="14"/>
    </row>
    <row r="92" spans="1:11" ht="30" customHeight="1">
      <c r="A92" s="3"/>
      <c r="B92" s="66"/>
      <c r="C92" s="67"/>
      <c r="D92" s="3"/>
      <c r="E92" s="14"/>
      <c r="F92" s="267"/>
      <c r="G92" s="69"/>
      <c r="H92" s="12"/>
      <c r="I92" s="3"/>
      <c r="J92" s="15"/>
      <c r="K92" s="14"/>
    </row>
    <row r="93" spans="1:11" ht="30" customHeight="1">
      <c r="A93" s="3"/>
      <c r="B93" s="66"/>
      <c r="C93" s="67"/>
      <c r="D93" s="3"/>
      <c r="E93" s="14"/>
      <c r="F93" s="267"/>
      <c r="G93" s="69"/>
      <c r="H93" s="12"/>
      <c r="I93" s="3"/>
      <c r="J93" s="15"/>
      <c r="K93" s="14"/>
    </row>
    <row r="94" spans="1:11" ht="30" customHeight="1">
      <c r="A94" s="3"/>
      <c r="B94" s="66"/>
      <c r="C94" s="67"/>
      <c r="D94" s="3"/>
      <c r="E94" s="14"/>
      <c r="F94" s="267"/>
      <c r="G94" s="69"/>
      <c r="H94" s="12"/>
      <c r="I94" s="3"/>
      <c r="J94" s="15"/>
      <c r="K94" s="14"/>
    </row>
    <row r="95" spans="1:11" ht="30" customHeight="1">
      <c r="A95" s="3"/>
      <c r="B95" s="66"/>
      <c r="C95" s="67"/>
      <c r="D95" s="3"/>
      <c r="E95" s="14"/>
      <c r="F95" s="267"/>
      <c r="G95" s="69"/>
      <c r="H95" s="12"/>
      <c r="I95" s="3"/>
      <c r="J95" s="15"/>
      <c r="K95" s="14"/>
    </row>
    <row r="96" spans="1:11" ht="30" customHeight="1">
      <c r="A96" s="3"/>
      <c r="B96" s="66"/>
      <c r="C96" s="67"/>
      <c r="D96" s="3"/>
      <c r="E96" s="14"/>
      <c r="F96" s="267"/>
      <c r="G96" s="69"/>
      <c r="H96" s="12"/>
      <c r="I96" s="3"/>
      <c r="J96" s="15"/>
      <c r="K96" s="14"/>
    </row>
    <row r="97" spans="1:11" ht="30" customHeight="1">
      <c r="A97" s="3"/>
      <c r="B97" s="66"/>
      <c r="C97" s="67"/>
      <c r="D97" s="3"/>
      <c r="E97" s="14"/>
      <c r="F97" s="267"/>
      <c r="G97" s="69"/>
      <c r="H97" s="12"/>
      <c r="I97" s="3"/>
      <c r="J97" s="15"/>
      <c r="K97" s="14"/>
    </row>
    <row r="98" spans="1:11" ht="30" customHeight="1">
      <c r="A98" s="3"/>
      <c r="B98" s="66"/>
      <c r="C98" s="67"/>
      <c r="D98" s="3"/>
      <c r="E98" s="14"/>
      <c r="F98" s="267"/>
      <c r="G98" s="69"/>
      <c r="H98" s="12"/>
      <c r="I98" s="3"/>
      <c r="J98" s="15"/>
      <c r="K98" s="14"/>
    </row>
    <row r="99" spans="1:11" ht="30" customHeight="1">
      <c r="A99" s="3"/>
      <c r="B99" s="66"/>
      <c r="C99" s="67"/>
      <c r="D99" s="3"/>
      <c r="E99" s="14"/>
      <c r="F99" s="267"/>
      <c r="G99" s="69"/>
      <c r="H99" s="12"/>
      <c r="I99" s="3"/>
      <c r="J99" s="15"/>
      <c r="K99" s="14"/>
    </row>
    <row r="100" spans="1:11" ht="30" customHeight="1">
      <c r="A100" s="3"/>
      <c r="B100" s="66"/>
      <c r="C100" s="67"/>
      <c r="D100" s="3"/>
      <c r="E100" s="14"/>
      <c r="F100" s="267"/>
      <c r="G100" s="69"/>
      <c r="H100" s="12"/>
      <c r="I100" s="3"/>
      <c r="J100" s="15"/>
      <c r="K100" s="14"/>
    </row>
    <row r="101" spans="1:11" ht="30" customHeight="1">
      <c r="A101" s="3"/>
      <c r="B101" s="66"/>
      <c r="C101" s="67"/>
      <c r="D101" s="3"/>
      <c r="E101" s="14"/>
      <c r="F101" s="267"/>
      <c r="G101" s="69"/>
      <c r="H101" s="12"/>
      <c r="I101" s="3"/>
      <c r="J101" s="15"/>
      <c r="K101" s="14"/>
    </row>
    <row r="102" spans="1:11" ht="30" customHeight="1">
      <c r="A102" s="3"/>
      <c r="B102" s="66"/>
      <c r="C102" s="67"/>
      <c r="D102" s="3"/>
      <c r="E102" s="14"/>
      <c r="F102" s="267"/>
      <c r="G102" s="69"/>
      <c r="H102" s="12"/>
      <c r="I102" s="3"/>
      <c r="J102" s="15"/>
      <c r="K102" s="14"/>
    </row>
    <row r="103" spans="1:11" ht="30" customHeight="1">
      <c r="A103" s="3"/>
      <c r="B103" s="66"/>
      <c r="C103" s="67"/>
      <c r="D103" s="3"/>
      <c r="E103" s="14"/>
      <c r="F103" s="267"/>
      <c r="G103" s="69"/>
      <c r="H103" s="12"/>
      <c r="I103" s="3"/>
      <c r="J103" s="15"/>
      <c r="K103" s="14"/>
    </row>
    <row r="104" spans="1:11" ht="30" customHeight="1">
      <c r="A104" s="3"/>
      <c r="B104" s="66"/>
      <c r="C104" s="67"/>
      <c r="D104" s="3"/>
      <c r="E104" s="14"/>
      <c r="F104" s="267"/>
      <c r="G104" s="69"/>
      <c r="H104" s="12"/>
      <c r="I104" s="3"/>
      <c r="J104" s="15"/>
      <c r="K104" s="14"/>
    </row>
    <row r="105" spans="1:11" ht="30" customHeight="1">
      <c r="A105" s="3"/>
      <c r="B105" s="66"/>
      <c r="C105" s="67"/>
      <c r="D105" s="3"/>
      <c r="E105" s="14"/>
      <c r="F105" s="267"/>
      <c r="G105" s="69"/>
      <c r="H105" s="12"/>
      <c r="I105" s="3"/>
      <c r="J105" s="15"/>
      <c r="K105" s="14"/>
    </row>
    <row r="106" spans="1:11" ht="30" customHeight="1">
      <c r="A106" s="4"/>
      <c r="B106" s="70"/>
      <c r="C106" s="71"/>
      <c r="D106" s="4"/>
      <c r="E106" s="20"/>
      <c r="F106" s="268"/>
      <c r="G106" s="73"/>
      <c r="H106" s="17"/>
      <c r="I106" s="4"/>
      <c r="J106" s="19"/>
      <c r="K106" s="20"/>
    </row>
    <row r="107" spans="1:11" ht="18.75" customHeight="1" thickBot="1">
      <c r="A107" s="264" t="s">
        <v>22</v>
      </c>
      <c r="B107" s="265"/>
      <c r="C107" s="265"/>
      <c r="D107" s="265"/>
      <c r="E107" s="265"/>
      <c r="F107" s="265"/>
      <c r="G107" s="265"/>
      <c r="H107" s="265"/>
      <c r="I107" s="265"/>
      <c r="J107" s="265"/>
      <c r="K107" s="266"/>
    </row>
    <row r="108" spans="1:11" ht="18.75" customHeight="1">
      <c r="A108" s="248" t="s">
        <v>8</v>
      </c>
      <c r="B108" s="249"/>
      <c r="C108" s="269" t="str">
        <f>""&amp;$C88&amp;""</f>
        <v>M.Szary</v>
      </c>
      <c r="D108" s="251" t="s">
        <v>9</v>
      </c>
      <c r="E108" s="255" t="str">
        <f>""&amp;$E88&amp;""</f>
        <v>T.Jaros</v>
      </c>
      <c r="F108" s="213"/>
      <c r="G108" s="254" t="s">
        <v>10</v>
      </c>
      <c r="H108" s="255"/>
      <c r="I108" s="255"/>
      <c r="J108" s="255"/>
      <c r="K108" s="213"/>
    </row>
    <row r="109" spans="1:11" ht="18.75" customHeight="1" thickBot="1">
      <c r="A109" s="256" t="s">
        <v>11</v>
      </c>
      <c r="B109" s="257"/>
      <c r="C109" s="270" t="str">
        <f>""&amp;$C89&amp;""</f>
        <v>45502</v>
      </c>
      <c r="D109" s="259" t="s">
        <v>11</v>
      </c>
      <c r="E109" s="208" t="str">
        <f>""&amp;$E89&amp;""</f>
        <v>45502</v>
      </c>
      <c r="F109" s="217"/>
      <c r="G109" s="262">
        <f>$G89</f>
        <v>5259.134000000001</v>
      </c>
      <c r="H109" s="262"/>
      <c r="I109" s="262"/>
      <c r="J109" s="262"/>
      <c r="K109" s="263" t="s">
        <v>12</v>
      </c>
    </row>
    <row r="110" spans="1:11" ht="30" customHeight="1">
      <c r="A110" s="3"/>
      <c r="B110" s="66"/>
      <c r="C110" s="67"/>
      <c r="D110" s="3"/>
      <c r="E110" s="14"/>
      <c r="F110" s="267"/>
      <c r="G110" s="69"/>
      <c r="H110" s="12"/>
      <c r="I110" s="3"/>
      <c r="J110" s="15"/>
      <c r="K110" s="14"/>
    </row>
    <row r="111" spans="1:11" ht="30" customHeight="1">
      <c r="A111" s="3"/>
      <c r="B111" s="66"/>
      <c r="C111" s="67"/>
      <c r="D111" s="3"/>
      <c r="E111" s="14"/>
      <c r="F111" s="267"/>
      <c r="G111" s="69"/>
      <c r="H111" s="12"/>
      <c r="I111" s="3"/>
      <c r="J111" s="15"/>
      <c r="K111" s="14"/>
    </row>
    <row r="112" spans="1:11" ht="30" customHeight="1">
      <c r="A112" s="3"/>
      <c r="B112" s="66"/>
      <c r="C112" s="67"/>
      <c r="D112" s="3"/>
      <c r="E112" s="14"/>
      <c r="F112" s="267"/>
      <c r="G112" s="69"/>
      <c r="H112" s="12"/>
      <c r="I112" s="3"/>
      <c r="J112" s="15"/>
      <c r="K112" s="14"/>
    </row>
    <row r="113" spans="1:11" ht="30" customHeight="1">
      <c r="A113" s="3"/>
      <c r="B113" s="66"/>
      <c r="C113" s="67"/>
      <c r="D113" s="3"/>
      <c r="E113" s="14"/>
      <c r="F113" s="267"/>
      <c r="G113" s="69"/>
      <c r="H113" s="12"/>
      <c r="I113" s="3"/>
      <c r="J113" s="15"/>
      <c r="K113" s="14"/>
    </row>
    <row r="114" spans="1:11" ht="30" customHeight="1">
      <c r="A114" s="3"/>
      <c r="B114" s="66"/>
      <c r="C114" s="67"/>
      <c r="D114" s="3"/>
      <c r="E114" s="14"/>
      <c r="F114" s="267"/>
      <c r="G114" s="69"/>
      <c r="H114" s="12"/>
      <c r="I114" s="3"/>
      <c r="J114" s="15"/>
      <c r="K114" s="14"/>
    </row>
    <row r="115" spans="1:11" ht="30" customHeight="1">
      <c r="A115" s="3"/>
      <c r="B115" s="66"/>
      <c r="C115" s="67"/>
      <c r="D115" s="3"/>
      <c r="E115" s="14"/>
      <c r="F115" s="267"/>
      <c r="G115" s="69"/>
      <c r="H115" s="12"/>
      <c r="I115" s="3"/>
      <c r="J115" s="15"/>
      <c r="K115" s="14"/>
    </row>
    <row r="116" spans="1:11" ht="30" customHeight="1">
      <c r="A116" s="3"/>
      <c r="B116" s="66"/>
      <c r="C116" s="67"/>
      <c r="D116" s="3"/>
      <c r="E116" s="14"/>
      <c r="F116" s="267"/>
      <c r="G116" s="69"/>
      <c r="H116" s="12"/>
      <c r="I116" s="3"/>
      <c r="J116" s="15"/>
      <c r="K116" s="14"/>
    </row>
    <row r="117" spans="1:11" ht="30" customHeight="1">
      <c r="A117" s="3"/>
      <c r="B117" s="66"/>
      <c r="C117" s="67"/>
      <c r="D117" s="3"/>
      <c r="E117" s="14"/>
      <c r="F117" s="267"/>
      <c r="G117" s="69"/>
      <c r="H117" s="12"/>
      <c r="I117" s="3"/>
      <c r="J117" s="15"/>
      <c r="K117" s="14"/>
    </row>
    <row r="118" spans="1:11" ht="30" customHeight="1">
      <c r="A118" s="3"/>
      <c r="B118" s="66"/>
      <c r="C118" s="67"/>
      <c r="D118" s="3"/>
      <c r="E118" s="14"/>
      <c r="F118" s="267"/>
      <c r="G118" s="69"/>
      <c r="H118" s="12"/>
      <c r="I118" s="3"/>
      <c r="J118" s="15"/>
      <c r="K118" s="14"/>
    </row>
    <row r="119" spans="1:11" ht="30" customHeight="1">
      <c r="A119" s="3"/>
      <c r="B119" s="66"/>
      <c r="C119" s="67"/>
      <c r="D119" s="3"/>
      <c r="E119" s="14"/>
      <c r="F119" s="267"/>
      <c r="G119" s="69"/>
      <c r="H119" s="12"/>
      <c r="I119" s="3"/>
      <c r="J119" s="15"/>
      <c r="K119" s="14"/>
    </row>
    <row r="120" spans="1:11" ht="30" customHeight="1">
      <c r="A120" s="3"/>
      <c r="B120" s="66"/>
      <c r="C120" s="67"/>
      <c r="D120" s="3"/>
      <c r="E120" s="14"/>
      <c r="F120" s="267"/>
      <c r="G120" s="69"/>
      <c r="H120" s="12"/>
      <c r="I120" s="3"/>
      <c r="J120" s="15"/>
      <c r="K120" s="14"/>
    </row>
    <row r="121" spans="1:11" ht="30" customHeight="1">
      <c r="A121" s="3"/>
      <c r="B121" s="66"/>
      <c r="C121" s="67"/>
      <c r="D121" s="3"/>
      <c r="E121" s="14"/>
      <c r="F121" s="267"/>
      <c r="G121" s="69"/>
      <c r="H121" s="12"/>
      <c r="I121" s="3"/>
      <c r="J121" s="15"/>
      <c r="K121" s="14"/>
    </row>
    <row r="122" spans="1:11" ht="30" customHeight="1">
      <c r="A122" s="3"/>
      <c r="B122" s="66"/>
      <c r="C122" s="67"/>
      <c r="D122" s="3"/>
      <c r="E122" s="14"/>
      <c r="F122" s="267"/>
      <c r="G122" s="69"/>
      <c r="H122" s="12"/>
      <c r="I122" s="3"/>
      <c r="J122" s="15"/>
      <c r="K122" s="14"/>
    </row>
    <row r="123" spans="1:11" ht="30" customHeight="1">
      <c r="A123" s="3"/>
      <c r="B123" s="66"/>
      <c r="C123" s="67"/>
      <c r="D123" s="3"/>
      <c r="E123" s="14"/>
      <c r="F123" s="267"/>
      <c r="G123" s="69"/>
      <c r="H123" s="12"/>
      <c r="I123" s="3"/>
      <c r="J123" s="15"/>
      <c r="K123" s="14"/>
    </row>
    <row r="124" spans="1:11" ht="30" customHeight="1">
      <c r="A124" s="3"/>
      <c r="B124" s="66"/>
      <c r="C124" s="67"/>
      <c r="D124" s="3"/>
      <c r="E124" s="14"/>
      <c r="F124" s="267"/>
      <c r="G124" s="69"/>
      <c r="H124" s="12"/>
      <c r="I124" s="3"/>
      <c r="J124" s="15"/>
      <c r="K124" s="14"/>
    </row>
    <row r="125" spans="1:11" ht="30" customHeight="1">
      <c r="A125" s="3"/>
      <c r="B125" s="66"/>
      <c r="C125" s="67"/>
      <c r="D125" s="3"/>
      <c r="E125" s="14"/>
      <c r="F125" s="267"/>
      <c r="G125" s="69"/>
      <c r="H125" s="12"/>
      <c r="I125" s="3"/>
      <c r="J125" s="15"/>
      <c r="K125" s="14"/>
    </row>
    <row r="126" spans="1:11" ht="30" customHeight="1">
      <c r="A126" s="4"/>
      <c r="B126" s="70"/>
      <c r="C126" s="71"/>
      <c r="D126" s="4"/>
      <c r="E126" s="20"/>
      <c r="F126" s="268"/>
      <c r="G126" s="73"/>
      <c r="H126" s="17"/>
      <c r="I126" s="4"/>
      <c r="J126" s="19"/>
      <c r="K126" s="20"/>
    </row>
    <row r="127" spans="1:11" ht="18.75" customHeight="1" thickBot="1">
      <c r="A127" s="264" t="s">
        <v>22</v>
      </c>
      <c r="B127" s="265"/>
      <c r="C127" s="265"/>
      <c r="D127" s="265"/>
      <c r="E127" s="265"/>
      <c r="F127" s="265"/>
      <c r="G127" s="265"/>
      <c r="H127" s="265"/>
      <c r="I127" s="265"/>
      <c r="J127" s="265"/>
      <c r="K127" s="266"/>
    </row>
    <row r="128" spans="1:11" ht="18.75" customHeight="1">
      <c r="A128" s="248" t="s">
        <v>8</v>
      </c>
      <c r="B128" s="249"/>
      <c r="C128" s="269" t="str">
        <f>""&amp;$C108&amp;""</f>
        <v>M.Szary</v>
      </c>
      <c r="D128" s="251" t="s">
        <v>9</v>
      </c>
      <c r="E128" s="255" t="str">
        <f>""&amp;$E108&amp;""</f>
        <v>T.Jaros</v>
      </c>
      <c r="F128" s="213"/>
      <c r="G128" s="254" t="s">
        <v>10</v>
      </c>
      <c r="H128" s="255"/>
      <c r="I128" s="255"/>
      <c r="J128" s="255"/>
      <c r="K128" s="213"/>
    </row>
    <row r="129" spans="1:11" ht="18.75" customHeight="1" thickBot="1">
      <c r="A129" s="256" t="s">
        <v>11</v>
      </c>
      <c r="B129" s="257"/>
      <c r="C129" s="270" t="str">
        <f>""&amp;$C109&amp;""</f>
        <v>45502</v>
      </c>
      <c r="D129" s="259" t="s">
        <v>11</v>
      </c>
      <c r="E129" s="208" t="str">
        <f>""&amp;$E109&amp;""</f>
        <v>45502</v>
      </c>
      <c r="F129" s="217"/>
      <c r="G129" s="262">
        <f>$G109</f>
        <v>5259.134000000001</v>
      </c>
      <c r="H129" s="262"/>
      <c r="I129" s="262"/>
      <c r="J129" s="262"/>
      <c r="K129" s="263" t="s">
        <v>12</v>
      </c>
    </row>
    <row r="130" spans="1:11" ht="30" customHeight="1">
      <c r="A130" s="3"/>
      <c r="B130" s="66"/>
      <c r="C130" s="67"/>
      <c r="D130" s="3"/>
      <c r="E130" s="14"/>
      <c r="F130" s="267"/>
      <c r="G130" s="69"/>
      <c r="H130" s="12"/>
      <c r="I130" s="3"/>
      <c r="J130" s="15"/>
      <c r="K130" s="14"/>
    </row>
    <row r="131" spans="1:11" ht="30" customHeight="1">
      <c r="A131" s="3"/>
      <c r="B131" s="66"/>
      <c r="C131" s="67"/>
      <c r="D131" s="3"/>
      <c r="E131" s="14"/>
      <c r="F131" s="267"/>
      <c r="G131" s="69"/>
      <c r="H131" s="12"/>
      <c r="I131" s="3"/>
      <c r="J131" s="15"/>
      <c r="K131" s="14"/>
    </row>
    <row r="132" spans="1:11" ht="30" customHeight="1">
      <c r="A132" s="3"/>
      <c r="B132" s="66"/>
      <c r="C132" s="67"/>
      <c r="D132" s="3"/>
      <c r="E132" s="14"/>
      <c r="F132" s="267"/>
      <c r="G132" s="69"/>
      <c r="H132" s="12"/>
      <c r="I132" s="3"/>
      <c r="J132" s="15"/>
      <c r="K132" s="14"/>
    </row>
    <row r="133" spans="1:11" ht="30" customHeight="1">
      <c r="A133" s="3"/>
      <c r="B133" s="66"/>
      <c r="C133" s="67"/>
      <c r="D133" s="3"/>
      <c r="E133" s="14"/>
      <c r="F133" s="267"/>
      <c r="G133" s="69"/>
      <c r="H133" s="12"/>
      <c r="I133" s="3"/>
      <c r="J133" s="15"/>
      <c r="K133" s="14"/>
    </row>
    <row r="134" spans="1:11" ht="30" customHeight="1">
      <c r="A134" s="3"/>
      <c r="B134" s="66"/>
      <c r="C134" s="67"/>
      <c r="D134" s="3"/>
      <c r="E134" s="14"/>
      <c r="F134" s="267"/>
      <c r="G134" s="69"/>
      <c r="H134" s="12"/>
      <c r="I134" s="3"/>
      <c r="J134" s="15"/>
      <c r="K134" s="14"/>
    </row>
    <row r="135" spans="1:11" ht="30" customHeight="1">
      <c r="A135" s="3"/>
      <c r="B135" s="66"/>
      <c r="C135" s="67"/>
      <c r="D135" s="3"/>
      <c r="E135" s="14"/>
      <c r="F135" s="267"/>
      <c r="G135" s="69"/>
      <c r="H135" s="12"/>
      <c r="I135" s="3"/>
      <c r="J135" s="15"/>
      <c r="K135" s="14"/>
    </row>
    <row r="136" spans="1:11" ht="30" customHeight="1">
      <c r="A136" s="3"/>
      <c r="B136" s="66"/>
      <c r="C136" s="67"/>
      <c r="D136" s="3"/>
      <c r="E136" s="14"/>
      <c r="F136" s="267"/>
      <c r="G136" s="69"/>
      <c r="H136" s="12"/>
      <c r="I136" s="3"/>
      <c r="J136" s="15"/>
      <c r="K136" s="14"/>
    </row>
    <row r="137" spans="1:11" ht="30" customHeight="1">
      <c r="A137" s="3"/>
      <c r="B137" s="66"/>
      <c r="C137" s="67"/>
      <c r="D137" s="3"/>
      <c r="E137" s="14"/>
      <c r="F137" s="267"/>
      <c r="G137" s="69"/>
      <c r="H137" s="12"/>
      <c r="I137" s="3"/>
      <c r="J137" s="15"/>
      <c r="K137" s="14"/>
    </row>
    <row r="138" spans="1:11" ht="30" customHeight="1">
      <c r="A138" s="3"/>
      <c r="B138" s="66"/>
      <c r="C138" s="67"/>
      <c r="D138" s="3"/>
      <c r="E138" s="14"/>
      <c r="F138" s="267"/>
      <c r="G138" s="69"/>
      <c r="H138" s="12"/>
      <c r="I138" s="3"/>
      <c r="J138" s="15"/>
      <c r="K138" s="14"/>
    </row>
    <row r="139" spans="1:11" ht="30" customHeight="1">
      <c r="A139" s="3"/>
      <c r="B139" s="66"/>
      <c r="C139" s="67"/>
      <c r="D139" s="3"/>
      <c r="E139" s="14"/>
      <c r="F139" s="267"/>
      <c r="G139" s="69"/>
      <c r="H139" s="12"/>
      <c r="I139" s="3"/>
      <c r="J139" s="15"/>
      <c r="K139" s="14"/>
    </row>
    <row r="140" spans="1:11" ht="30" customHeight="1">
      <c r="A140" s="3"/>
      <c r="B140" s="66"/>
      <c r="C140" s="67"/>
      <c r="D140" s="3"/>
      <c r="E140" s="14"/>
      <c r="F140" s="267"/>
      <c r="G140" s="69"/>
      <c r="H140" s="12"/>
      <c r="I140" s="3"/>
      <c r="J140" s="15"/>
      <c r="K140" s="14"/>
    </row>
    <row r="141" spans="1:11" ht="30" customHeight="1">
      <c r="A141" s="3"/>
      <c r="B141" s="66"/>
      <c r="C141" s="67"/>
      <c r="D141" s="3"/>
      <c r="E141" s="14"/>
      <c r="F141" s="267"/>
      <c r="G141" s="69"/>
      <c r="H141" s="12"/>
      <c r="I141" s="3"/>
      <c r="J141" s="15"/>
      <c r="K141" s="14"/>
    </row>
    <row r="142" spans="1:11" ht="30" customHeight="1">
      <c r="A142" s="3"/>
      <c r="B142" s="66"/>
      <c r="C142" s="67"/>
      <c r="D142" s="3"/>
      <c r="E142" s="14"/>
      <c r="F142" s="267"/>
      <c r="G142" s="69"/>
      <c r="H142" s="12"/>
      <c r="I142" s="3"/>
      <c r="J142" s="15"/>
      <c r="K142" s="14"/>
    </row>
    <row r="143" spans="1:11" ht="30" customHeight="1">
      <c r="A143" s="3"/>
      <c r="B143" s="66"/>
      <c r="C143" s="67"/>
      <c r="D143" s="3"/>
      <c r="E143" s="14"/>
      <c r="F143" s="267"/>
      <c r="G143" s="69"/>
      <c r="H143" s="12"/>
      <c r="I143" s="3"/>
      <c r="J143" s="15"/>
      <c r="K143" s="14"/>
    </row>
    <row r="144" spans="1:11" ht="30" customHeight="1">
      <c r="A144" s="3"/>
      <c r="B144" s="66"/>
      <c r="C144" s="67"/>
      <c r="D144" s="3"/>
      <c r="E144" s="14"/>
      <c r="F144" s="267"/>
      <c r="G144" s="69"/>
      <c r="H144" s="12"/>
      <c r="I144" s="3"/>
      <c r="J144" s="15"/>
      <c r="K144" s="14"/>
    </row>
    <row r="145" spans="1:11" ht="30" customHeight="1">
      <c r="A145" s="3"/>
      <c r="B145" s="66"/>
      <c r="C145" s="67"/>
      <c r="D145" s="3"/>
      <c r="E145" s="14"/>
      <c r="F145" s="267"/>
      <c r="G145" s="69"/>
      <c r="H145" s="12"/>
      <c r="I145" s="3"/>
      <c r="J145" s="15"/>
      <c r="K145" s="14"/>
    </row>
    <row r="146" spans="1:11" ht="30" customHeight="1">
      <c r="A146" s="4"/>
      <c r="B146" s="66"/>
      <c r="C146" s="67"/>
      <c r="D146" s="4"/>
      <c r="E146" s="20"/>
      <c r="F146" s="268"/>
      <c r="G146" s="73"/>
      <c r="H146" s="17"/>
      <c r="I146" s="4"/>
      <c r="J146" s="19"/>
      <c r="K146" s="20"/>
    </row>
    <row r="147" spans="1:11" ht="18.75" customHeight="1" thickBot="1">
      <c r="A147" s="264" t="s">
        <v>22</v>
      </c>
      <c r="B147" s="265"/>
      <c r="C147" s="265"/>
      <c r="D147" s="265"/>
      <c r="E147" s="265"/>
      <c r="F147" s="265"/>
      <c r="G147" s="265"/>
      <c r="H147" s="265"/>
      <c r="I147" s="265"/>
      <c r="J147" s="265"/>
      <c r="K147" s="266"/>
    </row>
    <row r="148" spans="1:11" ht="18.75" customHeight="1">
      <c r="A148" s="248" t="s">
        <v>8</v>
      </c>
      <c r="B148" s="249"/>
      <c r="C148" s="269" t="str">
        <f>""&amp;$C128&amp;""</f>
        <v>M.Szary</v>
      </c>
      <c r="D148" s="251" t="s">
        <v>9</v>
      </c>
      <c r="E148" s="255" t="str">
        <f>""&amp;$E128&amp;""</f>
        <v>T.Jaros</v>
      </c>
      <c r="F148" s="213"/>
      <c r="G148" s="254" t="s">
        <v>10</v>
      </c>
      <c r="H148" s="255"/>
      <c r="I148" s="255"/>
      <c r="J148" s="255"/>
      <c r="K148" s="213"/>
    </row>
    <row r="149" spans="1:11" ht="18.75" customHeight="1" thickBot="1">
      <c r="A149" s="256" t="s">
        <v>11</v>
      </c>
      <c r="B149" s="257"/>
      <c r="C149" s="270" t="str">
        <f>""&amp;$C129&amp;""</f>
        <v>45502</v>
      </c>
      <c r="D149" s="259" t="s">
        <v>11</v>
      </c>
      <c r="E149" s="208" t="str">
        <f>""&amp;$E129&amp;""</f>
        <v>45502</v>
      </c>
      <c r="F149" s="217"/>
      <c r="G149" s="271">
        <f>$G129</f>
        <v>5259.134000000001</v>
      </c>
      <c r="H149" s="271"/>
      <c r="I149" s="271"/>
      <c r="J149" s="271"/>
      <c r="K149" s="263" t="s">
        <v>12</v>
      </c>
    </row>
    <row r="150" spans="1:11" ht="30" customHeight="1">
      <c r="A150" s="3"/>
      <c r="B150" s="66"/>
      <c r="C150" s="67"/>
      <c r="D150" s="3"/>
      <c r="E150" s="14"/>
      <c r="F150" s="267"/>
      <c r="G150" s="69"/>
      <c r="H150" s="12"/>
      <c r="I150" s="3"/>
      <c r="J150" s="15"/>
      <c r="K150" s="14"/>
    </row>
    <row r="151" spans="1:11" ht="30" customHeight="1">
      <c r="A151" s="3"/>
      <c r="B151" s="66"/>
      <c r="C151" s="67"/>
      <c r="D151" s="3"/>
      <c r="E151" s="14"/>
      <c r="F151" s="267"/>
      <c r="G151" s="69"/>
      <c r="H151" s="12"/>
      <c r="I151" s="3"/>
      <c r="J151" s="15"/>
      <c r="K151" s="14"/>
    </row>
    <row r="152" spans="1:11" ht="30" customHeight="1">
      <c r="A152" s="3"/>
      <c r="B152" s="66"/>
      <c r="C152" s="67"/>
      <c r="D152" s="3"/>
      <c r="E152" s="14"/>
      <c r="F152" s="267"/>
      <c r="G152" s="69"/>
      <c r="H152" s="12"/>
      <c r="I152" s="3"/>
      <c r="J152" s="15"/>
      <c r="K152" s="14"/>
    </row>
    <row r="153" spans="1:11" ht="30" customHeight="1">
      <c r="A153" s="3"/>
      <c r="B153" s="66"/>
      <c r="C153" s="67"/>
      <c r="D153" s="3"/>
      <c r="E153" s="14"/>
      <c r="F153" s="267"/>
      <c r="G153" s="69"/>
      <c r="H153" s="12"/>
      <c r="I153" s="3"/>
      <c r="J153" s="15"/>
      <c r="K153" s="14"/>
    </row>
    <row r="154" spans="1:11" ht="30" customHeight="1">
      <c r="A154" s="3"/>
      <c r="B154" s="66"/>
      <c r="C154" s="67"/>
      <c r="D154" s="3"/>
      <c r="E154" s="14"/>
      <c r="F154" s="267"/>
      <c r="G154" s="69"/>
      <c r="H154" s="12"/>
      <c r="I154" s="3"/>
      <c r="J154" s="15"/>
      <c r="K154" s="14"/>
    </row>
    <row r="155" spans="1:11" ht="30" customHeight="1">
      <c r="A155" s="3"/>
      <c r="B155" s="66"/>
      <c r="C155" s="67"/>
      <c r="D155" s="3"/>
      <c r="E155" s="14"/>
      <c r="F155" s="267"/>
      <c r="G155" s="69"/>
      <c r="H155" s="12"/>
      <c r="I155" s="3"/>
      <c r="J155" s="15"/>
      <c r="K155" s="14"/>
    </row>
    <row r="156" spans="1:11" ht="30" customHeight="1">
      <c r="A156" s="3"/>
      <c r="B156" s="66"/>
      <c r="C156" s="67"/>
      <c r="D156" s="3"/>
      <c r="E156" s="14"/>
      <c r="F156" s="267"/>
      <c r="G156" s="69"/>
      <c r="H156" s="12"/>
      <c r="I156" s="3"/>
      <c r="J156" s="15"/>
      <c r="K156" s="14"/>
    </row>
    <row r="157" spans="1:11" ht="30" customHeight="1">
      <c r="A157" s="3"/>
      <c r="B157" s="66"/>
      <c r="C157" s="67"/>
      <c r="D157" s="3"/>
      <c r="E157" s="14"/>
      <c r="F157" s="267"/>
      <c r="G157" s="69"/>
      <c r="H157" s="12"/>
      <c r="I157" s="3"/>
      <c r="J157" s="15"/>
      <c r="K157" s="14"/>
    </row>
    <row r="158" spans="1:11" ht="30" customHeight="1">
      <c r="A158" s="3"/>
      <c r="B158" s="66"/>
      <c r="C158" s="67"/>
      <c r="D158" s="3"/>
      <c r="E158" s="14"/>
      <c r="F158" s="267"/>
      <c r="G158" s="69"/>
      <c r="H158" s="12"/>
      <c r="I158" s="3"/>
      <c r="J158" s="15"/>
      <c r="K158" s="14"/>
    </row>
    <row r="159" spans="1:11" ht="30" customHeight="1">
      <c r="A159" s="3"/>
      <c r="B159" s="66"/>
      <c r="C159" s="67"/>
      <c r="D159" s="3"/>
      <c r="E159" s="14"/>
      <c r="F159" s="267"/>
      <c r="G159" s="69"/>
      <c r="H159" s="12"/>
      <c r="I159" s="3"/>
      <c r="J159" s="15"/>
      <c r="K159" s="14"/>
    </row>
    <row r="160" spans="1:11" ht="30" customHeight="1">
      <c r="A160" s="3"/>
      <c r="B160" s="66"/>
      <c r="C160" s="67"/>
      <c r="D160" s="3"/>
      <c r="E160" s="14"/>
      <c r="F160" s="267"/>
      <c r="G160" s="69"/>
      <c r="H160" s="12"/>
      <c r="I160" s="3"/>
      <c r="J160" s="15"/>
      <c r="K160" s="14"/>
    </row>
    <row r="161" spans="1:11" ht="30" customHeight="1">
      <c r="A161" s="3"/>
      <c r="B161" s="66"/>
      <c r="C161" s="67"/>
      <c r="D161" s="3"/>
      <c r="E161" s="14"/>
      <c r="F161" s="267"/>
      <c r="G161" s="69"/>
      <c r="H161" s="12"/>
      <c r="I161" s="3"/>
      <c r="J161" s="15"/>
      <c r="K161" s="14"/>
    </row>
    <row r="162" spans="1:11" ht="30" customHeight="1">
      <c r="A162" s="3"/>
      <c r="B162" s="66"/>
      <c r="C162" s="67"/>
      <c r="D162" s="3"/>
      <c r="E162" s="14"/>
      <c r="F162" s="267"/>
      <c r="G162" s="69"/>
      <c r="H162" s="12"/>
      <c r="I162" s="3"/>
      <c r="J162" s="15"/>
      <c r="K162" s="14"/>
    </row>
    <row r="163" spans="1:11" ht="30" customHeight="1">
      <c r="A163" s="3"/>
      <c r="B163" s="66"/>
      <c r="C163" s="67"/>
      <c r="D163" s="3"/>
      <c r="E163" s="14"/>
      <c r="F163" s="267"/>
      <c r="G163" s="69"/>
      <c r="H163" s="12"/>
      <c r="I163" s="3"/>
      <c r="J163" s="15"/>
      <c r="K163" s="14"/>
    </row>
    <row r="164" spans="1:11" ht="30" customHeight="1">
      <c r="A164" s="3"/>
      <c r="B164" s="66"/>
      <c r="C164" s="67"/>
      <c r="D164" s="3"/>
      <c r="E164" s="14"/>
      <c r="F164" s="267"/>
      <c r="G164" s="69"/>
      <c r="H164" s="12"/>
      <c r="I164" s="3"/>
      <c r="J164" s="15"/>
      <c r="K164" s="14"/>
    </row>
    <row r="165" spans="1:11" ht="30" customHeight="1">
      <c r="A165" s="3"/>
      <c r="B165" s="66"/>
      <c r="C165" s="67"/>
      <c r="D165" s="3"/>
      <c r="E165" s="14"/>
      <c r="F165" s="267"/>
      <c r="G165" s="69"/>
      <c r="H165" s="12"/>
      <c r="I165" s="3"/>
      <c r="J165" s="15"/>
      <c r="K165" s="14"/>
    </row>
    <row r="166" spans="1:11" ht="30" customHeight="1">
      <c r="A166" s="4"/>
      <c r="B166" s="70"/>
      <c r="C166" s="71"/>
      <c r="D166" s="4"/>
      <c r="E166" s="20"/>
      <c r="F166" s="268"/>
      <c r="G166" s="73"/>
      <c r="H166" s="17"/>
      <c r="I166" s="4"/>
      <c r="J166" s="19"/>
      <c r="K166" s="20"/>
    </row>
    <row r="167" spans="1:11" ht="18.75" customHeight="1" thickBot="1">
      <c r="A167" s="264" t="s">
        <v>22</v>
      </c>
      <c r="B167" s="265"/>
      <c r="C167" s="265"/>
      <c r="D167" s="265"/>
      <c r="E167" s="265"/>
      <c r="F167" s="265"/>
      <c r="G167" s="265"/>
      <c r="H167" s="265"/>
      <c r="I167" s="265"/>
      <c r="J167" s="265"/>
      <c r="K167" s="266"/>
    </row>
    <row r="168" spans="1:11" ht="18.75" customHeight="1">
      <c r="A168" s="248" t="s">
        <v>8</v>
      </c>
      <c r="B168" s="249"/>
      <c r="C168" s="269" t="str">
        <f>""&amp;$C148&amp;""</f>
        <v>M.Szary</v>
      </c>
      <c r="D168" s="251" t="s">
        <v>9</v>
      </c>
      <c r="E168" s="255" t="str">
        <f>""&amp;$E148&amp;""</f>
        <v>T.Jaros</v>
      </c>
      <c r="F168" s="213"/>
      <c r="G168" s="254" t="s">
        <v>10</v>
      </c>
      <c r="H168" s="255"/>
      <c r="I168" s="255"/>
      <c r="J168" s="255"/>
      <c r="K168" s="213"/>
    </row>
    <row r="169" spans="1:11" ht="18.75" customHeight="1" thickBot="1">
      <c r="A169" s="256" t="s">
        <v>11</v>
      </c>
      <c r="B169" s="257"/>
      <c r="C169" s="270" t="str">
        <f>""&amp;$C149&amp;""</f>
        <v>45502</v>
      </c>
      <c r="D169" s="259" t="s">
        <v>11</v>
      </c>
      <c r="E169" s="208" t="str">
        <f>""&amp;$E149&amp;""</f>
        <v>45502</v>
      </c>
      <c r="F169" s="217"/>
      <c r="G169" s="271">
        <f>$G149</f>
        <v>5259.134000000001</v>
      </c>
      <c r="H169" s="271"/>
      <c r="I169" s="271"/>
      <c r="J169" s="271"/>
      <c r="K169" s="263" t="s">
        <v>12</v>
      </c>
    </row>
    <row r="170" spans="1:11" ht="30" customHeight="1">
      <c r="A170" s="3"/>
      <c r="B170" s="66"/>
      <c r="C170" s="67"/>
      <c r="D170" s="3"/>
      <c r="E170" s="14"/>
      <c r="F170" s="267"/>
      <c r="G170" s="69"/>
      <c r="H170" s="12"/>
      <c r="I170" s="3"/>
      <c r="J170" s="15"/>
      <c r="K170" s="14"/>
    </row>
    <row r="171" spans="1:11" ht="30" customHeight="1">
      <c r="A171" s="3"/>
      <c r="B171" s="66"/>
      <c r="C171" s="67"/>
      <c r="D171" s="3"/>
      <c r="E171" s="14"/>
      <c r="F171" s="267"/>
      <c r="G171" s="69"/>
      <c r="H171" s="12"/>
      <c r="I171" s="3"/>
      <c r="J171" s="15"/>
      <c r="K171" s="14"/>
    </row>
    <row r="172" spans="1:11" ht="30" customHeight="1">
      <c r="A172" s="3"/>
      <c r="B172" s="66"/>
      <c r="C172" s="67"/>
      <c r="D172" s="3"/>
      <c r="E172" s="14"/>
      <c r="F172" s="267"/>
      <c r="G172" s="69"/>
      <c r="H172" s="12"/>
      <c r="I172" s="3"/>
      <c r="J172" s="15"/>
      <c r="K172" s="14"/>
    </row>
    <row r="173" spans="1:11" ht="30" customHeight="1">
      <c r="A173" s="3"/>
      <c r="B173" s="66"/>
      <c r="C173" s="67"/>
      <c r="D173" s="3"/>
      <c r="E173" s="14"/>
      <c r="F173" s="267"/>
      <c r="G173" s="69"/>
      <c r="H173" s="12"/>
      <c r="I173" s="3"/>
      <c r="J173" s="15"/>
      <c r="K173" s="14"/>
    </row>
    <row r="174" spans="1:11" ht="30" customHeight="1">
      <c r="A174" s="3"/>
      <c r="B174" s="66"/>
      <c r="C174" s="67"/>
      <c r="D174" s="3"/>
      <c r="E174" s="14"/>
      <c r="F174" s="267"/>
      <c r="G174" s="69"/>
      <c r="H174" s="12"/>
      <c r="I174" s="3"/>
      <c r="J174" s="15"/>
      <c r="K174" s="14"/>
    </row>
    <row r="175" spans="1:11" ht="30" customHeight="1">
      <c r="A175" s="3"/>
      <c r="B175" s="66"/>
      <c r="C175" s="67"/>
      <c r="D175" s="3"/>
      <c r="E175" s="14"/>
      <c r="F175" s="267"/>
      <c r="G175" s="69"/>
      <c r="H175" s="12"/>
      <c r="I175" s="3"/>
      <c r="J175" s="15"/>
      <c r="K175" s="14"/>
    </row>
    <row r="176" spans="1:11" ht="30" customHeight="1">
      <c r="A176" s="3"/>
      <c r="B176" s="66"/>
      <c r="C176" s="67"/>
      <c r="D176" s="3"/>
      <c r="E176" s="14"/>
      <c r="F176" s="267"/>
      <c r="G176" s="69"/>
      <c r="H176" s="12"/>
      <c r="I176" s="3"/>
      <c r="J176" s="15"/>
      <c r="K176" s="14"/>
    </row>
    <row r="177" spans="1:11" ht="30" customHeight="1">
      <c r="A177" s="3"/>
      <c r="B177" s="66"/>
      <c r="C177" s="67"/>
      <c r="D177" s="3"/>
      <c r="E177" s="14"/>
      <c r="F177" s="267"/>
      <c r="G177" s="69"/>
      <c r="H177" s="12"/>
      <c r="I177" s="3"/>
      <c r="J177" s="15"/>
      <c r="K177" s="14"/>
    </row>
    <row r="178" spans="1:11" ht="30" customHeight="1">
      <c r="A178" s="3"/>
      <c r="B178" s="66"/>
      <c r="C178" s="67"/>
      <c r="D178" s="3"/>
      <c r="E178" s="14"/>
      <c r="F178" s="267"/>
      <c r="G178" s="69"/>
      <c r="H178" s="12"/>
      <c r="I178" s="3"/>
      <c r="J178" s="15"/>
      <c r="K178" s="14"/>
    </row>
    <row r="179" spans="1:11" ht="30" customHeight="1">
      <c r="A179" s="3"/>
      <c r="B179" s="66"/>
      <c r="C179" s="67"/>
      <c r="D179" s="3"/>
      <c r="E179" s="14"/>
      <c r="F179" s="267"/>
      <c r="G179" s="69"/>
      <c r="H179" s="12"/>
      <c r="I179" s="3"/>
      <c r="J179" s="15"/>
      <c r="K179" s="14"/>
    </row>
    <row r="180" spans="1:11" ht="30" customHeight="1">
      <c r="A180" s="3"/>
      <c r="B180" s="66"/>
      <c r="C180" s="67"/>
      <c r="D180" s="3"/>
      <c r="E180" s="14"/>
      <c r="F180" s="267"/>
      <c r="G180" s="69"/>
      <c r="H180" s="12"/>
      <c r="I180" s="3"/>
      <c r="J180" s="15"/>
      <c r="K180" s="14"/>
    </row>
    <row r="181" spans="1:11" ht="30" customHeight="1">
      <c r="A181" s="3"/>
      <c r="B181" s="66"/>
      <c r="C181" s="67"/>
      <c r="D181" s="3"/>
      <c r="E181" s="14"/>
      <c r="F181" s="267"/>
      <c r="G181" s="69"/>
      <c r="H181" s="12"/>
      <c r="I181" s="3"/>
      <c r="J181" s="15"/>
      <c r="K181" s="14"/>
    </row>
    <row r="182" spans="1:11" ht="30" customHeight="1">
      <c r="A182" s="3"/>
      <c r="B182" s="66"/>
      <c r="C182" s="67"/>
      <c r="D182" s="3"/>
      <c r="E182" s="14"/>
      <c r="F182" s="267"/>
      <c r="G182" s="69"/>
      <c r="H182" s="12"/>
      <c r="I182" s="3"/>
      <c r="J182" s="15"/>
      <c r="K182" s="14"/>
    </row>
    <row r="183" spans="1:11" ht="30" customHeight="1">
      <c r="A183" s="3"/>
      <c r="B183" s="66"/>
      <c r="C183" s="67"/>
      <c r="D183" s="3"/>
      <c r="E183" s="14"/>
      <c r="F183" s="267"/>
      <c r="G183" s="69"/>
      <c r="H183" s="12"/>
      <c r="I183" s="3"/>
      <c r="J183" s="15"/>
      <c r="K183" s="14"/>
    </row>
    <row r="184" spans="1:11" ht="30" customHeight="1">
      <c r="A184" s="3"/>
      <c r="B184" s="66"/>
      <c r="C184" s="67"/>
      <c r="D184" s="3"/>
      <c r="E184" s="14"/>
      <c r="F184" s="267"/>
      <c r="G184" s="69"/>
      <c r="H184" s="12"/>
      <c r="I184" s="3"/>
      <c r="J184" s="15"/>
      <c r="K184" s="14"/>
    </row>
    <row r="185" spans="1:11" ht="30" customHeight="1">
      <c r="A185" s="3"/>
      <c r="B185" s="66"/>
      <c r="C185" s="67"/>
      <c r="D185" s="3"/>
      <c r="E185" s="14"/>
      <c r="F185" s="267"/>
      <c r="G185" s="69"/>
      <c r="H185" s="12"/>
      <c r="I185" s="3"/>
      <c r="J185" s="15"/>
      <c r="K185" s="14"/>
    </row>
    <row r="186" spans="1:11" ht="30" customHeight="1">
      <c r="A186" s="4"/>
      <c r="B186" s="70"/>
      <c r="C186" s="71"/>
      <c r="D186" s="4"/>
      <c r="E186" s="20"/>
      <c r="F186" s="268"/>
      <c r="G186" s="73"/>
      <c r="H186" s="17"/>
      <c r="I186" s="4"/>
      <c r="J186" s="19"/>
      <c r="K186" s="20"/>
    </row>
    <row r="187" spans="1:11" ht="18.75" customHeight="1" thickBot="1">
      <c r="A187" s="224" t="s">
        <v>22</v>
      </c>
      <c r="B187" s="225"/>
      <c r="C187" s="225"/>
      <c r="D187" s="225"/>
      <c r="E187" s="225"/>
      <c r="F187" s="225"/>
      <c r="G187" s="225"/>
      <c r="H187" s="225"/>
      <c r="I187" s="225"/>
      <c r="J187" s="225"/>
      <c r="K187" s="226"/>
    </row>
    <row r="188" spans="1:11" ht="18.75" customHeight="1">
      <c r="A188" s="248" t="s">
        <v>8</v>
      </c>
      <c r="B188" s="249"/>
      <c r="C188" s="269" t="str">
        <f>""&amp;$C168&amp;""</f>
        <v>M.Szary</v>
      </c>
      <c r="D188" s="251" t="s">
        <v>9</v>
      </c>
      <c r="E188" s="255" t="str">
        <f>""&amp;$E168&amp;""</f>
        <v>T.Jaros</v>
      </c>
      <c r="F188" s="213"/>
      <c r="G188" s="254" t="s">
        <v>10</v>
      </c>
      <c r="H188" s="255"/>
      <c r="I188" s="255"/>
      <c r="J188" s="255"/>
      <c r="K188" s="213"/>
    </row>
    <row r="189" spans="1:11" ht="18.75" customHeight="1" thickBot="1">
      <c r="A189" s="256" t="s">
        <v>11</v>
      </c>
      <c r="B189" s="257"/>
      <c r="C189" s="270" t="str">
        <f>""&amp;$C169&amp;""</f>
        <v>45502</v>
      </c>
      <c r="D189" s="259" t="s">
        <v>11</v>
      </c>
      <c r="E189" s="208" t="str">
        <f>""&amp;$E169&amp;""</f>
        <v>45502</v>
      </c>
      <c r="F189" s="217"/>
      <c r="G189" s="271">
        <f>$G169</f>
        <v>5259.134000000001</v>
      </c>
      <c r="H189" s="271"/>
      <c r="I189" s="271"/>
      <c r="J189" s="271"/>
      <c r="K189" s="263" t="s">
        <v>12</v>
      </c>
    </row>
    <row r="190" spans="1:11" ht="30" customHeight="1">
      <c r="A190" s="8"/>
      <c r="B190" s="84"/>
      <c r="C190" s="85"/>
      <c r="D190" s="8"/>
      <c r="E190" s="25"/>
      <c r="F190" s="272"/>
      <c r="G190" s="87"/>
      <c r="H190" s="22"/>
      <c r="I190" s="8"/>
      <c r="J190" s="24"/>
      <c r="K190" s="25"/>
    </row>
    <row r="191" spans="1:11" ht="30" customHeight="1">
      <c r="A191" s="8"/>
      <c r="B191" s="66"/>
      <c r="C191" s="67"/>
      <c r="D191" s="8"/>
      <c r="E191" s="25"/>
      <c r="F191" s="267"/>
      <c r="G191" s="69"/>
      <c r="H191" s="22"/>
      <c r="I191" s="8"/>
      <c r="J191" s="24"/>
      <c r="K191" s="25"/>
    </row>
    <row r="192" spans="1:11" ht="30" customHeight="1">
      <c r="A192" s="8"/>
      <c r="B192" s="66"/>
      <c r="C192" s="67"/>
      <c r="D192" s="8"/>
      <c r="E192" s="25"/>
      <c r="F192" s="267"/>
      <c r="G192" s="69"/>
      <c r="H192" s="22"/>
      <c r="I192" s="8"/>
      <c r="J192" s="24"/>
      <c r="K192" s="25"/>
    </row>
    <row r="193" spans="1:11" ht="30" customHeight="1">
      <c r="A193" s="8"/>
      <c r="B193" s="66"/>
      <c r="C193" s="67"/>
      <c r="D193" s="8"/>
      <c r="E193" s="25"/>
      <c r="F193" s="267"/>
      <c r="G193" s="69"/>
      <c r="H193" s="22"/>
      <c r="I193" s="8"/>
      <c r="J193" s="24"/>
      <c r="K193" s="25"/>
    </row>
    <row r="194" spans="1:11" ht="30" customHeight="1">
      <c r="A194" s="3"/>
      <c r="B194" s="66"/>
      <c r="C194" s="67"/>
      <c r="D194" s="3"/>
      <c r="E194" s="14"/>
      <c r="F194" s="267"/>
      <c r="G194" s="69"/>
      <c r="H194" s="12"/>
      <c r="I194" s="3"/>
      <c r="J194" s="15"/>
      <c r="K194" s="14"/>
    </row>
    <row r="195" spans="1:11" ht="30" customHeight="1">
      <c r="A195" s="3"/>
      <c r="B195" s="66"/>
      <c r="C195" s="67"/>
      <c r="D195" s="3"/>
      <c r="E195" s="14"/>
      <c r="F195" s="267"/>
      <c r="G195" s="69"/>
      <c r="H195" s="12"/>
      <c r="I195" s="3"/>
      <c r="J195" s="15"/>
      <c r="K195" s="14"/>
    </row>
    <row r="196" spans="1:11" ht="30" customHeight="1">
      <c r="A196" s="3"/>
      <c r="B196" s="66"/>
      <c r="C196" s="67"/>
      <c r="D196" s="3"/>
      <c r="E196" s="14"/>
      <c r="F196" s="267"/>
      <c r="G196" s="69"/>
      <c r="H196" s="12"/>
      <c r="I196" s="3"/>
      <c r="J196" s="15"/>
      <c r="K196" s="14"/>
    </row>
    <row r="197" spans="1:11" ht="30" customHeight="1">
      <c r="A197" s="3"/>
      <c r="B197" s="66"/>
      <c r="C197" s="67"/>
      <c r="D197" s="3"/>
      <c r="E197" s="14"/>
      <c r="F197" s="267"/>
      <c r="G197" s="69"/>
      <c r="H197" s="12"/>
      <c r="I197" s="3"/>
      <c r="J197" s="15"/>
      <c r="K197" s="14"/>
    </row>
    <row r="198" spans="1:11" ht="30" customHeight="1">
      <c r="A198" s="3"/>
      <c r="B198" s="66"/>
      <c r="C198" s="67"/>
      <c r="D198" s="3"/>
      <c r="E198" s="14"/>
      <c r="F198" s="267"/>
      <c r="G198" s="69"/>
      <c r="H198" s="12"/>
      <c r="I198" s="3"/>
      <c r="J198" s="15"/>
      <c r="K198" s="14"/>
    </row>
    <row r="199" spans="1:11" ht="30" customHeight="1">
      <c r="A199" s="3"/>
      <c r="B199" s="66"/>
      <c r="C199" s="67"/>
      <c r="D199" s="3"/>
      <c r="E199" s="14"/>
      <c r="F199" s="267"/>
      <c r="G199" s="69"/>
      <c r="H199" s="12"/>
      <c r="I199" s="3"/>
      <c r="J199" s="15"/>
      <c r="K199" s="14"/>
    </row>
    <row r="200" spans="1:11" ht="30" customHeight="1">
      <c r="A200" s="3"/>
      <c r="B200" s="66"/>
      <c r="C200" s="67"/>
      <c r="D200" s="3"/>
      <c r="E200" s="14"/>
      <c r="F200" s="267"/>
      <c r="G200" s="69"/>
      <c r="H200" s="12"/>
      <c r="I200" s="3"/>
      <c r="J200" s="15"/>
      <c r="K200" s="14"/>
    </row>
    <row r="201" spans="1:11" ht="30" customHeight="1">
      <c r="A201" s="3"/>
      <c r="B201" s="66"/>
      <c r="C201" s="67"/>
      <c r="D201" s="3"/>
      <c r="E201" s="14"/>
      <c r="F201" s="267"/>
      <c r="G201" s="69"/>
      <c r="H201" s="12"/>
      <c r="I201" s="3"/>
      <c r="J201" s="15"/>
      <c r="K201" s="14"/>
    </row>
    <row r="202" spans="1:11" ht="30" customHeight="1">
      <c r="A202" s="3"/>
      <c r="B202" s="66"/>
      <c r="C202" s="67"/>
      <c r="D202" s="3"/>
      <c r="E202" s="14"/>
      <c r="F202" s="267"/>
      <c r="G202" s="69"/>
      <c r="H202" s="12"/>
      <c r="I202" s="3"/>
      <c r="J202" s="15"/>
      <c r="K202" s="14"/>
    </row>
    <row r="203" spans="1:11" ht="30" customHeight="1">
      <c r="A203" s="3"/>
      <c r="B203" s="66"/>
      <c r="C203" s="67"/>
      <c r="D203" s="3"/>
      <c r="E203" s="14"/>
      <c r="F203" s="267"/>
      <c r="G203" s="69"/>
      <c r="H203" s="12"/>
      <c r="I203" s="3"/>
      <c r="J203" s="15"/>
      <c r="K203" s="14"/>
    </row>
    <row r="204" spans="1:11" ht="30" customHeight="1">
      <c r="A204" s="3"/>
      <c r="B204" s="66"/>
      <c r="C204" s="67"/>
      <c r="D204" s="3"/>
      <c r="E204" s="14"/>
      <c r="F204" s="267"/>
      <c r="G204" s="69"/>
      <c r="H204" s="12"/>
      <c r="I204" s="3"/>
      <c r="J204" s="15"/>
      <c r="K204" s="14"/>
    </row>
    <row r="205" spans="1:11" ht="30" customHeight="1">
      <c r="A205" s="3"/>
      <c r="B205" s="66"/>
      <c r="C205" s="67"/>
      <c r="D205" s="3"/>
      <c r="E205" s="14"/>
      <c r="F205" s="267"/>
      <c r="G205" s="69"/>
      <c r="H205" s="12"/>
      <c r="I205" s="3"/>
      <c r="J205" s="15"/>
      <c r="K205" s="14"/>
    </row>
    <row r="206" spans="1:11" ht="30" customHeight="1">
      <c r="A206" s="4"/>
      <c r="B206" s="70"/>
      <c r="C206" s="71"/>
      <c r="D206" s="4"/>
      <c r="E206" s="20"/>
      <c r="F206" s="268"/>
      <c r="G206" s="73"/>
      <c r="H206" s="17"/>
      <c r="I206" s="4"/>
      <c r="J206" s="19"/>
      <c r="K206" s="20"/>
    </row>
    <row r="207" spans="1:11" ht="18.75" customHeight="1" thickBot="1">
      <c r="A207" s="264" t="s">
        <v>22</v>
      </c>
      <c r="B207" s="265"/>
      <c r="C207" s="265"/>
      <c r="D207" s="265"/>
      <c r="E207" s="265"/>
      <c r="F207" s="265"/>
      <c r="G207" s="265"/>
      <c r="H207" s="265"/>
      <c r="I207" s="265"/>
      <c r="J207" s="265"/>
      <c r="K207" s="266"/>
    </row>
    <row r="208" spans="1:11" ht="18.75" customHeight="1">
      <c r="A208" s="248" t="s">
        <v>8</v>
      </c>
      <c r="B208" s="249"/>
      <c r="C208" s="269" t="str">
        <f>""&amp;$C188&amp;""</f>
        <v>M.Szary</v>
      </c>
      <c r="D208" s="251" t="s">
        <v>9</v>
      </c>
      <c r="E208" s="255" t="str">
        <f>""&amp;$E188&amp;""</f>
        <v>T.Jaros</v>
      </c>
      <c r="F208" s="213"/>
      <c r="G208" s="254" t="s">
        <v>10</v>
      </c>
      <c r="H208" s="255"/>
      <c r="I208" s="255"/>
      <c r="J208" s="255"/>
      <c r="K208" s="213"/>
    </row>
    <row r="209" spans="1:11" ht="18.75" customHeight="1" thickBot="1">
      <c r="A209" s="256" t="s">
        <v>11</v>
      </c>
      <c r="B209" s="257"/>
      <c r="C209" s="270" t="str">
        <f>""&amp;$C189&amp;""</f>
        <v>45502</v>
      </c>
      <c r="D209" s="259" t="s">
        <v>11</v>
      </c>
      <c r="E209" s="208" t="str">
        <f>""&amp;$E189&amp;""</f>
        <v>45502</v>
      </c>
      <c r="F209" s="217"/>
      <c r="G209" s="271">
        <f>$G189</f>
        <v>5259.134000000001</v>
      </c>
      <c r="H209" s="271"/>
      <c r="I209" s="271"/>
      <c r="J209" s="271"/>
      <c r="K209" s="263" t="s">
        <v>12</v>
      </c>
    </row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</sheetData>
  <sheetProtection/>
  <mergeCells count="434">
    <mergeCell ref="A209:B209"/>
    <mergeCell ref="E209:F209"/>
    <mergeCell ref="G209:J209"/>
    <mergeCell ref="B205:C205"/>
    <mergeCell ref="F205:G205"/>
    <mergeCell ref="B206:C206"/>
    <mergeCell ref="F206:G206"/>
    <mergeCell ref="A207:K207"/>
    <mergeCell ref="A208:B208"/>
    <mergeCell ref="E208:F208"/>
    <mergeCell ref="G208:K208"/>
    <mergeCell ref="B202:C202"/>
    <mergeCell ref="F202:G202"/>
    <mergeCell ref="B203:C203"/>
    <mergeCell ref="F203:G203"/>
    <mergeCell ref="B204:C204"/>
    <mergeCell ref="F204:G204"/>
    <mergeCell ref="B199:C199"/>
    <mergeCell ref="F199:G199"/>
    <mergeCell ref="B200:C200"/>
    <mergeCell ref="F200:G200"/>
    <mergeCell ref="B201:C201"/>
    <mergeCell ref="F201:G201"/>
    <mergeCell ref="B196:C196"/>
    <mergeCell ref="F196:G196"/>
    <mergeCell ref="B197:C197"/>
    <mergeCell ref="F197:G197"/>
    <mergeCell ref="B198:C198"/>
    <mergeCell ref="F198:G198"/>
    <mergeCell ref="B193:C193"/>
    <mergeCell ref="F193:G193"/>
    <mergeCell ref="B194:C194"/>
    <mergeCell ref="F194:G194"/>
    <mergeCell ref="B195:C195"/>
    <mergeCell ref="F195:G195"/>
    <mergeCell ref="B190:C190"/>
    <mergeCell ref="F190:G190"/>
    <mergeCell ref="B191:C191"/>
    <mergeCell ref="F191:G191"/>
    <mergeCell ref="B192:C192"/>
    <mergeCell ref="F192:G192"/>
    <mergeCell ref="A187:K187"/>
    <mergeCell ref="A188:B188"/>
    <mergeCell ref="E188:F188"/>
    <mergeCell ref="G188:K188"/>
    <mergeCell ref="A189:B189"/>
    <mergeCell ref="E189:F189"/>
    <mergeCell ref="G189:J189"/>
    <mergeCell ref="B184:C184"/>
    <mergeCell ref="F184:G184"/>
    <mergeCell ref="B185:C185"/>
    <mergeCell ref="F185:G185"/>
    <mergeCell ref="B186:C186"/>
    <mergeCell ref="F186:G186"/>
    <mergeCell ref="B181:C181"/>
    <mergeCell ref="F181:G181"/>
    <mergeCell ref="B182:C182"/>
    <mergeCell ref="F182:G182"/>
    <mergeCell ref="B183:C183"/>
    <mergeCell ref="F183:G183"/>
    <mergeCell ref="B178:C178"/>
    <mergeCell ref="F178:G178"/>
    <mergeCell ref="B179:C179"/>
    <mergeCell ref="F179:G179"/>
    <mergeCell ref="B180:C180"/>
    <mergeCell ref="F180:G180"/>
    <mergeCell ref="B175:C175"/>
    <mergeCell ref="F175:G175"/>
    <mergeCell ref="B176:C176"/>
    <mergeCell ref="F176:G176"/>
    <mergeCell ref="B177:C177"/>
    <mergeCell ref="F177:G177"/>
    <mergeCell ref="B172:C172"/>
    <mergeCell ref="F172:G172"/>
    <mergeCell ref="B173:C173"/>
    <mergeCell ref="F173:G173"/>
    <mergeCell ref="B174:C174"/>
    <mergeCell ref="F174:G174"/>
    <mergeCell ref="A169:B169"/>
    <mergeCell ref="E169:F169"/>
    <mergeCell ref="G169:J169"/>
    <mergeCell ref="B170:C170"/>
    <mergeCell ref="F170:G170"/>
    <mergeCell ref="B171:C171"/>
    <mergeCell ref="F171:G171"/>
    <mergeCell ref="B165:C165"/>
    <mergeCell ref="F165:G165"/>
    <mergeCell ref="B166:C166"/>
    <mergeCell ref="F166:G166"/>
    <mergeCell ref="A167:K167"/>
    <mergeCell ref="A168:B168"/>
    <mergeCell ref="E168:F168"/>
    <mergeCell ref="G168:K168"/>
    <mergeCell ref="B162:C162"/>
    <mergeCell ref="F162:G162"/>
    <mergeCell ref="B163:C163"/>
    <mergeCell ref="F163:G163"/>
    <mergeCell ref="B164:C164"/>
    <mergeCell ref="F164:G164"/>
    <mergeCell ref="B159:C159"/>
    <mergeCell ref="F159:G159"/>
    <mergeCell ref="B160:C160"/>
    <mergeCell ref="F160:G160"/>
    <mergeCell ref="B161:C161"/>
    <mergeCell ref="F161:G161"/>
    <mergeCell ref="B156:C156"/>
    <mergeCell ref="F156:G156"/>
    <mergeCell ref="B157:C157"/>
    <mergeCell ref="F157:G157"/>
    <mergeCell ref="B158:C158"/>
    <mergeCell ref="F158:G158"/>
    <mergeCell ref="B153:C153"/>
    <mergeCell ref="F153:G153"/>
    <mergeCell ref="B154:C154"/>
    <mergeCell ref="F154:G154"/>
    <mergeCell ref="B155:C155"/>
    <mergeCell ref="F155:G155"/>
    <mergeCell ref="B150:C150"/>
    <mergeCell ref="F150:G150"/>
    <mergeCell ref="B151:C151"/>
    <mergeCell ref="F151:G151"/>
    <mergeCell ref="B152:C152"/>
    <mergeCell ref="F152:G152"/>
    <mergeCell ref="A147:K147"/>
    <mergeCell ref="A148:B148"/>
    <mergeCell ref="E148:F148"/>
    <mergeCell ref="G148:K148"/>
    <mergeCell ref="A149:B149"/>
    <mergeCell ref="E149:F149"/>
    <mergeCell ref="G149:J149"/>
    <mergeCell ref="B144:C144"/>
    <mergeCell ref="F144:G144"/>
    <mergeCell ref="B145:C145"/>
    <mergeCell ref="F145:G145"/>
    <mergeCell ref="B146:C146"/>
    <mergeCell ref="F146:G146"/>
    <mergeCell ref="B141:C141"/>
    <mergeCell ref="F141:G141"/>
    <mergeCell ref="B142:C142"/>
    <mergeCell ref="F142:G142"/>
    <mergeCell ref="B143:C143"/>
    <mergeCell ref="F143:G143"/>
    <mergeCell ref="B138:C138"/>
    <mergeCell ref="F138:G138"/>
    <mergeCell ref="B139:C139"/>
    <mergeCell ref="F139:G139"/>
    <mergeCell ref="B140:C140"/>
    <mergeCell ref="F140:G140"/>
    <mergeCell ref="B135:C135"/>
    <mergeCell ref="F135:G135"/>
    <mergeCell ref="B136:C136"/>
    <mergeCell ref="F136:G136"/>
    <mergeCell ref="B137:C137"/>
    <mergeCell ref="F137:G137"/>
    <mergeCell ref="B132:C132"/>
    <mergeCell ref="F132:G132"/>
    <mergeCell ref="B133:C133"/>
    <mergeCell ref="F133:G133"/>
    <mergeCell ref="B134:C134"/>
    <mergeCell ref="F134:G134"/>
    <mergeCell ref="A129:B129"/>
    <mergeCell ref="E129:F129"/>
    <mergeCell ref="G129:J129"/>
    <mergeCell ref="B130:C130"/>
    <mergeCell ref="F130:G130"/>
    <mergeCell ref="B131:C131"/>
    <mergeCell ref="F131:G131"/>
    <mergeCell ref="B125:C125"/>
    <mergeCell ref="F125:G125"/>
    <mergeCell ref="B126:C126"/>
    <mergeCell ref="F126:G126"/>
    <mergeCell ref="A127:K127"/>
    <mergeCell ref="A128:B128"/>
    <mergeCell ref="E128:F128"/>
    <mergeCell ref="G128:K128"/>
    <mergeCell ref="B122:C122"/>
    <mergeCell ref="F122:G122"/>
    <mergeCell ref="B123:C123"/>
    <mergeCell ref="F123:G123"/>
    <mergeCell ref="B124:C124"/>
    <mergeCell ref="F124:G124"/>
    <mergeCell ref="B119:C119"/>
    <mergeCell ref="F119:G119"/>
    <mergeCell ref="B120:C120"/>
    <mergeCell ref="F120:G120"/>
    <mergeCell ref="B121:C121"/>
    <mergeCell ref="F121:G121"/>
    <mergeCell ref="B116:C116"/>
    <mergeCell ref="F116:G116"/>
    <mergeCell ref="B117:C117"/>
    <mergeCell ref="F117:G117"/>
    <mergeCell ref="B118:C118"/>
    <mergeCell ref="F118:G118"/>
    <mergeCell ref="B113:C113"/>
    <mergeCell ref="F113:G113"/>
    <mergeCell ref="B114:C114"/>
    <mergeCell ref="F114:G114"/>
    <mergeCell ref="B115:C115"/>
    <mergeCell ref="F115:G115"/>
    <mergeCell ref="B110:C110"/>
    <mergeCell ref="F110:G110"/>
    <mergeCell ref="B111:C111"/>
    <mergeCell ref="F111:G111"/>
    <mergeCell ref="B112:C112"/>
    <mergeCell ref="F112:G112"/>
    <mergeCell ref="A107:K107"/>
    <mergeCell ref="A108:B108"/>
    <mergeCell ref="E108:F108"/>
    <mergeCell ref="G108:K108"/>
    <mergeCell ref="A109:B109"/>
    <mergeCell ref="E109:F109"/>
    <mergeCell ref="G109:J109"/>
    <mergeCell ref="B104:C104"/>
    <mergeCell ref="F104:G104"/>
    <mergeCell ref="B105:C105"/>
    <mergeCell ref="F105:G105"/>
    <mergeCell ref="B106:C106"/>
    <mergeCell ref="F106:G106"/>
    <mergeCell ref="B101:C101"/>
    <mergeCell ref="F101:G101"/>
    <mergeCell ref="B102:C102"/>
    <mergeCell ref="F102:G102"/>
    <mergeCell ref="B103:C103"/>
    <mergeCell ref="F103:G103"/>
    <mergeCell ref="B98:C98"/>
    <mergeCell ref="F98:G98"/>
    <mergeCell ref="B99:C99"/>
    <mergeCell ref="F99:G99"/>
    <mergeCell ref="B100:C100"/>
    <mergeCell ref="F100:G100"/>
    <mergeCell ref="B95:C95"/>
    <mergeCell ref="F95:G95"/>
    <mergeCell ref="B96:C96"/>
    <mergeCell ref="F96:G96"/>
    <mergeCell ref="B97:C97"/>
    <mergeCell ref="F97:G97"/>
    <mergeCell ref="B92:C92"/>
    <mergeCell ref="F92:G92"/>
    <mergeCell ref="B93:C93"/>
    <mergeCell ref="F93:G93"/>
    <mergeCell ref="B94:C94"/>
    <mergeCell ref="F94:G94"/>
    <mergeCell ref="A89:B89"/>
    <mergeCell ref="E89:F89"/>
    <mergeCell ref="G89:J89"/>
    <mergeCell ref="B90:C90"/>
    <mergeCell ref="F90:G90"/>
    <mergeCell ref="B91:C91"/>
    <mergeCell ref="F91:G91"/>
    <mergeCell ref="B85:C85"/>
    <mergeCell ref="F85:G85"/>
    <mergeCell ref="B86:C86"/>
    <mergeCell ref="F86:G86"/>
    <mergeCell ref="A87:K87"/>
    <mergeCell ref="A88:B88"/>
    <mergeCell ref="E88:F88"/>
    <mergeCell ref="G88:K88"/>
    <mergeCell ref="B82:C82"/>
    <mergeCell ref="F82:G82"/>
    <mergeCell ref="B83:C83"/>
    <mergeCell ref="F83:G83"/>
    <mergeCell ref="B84:C84"/>
    <mergeCell ref="F84:G84"/>
    <mergeCell ref="B79:C79"/>
    <mergeCell ref="F79:G79"/>
    <mergeCell ref="B80:C80"/>
    <mergeCell ref="F80:G80"/>
    <mergeCell ref="B81:C81"/>
    <mergeCell ref="F81:G81"/>
    <mergeCell ref="B76:C76"/>
    <mergeCell ref="F76:G76"/>
    <mergeCell ref="B77:C77"/>
    <mergeCell ref="F77:G77"/>
    <mergeCell ref="B78:C78"/>
    <mergeCell ref="F78:G78"/>
    <mergeCell ref="B73:C73"/>
    <mergeCell ref="F73:G73"/>
    <mergeCell ref="B74:C74"/>
    <mergeCell ref="F74:G74"/>
    <mergeCell ref="B75:C75"/>
    <mergeCell ref="F75:G75"/>
    <mergeCell ref="B70:C70"/>
    <mergeCell ref="F70:G70"/>
    <mergeCell ref="B71:C71"/>
    <mergeCell ref="F71:G71"/>
    <mergeCell ref="B72:C72"/>
    <mergeCell ref="F72:G72"/>
    <mergeCell ref="A67:K67"/>
    <mergeCell ref="A68:B68"/>
    <mergeCell ref="E68:F68"/>
    <mergeCell ref="G68:K68"/>
    <mergeCell ref="A69:B69"/>
    <mergeCell ref="E69:F69"/>
    <mergeCell ref="G69:J69"/>
    <mergeCell ref="B64:C64"/>
    <mergeCell ref="F64:G64"/>
    <mergeCell ref="B65:C65"/>
    <mergeCell ref="F65:G65"/>
    <mergeCell ref="B66:C66"/>
    <mergeCell ref="F66:G66"/>
    <mergeCell ref="B61:C61"/>
    <mergeCell ref="F61:G61"/>
    <mergeCell ref="B62:C62"/>
    <mergeCell ref="F62:G62"/>
    <mergeCell ref="B63:C63"/>
    <mergeCell ref="F63:G63"/>
    <mergeCell ref="B58:C58"/>
    <mergeCell ref="F58:G58"/>
    <mergeCell ref="B59:C59"/>
    <mergeCell ref="F59:G59"/>
    <mergeCell ref="B60:C60"/>
    <mergeCell ref="F60:G60"/>
    <mergeCell ref="B55:C55"/>
    <mergeCell ref="F55:G55"/>
    <mergeCell ref="B56:C56"/>
    <mergeCell ref="F56:G56"/>
    <mergeCell ref="B57:C57"/>
    <mergeCell ref="F57:G57"/>
    <mergeCell ref="B52:C52"/>
    <mergeCell ref="F52:G52"/>
    <mergeCell ref="B53:C53"/>
    <mergeCell ref="F53:G53"/>
    <mergeCell ref="B54:C54"/>
    <mergeCell ref="F54:G54"/>
    <mergeCell ref="A49:B49"/>
    <mergeCell ref="E49:F49"/>
    <mergeCell ref="G49:J49"/>
    <mergeCell ref="B50:C50"/>
    <mergeCell ref="F50:G50"/>
    <mergeCell ref="B51:C51"/>
    <mergeCell ref="F51:G51"/>
    <mergeCell ref="B45:C45"/>
    <mergeCell ref="F45:G45"/>
    <mergeCell ref="B46:C46"/>
    <mergeCell ref="F46:G46"/>
    <mergeCell ref="A47:K47"/>
    <mergeCell ref="A48:B48"/>
    <mergeCell ref="E48:F48"/>
    <mergeCell ref="G48:K48"/>
    <mergeCell ref="B42:C42"/>
    <mergeCell ref="F42:G42"/>
    <mergeCell ref="B43:C43"/>
    <mergeCell ref="F43:G43"/>
    <mergeCell ref="B44:C44"/>
    <mergeCell ref="F44:G44"/>
    <mergeCell ref="B39:C39"/>
    <mergeCell ref="F39:G39"/>
    <mergeCell ref="B40:C40"/>
    <mergeCell ref="F40:G40"/>
    <mergeCell ref="B41:C41"/>
    <mergeCell ref="F41:G41"/>
    <mergeCell ref="B36:C36"/>
    <mergeCell ref="F36:G36"/>
    <mergeCell ref="B37:C37"/>
    <mergeCell ref="F37:G37"/>
    <mergeCell ref="B38:C38"/>
    <mergeCell ref="F38:G38"/>
    <mergeCell ref="B33:C33"/>
    <mergeCell ref="F33:G33"/>
    <mergeCell ref="B34:C34"/>
    <mergeCell ref="F34:G34"/>
    <mergeCell ref="B35:C35"/>
    <mergeCell ref="F35:G35"/>
    <mergeCell ref="B30:C30"/>
    <mergeCell ref="F30:G30"/>
    <mergeCell ref="B31:C31"/>
    <mergeCell ref="F31:G31"/>
    <mergeCell ref="B32:C32"/>
    <mergeCell ref="F32:G32"/>
    <mergeCell ref="A27:K27"/>
    <mergeCell ref="A28:B28"/>
    <mergeCell ref="E28:F28"/>
    <mergeCell ref="G28:K28"/>
    <mergeCell ref="A29:B29"/>
    <mergeCell ref="E29:F29"/>
    <mergeCell ref="G29:J29"/>
    <mergeCell ref="B24:C24"/>
    <mergeCell ref="F24:G24"/>
    <mergeCell ref="B25:C25"/>
    <mergeCell ref="F25:G25"/>
    <mergeCell ref="B26:C26"/>
    <mergeCell ref="F26:G26"/>
    <mergeCell ref="B21:C21"/>
    <mergeCell ref="F21:G21"/>
    <mergeCell ref="B22:C22"/>
    <mergeCell ref="F22:G22"/>
    <mergeCell ref="B23:C23"/>
    <mergeCell ref="F23:G23"/>
    <mergeCell ref="B18:C18"/>
    <mergeCell ref="F18:G18"/>
    <mergeCell ref="B19:C19"/>
    <mergeCell ref="F19:G19"/>
    <mergeCell ref="B20:C20"/>
    <mergeCell ref="F20:G20"/>
    <mergeCell ref="B15:C15"/>
    <mergeCell ref="F15:G15"/>
    <mergeCell ref="B16:C16"/>
    <mergeCell ref="F16:G16"/>
    <mergeCell ref="B17:C17"/>
    <mergeCell ref="F17:G17"/>
    <mergeCell ref="B12:C12"/>
    <mergeCell ref="F12:G12"/>
    <mergeCell ref="B13:C13"/>
    <mergeCell ref="F13:G13"/>
    <mergeCell ref="B14:C14"/>
    <mergeCell ref="F14:G14"/>
    <mergeCell ref="I8:J8"/>
    <mergeCell ref="K8:K9"/>
    <mergeCell ref="B10:C10"/>
    <mergeCell ref="F10:G10"/>
    <mergeCell ref="B11:C11"/>
    <mergeCell ref="F11:G11"/>
    <mergeCell ref="A8:A9"/>
    <mergeCell ref="B8:C9"/>
    <mergeCell ref="D8:D9"/>
    <mergeCell ref="E8:E9"/>
    <mergeCell ref="F8:G9"/>
    <mergeCell ref="H8:H9"/>
    <mergeCell ref="A5:C5"/>
    <mergeCell ref="D5:E5"/>
    <mergeCell ref="F5:H5"/>
    <mergeCell ref="A6:K6"/>
    <mergeCell ref="A7:C7"/>
    <mergeCell ref="D7:K7"/>
    <mergeCell ref="A1:C3"/>
    <mergeCell ref="D1:H3"/>
    <mergeCell ref="I1:K1"/>
    <mergeCell ref="I2:K2"/>
    <mergeCell ref="I3:J3"/>
    <mergeCell ref="A4:C4"/>
    <mergeCell ref="D4:E4"/>
    <mergeCell ref="F4:H4"/>
    <mergeCell ref="I4:J5"/>
    <mergeCell ref="K4:K5"/>
  </mergeCells>
  <printOptions/>
  <pageMargins left="0.7" right="0.7" top="0.75" bottom="0.75" header="0.3" footer="0.3"/>
  <pageSetup orientation="portrait" paperSize="9"/>
  <legacyDrawing r:id="rId2"/>
  <oleObjects>
    <oleObject progId="" shapeId="9235144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K209"/>
  <sheetViews>
    <sheetView zoomScalePageLayoutView="0" workbookViewId="0" topLeftCell="A1">
      <selection activeCell="J19" sqref="J19"/>
    </sheetView>
  </sheetViews>
  <sheetFormatPr defaultColWidth="0" defaultRowHeight="12.75" customHeight="1" zeroHeight="1"/>
  <cols>
    <col min="1" max="1" width="4.375" style="2" customWidth="1"/>
    <col min="2" max="2" width="4.75390625" style="2" customWidth="1"/>
    <col min="3" max="3" width="14.875" style="2" customWidth="1"/>
    <col min="4" max="4" width="13.25390625" style="2" customWidth="1"/>
    <col min="5" max="5" width="12.375" style="2" customWidth="1"/>
    <col min="6" max="6" width="3.25390625" style="2" customWidth="1"/>
    <col min="7" max="7" width="8.625" style="2" customWidth="1"/>
    <col min="8" max="8" width="8.25390625" style="2" customWidth="1"/>
    <col min="9" max="9" width="5.75390625" style="2" customWidth="1"/>
    <col min="10" max="10" width="7.375" style="2" customWidth="1"/>
    <col min="11" max="11" width="9.125" style="2" customWidth="1"/>
    <col min="12" max="12" width="1.37890625" style="2" customWidth="1"/>
    <col min="13" max="16384" width="0" style="2" hidden="1" customWidth="1"/>
  </cols>
  <sheetData>
    <row r="1" spans="1:11" ht="19.5" customHeight="1" thickTop="1">
      <c r="A1" s="172"/>
      <c r="B1" s="173"/>
      <c r="C1" s="174"/>
      <c r="D1" s="175" t="s">
        <v>28</v>
      </c>
      <c r="E1" s="176"/>
      <c r="F1" s="176"/>
      <c r="G1" s="176"/>
      <c r="H1" s="177"/>
      <c r="I1" s="178" t="s">
        <v>0</v>
      </c>
      <c r="J1" s="179"/>
      <c r="K1" s="180"/>
    </row>
    <row r="2" spans="1:11" ht="24" customHeight="1">
      <c r="A2" s="181"/>
      <c r="B2" s="182"/>
      <c r="C2" s="183"/>
      <c r="D2" s="184"/>
      <c r="E2" s="185"/>
      <c r="F2" s="185"/>
      <c r="G2" s="185"/>
      <c r="H2" s="186"/>
      <c r="I2" s="156" t="s">
        <v>142</v>
      </c>
      <c r="J2" s="273"/>
      <c r="K2" s="274"/>
    </row>
    <row r="3" spans="1:11" ht="15" customHeight="1" thickBot="1">
      <c r="A3" s="181"/>
      <c r="B3" s="182"/>
      <c r="C3" s="183"/>
      <c r="D3" s="184"/>
      <c r="E3" s="185"/>
      <c r="F3" s="185"/>
      <c r="G3" s="185"/>
      <c r="H3" s="186"/>
      <c r="I3" s="190" t="s">
        <v>24</v>
      </c>
      <c r="J3" s="191"/>
      <c r="K3" s="30"/>
    </row>
    <row r="4" spans="1:11" ht="19.5" customHeight="1" thickTop="1">
      <c r="A4" s="193" t="s">
        <v>2</v>
      </c>
      <c r="B4" s="194"/>
      <c r="C4" s="195"/>
      <c r="D4" s="196" t="s">
        <v>4</v>
      </c>
      <c r="E4" s="197"/>
      <c r="F4" s="196" t="s">
        <v>23</v>
      </c>
      <c r="G4" s="198"/>
      <c r="H4" s="197"/>
      <c r="I4" s="199" t="s">
        <v>1</v>
      </c>
      <c r="J4" s="179"/>
      <c r="K4" s="133">
        <v>0</v>
      </c>
    </row>
    <row r="5" spans="1:11" ht="19.5" customHeight="1" thickBot="1">
      <c r="A5" s="135" t="s">
        <v>3</v>
      </c>
      <c r="B5" s="136"/>
      <c r="C5" s="137"/>
      <c r="D5" s="168" t="s">
        <v>143</v>
      </c>
      <c r="E5" s="169"/>
      <c r="F5" s="136" t="s">
        <v>27</v>
      </c>
      <c r="G5" s="200"/>
      <c r="H5" s="201"/>
      <c r="I5" s="202"/>
      <c r="J5" s="202"/>
      <c r="K5" s="134"/>
    </row>
    <row r="6" spans="1:11" ht="26.25" customHeight="1">
      <c r="A6" s="203" t="s">
        <v>13</v>
      </c>
      <c r="B6" s="204"/>
      <c r="C6" s="205"/>
      <c r="D6" s="205"/>
      <c r="E6" s="205"/>
      <c r="F6" s="205"/>
      <c r="G6" s="205"/>
      <c r="H6" s="205"/>
      <c r="I6" s="205"/>
      <c r="J6" s="205"/>
      <c r="K6" s="206"/>
    </row>
    <row r="7" spans="1:11" ht="37.5" customHeight="1" thickBot="1">
      <c r="A7" s="207" t="s">
        <v>7</v>
      </c>
      <c r="B7" s="208"/>
      <c r="C7" s="208"/>
      <c r="D7" s="170" t="s">
        <v>144</v>
      </c>
      <c r="E7" s="170"/>
      <c r="F7" s="170"/>
      <c r="G7" s="170"/>
      <c r="H7" s="170"/>
      <c r="I7" s="170"/>
      <c r="J7" s="170"/>
      <c r="K7" s="171"/>
    </row>
    <row r="8" spans="1:11" ht="26.25" customHeight="1" thickBot="1">
      <c r="A8" s="211" t="s">
        <v>5</v>
      </c>
      <c r="B8" s="212" t="s">
        <v>14</v>
      </c>
      <c r="C8" s="213"/>
      <c r="D8" s="214" t="s">
        <v>15</v>
      </c>
      <c r="E8" s="214" t="s">
        <v>16</v>
      </c>
      <c r="F8" s="215" t="s">
        <v>17</v>
      </c>
      <c r="G8" s="213"/>
      <c r="H8" s="214" t="s">
        <v>18</v>
      </c>
      <c r="I8" s="211" t="s">
        <v>19</v>
      </c>
      <c r="J8" s="211"/>
      <c r="K8" s="211" t="s">
        <v>6</v>
      </c>
    </row>
    <row r="9" spans="1:11" ht="26.25" customHeight="1" thickBot="1">
      <c r="A9" s="216"/>
      <c r="B9" s="207"/>
      <c r="C9" s="217"/>
      <c r="D9" s="216"/>
      <c r="E9" s="216"/>
      <c r="F9" s="207"/>
      <c r="G9" s="217"/>
      <c r="H9" s="216"/>
      <c r="I9" s="218" t="s">
        <v>20</v>
      </c>
      <c r="J9" s="219" t="s">
        <v>21</v>
      </c>
      <c r="K9" s="216"/>
    </row>
    <row r="10" spans="1:11" ht="30" customHeight="1">
      <c r="A10" s="3">
        <v>1</v>
      </c>
      <c r="B10" s="53" t="s">
        <v>145</v>
      </c>
      <c r="C10" s="54"/>
      <c r="D10" s="34"/>
      <c r="E10" s="316" t="s">
        <v>146</v>
      </c>
      <c r="F10" s="221"/>
      <c r="G10" s="222"/>
      <c r="H10" s="32">
        <v>2760</v>
      </c>
      <c r="I10" s="35"/>
      <c r="J10" s="36">
        <v>230</v>
      </c>
      <c r="K10" s="247" t="s">
        <v>62</v>
      </c>
    </row>
    <row r="11" spans="1:11" ht="30" customHeight="1">
      <c r="A11" s="3">
        <v>2</v>
      </c>
      <c r="B11" s="53" t="s">
        <v>147</v>
      </c>
      <c r="C11" s="54"/>
      <c r="D11" s="34"/>
      <c r="E11" s="316" t="s">
        <v>146</v>
      </c>
      <c r="F11" s="221"/>
      <c r="G11" s="222"/>
      <c r="H11" s="32">
        <v>600</v>
      </c>
      <c r="I11" s="52"/>
      <c r="J11" s="36">
        <v>100</v>
      </c>
      <c r="K11" s="247" t="s">
        <v>62</v>
      </c>
    </row>
    <row r="12" spans="1:11" ht="30" customHeight="1">
      <c r="A12" s="3">
        <v>3</v>
      </c>
      <c r="B12" s="100" t="s">
        <v>148</v>
      </c>
      <c r="C12" s="101"/>
      <c r="D12" s="34"/>
      <c r="E12" s="316" t="s">
        <v>146</v>
      </c>
      <c r="F12" s="245"/>
      <c r="G12" s="246"/>
      <c r="H12" s="42">
        <v>96</v>
      </c>
      <c r="I12" s="35"/>
      <c r="J12" s="36">
        <v>10</v>
      </c>
      <c r="K12" s="247" t="s">
        <v>62</v>
      </c>
    </row>
    <row r="13" spans="1:11" ht="30" customHeight="1">
      <c r="A13" s="3">
        <v>4</v>
      </c>
      <c r="B13" s="100" t="s">
        <v>149</v>
      </c>
      <c r="C13" s="101"/>
      <c r="D13" s="34"/>
      <c r="E13" s="316" t="s">
        <v>146</v>
      </c>
      <c r="F13" s="245"/>
      <c r="G13" s="246"/>
      <c r="H13" s="42">
        <v>180</v>
      </c>
      <c r="I13" s="35"/>
      <c r="J13" s="36">
        <v>30</v>
      </c>
      <c r="K13" s="247" t="s">
        <v>62</v>
      </c>
    </row>
    <row r="14" spans="1:11" ht="30" customHeight="1">
      <c r="A14" s="3">
        <v>5</v>
      </c>
      <c r="B14" s="100" t="s">
        <v>150</v>
      </c>
      <c r="C14" s="101"/>
      <c r="D14" s="34"/>
      <c r="E14" s="316" t="s">
        <v>55</v>
      </c>
      <c r="F14" s="57" t="s">
        <v>39</v>
      </c>
      <c r="G14" s="58"/>
      <c r="H14" s="42">
        <v>967.75</v>
      </c>
      <c r="I14" s="52"/>
      <c r="J14" s="36">
        <v>175</v>
      </c>
      <c r="K14" s="247" t="s">
        <v>62</v>
      </c>
    </row>
    <row r="15" spans="1:11" ht="30" customHeight="1">
      <c r="A15" s="3">
        <v>6</v>
      </c>
      <c r="B15" s="100" t="s">
        <v>151</v>
      </c>
      <c r="C15" s="101"/>
      <c r="D15" s="34"/>
      <c r="E15" s="316" t="s">
        <v>55</v>
      </c>
      <c r="F15" s="57" t="s">
        <v>39</v>
      </c>
      <c r="G15" s="58"/>
      <c r="H15" s="42">
        <v>44</v>
      </c>
      <c r="I15" s="35"/>
      <c r="J15" s="36">
        <v>220</v>
      </c>
      <c r="K15" s="247"/>
    </row>
    <row r="16" spans="1:11" ht="30" customHeight="1">
      <c r="A16" s="3">
        <v>7</v>
      </c>
      <c r="B16" s="100" t="s">
        <v>152</v>
      </c>
      <c r="C16" s="101"/>
      <c r="D16" s="34"/>
      <c r="E16" s="316" t="s">
        <v>55</v>
      </c>
      <c r="F16" s="57" t="s">
        <v>39</v>
      </c>
      <c r="G16" s="58"/>
      <c r="H16" s="42">
        <v>320.28</v>
      </c>
      <c r="I16" s="35"/>
      <c r="J16" s="36">
        <v>340</v>
      </c>
      <c r="K16" s="247"/>
    </row>
    <row r="17" spans="1:11" ht="30" customHeight="1">
      <c r="A17" s="3">
        <v>8</v>
      </c>
      <c r="B17" s="100" t="s">
        <v>153</v>
      </c>
      <c r="C17" s="101"/>
      <c r="D17" s="34"/>
      <c r="E17" s="316" t="s">
        <v>55</v>
      </c>
      <c r="F17" s="57" t="s">
        <v>39</v>
      </c>
      <c r="G17" s="58"/>
      <c r="H17" s="42">
        <v>354.2</v>
      </c>
      <c r="I17" s="35"/>
      <c r="J17" s="36">
        <v>220</v>
      </c>
      <c r="K17" s="247"/>
    </row>
    <row r="18" spans="1:11" ht="30" customHeight="1">
      <c r="A18" s="3">
        <v>9</v>
      </c>
      <c r="B18" s="100" t="s">
        <v>154</v>
      </c>
      <c r="C18" s="101"/>
      <c r="D18" s="34" t="s">
        <v>155</v>
      </c>
      <c r="E18" s="244"/>
      <c r="F18" s="245"/>
      <c r="G18" s="246"/>
      <c r="H18" s="42">
        <v>7.3</v>
      </c>
      <c r="I18" s="35">
        <v>1000</v>
      </c>
      <c r="J18" s="36"/>
      <c r="K18" s="247"/>
    </row>
    <row r="19" spans="1:11" ht="30" customHeight="1">
      <c r="A19" s="3"/>
      <c r="B19" s="106"/>
      <c r="C19" s="107"/>
      <c r="D19" s="34"/>
      <c r="E19" s="316"/>
      <c r="F19" s="57"/>
      <c r="G19" s="58"/>
      <c r="H19" s="32"/>
      <c r="I19" s="35"/>
      <c r="J19" s="36"/>
      <c r="K19" s="247"/>
    </row>
    <row r="20" spans="1:11" ht="30" customHeight="1">
      <c r="A20" s="3"/>
      <c r="B20" s="53"/>
      <c r="C20" s="54"/>
      <c r="D20" s="34"/>
      <c r="E20" s="316"/>
      <c r="F20" s="221"/>
      <c r="G20" s="222"/>
      <c r="H20" s="32"/>
      <c r="I20" s="35"/>
      <c r="J20" s="36"/>
      <c r="K20" s="247"/>
    </row>
    <row r="21" spans="1:11" ht="30" customHeight="1">
      <c r="A21" s="3">
        <v>10</v>
      </c>
      <c r="B21" s="104" t="s">
        <v>156</v>
      </c>
      <c r="C21" s="105"/>
      <c r="D21" s="34" t="s">
        <v>157</v>
      </c>
      <c r="E21" s="244"/>
      <c r="F21" s="245"/>
      <c r="G21" s="246"/>
      <c r="H21" s="247" t="s">
        <v>158</v>
      </c>
      <c r="I21" s="35">
        <v>4</v>
      </c>
      <c r="J21" s="36"/>
      <c r="K21" s="317" t="s">
        <v>159</v>
      </c>
    </row>
    <row r="22" spans="1:11" ht="30" customHeight="1">
      <c r="A22" s="3">
        <v>11</v>
      </c>
      <c r="B22" s="100" t="s">
        <v>160</v>
      </c>
      <c r="C22" s="101"/>
      <c r="D22" s="34" t="s">
        <v>157</v>
      </c>
      <c r="E22" s="244"/>
      <c r="F22" s="245"/>
      <c r="G22" s="246"/>
      <c r="H22" s="247" t="s">
        <v>158</v>
      </c>
      <c r="I22" s="35">
        <v>1</v>
      </c>
      <c r="J22" s="36"/>
      <c r="K22" s="247"/>
    </row>
    <row r="23" spans="1:11" ht="30" customHeight="1">
      <c r="A23" s="3"/>
      <c r="B23" s="53"/>
      <c r="C23" s="54"/>
      <c r="D23" s="34"/>
      <c r="E23" s="316"/>
      <c r="F23" s="221"/>
      <c r="G23" s="222"/>
      <c r="H23" s="32"/>
      <c r="I23" s="35"/>
      <c r="J23" s="36"/>
      <c r="K23" s="247"/>
    </row>
    <row r="24" spans="1:11" ht="30" customHeight="1">
      <c r="A24" s="3"/>
      <c r="B24" s="53"/>
      <c r="C24" s="54"/>
      <c r="D24" s="34"/>
      <c r="E24" s="316"/>
      <c r="F24" s="57"/>
      <c r="G24" s="58"/>
      <c r="H24" s="32"/>
      <c r="I24" s="35"/>
      <c r="J24" s="36"/>
      <c r="K24" s="247"/>
    </row>
    <row r="25" spans="1:11" ht="30" customHeight="1">
      <c r="A25" s="3"/>
      <c r="B25" s="53"/>
      <c r="C25" s="54"/>
      <c r="D25" s="34"/>
      <c r="E25" s="316"/>
      <c r="F25" s="57"/>
      <c r="G25" s="58"/>
      <c r="H25" s="32"/>
      <c r="I25" s="35"/>
      <c r="J25" s="38"/>
      <c r="K25" s="247"/>
    </row>
    <row r="26" spans="1:11" ht="30" customHeight="1">
      <c r="A26" s="3"/>
      <c r="B26" s="53"/>
      <c r="C26" s="54"/>
      <c r="D26" s="34"/>
      <c r="E26" s="316"/>
      <c r="F26" s="57"/>
      <c r="G26" s="58"/>
      <c r="H26" s="32"/>
      <c r="I26" s="35"/>
      <c r="J26" s="36"/>
      <c r="K26" s="247"/>
    </row>
    <row r="27" spans="1:11" ht="18.75" customHeight="1" thickBot="1">
      <c r="A27" s="224" t="s">
        <v>22</v>
      </c>
      <c r="B27" s="225"/>
      <c r="C27" s="225"/>
      <c r="D27" s="225"/>
      <c r="E27" s="225"/>
      <c r="F27" s="225"/>
      <c r="G27" s="225"/>
      <c r="H27" s="225"/>
      <c r="I27" s="225"/>
      <c r="J27" s="225"/>
      <c r="K27" s="226"/>
    </row>
    <row r="28" spans="1:11" ht="18.75" customHeight="1">
      <c r="A28" s="227" t="s">
        <v>8</v>
      </c>
      <c r="B28" s="228"/>
      <c r="C28" s="231" t="s">
        <v>25</v>
      </c>
      <c r="D28" s="232"/>
      <c r="E28" s="231" t="s">
        <v>25</v>
      </c>
      <c r="F28" s="232"/>
      <c r="G28" s="233" t="s">
        <v>10</v>
      </c>
      <c r="H28" s="234"/>
      <c r="I28" s="234"/>
      <c r="J28" s="234"/>
      <c r="K28" s="235"/>
    </row>
    <row r="29" spans="1:11" ht="18.75" customHeight="1" thickBot="1">
      <c r="A29" s="236" t="s">
        <v>11</v>
      </c>
      <c r="B29" s="237"/>
      <c r="C29" s="238" t="s">
        <v>61</v>
      </c>
      <c r="D29" s="239" t="s">
        <v>11</v>
      </c>
      <c r="E29" s="240" t="str">
        <f>C29</f>
        <v>19.06.2024</v>
      </c>
      <c r="F29" s="241"/>
      <c r="G29" s="242">
        <f>SUM(H10:H26,H30:H46,H50:H66,H70:H86,H90:H106,H110:H126,H130:H146,H150:H166,H170:H186,H190:H206)</f>
        <v>5329.53</v>
      </c>
      <c r="H29" s="242"/>
      <c r="I29" s="242"/>
      <c r="J29" s="242"/>
      <c r="K29" s="243" t="s">
        <v>12</v>
      </c>
    </row>
    <row r="30" spans="1:11" ht="30" customHeight="1">
      <c r="A30" s="3"/>
      <c r="B30" s="53"/>
      <c r="C30" s="54"/>
      <c r="D30" s="34"/>
      <c r="E30" s="316"/>
      <c r="F30" s="221"/>
      <c r="G30" s="222"/>
      <c r="H30" s="32"/>
      <c r="I30" s="35"/>
      <c r="J30" s="36"/>
      <c r="K30" s="247"/>
    </row>
    <row r="31" spans="1:11" ht="30" customHeight="1">
      <c r="A31" s="3"/>
      <c r="B31" s="53"/>
      <c r="C31" s="54"/>
      <c r="D31" s="34"/>
      <c r="E31" s="316"/>
      <c r="F31" s="221"/>
      <c r="G31" s="222"/>
      <c r="H31" s="32"/>
      <c r="I31" s="52"/>
      <c r="J31" s="36"/>
      <c r="K31" s="247"/>
    </row>
    <row r="32" spans="1:11" ht="30" customHeight="1">
      <c r="A32" s="3"/>
      <c r="B32" s="100"/>
      <c r="C32" s="101"/>
      <c r="D32" s="34"/>
      <c r="E32" s="316"/>
      <c r="F32" s="57"/>
      <c r="G32" s="58"/>
      <c r="H32" s="42"/>
      <c r="I32" s="52"/>
      <c r="J32" s="36"/>
      <c r="K32" s="247"/>
    </row>
    <row r="33" spans="1:11" ht="30" customHeight="1">
      <c r="A33" s="3"/>
      <c r="B33" s="100"/>
      <c r="C33" s="101"/>
      <c r="D33" s="34"/>
      <c r="E33" s="316"/>
      <c r="F33" s="57"/>
      <c r="G33" s="58"/>
      <c r="H33" s="42"/>
      <c r="I33" s="35"/>
      <c r="J33" s="36"/>
      <c r="K33" s="247"/>
    </row>
    <row r="34" spans="1:11" ht="30" customHeight="1">
      <c r="A34" s="3"/>
      <c r="B34" s="100"/>
      <c r="C34" s="101"/>
      <c r="D34" s="34"/>
      <c r="E34" s="316"/>
      <c r="F34" s="57"/>
      <c r="G34" s="58"/>
      <c r="H34" s="42"/>
      <c r="I34" s="35"/>
      <c r="J34" s="36"/>
      <c r="K34" s="247"/>
    </row>
    <row r="35" spans="1:11" ht="30" customHeight="1">
      <c r="A35" s="3"/>
      <c r="B35" s="100"/>
      <c r="C35" s="101"/>
      <c r="D35" s="34"/>
      <c r="E35" s="316"/>
      <c r="F35" s="57"/>
      <c r="G35" s="58"/>
      <c r="H35" s="42"/>
      <c r="I35" s="35"/>
      <c r="J35" s="36"/>
      <c r="K35" s="247"/>
    </row>
    <row r="36" spans="1:11" ht="30" customHeight="1">
      <c r="A36" s="3"/>
      <c r="B36" s="100"/>
      <c r="C36" s="101"/>
      <c r="D36" s="34"/>
      <c r="E36" s="244"/>
      <c r="F36" s="245"/>
      <c r="G36" s="246"/>
      <c r="H36" s="42"/>
      <c r="I36" s="35"/>
      <c r="J36" s="36"/>
      <c r="K36" s="247"/>
    </row>
    <row r="37" spans="1:11" ht="30" customHeight="1">
      <c r="A37" s="3"/>
      <c r="B37" s="100"/>
      <c r="C37" s="101"/>
      <c r="D37" s="34"/>
      <c r="E37" s="244"/>
      <c r="F37" s="245"/>
      <c r="G37" s="246"/>
      <c r="H37" s="42"/>
      <c r="I37" s="35"/>
      <c r="J37" s="36"/>
      <c r="K37" s="247"/>
    </row>
    <row r="38" spans="1:11" ht="30" customHeight="1">
      <c r="A38" s="3"/>
      <c r="B38" s="102"/>
      <c r="C38" s="103"/>
      <c r="D38" s="34"/>
      <c r="E38" s="244"/>
      <c r="F38" s="245"/>
      <c r="G38" s="246"/>
      <c r="H38" s="42"/>
      <c r="I38" s="52"/>
      <c r="J38" s="36"/>
      <c r="K38" s="43"/>
    </row>
    <row r="39" spans="1:11" ht="30" customHeight="1">
      <c r="A39" s="3"/>
      <c r="B39" s="104"/>
      <c r="C39" s="105"/>
      <c r="D39" s="34"/>
      <c r="E39" s="244"/>
      <c r="F39" s="245"/>
      <c r="G39" s="246"/>
      <c r="H39" s="42"/>
      <c r="I39" s="35"/>
      <c r="J39" s="36"/>
      <c r="K39" s="247"/>
    </row>
    <row r="40" spans="1:11" ht="30" customHeight="1">
      <c r="A40" s="3"/>
      <c r="B40" s="100"/>
      <c r="C40" s="101"/>
      <c r="D40" s="34"/>
      <c r="E40" s="244"/>
      <c r="F40" s="245"/>
      <c r="G40" s="246"/>
      <c r="H40" s="42"/>
      <c r="I40" s="35"/>
      <c r="J40" s="36"/>
      <c r="K40" s="247"/>
    </row>
    <row r="41" spans="1:11" ht="30" customHeight="1">
      <c r="A41" s="3"/>
      <c r="B41" s="100"/>
      <c r="C41" s="101"/>
      <c r="D41" s="34"/>
      <c r="E41" s="244"/>
      <c r="F41" s="245"/>
      <c r="G41" s="246"/>
      <c r="H41" s="42"/>
      <c r="I41" s="35"/>
      <c r="J41" s="36"/>
      <c r="K41" s="247"/>
    </row>
    <row r="42" spans="1:11" ht="30" customHeight="1">
      <c r="A42" s="3"/>
      <c r="B42" s="100"/>
      <c r="C42" s="101"/>
      <c r="D42" s="34"/>
      <c r="E42" s="316"/>
      <c r="F42" s="245"/>
      <c r="G42" s="246"/>
      <c r="H42" s="42"/>
      <c r="I42" s="35"/>
      <c r="J42" s="36"/>
      <c r="K42" s="247"/>
    </row>
    <row r="43" spans="1:11" ht="30" customHeight="1">
      <c r="A43" s="3"/>
      <c r="B43" s="100"/>
      <c r="C43" s="101"/>
      <c r="D43" s="34"/>
      <c r="E43" s="244"/>
      <c r="F43" s="245"/>
      <c r="G43" s="246"/>
      <c r="H43" s="42"/>
      <c r="I43" s="35"/>
      <c r="J43" s="36"/>
      <c r="K43" s="247"/>
    </row>
    <row r="44" spans="1:11" ht="30" customHeight="1">
      <c r="A44" s="3"/>
      <c r="B44" s="100"/>
      <c r="C44" s="101"/>
      <c r="D44" s="34"/>
      <c r="E44" s="244"/>
      <c r="F44" s="245"/>
      <c r="G44" s="246"/>
      <c r="H44" s="42"/>
      <c r="I44" s="35"/>
      <c r="J44" s="36"/>
      <c r="K44" s="247"/>
    </row>
    <row r="45" spans="1:11" ht="30" customHeight="1">
      <c r="A45" s="3"/>
      <c r="B45" s="100"/>
      <c r="C45" s="101"/>
      <c r="D45" s="34"/>
      <c r="E45" s="244"/>
      <c r="F45" s="245"/>
      <c r="G45" s="246"/>
      <c r="H45" s="42"/>
      <c r="I45" s="35"/>
      <c r="J45" s="36"/>
      <c r="K45" s="247"/>
    </row>
    <row r="46" spans="1:11" ht="30" customHeight="1">
      <c r="A46" s="3"/>
      <c r="B46" s="100"/>
      <c r="C46" s="101"/>
      <c r="D46" s="34"/>
      <c r="E46" s="244"/>
      <c r="F46" s="245"/>
      <c r="G46" s="246"/>
      <c r="H46" s="42"/>
      <c r="I46" s="35"/>
      <c r="J46" s="36"/>
      <c r="K46" s="247"/>
    </row>
    <row r="47" spans="1:11" ht="18.75" customHeight="1" thickBot="1">
      <c r="A47" s="224" t="s">
        <v>22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6"/>
    </row>
    <row r="48" spans="1:11" ht="18.75" customHeight="1">
      <c r="A48" s="248" t="s">
        <v>8</v>
      </c>
      <c r="B48" s="249"/>
      <c r="C48" s="250" t="str">
        <f>C28</f>
        <v>T.Jaros</v>
      </c>
      <c r="D48" s="251" t="s">
        <v>9</v>
      </c>
      <c r="E48" s="252" t="str">
        <f>E28</f>
        <v>T.Jaros</v>
      </c>
      <c r="F48" s="253"/>
      <c r="G48" s="254" t="s">
        <v>10</v>
      </c>
      <c r="H48" s="255"/>
      <c r="I48" s="255"/>
      <c r="J48" s="255"/>
      <c r="K48" s="213"/>
    </row>
    <row r="49" spans="1:11" ht="18.75" customHeight="1" thickBot="1">
      <c r="A49" s="256" t="s">
        <v>11</v>
      </c>
      <c r="B49" s="257"/>
      <c r="C49" s="258" t="str">
        <f>C29</f>
        <v>19.06.2024</v>
      </c>
      <c r="D49" s="259" t="s">
        <v>11</v>
      </c>
      <c r="E49" s="260" t="str">
        <f>E29</f>
        <v>19.06.2024</v>
      </c>
      <c r="F49" s="261"/>
      <c r="G49" s="262">
        <f>$G29</f>
        <v>5329.53</v>
      </c>
      <c r="H49" s="262"/>
      <c r="I49" s="262"/>
      <c r="J49" s="262"/>
      <c r="K49" s="263" t="s">
        <v>12</v>
      </c>
    </row>
    <row r="50" spans="1:11" ht="30" customHeight="1">
      <c r="A50" s="3"/>
      <c r="B50" s="100"/>
      <c r="C50" s="101"/>
      <c r="D50" s="34"/>
      <c r="E50" s="244"/>
      <c r="F50" s="245"/>
      <c r="G50" s="246"/>
      <c r="H50" s="42"/>
      <c r="I50" s="35"/>
      <c r="J50" s="36"/>
      <c r="K50" s="247"/>
    </row>
    <row r="51" spans="1:11" ht="30" customHeight="1">
      <c r="A51" s="3"/>
      <c r="B51" s="100"/>
      <c r="C51" s="101"/>
      <c r="D51" s="34"/>
      <c r="E51" s="244"/>
      <c r="F51" s="245"/>
      <c r="G51" s="246"/>
      <c r="H51" s="42"/>
      <c r="I51" s="35"/>
      <c r="J51" s="36"/>
      <c r="K51" s="247"/>
    </row>
    <row r="52" spans="1:11" ht="30" customHeight="1">
      <c r="A52" s="3"/>
      <c r="B52" s="100"/>
      <c r="C52" s="101"/>
      <c r="D52" s="34"/>
      <c r="E52" s="244"/>
      <c r="F52" s="245"/>
      <c r="G52" s="246"/>
      <c r="H52" s="42"/>
      <c r="I52" s="35"/>
      <c r="J52" s="36"/>
      <c r="K52" s="247"/>
    </row>
    <row r="53" spans="1:11" ht="30" customHeight="1">
      <c r="A53" s="3"/>
      <c r="B53" s="100"/>
      <c r="C53" s="101"/>
      <c r="D53" s="34"/>
      <c r="E53" s="244"/>
      <c r="F53" s="245"/>
      <c r="G53" s="246"/>
      <c r="H53" s="42"/>
      <c r="I53" s="35"/>
      <c r="J53" s="36"/>
      <c r="K53" s="247"/>
    </row>
    <row r="54" spans="1:11" ht="30" customHeight="1">
      <c r="A54" s="3"/>
      <c r="B54" s="100"/>
      <c r="C54" s="101"/>
      <c r="D54" s="34"/>
      <c r="E54" s="244"/>
      <c r="F54" s="245"/>
      <c r="G54" s="246"/>
      <c r="H54" s="42"/>
      <c r="I54" s="35"/>
      <c r="J54" s="36"/>
      <c r="K54" s="44"/>
    </row>
    <row r="55" spans="1:11" ht="30" customHeight="1">
      <c r="A55" s="3"/>
      <c r="B55" s="100"/>
      <c r="C55" s="101"/>
      <c r="D55" s="34"/>
      <c r="E55" s="244"/>
      <c r="F55" s="245"/>
      <c r="G55" s="246"/>
      <c r="H55" s="42"/>
      <c r="I55" s="35"/>
      <c r="J55" s="36"/>
      <c r="K55" s="44"/>
    </row>
    <row r="56" spans="1:11" ht="30" customHeight="1">
      <c r="A56" s="3"/>
      <c r="B56" s="100"/>
      <c r="C56" s="101"/>
      <c r="D56" s="34"/>
      <c r="E56" s="244"/>
      <c r="F56" s="245"/>
      <c r="G56" s="246"/>
      <c r="H56" s="42"/>
      <c r="I56" s="35"/>
      <c r="J56" s="36"/>
      <c r="K56" s="247"/>
    </row>
    <row r="57" spans="1:11" ht="30" customHeight="1">
      <c r="A57" s="3"/>
      <c r="B57" s="100"/>
      <c r="C57" s="101"/>
      <c r="D57" s="34"/>
      <c r="E57" s="244"/>
      <c r="F57" s="245"/>
      <c r="G57" s="246"/>
      <c r="H57" s="42"/>
      <c r="I57" s="35"/>
      <c r="J57" s="36"/>
      <c r="K57" s="247"/>
    </row>
    <row r="58" spans="1:11" ht="30" customHeight="1">
      <c r="A58" s="3"/>
      <c r="B58" s="100"/>
      <c r="C58" s="101"/>
      <c r="D58" s="34"/>
      <c r="E58" s="244"/>
      <c r="F58" s="245"/>
      <c r="G58" s="246"/>
      <c r="H58" s="42"/>
      <c r="I58" s="35"/>
      <c r="J58" s="36"/>
      <c r="K58" s="247"/>
    </row>
    <row r="59" spans="1:11" ht="30" customHeight="1">
      <c r="A59" s="3"/>
      <c r="B59" s="100"/>
      <c r="C59" s="101"/>
      <c r="D59" s="34"/>
      <c r="E59" s="244"/>
      <c r="F59" s="245"/>
      <c r="G59" s="246"/>
      <c r="H59" s="42"/>
      <c r="I59" s="35"/>
      <c r="J59" s="36"/>
      <c r="K59" s="247"/>
    </row>
    <row r="60" spans="1:11" ht="30" customHeight="1">
      <c r="A60" s="3"/>
      <c r="B60" s="100"/>
      <c r="C60" s="101"/>
      <c r="D60" s="34"/>
      <c r="E60" s="244"/>
      <c r="F60" s="245"/>
      <c r="G60" s="246"/>
      <c r="H60" s="42"/>
      <c r="I60" s="35"/>
      <c r="J60" s="36"/>
      <c r="K60" s="247"/>
    </row>
    <row r="61" spans="1:11" ht="30" customHeight="1">
      <c r="A61" s="3"/>
      <c r="B61" s="100"/>
      <c r="C61" s="101"/>
      <c r="D61" s="34"/>
      <c r="E61" s="244"/>
      <c r="F61" s="245"/>
      <c r="G61" s="246"/>
      <c r="H61" s="42"/>
      <c r="I61" s="35"/>
      <c r="J61" s="36"/>
      <c r="K61" s="247"/>
    </row>
    <row r="62" spans="1:11" ht="30" customHeight="1">
      <c r="A62" s="3"/>
      <c r="B62" s="100"/>
      <c r="C62" s="101"/>
      <c r="D62" s="34"/>
      <c r="E62" s="244"/>
      <c r="F62" s="245"/>
      <c r="G62" s="246"/>
      <c r="H62" s="42"/>
      <c r="I62" s="35"/>
      <c r="J62" s="36"/>
      <c r="K62" s="247"/>
    </row>
    <row r="63" spans="1:11" ht="30" customHeight="1">
      <c r="A63" s="3"/>
      <c r="B63" s="100"/>
      <c r="C63" s="101"/>
      <c r="D63" s="34"/>
      <c r="E63" s="244"/>
      <c r="F63" s="245"/>
      <c r="G63" s="246"/>
      <c r="H63" s="42"/>
      <c r="I63" s="35"/>
      <c r="J63" s="36"/>
      <c r="K63" s="247"/>
    </row>
    <row r="64" spans="1:11" ht="30" customHeight="1">
      <c r="A64" s="3"/>
      <c r="B64" s="100"/>
      <c r="C64" s="101"/>
      <c r="D64" s="34"/>
      <c r="E64" s="244"/>
      <c r="F64" s="245"/>
      <c r="G64" s="246"/>
      <c r="H64" s="42"/>
      <c r="I64" s="35"/>
      <c r="J64" s="36"/>
      <c r="K64" s="247"/>
    </row>
    <row r="65" spans="1:11" ht="30" customHeight="1">
      <c r="A65" s="3"/>
      <c r="B65" s="100"/>
      <c r="C65" s="101"/>
      <c r="D65" s="34"/>
      <c r="E65" s="244"/>
      <c r="F65" s="245"/>
      <c r="G65" s="246"/>
      <c r="H65" s="42"/>
      <c r="I65" s="35"/>
      <c r="J65" s="36"/>
      <c r="K65" s="247"/>
    </row>
    <row r="66" spans="1:11" ht="30" customHeight="1">
      <c r="A66" s="3"/>
      <c r="B66" s="100"/>
      <c r="C66" s="101"/>
      <c r="D66" s="34"/>
      <c r="E66" s="244"/>
      <c r="F66" s="245"/>
      <c r="G66" s="246"/>
      <c r="H66" s="42"/>
      <c r="I66" s="35"/>
      <c r="J66" s="36"/>
      <c r="K66" s="247"/>
    </row>
    <row r="67" spans="1:11" ht="18.75" customHeight="1" thickBot="1">
      <c r="A67" s="264" t="s">
        <v>22</v>
      </c>
      <c r="B67" s="265"/>
      <c r="C67" s="265"/>
      <c r="D67" s="265"/>
      <c r="E67" s="265"/>
      <c r="F67" s="265"/>
      <c r="G67" s="265"/>
      <c r="H67" s="265"/>
      <c r="I67" s="265"/>
      <c r="J67" s="265"/>
      <c r="K67" s="266"/>
    </row>
    <row r="68" spans="1:11" ht="18.75" customHeight="1">
      <c r="A68" s="248" t="s">
        <v>8</v>
      </c>
      <c r="B68" s="249"/>
      <c r="C68" s="250" t="str">
        <f>C48</f>
        <v>T.Jaros</v>
      </c>
      <c r="D68" s="251" t="s">
        <v>9</v>
      </c>
      <c r="E68" s="252" t="str">
        <f>E48</f>
        <v>T.Jaros</v>
      </c>
      <c r="F68" s="253"/>
      <c r="G68" s="254" t="s">
        <v>10</v>
      </c>
      <c r="H68" s="255"/>
      <c r="I68" s="255"/>
      <c r="J68" s="255"/>
      <c r="K68" s="213"/>
    </row>
    <row r="69" spans="1:11" ht="18.75" customHeight="1" thickBot="1">
      <c r="A69" s="256" t="s">
        <v>11</v>
      </c>
      <c r="B69" s="257"/>
      <c r="C69" s="258" t="str">
        <f>C49</f>
        <v>19.06.2024</v>
      </c>
      <c r="D69" s="259" t="s">
        <v>11</v>
      </c>
      <c r="E69" s="260" t="str">
        <f>E49</f>
        <v>19.06.2024</v>
      </c>
      <c r="F69" s="261"/>
      <c r="G69" s="262">
        <f>$G49</f>
        <v>5329.53</v>
      </c>
      <c r="H69" s="262"/>
      <c r="I69" s="262"/>
      <c r="J69" s="262"/>
      <c r="K69" s="263" t="s">
        <v>12</v>
      </c>
    </row>
    <row r="70" spans="1:11" ht="30" customHeight="1">
      <c r="A70" s="3"/>
      <c r="B70" s="100"/>
      <c r="C70" s="101"/>
      <c r="D70" s="34"/>
      <c r="E70" s="244"/>
      <c r="F70" s="245"/>
      <c r="G70" s="246"/>
      <c r="H70" s="42"/>
      <c r="I70" s="35"/>
      <c r="J70" s="36"/>
      <c r="K70" s="247"/>
    </row>
    <row r="71" spans="1:11" ht="30" customHeight="1">
      <c r="A71" s="3"/>
      <c r="B71" s="100"/>
      <c r="C71" s="101"/>
      <c r="D71" s="34"/>
      <c r="E71" s="244"/>
      <c r="F71" s="245"/>
      <c r="G71" s="246"/>
      <c r="H71" s="42"/>
      <c r="I71" s="35"/>
      <c r="J71" s="36"/>
      <c r="K71" s="247"/>
    </row>
    <row r="72" spans="1:11" ht="30" customHeight="1">
      <c r="A72" s="3"/>
      <c r="B72" s="100"/>
      <c r="C72" s="101"/>
      <c r="D72" s="34"/>
      <c r="E72" s="244"/>
      <c r="F72" s="245"/>
      <c r="G72" s="246"/>
      <c r="H72" s="42"/>
      <c r="I72" s="35"/>
      <c r="J72" s="36"/>
      <c r="K72" s="247"/>
    </row>
    <row r="73" spans="1:11" ht="30" customHeight="1">
      <c r="A73" s="3"/>
      <c r="B73" s="100"/>
      <c r="C73" s="101"/>
      <c r="D73" s="34"/>
      <c r="E73" s="244"/>
      <c r="F73" s="245"/>
      <c r="G73" s="246"/>
      <c r="H73" s="42"/>
      <c r="I73" s="35"/>
      <c r="J73" s="36"/>
      <c r="K73" s="247"/>
    </row>
    <row r="74" spans="1:11" ht="30" customHeight="1">
      <c r="A74" s="3"/>
      <c r="B74" s="100"/>
      <c r="C74" s="101"/>
      <c r="D74" s="34"/>
      <c r="E74" s="244"/>
      <c r="F74" s="245"/>
      <c r="G74" s="246"/>
      <c r="H74" s="42"/>
      <c r="I74" s="35"/>
      <c r="J74" s="36"/>
      <c r="K74" s="247"/>
    </row>
    <row r="75" spans="1:11" ht="30" customHeight="1">
      <c r="A75" s="3"/>
      <c r="B75" s="100"/>
      <c r="C75" s="101"/>
      <c r="D75" s="34"/>
      <c r="E75" s="244"/>
      <c r="F75" s="245"/>
      <c r="G75" s="246"/>
      <c r="H75" s="42"/>
      <c r="I75" s="35"/>
      <c r="J75" s="36"/>
      <c r="K75" s="247"/>
    </row>
    <row r="76" spans="1:11" ht="30" customHeight="1">
      <c r="A76" s="3"/>
      <c r="B76" s="100"/>
      <c r="C76" s="101"/>
      <c r="D76" s="34"/>
      <c r="E76" s="244"/>
      <c r="F76" s="245"/>
      <c r="G76" s="246"/>
      <c r="H76" s="42"/>
      <c r="I76" s="35"/>
      <c r="J76" s="36"/>
      <c r="K76" s="247"/>
    </row>
    <row r="77" spans="1:11" ht="30" customHeight="1">
      <c r="A77" s="3"/>
      <c r="B77" s="100"/>
      <c r="C77" s="101"/>
      <c r="D77" s="34"/>
      <c r="E77" s="244"/>
      <c r="F77" s="245"/>
      <c r="G77" s="246"/>
      <c r="H77" s="42"/>
      <c r="I77" s="35"/>
      <c r="J77" s="36"/>
      <c r="K77" s="247"/>
    </row>
    <row r="78" spans="1:11" ht="30" customHeight="1">
      <c r="A78" s="3"/>
      <c r="B78" s="100"/>
      <c r="C78" s="101"/>
      <c r="D78" s="34"/>
      <c r="E78" s="244"/>
      <c r="F78" s="245"/>
      <c r="G78" s="246"/>
      <c r="H78" s="42"/>
      <c r="I78" s="35"/>
      <c r="J78" s="36"/>
      <c r="K78" s="247"/>
    </row>
    <row r="79" spans="1:11" ht="30" customHeight="1">
      <c r="A79" s="3"/>
      <c r="B79" s="100"/>
      <c r="C79" s="101"/>
      <c r="D79" s="34"/>
      <c r="E79" s="244"/>
      <c r="F79" s="245"/>
      <c r="G79" s="246"/>
      <c r="H79" s="42"/>
      <c r="I79" s="35"/>
      <c r="J79" s="36"/>
      <c r="K79" s="247"/>
    </row>
    <row r="80" spans="1:11" ht="30" customHeight="1">
      <c r="A80" s="3"/>
      <c r="B80" s="100"/>
      <c r="C80" s="101"/>
      <c r="D80" s="34"/>
      <c r="E80" s="244"/>
      <c r="F80" s="245"/>
      <c r="G80" s="246"/>
      <c r="H80" s="42"/>
      <c r="I80" s="35"/>
      <c r="J80" s="36"/>
      <c r="K80" s="247"/>
    </row>
    <row r="81" spans="1:11" ht="30" customHeight="1">
      <c r="A81" s="3"/>
      <c r="B81" s="100"/>
      <c r="C81" s="101"/>
      <c r="D81" s="34"/>
      <c r="E81" s="244"/>
      <c r="F81" s="245"/>
      <c r="G81" s="246"/>
      <c r="H81" s="42"/>
      <c r="I81" s="35"/>
      <c r="J81" s="36"/>
      <c r="K81" s="247"/>
    </row>
    <row r="82" spans="1:11" ht="30" customHeight="1">
      <c r="A82" s="3"/>
      <c r="B82" s="100"/>
      <c r="C82" s="101"/>
      <c r="D82" s="34"/>
      <c r="E82" s="244"/>
      <c r="F82" s="245"/>
      <c r="G82" s="246"/>
      <c r="H82" s="42"/>
      <c r="I82" s="35"/>
      <c r="J82" s="36"/>
      <c r="K82" s="247"/>
    </row>
    <row r="83" spans="1:11" ht="30" customHeight="1">
      <c r="A83" s="3"/>
      <c r="B83" s="100"/>
      <c r="C83" s="101"/>
      <c r="D83" s="34"/>
      <c r="E83" s="244"/>
      <c r="F83" s="245"/>
      <c r="G83" s="246"/>
      <c r="H83" s="42"/>
      <c r="I83" s="35"/>
      <c r="J83" s="36"/>
      <c r="K83" s="247"/>
    </row>
    <row r="84" spans="1:11" ht="30" customHeight="1">
      <c r="A84" s="3"/>
      <c r="B84" s="66"/>
      <c r="C84" s="67"/>
      <c r="D84" s="3"/>
      <c r="E84" s="14"/>
      <c r="F84" s="267"/>
      <c r="G84" s="69"/>
      <c r="H84" s="12"/>
      <c r="I84" s="3"/>
      <c r="J84" s="15"/>
      <c r="K84" s="14"/>
    </row>
    <row r="85" spans="1:11" ht="30" customHeight="1">
      <c r="A85" s="3"/>
      <c r="B85" s="66"/>
      <c r="C85" s="67"/>
      <c r="D85" s="3"/>
      <c r="E85" s="14"/>
      <c r="F85" s="267"/>
      <c r="G85" s="69"/>
      <c r="H85" s="12"/>
      <c r="I85" s="3"/>
      <c r="J85" s="15"/>
      <c r="K85" s="14"/>
    </row>
    <row r="86" spans="1:11" ht="30" customHeight="1">
      <c r="A86" s="3"/>
      <c r="B86" s="70"/>
      <c r="C86" s="71"/>
      <c r="D86" s="4"/>
      <c r="E86" s="20"/>
      <c r="F86" s="268"/>
      <c r="G86" s="73"/>
      <c r="H86" s="17"/>
      <c r="I86" s="4"/>
      <c r="J86" s="19"/>
      <c r="K86" s="20"/>
    </row>
    <row r="87" spans="1:11" ht="18.75" customHeight="1" thickBot="1">
      <c r="A87" s="264" t="s">
        <v>22</v>
      </c>
      <c r="B87" s="265"/>
      <c r="C87" s="265"/>
      <c r="D87" s="265"/>
      <c r="E87" s="265"/>
      <c r="F87" s="265"/>
      <c r="G87" s="265"/>
      <c r="H87" s="265"/>
      <c r="I87" s="265"/>
      <c r="J87" s="265"/>
      <c r="K87" s="266"/>
    </row>
    <row r="88" spans="1:11" ht="18.75" customHeight="1">
      <c r="A88" s="248" t="s">
        <v>8</v>
      </c>
      <c r="B88" s="249"/>
      <c r="C88" s="250" t="str">
        <f>C68</f>
        <v>T.Jaros</v>
      </c>
      <c r="D88" s="251" t="s">
        <v>9</v>
      </c>
      <c r="E88" s="252" t="str">
        <f>E68</f>
        <v>T.Jaros</v>
      </c>
      <c r="F88" s="253"/>
      <c r="G88" s="254" t="s">
        <v>10</v>
      </c>
      <c r="H88" s="255"/>
      <c r="I88" s="255"/>
      <c r="J88" s="255"/>
      <c r="K88" s="213"/>
    </row>
    <row r="89" spans="1:11" ht="18.75" customHeight="1" thickBot="1">
      <c r="A89" s="256" t="s">
        <v>11</v>
      </c>
      <c r="B89" s="257"/>
      <c r="C89" s="258" t="str">
        <f>C69</f>
        <v>19.06.2024</v>
      </c>
      <c r="D89" s="259" t="s">
        <v>11</v>
      </c>
      <c r="E89" s="260" t="str">
        <f>E69</f>
        <v>19.06.2024</v>
      </c>
      <c r="F89" s="261"/>
      <c r="G89" s="262">
        <f>$G69</f>
        <v>5329.53</v>
      </c>
      <c r="H89" s="262"/>
      <c r="I89" s="262"/>
      <c r="J89" s="262"/>
      <c r="K89" s="263" t="s">
        <v>12</v>
      </c>
    </row>
    <row r="90" spans="1:11" ht="30" customHeight="1">
      <c r="A90" s="3"/>
      <c r="B90" s="66"/>
      <c r="C90" s="67"/>
      <c r="D90" s="3"/>
      <c r="E90" s="14"/>
      <c r="F90" s="267"/>
      <c r="G90" s="69"/>
      <c r="H90" s="12"/>
      <c r="I90" s="3"/>
      <c r="J90" s="15"/>
      <c r="K90" s="14"/>
    </row>
    <row r="91" spans="1:11" ht="30" customHeight="1">
      <c r="A91" s="3"/>
      <c r="B91" s="66"/>
      <c r="C91" s="67"/>
      <c r="D91" s="3"/>
      <c r="E91" s="14"/>
      <c r="F91" s="267"/>
      <c r="G91" s="69"/>
      <c r="H91" s="12"/>
      <c r="I91" s="3"/>
      <c r="J91" s="15"/>
      <c r="K91" s="14"/>
    </row>
    <row r="92" spans="1:11" ht="30" customHeight="1">
      <c r="A92" s="3"/>
      <c r="B92" s="66"/>
      <c r="C92" s="67"/>
      <c r="D92" s="3"/>
      <c r="E92" s="14"/>
      <c r="F92" s="267"/>
      <c r="G92" s="69"/>
      <c r="H92" s="12"/>
      <c r="I92" s="3"/>
      <c r="J92" s="15"/>
      <c r="K92" s="14"/>
    </row>
    <row r="93" spans="1:11" ht="30" customHeight="1">
      <c r="A93" s="3"/>
      <c r="B93" s="66"/>
      <c r="C93" s="67"/>
      <c r="D93" s="3"/>
      <c r="E93" s="14"/>
      <c r="F93" s="267"/>
      <c r="G93" s="69"/>
      <c r="H93" s="12"/>
      <c r="I93" s="3"/>
      <c r="J93" s="15"/>
      <c r="K93" s="14"/>
    </row>
    <row r="94" spans="1:11" ht="30" customHeight="1">
      <c r="A94" s="3"/>
      <c r="B94" s="66"/>
      <c r="C94" s="67"/>
      <c r="D94" s="3"/>
      <c r="E94" s="14"/>
      <c r="F94" s="267"/>
      <c r="G94" s="69"/>
      <c r="H94" s="12"/>
      <c r="I94" s="3"/>
      <c r="J94" s="15"/>
      <c r="K94" s="14"/>
    </row>
    <row r="95" spans="1:11" ht="30" customHeight="1">
      <c r="A95" s="3"/>
      <c r="B95" s="66"/>
      <c r="C95" s="67"/>
      <c r="D95" s="3"/>
      <c r="E95" s="14"/>
      <c r="F95" s="267"/>
      <c r="G95" s="69"/>
      <c r="H95" s="12"/>
      <c r="I95" s="3"/>
      <c r="J95" s="15"/>
      <c r="K95" s="14"/>
    </row>
    <row r="96" spans="1:11" ht="30" customHeight="1">
      <c r="A96" s="3"/>
      <c r="B96" s="66"/>
      <c r="C96" s="67"/>
      <c r="D96" s="3"/>
      <c r="E96" s="14"/>
      <c r="F96" s="267"/>
      <c r="G96" s="69"/>
      <c r="H96" s="12"/>
      <c r="I96" s="3"/>
      <c r="J96" s="15"/>
      <c r="K96" s="14"/>
    </row>
    <row r="97" spans="1:11" ht="30" customHeight="1">
      <c r="A97" s="3"/>
      <c r="B97" s="66"/>
      <c r="C97" s="67"/>
      <c r="D97" s="3"/>
      <c r="E97" s="14"/>
      <c r="F97" s="267"/>
      <c r="G97" s="69"/>
      <c r="H97" s="12"/>
      <c r="I97" s="3"/>
      <c r="J97" s="15"/>
      <c r="K97" s="14"/>
    </row>
    <row r="98" spans="1:11" ht="30" customHeight="1">
      <c r="A98" s="3"/>
      <c r="B98" s="66"/>
      <c r="C98" s="67"/>
      <c r="D98" s="3"/>
      <c r="E98" s="14"/>
      <c r="F98" s="267"/>
      <c r="G98" s="69"/>
      <c r="H98" s="12"/>
      <c r="I98" s="3"/>
      <c r="J98" s="15"/>
      <c r="K98" s="14"/>
    </row>
    <row r="99" spans="1:11" ht="30" customHeight="1">
      <c r="A99" s="3"/>
      <c r="B99" s="66"/>
      <c r="C99" s="67"/>
      <c r="D99" s="3"/>
      <c r="E99" s="14"/>
      <c r="F99" s="267"/>
      <c r="G99" s="69"/>
      <c r="H99" s="12"/>
      <c r="I99" s="3"/>
      <c r="J99" s="15"/>
      <c r="K99" s="14"/>
    </row>
    <row r="100" spans="1:11" ht="30" customHeight="1">
      <c r="A100" s="3"/>
      <c r="B100" s="66"/>
      <c r="C100" s="67"/>
      <c r="D100" s="3"/>
      <c r="E100" s="14"/>
      <c r="F100" s="267"/>
      <c r="G100" s="69"/>
      <c r="H100" s="12"/>
      <c r="I100" s="3"/>
      <c r="J100" s="15"/>
      <c r="K100" s="14"/>
    </row>
    <row r="101" spans="1:11" ht="30" customHeight="1">
      <c r="A101" s="3"/>
      <c r="B101" s="66"/>
      <c r="C101" s="67"/>
      <c r="D101" s="3"/>
      <c r="E101" s="14"/>
      <c r="F101" s="267"/>
      <c r="G101" s="69"/>
      <c r="H101" s="12"/>
      <c r="I101" s="3"/>
      <c r="J101" s="15"/>
      <c r="K101" s="14"/>
    </row>
    <row r="102" spans="1:11" ht="30" customHeight="1">
      <c r="A102" s="3"/>
      <c r="B102" s="66"/>
      <c r="C102" s="67"/>
      <c r="D102" s="3"/>
      <c r="E102" s="14"/>
      <c r="F102" s="267"/>
      <c r="G102" s="69"/>
      <c r="H102" s="12"/>
      <c r="I102" s="3"/>
      <c r="J102" s="15"/>
      <c r="K102" s="14"/>
    </row>
    <row r="103" spans="1:11" ht="30" customHeight="1">
      <c r="A103" s="3"/>
      <c r="B103" s="66"/>
      <c r="C103" s="67"/>
      <c r="D103" s="3"/>
      <c r="E103" s="14"/>
      <c r="F103" s="267"/>
      <c r="G103" s="69"/>
      <c r="H103" s="12"/>
      <c r="I103" s="3"/>
      <c r="J103" s="15"/>
      <c r="K103" s="14"/>
    </row>
    <row r="104" spans="1:11" ht="30" customHeight="1">
      <c r="A104" s="3"/>
      <c r="B104" s="66"/>
      <c r="C104" s="67"/>
      <c r="D104" s="3"/>
      <c r="E104" s="14"/>
      <c r="F104" s="267"/>
      <c r="G104" s="69"/>
      <c r="H104" s="12"/>
      <c r="I104" s="3"/>
      <c r="J104" s="15"/>
      <c r="K104" s="14"/>
    </row>
    <row r="105" spans="1:11" ht="30" customHeight="1">
      <c r="A105" s="3"/>
      <c r="B105" s="66"/>
      <c r="C105" s="67"/>
      <c r="D105" s="3"/>
      <c r="E105" s="14"/>
      <c r="F105" s="267"/>
      <c r="G105" s="69"/>
      <c r="H105" s="12"/>
      <c r="I105" s="3"/>
      <c r="J105" s="15"/>
      <c r="K105" s="14"/>
    </row>
    <row r="106" spans="1:11" ht="30" customHeight="1">
      <c r="A106" s="4"/>
      <c r="B106" s="70"/>
      <c r="C106" s="71"/>
      <c r="D106" s="4"/>
      <c r="E106" s="20"/>
      <c r="F106" s="268"/>
      <c r="G106" s="73"/>
      <c r="H106" s="17"/>
      <c r="I106" s="4"/>
      <c r="J106" s="19"/>
      <c r="K106" s="20"/>
    </row>
    <row r="107" spans="1:11" ht="18.75" customHeight="1" thickBot="1">
      <c r="A107" s="264" t="s">
        <v>22</v>
      </c>
      <c r="B107" s="265"/>
      <c r="C107" s="265"/>
      <c r="D107" s="265"/>
      <c r="E107" s="265"/>
      <c r="F107" s="265"/>
      <c r="G107" s="265"/>
      <c r="H107" s="265"/>
      <c r="I107" s="265"/>
      <c r="J107" s="265"/>
      <c r="K107" s="266"/>
    </row>
    <row r="108" spans="1:11" ht="18.75" customHeight="1">
      <c r="A108" s="248" t="s">
        <v>8</v>
      </c>
      <c r="B108" s="249"/>
      <c r="C108" s="269" t="str">
        <f>""&amp;$C88&amp;""</f>
        <v>T.Jaros</v>
      </c>
      <c r="D108" s="251" t="s">
        <v>9</v>
      </c>
      <c r="E108" s="255" t="str">
        <f>""&amp;$E88&amp;""</f>
        <v>T.Jaros</v>
      </c>
      <c r="F108" s="213"/>
      <c r="G108" s="254" t="s">
        <v>10</v>
      </c>
      <c r="H108" s="255"/>
      <c r="I108" s="255"/>
      <c r="J108" s="255"/>
      <c r="K108" s="213"/>
    </row>
    <row r="109" spans="1:11" ht="18.75" customHeight="1" thickBot="1">
      <c r="A109" s="256" t="s">
        <v>11</v>
      </c>
      <c r="B109" s="257"/>
      <c r="C109" s="270" t="str">
        <f>""&amp;$C89&amp;""</f>
        <v>19.06.2024</v>
      </c>
      <c r="D109" s="259" t="s">
        <v>11</v>
      </c>
      <c r="E109" s="208" t="str">
        <f>""&amp;$E89&amp;""</f>
        <v>19.06.2024</v>
      </c>
      <c r="F109" s="217"/>
      <c r="G109" s="262">
        <f>$G89</f>
        <v>5329.53</v>
      </c>
      <c r="H109" s="262"/>
      <c r="I109" s="262"/>
      <c r="J109" s="262"/>
      <c r="K109" s="263" t="s">
        <v>12</v>
      </c>
    </row>
    <row r="110" spans="1:11" ht="30" customHeight="1">
      <c r="A110" s="3"/>
      <c r="B110" s="66"/>
      <c r="C110" s="67"/>
      <c r="D110" s="3"/>
      <c r="E110" s="14"/>
      <c r="F110" s="267"/>
      <c r="G110" s="69"/>
      <c r="H110" s="12"/>
      <c r="I110" s="3"/>
      <c r="J110" s="15"/>
      <c r="K110" s="14"/>
    </row>
    <row r="111" spans="1:11" ht="30" customHeight="1">
      <c r="A111" s="3"/>
      <c r="B111" s="66"/>
      <c r="C111" s="67"/>
      <c r="D111" s="3"/>
      <c r="E111" s="14"/>
      <c r="F111" s="267"/>
      <c r="G111" s="69"/>
      <c r="H111" s="12"/>
      <c r="I111" s="3"/>
      <c r="J111" s="15"/>
      <c r="K111" s="14"/>
    </row>
    <row r="112" spans="1:11" ht="30" customHeight="1">
      <c r="A112" s="3"/>
      <c r="B112" s="66"/>
      <c r="C112" s="67"/>
      <c r="D112" s="3"/>
      <c r="E112" s="14"/>
      <c r="F112" s="267"/>
      <c r="G112" s="69"/>
      <c r="H112" s="12"/>
      <c r="I112" s="3"/>
      <c r="J112" s="15"/>
      <c r="K112" s="14"/>
    </row>
    <row r="113" spans="1:11" ht="30" customHeight="1">
      <c r="A113" s="3"/>
      <c r="B113" s="66"/>
      <c r="C113" s="67"/>
      <c r="D113" s="3"/>
      <c r="E113" s="14"/>
      <c r="F113" s="267"/>
      <c r="G113" s="69"/>
      <c r="H113" s="12"/>
      <c r="I113" s="3"/>
      <c r="J113" s="15"/>
      <c r="K113" s="14"/>
    </row>
    <row r="114" spans="1:11" ht="30" customHeight="1">
      <c r="A114" s="3"/>
      <c r="B114" s="66"/>
      <c r="C114" s="67"/>
      <c r="D114" s="3"/>
      <c r="E114" s="14"/>
      <c r="F114" s="267"/>
      <c r="G114" s="69"/>
      <c r="H114" s="12"/>
      <c r="I114" s="3"/>
      <c r="J114" s="15"/>
      <c r="K114" s="14"/>
    </row>
    <row r="115" spans="1:11" ht="30" customHeight="1">
      <c r="A115" s="3"/>
      <c r="B115" s="66"/>
      <c r="C115" s="67"/>
      <c r="D115" s="3"/>
      <c r="E115" s="14"/>
      <c r="F115" s="267"/>
      <c r="G115" s="69"/>
      <c r="H115" s="12"/>
      <c r="I115" s="3"/>
      <c r="J115" s="15"/>
      <c r="K115" s="14"/>
    </row>
    <row r="116" spans="1:11" ht="30" customHeight="1">
      <c r="A116" s="3"/>
      <c r="B116" s="66"/>
      <c r="C116" s="67"/>
      <c r="D116" s="3"/>
      <c r="E116" s="14"/>
      <c r="F116" s="267"/>
      <c r="G116" s="69"/>
      <c r="H116" s="12"/>
      <c r="I116" s="3"/>
      <c r="J116" s="15"/>
      <c r="K116" s="14"/>
    </row>
    <row r="117" spans="1:11" ht="30" customHeight="1">
      <c r="A117" s="3"/>
      <c r="B117" s="66"/>
      <c r="C117" s="67"/>
      <c r="D117" s="3"/>
      <c r="E117" s="14"/>
      <c r="F117" s="267"/>
      <c r="G117" s="69"/>
      <c r="H117" s="12"/>
      <c r="I117" s="3"/>
      <c r="J117" s="15"/>
      <c r="K117" s="14"/>
    </row>
    <row r="118" spans="1:11" ht="30" customHeight="1">
      <c r="A118" s="3"/>
      <c r="B118" s="66"/>
      <c r="C118" s="67"/>
      <c r="D118" s="3"/>
      <c r="E118" s="14"/>
      <c r="F118" s="267"/>
      <c r="G118" s="69"/>
      <c r="H118" s="12"/>
      <c r="I118" s="3"/>
      <c r="J118" s="15"/>
      <c r="K118" s="14"/>
    </row>
    <row r="119" spans="1:11" ht="30" customHeight="1">
      <c r="A119" s="3"/>
      <c r="B119" s="66"/>
      <c r="C119" s="67"/>
      <c r="D119" s="3"/>
      <c r="E119" s="14"/>
      <c r="F119" s="267"/>
      <c r="G119" s="69"/>
      <c r="H119" s="12"/>
      <c r="I119" s="3"/>
      <c r="J119" s="15"/>
      <c r="K119" s="14"/>
    </row>
    <row r="120" spans="1:11" ht="30" customHeight="1">
      <c r="A120" s="3"/>
      <c r="B120" s="66"/>
      <c r="C120" s="67"/>
      <c r="D120" s="3"/>
      <c r="E120" s="14"/>
      <c r="F120" s="267"/>
      <c r="G120" s="69"/>
      <c r="H120" s="12"/>
      <c r="I120" s="3"/>
      <c r="J120" s="15"/>
      <c r="K120" s="14"/>
    </row>
    <row r="121" spans="1:11" ht="30" customHeight="1">
      <c r="A121" s="3"/>
      <c r="B121" s="66"/>
      <c r="C121" s="67"/>
      <c r="D121" s="3"/>
      <c r="E121" s="14"/>
      <c r="F121" s="267"/>
      <c r="G121" s="69"/>
      <c r="H121" s="12"/>
      <c r="I121" s="3"/>
      <c r="J121" s="15"/>
      <c r="K121" s="14"/>
    </row>
    <row r="122" spans="1:11" ht="30" customHeight="1">
      <c r="A122" s="3"/>
      <c r="B122" s="66"/>
      <c r="C122" s="67"/>
      <c r="D122" s="3"/>
      <c r="E122" s="14"/>
      <c r="F122" s="267"/>
      <c r="G122" s="69"/>
      <c r="H122" s="12"/>
      <c r="I122" s="3"/>
      <c r="J122" s="15"/>
      <c r="K122" s="14"/>
    </row>
    <row r="123" spans="1:11" ht="30" customHeight="1">
      <c r="A123" s="3"/>
      <c r="B123" s="66"/>
      <c r="C123" s="67"/>
      <c r="D123" s="3"/>
      <c r="E123" s="14"/>
      <c r="F123" s="267"/>
      <c r="G123" s="69"/>
      <c r="H123" s="12"/>
      <c r="I123" s="3"/>
      <c r="J123" s="15"/>
      <c r="K123" s="14"/>
    </row>
    <row r="124" spans="1:11" ht="30" customHeight="1">
      <c r="A124" s="3"/>
      <c r="B124" s="66"/>
      <c r="C124" s="67"/>
      <c r="D124" s="3"/>
      <c r="E124" s="14"/>
      <c r="F124" s="267"/>
      <c r="G124" s="69"/>
      <c r="H124" s="12"/>
      <c r="I124" s="3"/>
      <c r="J124" s="15"/>
      <c r="K124" s="14"/>
    </row>
    <row r="125" spans="1:11" ht="30" customHeight="1">
      <c r="A125" s="3"/>
      <c r="B125" s="66"/>
      <c r="C125" s="67"/>
      <c r="D125" s="3"/>
      <c r="E125" s="14"/>
      <c r="F125" s="267"/>
      <c r="G125" s="69"/>
      <c r="H125" s="12"/>
      <c r="I125" s="3"/>
      <c r="J125" s="15"/>
      <c r="K125" s="14"/>
    </row>
    <row r="126" spans="1:11" ht="30" customHeight="1">
      <c r="A126" s="4"/>
      <c r="B126" s="70"/>
      <c r="C126" s="71"/>
      <c r="D126" s="4"/>
      <c r="E126" s="20"/>
      <c r="F126" s="268"/>
      <c r="G126" s="73"/>
      <c r="H126" s="17"/>
      <c r="I126" s="4"/>
      <c r="J126" s="19"/>
      <c r="K126" s="20"/>
    </row>
    <row r="127" spans="1:11" ht="18.75" customHeight="1" thickBot="1">
      <c r="A127" s="264" t="s">
        <v>22</v>
      </c>
      <c r="B127" s="265"/>
      <c r="C127" s="265"/>
      <c r="D127" s="265"/>
      <c r="E127" s="265"/>
      <c r="F127" s="265"/>
      <c r="G127" s="265"/>
      <c r="H127" s="265"/>
      <c r="I127" s="265"/>
      <c r="J127" s="265"/>
      <c r="K127" s="266"/>
    </row>
    <row r="128" spans="1:11" ht="18.75" customHeight="1">
      <c r="A128" s="248" t="s">
        <v>8</v>
      </c>
      <c r="B128" s="249"/>
      <c r="C128" s="269" t="str">
        <f>""&amp;$C108&amp;""</f>
        <v>T.Jaros</v>
      </c>
      <c r="D128" s="251" t="s">
        <v>9</v>
      </c>
      <c r="E128" s="255" t="str">
        <f>""&amp;$E108&amp;""</f>
        <v>T.Jaros</v>
      </c>
      <c r="F128" s="213"/>
      <c r="G128" s="254" t="s">
        <v>10</v>
      </c>
      <c r="H128" s="255"/>
      <c r="I128" s="255"/>
      <c r="J128" s="255"/>
      <c r="K128" s="213"/>
    </row>
    <row r="129" spans="1:11" ht="18.75" customHeight="1" thickBot="1">
      <c r="A129" s="256" t="s">
        <v>11</v>
      </c>
      <c r="B129" s="257"/>
      <c r="C129" s="270" t="str">
        <f>""&amp;$C109&amp;""</f>
        <v>19.06.2024</v>
      </c>
      <c r="D129" s="259" t="s">
        <v>11</v>
      </c>
      <c r="E129" s="208" t="str">
        <f>""&amp;$E109&amp;""</f>
        <v>19.06.2024</v>
      </c>
      <c r="F129" s="217"/>
      <c r="G129" s="262">
        <f>$G109</f>
        <v>5329.53</v>
      </c>
      <c r="H129" s="262"/>
      <c r="I129" s="262"/>
      <c r="J129" s="262"/>
      <c r="K129" s="263" t="s">
        <v>12</v>
      </c>
    </row>
    <row r="130" spans="1:11" ht="30" customHeight="1">
      <c r="A130" s="3"/>
      <c r="B130" s="66"/>
      <c r="C130" s="67"/>
      <c r="D130" s="3"/>
      <c r="E130" s="14"/>
      <c r="F130" s="267"/>
      <c r="G130" s="69"/>
      <c r="H130" s="12"/>
      <c r="I130" s="3"/>
      <c r="J130" s="15"/>
      <c r="K130" s="14"/>
    </row>
    <row r="131" spans="1:11" ht="30" customHeight="1">
      <c r="A131" s="3"/>
      <c r="B131" s="66"/>
      <c r="C131" s="67"/>
      <c r="D131" s="3"/>
      <c r="E131" s="14"/>
      <c r="F131" s="267"/>
      <c r="G131" s="69"/>
      <c r="H131" s="12"/>
      <c r="I131" s="3"/>
      <c r="J131" s="15"/>
      <c r="K131" s="14"/>
    </row>
    <row r="132" spans="1:11" ht="30" customHeight="1">
      <c r="A132" s="3"/>
      <c r="B132" s="66"/>
      <c r="C132" s="67"/>
      <c r="D132" s="3"/>
      <c r="E132" s="14"/>
      <c r="F132" s="267"/>
      <c r="G132" s="69"/>
      <c r="H132" s="12"/>
      <c r="I132" s="3"/>
      <c r="J132" s="15"/>
      <c r="K132" s="14"/>
    </row>
    <row r="133" spans="1:11" ht="30" customHeight="1">
      <c r="A133" s="3"/>
      <c r="B133" s="66"/>
      <c r="C133" s="67"/>
      <c r="D133" s="3"/>
      <c r="E133" s="14"/>
      <c r="F133" s="267"/>
      <c r="G133" s="69"/>
      <c r="H133" s="12"/>
      <c r="I133" s="3"/>
      <c r="J133" s="15"/>
      <c r="K133" s="14"/>
    </row>
    <row r="134" spans="1:11" ht="30" customHeight="1">
      <c r="A134" s="3"/>
      <c r="B134" s="66"/>
      <c r="C134" s="67"/>
      <c r="D134" s="3"/>
      <c r="E134" s="14"/>
      <c r="F134" s="267"/>
      <c r="G134" s="69"/>
      <c r="H134" s="12"/>
      <c r="I134" s="3"/>
      <c r="J134" s="15"/>
      <c r="K134" s="14"/>
    </row>
    <row r="135" spans="1:11" ht="30" customHeight="1">
      <c r="A135" s="3"/>
      <c r="B135" s="66"/>
      <c r="C135" s="67"/>
      <c r="D135" s="3"/>
      <c r="E135" s="14"/>
      <c r="F135" s="267"/>
      <c r="G135" s="69"/>
      <c r="H135" s="12"/>
      <c r="I135" s="3"/>
      <c r="J135" s="15"/>
      <c r="K135" s="14"/>
    </row>
    <row r="136" spans="1:11" ht="30" customHeight="1">
      <c r="A136" s="3"/>
      <c r="B136" s="66"/>
      <c r="C136" s="67"/>
      <c r="D136" s="3"/>
      <c r="E136" s="14"/>
      <c r="F136" s="267"/>
      <c r="G136" s="69"/>
      <c r="H136" s="12"/>
      <c r="I136" s="3"/>
      <c r="J136" s="15"/>
      <c r="K136" s="14"/>
    </row>
    <row r="137" spans="1:11" ht="30" customHeight="1">
      <c r="A137" s="3"/>
      <c r="B137" s="66"/>
      <c r="C137" s="67"/>
      <c r="D137" s="3"/>
      <c r="E137" s="14"/>
      <c r="F137" s="267"/>
      <c r="G137" s="69"/>
      <c r="H137" s="12"/>
      <c r="I137" s="3"/>
      <c r="J137" s="15"/>
      <c r="K137" s="14"/>
    </row>
    <row r="138" spans="1:11" ht="30" customHeight="1">
      <c r="A138" s="3"/>
      <c r="B138" s="66"/>
      <c r="C138" s="67"/>
      <c r="D138" s="3"/>
      <c r="E138" s="14"/>
      <c r="F138" s="267"/>
      <c r="G138" s="69"/>
      <c r="H138" s="12"/>
      <c r="I138" s="3"/>
      <c r="J138" s="15"/>
      <c r="K138" s="14"/>
    </row>
    <row r="139" spans="1:11" ht="30" customHeight="1">
      <c r="A139" s="3"/>
      <c r="B139" s="66"/>
      <c r="C139" s="67"/>
      <c r="D139" s="3"/>
      <c r="E139" s="14"/>
      <c r="F139" s="267"/>
      <c r="G139" s="69"/>
      <c r="H139" s="12"/>
      <c r="I139" s="3"/>
      <c r="J139" s="15"/>
      <c r="K139" s="14"/>
    </row>
    <row r="140" spans="1:11" ht="30" customHeight="1">
      <c r="A140" s="3"/>
      <c r="B140" s="66"/>
      <c r="C140" s="67"/>
      <c r="D140" s="3"/>
      <c r="E140" s="14"/>
      <c r="F140" s="267"/>
      <c r="G140" s="69"/>
      <c r="H140" s="12"/>
      <c r="I140" s="3"/>
      <c r="J140" s="15"/>
      <c r="K140" s="14"/>
    </row>
    <row r="141" spans="1:11" ht="30" customHeight="1">
      <c r="A141" s="3"/>
      <c r="B141" s="66"/>
      <c r="C141" s="67"/>
      <c r="D141" s="3"/>
      <c r="E141" s="14"/>
      <c r="F141" s="267"/>
      <c r="G141" s="69"/>
      <c r="H141" s="12"/>
      <c r="I141" s="3"/>
      <c r="J141" s="15"/>
      <c r="K141" s="14"/>
    </row>
    <row r="142" spans="1:11" ht="30" customHeight="1">
      <c r="A142" s="3"/>
      <c r="B142" s="66"/>
      <c r="C142" s="67"/>
      <c r="D142" s="3"/>
      <c r="E142" s="14"/>
      <c r="F142" s="267"/>
      <c r="G142" s="69"/>
      <c r="H142" s="12"/>
      <c r="I142" s="3"/>
      <c r="J142" s="15"/>
      <c r="K142" s="14"/>
    </row>
    <row r="143" spans="1:11" ht="30" customHeight="1">
      <c r="A143" s="3"/>
      <c r="B143" s="66"/>
      <c r="C143" s="67"/>
      <c r="D143" s="3"/>
      <c r="E143" s="14"/>
      <c r="F143" s="267"/>
      <c r="G143" s="69"/>
      <c r="H143" s="12"/>
      <c r="I143" s="3"/>
      <c r="J143" s="15"/>
      <c r="K143" s="14"/>
    </row>
    <row r="144" spans="1:11" ht="30" customHeight="1">
      <c r="A144" s="3"/>
      <c r="B144" s="66"/>
      <c r="C144" s="67"/>
      <c r="D144" s="3"/>
      <c r="E144" s="14"/>
      <c r="F144" s="267"/>
      <c r="G144" s="69"/>
      <c r="H144" s="12"/>
      <c r="I144" s="3"/>
      <c r="J144" s="15"/>
      <c r="K144" s="14"/>
    </row>
    <row r="145" spans="1:11" ht="30" customHeight="1">
      <c r="A145" s="3"/>
      <c r="B145" s="66"/>
      <c r="C145" s="67"/>
      <c r="D145" s="3"/>
      <c r="E145" s="14"/>
      <c r="F145" s="267"/>
      <c r="G145" s="69"/>
      <c r="H145" s="12"/>
      <c r="I145" s="3"/>
      <c r="J145" s="15"/>
      <c r="K145" s="14"/>
    </row>
    <row r="146" spans="1:11" ht="30" customHeight="1">
      <c r="A146" s="4"/>
      <c r="B146" s="66"/>
      <c r="C146" s="67"/>
      <c r="D146" s="4"/>
      <c r="E146" s="20"/>
      <c r="F146" s="268"/>
      <c r="G146" s="73"/>
      <c r="H146" s="17"/>
      <c r="I146" s="4"/>
      <c r="J146" s="19"/>
      <c r="K146" s="20"/>
    </row>
    <row r="147" spans="1:11" ht="18.75" customHeight="1" thickBot="1">
      <c r="A147" s="264" t="s">
        <v>22</v>
      </c>
      <c r="B147" s="265"/>
      <c r="C147" s="265"/>
      <c r="D147" s="265"/>
      <c r="E147" s="265"/>
      <c r="F147" s="265"/>
      <c r="G147" s="265"/>
      <c r="H147" s="265"/>
      <c r="I147" s="265"/>
      <c r="J147" s="265"/>
      <c r="K147" s="266"/>
    </row>
    <row r="148" spans="1:11" ht="18.75" customHeight="1">
      <c r="A148" s="248" t="s">
        <v>8</v>
      </c>
      <c r="B148" s="249"/>
      <c r="C148" s="269" t="str">
        <f>""&amp;$C128&amp;""</f>
        <v>T.Jaros</v>
      </c>
      <c r="D148" s="251" t="s">
        <v>9</v>
      </c>
      <c r="E148" s="255" t="str">
        <f>""&amp;$E128&amp;""</f>
        <v>T.Jaros</v>
      </c>
      <c r="F148" s="213"/>
      <c r="G148" s="254" t="s">
        <v>10</v>
      </c>
      <c r="H148" s="255"/>
      <c r="I148" s="255"/>
      <c r="J148" s="255"/>
      <c r="K148" s="213"/>
    </row>
    <row r="149" spans="1:11" ht="18.75" customHeight="1" thickBot="1">
      <c r="A149" s="256" t="s">
        <v>11</v>
      </c>
      <c r="B149" s="257"/>
      <c r="C149" s="270" t="str">
        <f>""&amp;$C129&amp;""</f>
        <v>19.06.2024</v>
      </c>
      <c r="D149" s="259" t="s">
        <v>11</v>
      </c>
      <c r="E149" s="208" t="str">
        <f>""&amp;$E129&amp;""</f>
        <v>19.06.2024</v>
      </c>
      <c r="F149" s="217"/>
      <c r="G149" s="271">
        <f>$G129</f>
        <v>5329.53</v>
      </c>
      <c r="H149" s="271"/>
      <c r="I149" s="271"/>
      <c r="J149" s="271"/>
      <c r="K149" s="263" t="s">
        <v>12</v>
      </c>
    </row>
    <row r="150" spans="1:11" ht="30" customHeight="1">
      <c r="A150" s="3"/>
      <c r="B150" s="66"/>
      <c r="C150" s="67"/>
      <c r="D150" s="3"/>
      <c r="E150" s="14"/>
      <c r="F150" s="267"/>
      <c r="G150" s="69"/>
      <c r="H150" s="12"/>
      <c r="I150" s="3"/>
      <c r="J150" s="15"/>
      <c r="K150" s="14"/>
    </row>
    <row r="151" spans="1:11" ht="30" customHeight="1">
      <c r="A151" s="3"/>
      <c r="B151" s="66"/>
      <c r="C151" s="67"/>
      <c r="D151" s="3"/>
      <c r="E151" s="14"/>
      <c r="F151" s="267"/>
      <c r="G151" s="69"/>
      <c r="H151" s="12"/>
      <c r="I151" s="3"/>
      <c r="J151" s="15"/>
      <c r="K151" s="14"/>
    </row>
    <row r="152" spans="1:11" ht="30" customHeight="1">
      <c r="A152" s="3"/>
      <c r="B152" s="66"/>
      <c r="C152" s="67"/>
      <c r="D152" s="3"/>
      <c r="E152" s="14"/>
      <c r="F152" s="267"/>
      <c r="G152" s="69"/>
      <c r="H152" s="12"/>
      <c r="I152" s="3"/>
      <c r="J152" s="15"/>
      <c r="K152" s="14"/>
    </row>
    <row r="153" spans="1:11" ht="30" customHeight="1">
      <c r="A153" s="3"/>
      <c r="B153" s="66"/>
      <c r="C153" s="67"/>
      <c r="D153" s="3"/>
      <c r="E153" s="14"/>
      <c r="F153" s="267"/>
      <c r="G153" s="69"/>
      <c r="H153" s="12"/>
      <c r="I153" s="3"/>
      <c r="J153" s="15"/>
      <c r="K153" s="14"/>
    </row>
    <row r="154" spans="1:11" ht="30" customHeight="1">
      <c r="A154" s="3"/>
      <c r="B154" s="66"/>
      <c r="C154" s="67"/>
      <c r="D154" s="3"/>
      <c r="E154" s="14"/>
      <c r="F154" s="267"/>
      <c r="G154" s="69"/>
      <c r="H154" s="12"/>
      <c r="I154" s="3"/>
      <c r="J154" s="15"/>
      <c r="K154" s="14"/>
    </row>
    <row r="155" spans="1:11" ht="30" customHeight="1">
      <c r="A155" s="3"/>
      <c r="B155" s="66"/>
      <c r="C155" s="67"/>
      <c r="D155" s="3"/>
      <c r="E155" s="14"/>
      <c r="F155" s="267"/>
      <c r="G155" s="69"/>
      <c r="H155" s="12"/>
      <c r="I155" s="3"/>
      <c r="J155" s="15"/>
      <c r="K155" s="14"/>
    </row>
    <row r="156" spans="1:11" ht="30" customHeight="1">
      <c r="A156" s="3"/>
      <c r="B156" s="66"/>
      <c r="C156" s="67"/>
      <c r="D156" s="3"/>
      <c r="E156" s="14"/>
      <c r="F156" s="267"/>
      <c r="G156" s="69"/>
      <c r="H156" s="12"/>
      <c r="I156" s="3"/>
      <c r="J156" s="15"/>
      <c r="K156" s="14"/>
    </row>
    <row r="157" spans="1:11" ht="30" customHeight="1">
      <c r="A157" s="3"/>
      <c r="B157" s="66"/>
      <c r="C157" s="67"/>
      <c r="D157" s="3"/>
      <c r="E157" s="14"/>
      <c r="F157" s="267"/>
      <c r="G157" s="69"/>
      <c r="H157" s="12"/>
      <c r="I157" s="3"/>
      <c r="J157" s="15"/>
      <c r="K157" s="14"/>
    </row>
    <row r="158" spans="1:11" ht="30" customHeight="1">
      <c r="A158" s="3"/>
      <c r="B158" s="66"/>
      <c r="C158" s="67"/>
      <c r="D158" s="3"/>
      <c r="E158" s="14"/>
      <c r="F158" s="267"/>
      <c r="G158" s="69"/>
      <c r="H158" s="12"/>
      <c r="I158" s="3"/>
      <c r="J158" s="15"/>
      <c r="K158" s="14"/>
    </row>
    <row r="159" spans="1:11" ht="30" customHeight="1">
      <c r="A159" s="3"/>
      <c r="B159" s="66"/>
      <c r="C159" s="67"/>
      <c r="D159" s="3"/>
      <c r="E159" s="14"/>
      <c r="F159" s="267"/>
      <c r="G159" s="69"/>
      <c r="H159" s="12"/>
      <c r="I159" s="3"/>
      <c r="J159" s="15"/>
      <c r="K159" s="14"/>
    </row>
    <row r="160" spans="1:11" ht="30" customHeight="1">
      <c r="A160" s="3"/>
      <c r="B160" s="66"/>
      <c r="C160" s="67"/>
      <c r="D160" s="3"/>
      <c r="E160" s="14"/>
      <c r="F160" s="267"/>
      <c r="G160" s="69"/>
      <c r="H160" s="12"/>
      <c r="I160" s="3"/>
      <c r="J160" s="15"/>
      <c r="K160" s="14"/>
    </row>
    <row r="161" spans="1:11" ht="30" customHeight="1">
      <c r="A161" s="3"/>
      <c r="B161" s="66"/>
      <c r="C161" s="67"/>
      <c r="D161" s="3"/>
      <c r="E161" s="14"/>
      <c r="F161" s="267"/>
      <c r="G161" s="69"/>
      <c r="H161" s="12"/>
      <c r="I161" s="3"/>
      <c r="J161" s="15"/>
      <c r="K161" s="14"/>
    </row>
    <row r="162" spans="1:11" ht="30" customHeight="1">
      <c r="A162" s="3"/>
      <c r="B162" s="66"/>
      <c r="C162" s="67"/>
      <c r="D162" s="3"/>
      <c r="E162" s="14"/>
      <c r="F162" s="267"/>
      <c r="G162" s="69"/>
      <c r="H162" s="12"/>
      <c r="I162" s="3"/>
      <c r="J162" s="15"/>
      <c r="K162" s="14"/>
    </row>
    <row r="163" spans="1:11" ht="30" customHeight="1">
      <c r="A163" s="3"/>
      <c r="B163" s="66"/>
      <c r="C163" s="67"/>
      <c r="D163" s="3"/>
      <c r="E163" s="14"/>
      <c r="F163" s="267"/>
      <c r="G163" s="69"/>
      <c r="H163" s="12"/>
      <c r="I163" s="3"/>
      <c r="J163" s="15"/>
      <c r="K163" s="14"/>
    </row>
    <row r="164" spans="1:11" ht="30" customHeight="1">
      <c r="A164" s="3"/>
      <c r="B164" s="66"/>
      <c r="C164" s="67"/>
      <c r="D164" s="3"/>
      <c r="E164" s="14"/>
      <c r="F164" s="267"/>
      <c r="G164" s="69"/>
      <c r="H164" s="12"/>
      <c r="I164" s="3"/>
      <c r="J164" s="15"/>
      <c r="K164" s="14"/>
    </row>
    <row r="165" spans="1:11" ht="30" customHeight="1">
      <c r="A165" s="3"/>
      <c r="B165" s="66"/>
      <c r="C165" s="67"/>
      <c r="D165" s="3"/>
      <c r="E165" s="14"/>
      <c r="F165" s="267"/>
      <c r="G165" s="69"/>
      <c r="H165" s="12"/>
      <c r="I165" s="3"/>
      <c r="J165" s="15"/>
      <c r="K165" s="14"/>
    </row>
    <row r="166" spans="1:11" ht="30" customHeight="1">
      <c r="A166" s="4"/>
      <c r="B166" s="70"/>
      <c r="C166" s="71"/>
      <c r="D166" s="4"/>
      <c r="E166" s="20"/>
      <c r="F166" s="268"/>
      <c r="G166" s="73"/>
      <c r="H166" s="17"/>
      <c r="I166" s="4"/>
      <c r="J166" s="19"/>
      <c r="K166" s="20"/>
    </row>
    <row r="167" spans="1:11" ht="18.75" customHeight="1" thickBot="1">
      <c r="A167" s="264" t="s">
        <v>22</v>
      </c>
      <c r="B167" s="265"/>
      <c r="C167" s="265"/>
      <c r="D167" s="265"/>
      <c r="E167" s="265"/>
      <c r="F167" s="265"/>
      <c r="G167" s="265"/>
      <c r="H167" s="265"/>
      <c r="I167" s="265"/>
      <c r="J167" s="265"/>
      <c r="K167" s="266"/>
    </row>
    <row r="168" spans="1:11" ht="18.75" customHeight="1">
      <c r="A168" s="248" t="s">
        <v>8</v>
      </c>
      <c r="B168" s="249"/>
      <c r="C168" s="269" t="str">
        <f>""&amp;$C148&amp;""</f>
        <v>T.Jaros</v>
      </c>
      <c r="D168" s="251" t="s">
        <v>9</v>
      </c>
      <c r="E168" s="255" t="str">
        <f>""&amp;$E148&amp;""</f>
        <v>T.Jaros</v>
      </c>
      <c r="F168" s="213"/>
      <c r="G168" s="254" t="s">
        <v>10</v>
      </c>
      <c r="H168" s="255"/>
      <c r="I168" s="255"/>
      <c r="J168" s="255"/>
      <c r="K168" s="213"/>
    </row>
    <row r="169" spans="1:11" ht="18.75" customHeight="1" thickBot="1">
      <c r="A169" s="256" t="s">
        <v>11</v>
      </c>
      <c r="B169" s="257"/>
      <c r="C169" s="270" t="str">
        <f>""&amp;$C149&amp;""</f>
        <v>19.06.2024</v>
      </c>
      <c r="D169" s="259" t="s">
        <v>11</v>
      </c>
      <c r="E169" s="208" t="str">
        <f>""&amp;$E149&amp;""</f>
        <v>19.06.2024</v>
      </c>
      <c r="F169" s="217"/>
      <c r="G169" s="271">
        <f>$G149</f>
        <v>5329.53</v>
      </c>
      <c r="H169" s="271"/>
      <c r="I169" s="271"/>
      <c r="J169" s="271"/>
      <c r="K169" s="263" t="s">
        <v>12</v>
      </c>
    </row>
    <row r="170" spans="1:11" ht="30" customHeight="1">
      <c r="A170" s="3"/>
      <c r="B170" s="66"/>
      <c r="C170" s="67"/>
      <c r="D170" s="3"/>
      <c r="E170" s="14"/>
      <c r="F170" s="267"/>
      <c r="G170" s="69"/>
      <c r="H170" s="12"/>
      <c r="I170" s="3"/>
      <c r="J170" s="15"/>
      <c r="K170" s="14"/>
    </row>
    <row r="171" spans="1:11" ht="30" customHeight="1">
      <c r="A171" s="3"/>
      <c r="B171" s="66"/>
      <c r="C171" s="67"/>
      <c r="D171" s="3"/>
      <c r="E171" s="14"/>
      <c r="F171" s="267"/>
      <c r="G171" s="69"/>
      <c r="H171" s="12"/>
      <c r="I171" s="3"/>
      <c r="J171" s="15"/>
      <c r="K171" s="14"/>
    </row>
    <row r="172" spans="1:11" ht="30" customHeight="1">
      <c r="A172" s="3"/>
      <c r="B172" s="66"/>
      <c r="C172" s="67"/>
      <c r="D172" s="3"/>
      <c r="E172" s="14"/>
      <c r="F172" s="267"/>
      <c r="G172" s="69"/>
      <c r="H172" s="12"/>
      <c r="I172" s="3"/>
      <c r="J172" s="15"/>
      <c r="K172" s="14"/>
    </row>
    <row r="173" spans="1:11" ht="30" customHeight="1">
      <c r="A173" s="3"/>
      <c r="B173" s="66"/>
      <c r="C173" s="67"/>
      <c r="D173" s="3"/>
      <c r="E173" s="14"/>
      <c r="F173" s="267"/>
      <c r="G173" s="69"/>
      <c r="H173" s="12"/>
      <c r="I173" s="3"/>
      <c r="J173" s="15"/>
      <c r="K173" s="14"/>
    </row>
    <row r="174" spans="1:11" ht="30" customHeight="1">
      <c r="A174" s="3"/>
      <c r="B174" s="66"/>
      <c r="C174" s="67"/>
      <c r="D174" s="3"/>
      <c r="E174" s="14"/>
      <c r="F174" s="267"/>
      <c r="G174" s="69"/>
      <c r="H174" s="12"/>
      <c r="I174" s="3"/>
      <c r="J174" s="15"/>
      <c r="K174" s="14"/>
    </row>
    <row r="175" spans="1:11" ht="30" customHeight="1">
      <c r="A175" s="3"/>
      <c r="B175" s="66"/>
      <c r="C175" s="67"/>
      <c r="D175" s="3"/>
      <c r="E175" s="14"/>
      <c r="F175" s="267"/>
      <c r="G175" s="69"/>
      <c r="H175" s="12"/>
      <c r="I175" s="3"/>
      <c r="J175" s="15"/>
      <c r="K175" s="14"/>
    </row>
    <row r="176" spans="1:11" ht="30" customHeight="1">
      <c r="A176" s="3"/>
      <c r="B176" s="66"/>
      <c r="C176" s="67"/>
      <c r="D176" s="3"/>
      <c r="E176" s="14"/>
      <c r="F176" s="267"/>
      <c r="G176" s="69"/>
      <c r="H176" s="12"/>
      <c r="I176" s="3"/>
      <c r="J176" s="15"/>
      <c r="K176" s="14"/>
    </row>
    <row r="177" spans="1:11" ht="30" customHeight="1">
      <c r="A177" s="3"/>
      <c r="B177" s="66"/>
      <c r="C177" s="67"/>
      <c r="D177" s="3"/>
      <c r="E177" s="14"/>
      <c r="F177" s="267"/>
      <c r="G177" s="69"/>
      <c r="H177" s="12"/>
      <c r="I177" s="3"/>
      <c r="J177" s="15"/>
      <c r="K177" s="14"/>
    </row>
    <row r="178" spans="1:11" ht="30" customHeight="1">
      <c r="A178" s="3"/>
      <c r="B178" s="66"/>
      <c r="C178" s="67"/>
      <c r="D178" s="3"/>
      <c r="E178" s="14"/>
      <c r="F178" s="267"/>
      <c r="G178" s="69"/>
      <c r="H178" s="12"/>
      <c r="I178" s="3"/>
      <c r="J178" s="15"/>
      <c r="K178" s="14"/>
    </row>
    <row r="179" spans="1:11" ht="30" customHeight="1">
      <c r="A179" s="3"/>
      <c r="B179" s="66"/>
      <c r="C179" s="67"/>
      <c r="D179" s="3"/>
      <c r="E179" s="14"/>
      <c r="F179" s="267"/>
      <c r="G179" s="69"/>
      <c r="H179" s="12"/>
      <c r="I179" s="3"/>
      <c r="J179" s="15"/>
      <c r="K179" s="14"/>
    </row>
    <row r="180" spans="1:11" ht="30" customHeight="1">
      <c r="A180" s="3"/>
      <c r="B180" s="66"/>
      <c r="C180" s="67"/>
      <c r="D180" s="3"/>
      <c r="E180" s="14"/>
      <c r="F180" s="267"/>
      <c r="G180" s="69"/>
      <c r="H180" s="12"/>
      <c r="I180" s="3"/>
      <c r="J180" s="15"/>
      <c r="K180" s="14"/>
    </row>
    <row r="181" spans="1:11" ht="30" customHeight="1">
      <c r="A181" s="3"/>
      <c r="B181" s="66"/>
      <c r="C181" s="67"/>
      <c r="D181" s="3"/>
      <c r="E181" s="14"/>
      <c r="F181" s="267"/>
      <c r="G181" s="69"/>
      <c r="H181" s="12"/>
      <c r="I181" s="3"/>
      <c r="J181" s="15"/>
      <c r="K181" s="14"/>
    </row>
    <row r="182" spans="1:11" ht="30" customHeight="1">
      <c r="A182" s="3"/>
      <c r="B182" s="66"/>
      <c r="C182" s="67"/>
      <c r="D182" s="3"/>
      <c r="E182" s="14"/>
      <c r="F182" s="267"/>
      <c r="G182" s="69"/>
      <c r="H182" s="12"/>
      <c r="I182" s="3"/>
      <c r="J182" s="15"/>
      <c r="K182" s="14"/>
    </row>
    <row r="183" spans="1:11" ht="30" customHeight="1">
      <c r="A183" s="3"/>
      <c r="B183" s="66"/>
      <c r="C183" s="67"/>
      <c r="D183" s="3"/>
      <c r="E183" s="14"/>
      <c r="F183" s="267"/>
      <c r="G183" s="69"/>
      <c r="H183" s="12"/>
      <c r="I183" s="3"/>
      <c r="J183" s="15"/>
      <c r="K183" s="14"/>
    </row>
    <row r="184" spans="1:11" ht="30" customHeight="1">
      <c r="A184" s="3"/>
      <c r="B184" s="66"/>
      <c r="C184" s="67"/>
      <c r="D184" s="3"/>
      <c r="E184" s="14"/>
      <c r="F184" s="267"/>
      <c r="G184" s="69"/>
      <c r="H184" s="12"/>
      <c r="I184" s="3"/>
      <c r="J184" s="15"/>
      <c r="K184" s="14"/>
    </row>
    <row r="185" spans="1:11" ht="30" customHeight="1">
      <c r="A185" s="3"/>
      <c r="B185" s="66"/>
      <c r="C185" s="67"/>
      <c r="D185" s="3"/>
      <c r="E185" s="14"/>
      <c r="F185" s="267"/>
      <c r="G185" s="69"/>
      <c r="H185" s="12"/>
      <c r="I185" s="3"/>
      <c r="J185" s="15"/>
      <c r="K185" s="14"/>
    </row>
    <row r="186" spans="1:11" ht="30" customHeight="1">
      <c r="A186" s="4"/>
      <c r="B186" s="70"/>
      <c r="C186" s="71"/>
      <c r="D186" s="4"/>
      <c r="E186" s="20"/>
      <c r="F186" s="268"/>
      <c r="G186" s="73"/>
      <c r="H186" s="17"/>
      <c r="I186" s="4"/>
      <c r="J186" s="19"/>
      <c r="K186" s="20"/>
    </row>
    <row r="187" spans="1:11" ht="18.75" customHeight="1" thickBot="1">
      <c r="A187" s="224" t="s">
        <v>22</v>
      </c>
      <c r="B187" s="225"/>
      <c r="C187" s="225"/>
      <c r="D187" s="225"/>
      <c r="E187" s="225"/>
      <c r="F187" s="225"/>
      <c r="G187" s="225"/>
      <c r="H187" s="225"/>
      <c r="I187" s="225"/>
      <c r="J187" s="225"/>
      <c r="K187" s="226"/>
    </row>
    <row r="188" spans="1:11" ht="18.75" customHeight="1">
      <c r="A188" s="248" t="s">
        <v>8</v>
      </c>
      <c r="B188" s="249"/>
      <c r="C188" s="269" t="str">
        <f>""&amp;$C168&amp;""</f>
        <v>T.Jaros</v>
      </c>
      <c r="D188" s="251" t="s">
        <v>9</v>
      </c>
      <c r="E188" s="255" t="str">
        <f>""&amp;$E168&amp;""</f>
        <v>T.Jaros</v>
      </c>
      <c r="F188" s="213"/>
      <c r="G188" s="254" t="s">
        <v>10</v>
      </c>
      <c r="H188" s="255"/>
      <c r="I188" s="255"/>
      <c r="J188" s="255"/>
      <c r="K188" s="213"/>
    </row>
    <row r="189" spans="1:11" ht="18.75" customHeight="1" thickBot="1">
      <c r="A189" s="256" t="s">
        <v>11</v>
      </c>
      <c r="B189" s="257"/>
      <c r="C189" s="270" t="str">
        <f>""&amp;$C169&amp;""</f>
        <v>19.06.2024</v>
      </c>
      <c r="D189" s="259" t="s">
        <v>11</v>
      </c>
      <c r="E189" s="208" t="str">
        <f>""&amp;$E169&amp;""</f>
        <v>19.06.2024</v>
      </c>
      <c r="F189" s="217"/>
      <c r="G189" s="271">
        <f>$G169</f>
        <v>5329.53</v>
      </c>
      <c r="H189" s="271"/>
      <c r="I189" s="271"/>
      <c r="J189" s="271"/>
      <c r="K189" s="263" t="s">
        <v>12</v>
      </c>
    </row>
    <row r="190" spans="1:11" ht="30" customHeight="1">
      <c r="A190" s="8"/>
      <c r="B190" s="84"/>
      <c r="C190" s="85"/>
      <c r="D190" s="8"/>
      <c r="E190" s="25"/>
      <c r="F190" s="272"/>
      <c r="G190" s="87"/>
      <c r="H190" s="22"/>
      <c r="I190" s="8"/>
      <c r="J190" s="24"/>
      <c r="K190" s="25"/>
    </row>
    <row r="191" spans="1:11" ht="30" customHeight="1">
      <c r="A191" s="8"/>
      <c r="B191" s="66"/>
      <c r="C191" s="67"/>
      <c r="D191" s="8"/>
      <c r="E191" s="25"/>
      <c r="F191" s="267"/>
      <c r="G191" s="69"/>
      <c r="H191" s="22"/>
      <c r="I191" s="8"/>
      <c r="J191" s="24"/>
      <c r="K191" s="25"/>
    </row>
    <row r="192" spans="1:11" ht="30" customHeight="1">
      <c r="A192" s="8"/>
      <c r="B192" s="66"/>
      <c r="C192" s="67"/>
      <c r="D192" s="8"/>
      <c r="E192" s="25"/>
      <c r="F192" s="267"/>
      <c r="G192" s="69"/>
      <c r="H192" s="22"/>
      <c r="I192" s="8"/>
      <c r="J192" s="24"/>
      <c r="K192" s="25"/>
    </row>
    <row r="193" spans="1:11" ht="30" customHeight="1">
      <c r="A193" s="8"/>
      <c r="B193" s="66"/>
      <c r="C193" s="67"/>
      <c r="D193" s="8"/>
      <c r="E193" s="25"/>
      <c r="F193" s="267"/>
      <c r="G193" s="69"/>
      <c r="H193" s="22"/>
      <c r="I193" s="8"/>
      <c r="J193" s="24"/>
      <c r="K193" s="25"/>
    </row>
    <row r="194" spans="1:11" ht="30" customHeight="1">
      <c r="A194" s="3"/>
      <c r="B194" s="66"/>
      <c r="C194" s="67"/>
      <c r="D194" s="3"/>
      <c r="E194" s="14"/>
      <c r="F194" s="267"/>
      <c r="G194" s="69"/>
      <c r="H194" s="12"/>
      <c r="I194" s="3"/>
      <c r="J194" s="15"/>
      <c r="K194" s="14"/>
    </row>
    <row r="195" spans="1:11" ht="30" customHeight="1">
      <c r="A195" s="3"/>
      <c r="B195" s="66"/>
      <c r="C195" s="67"/>
      <c r="D195" s="3"/>
      <c r="E195" s="14"/>
      <c r="F195" s="267"/>
      <c r="G195" s="69"/>
      <c r="H195" s="12"/>
      <c r="I195" s="3"/>
      <c r="J195" s="15"/>
      <c r="K195" s="14"/>
    </row>
    <row r="196" spans="1:11" ht="30" customHeight="1">
      <c r="A196" s="3"/>
      <c r="B196" s="66"/>
      <c r="C196" s="67"/>
      <c r="D196" s="3"/>
      <c r="E196" s="14"/>
      <c r="F196" s="267"/>
      <c r="G196" s="69"/>
      <c r="H196" s="12"/>
      <c r="I196" s="3"/>
      <c r="J196" s="15"/>
      <c r="K196" s="14"/>
    </row>
    <row r="197" spans="1:11" ht="30" customHeight="1">
      <c r="A197" s="3"/>
      <c r="B197" s="66"/>
      <c r="C197" s="67"/>
      <c r="D197" s="3"/>
      <c r="E197" s="14"/>
      <c r="F197" s="267"/>
      <c r="G197" s="69"/>
      <c r="H197" s="12"/>
      <c r="I197" s="3"/>
      <c r="J197" s="15"/>
      <c r="K197" s="14"/>
    </row>
    <row r="198" spans="1:11" ht="30" customHeight="1">
      <c r="A198" s="3"/>
      <c r="B198" s="66"/>
      <c r="C198" s="67"/>
      <c r="D198" s="3"/>
      <c r="E198" s="14"/>
      <c r="F198" s="267"/>
      <c r="G198" s="69"/>
      <c r="H198" s="12"/>
      <c r="I198" s="3"/>
      <c r="J198" s="15"/>
      <c r="K198" s="14"/>
    </row>
    <row r="199" spans="1:11" ht="30" customHeight="1">
      <c r="A199" s="3"/>
      <c r="B199" s="66"/>
      <c r="C199" s="67"/>
      <c r="D199" s="3"/>
      <c r="E199" s="14"/>
      <c r="F199" s="267"/>
      <c r="G199" s="69"/>
      <c r="H199" s="12"/>
      <c r="I199" s="3"/>
      <c r="J199" s="15"/>
      <c r="K199" s="14"/>
    </row>
    <row r="200" spans="1:11" ht="30" customHeight="1">
      <c r="A200" s="3"/>
      <c r="B200" s="66"/>
      <c r="C200" s="67"/>
      <c r="D200" s="3"/>
      <c r="E200" s="14"/>
      <c r="F200" s="267"/>
      <c r="G200" s="69"/>
      <c r="H200" s="12"/>
      <c r="I200" s="3"/>
      <c r="J200" s="15"/>
      <c r="K200" s="14"/>
    </row>
    <row r="201" spans="1:11" ht="30" customHeight="1">
      <c r="A201" s="3"/>
      <c r="B201" s="66"/>
      <c r="C201" s="67"/>
      <c r="D201" s="3"/>
      <c r="E201" s="14"/>
      <c r="F201" s="267"/>
      <c r="G201" s="69"/>
      <c r="H201" s="12"/>
      <c r="I201" s="3"/>
      <c r="J201" s="15"/>
      <c r="K201" s="14"/>
    </row>
    <row r="202" spans="1:11" ht="30" customHeight="1">
      <c r="A202" s="3"/>
      <c r="B202" s="66"/>
      <c r="C202" s="67"/>
      <c r="D202" s="3"/>
      <c r="E202" s="14"/>
      <c r="F202" s="267"/>
      <c r="G202" s="69"/>
      <c r="H202" s="12"/>
      <c r="I202" s="3"/>
      <c r="J202" s="15"/>
      <c r="K202" s="14"/>
    </row>
    <row r="203" spans="1:11" ht="30" customHeight="1">
      <c r="A203" s="3"/>
      <c r="B203" s="66"/>
      <c r="C203" s="67"/>
      <c r="D203" s="3"/>
      <c r="E203" s="14"/>
      <c r="F203" s="267"/>
      <c r="G203" s="69"/>
      <c r="H203" s="12"/>
      <c r="I203" s="3"/>
      <c r="J203" s="15"/>
      <c r="K203" s="14"/>
    </row>
    <row r="204" spans="1:11" ht="30" customHeight="1">
      <c r="A204" s="3"/>
      <c r="B204" s="66"/>
      <c r="C204" s="67"/>
      <c r="D204" s="3"/>
      <c r="E204" s="14"/>
      <c r="F204" s="267"/>
      <c r="G204" s="69"/>
      <c r="H204" s="12"/>
      <c r="I204" s="3"/>
      <c r="J204" s="15"/>
      <c r="K204" s="14"/>
    </row>
    <row r="205" spans="1:11" ht="30" customHeight="1">
      <c r="A205" s="3"/>
      <c r="B205" s="66"/>
      <c r="C205" s="67"/>
      <c r="D205" s="3"/>
      <c r="E205" s="14"/>
      <c r="F205" s="267"/>
      <c r="G205" s="69"/>
      <c r="H205" s="12"/>
      <c r="I205" s="3"/>
      <c r="J205" s="15"/>
      <c r="K205" s="14"/>
    </row>
    <row r="206" spans="1:11" ht="30" customHeight="1">
      <c r="A206" s="4"/>
      <c r="B206" s="70"/>
      <c r="C206" s="71"/>
      <c r="D206" s="4"/>
      <c r="E206" s="20"/>
      <c r="F206" s="268"/>
      <c r="G206" s="73"/>
      <c r="H206" s="17"/>
      <c r="I206" s="4"/>
      <c r="J206" s="19"/>
      <c r="K206" s="20"/>
    </row>
    <row r="207" spans="1:11" ht="18.75" customHeight="1" thickBot="1">
      <c r="A207" s="264" t="s">
        <v>22</v>
      </c>
      <c r="B207" s="265"/>
      <c r="C207" s="265"/>
      <c r="D207" s="265"/>
      <c r="E207" s="265"/>
      <c r="F207" s="265"/>
      <c r="G207" s="265"/>
      <c r="H207" s="265"/>
      <c r="I207" s="265"/>
      <c r="J207" s="265"/>
      <c r="K207" s="266"/>
    </row>
    <row r="208" spans="1:11" ht="18.75" customHeight="1">
      <c r="A208" s="248" t="s">
        <v>8</v>
      </c>
      <c r="B208" s="249"/>
      <c r="C208" s="269" t="str">
        <f>""&amp;$C188&amp;""</f>
        <v>T.Jaros</v>
      </c>
      <c r="D208" s="251" t="s">
        <v>9</v>
      </c>
      <c r="E208" s="255" t="str">
        <f>""&amp;$E188&amp;""</f>
        <v>T.Jaros</v>
      </c>
      <c r="F208" s="213"/>
      <c r="G208" s="254" t="s">
        <v>10</v>
      </c>
      <c r="H208" s="255"/>
      <c r="I208" s="255"/>
      <c r="J208" s="255"/>
      <c r="K208" s="213"/>
    </row>
    <row r="209" spans="1:11" ht="18.75" customHeight="1" thickBot="1">
      <c r="A209" s="256" t="s">
        <v>11</v>
      </c>
      <c r="B209" s="257"/>
      <c r="C209" s="270" t="str">
        <f>""&amp;$C189&amp;""</f>
        <v>19.06.2024</v>
      </c>
      <c r="D209" s="259" t="s">
        <v>11</v>
      </c>
      <c r="E209" s="208" t="str">
        <f>""&amp;$E189&amp;""</f>
        <v>19.06.2024</v>
      </c>
      <c r="F209" s="217"/>
      <c r="G209" s="271">
        <f>$G189</f>
        <v>5329.53</v>
      </c>
      <c r="H209" s="271"/>
      <c r="I209" s="271"/>
      <c r="J209" s="271"/>
      <c r="K209" s="263" t="s">
        <v>12</v>
      </c>
    </row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</sheetData>
  <sheetProtection/>
  <mergeCells count="435">
    <mergeCell ref="A209:B209"/>
    <mergeCell ref="E209:F209"/>
    <mergeCell ref="G209:J209"/>
    <mergeCell ref="B205:C205"/>
    <mergeCell ref="F205:G205"/>
    <mergeCell ref="B206:C206"/>
    <mergeCell ref="F206:G206"/>
    <mergeCell ref="A207:K207"/>
    <mergeCell ref="A208:B208"/>
    <mergeCell ref="E208:F208"/>
    <mergeCell ref="G208:K208"/>
    <mergeCell ref="B202:C202"/>
    <mergeCell ref="F202:G202"/>
    <mergeCell ref="B203:C203"/>
    <mergeCell ref="F203:G203"/>
    <mergeCell ref="B204:C204"/>
    <mergeCell ref="F204:G204"/>
    <mergeCell ref="B199:C199"/>
    <mergeCell ref="F199:G199"/>
    <mergeCell ref="B200:C200"/>
    <mergeCell ref="F200:G200"/>
    <mergeCell ref="B201:C201"/>
    <mergeCell ref="F201:G201"/>
    <mergeCell ref="B196:C196"/>
    <mergeCell ref="F196:G196"/>
    <mergeCell ref="B197:C197"/>
    <mergeCell ref="F197:G197"/>
    <mergeCell ref="B198:C198"/>
    <mergeCell ref="F198:G198"/>
    <mergeCell ref="B193:C193"/>
    <mergeCell ref="F193:G193"/>
    <mergeCell ref="B194:C194"/>
    <mergeCell ref="F194:G194"/>
    <mergeCell ref="B195:C195"/>
    <mergeCell ref="F195:G195"/>
    <mergeCell ref="B190:C190"/>
    <mergeCell ref="F190:G190"/>
    <mergeCell ref="B191:C191"/>
    <mergeCell ref="F191:G191"/>
    <mergeCell ref="B192:C192"/>
    <mergeCell ref="F192:G192"/>
    <mergeCell ref="A187:K187"/>
    <mergeCell ref="A188:B188"/>
    <mergeCell ref="E188:F188"/>
    <mergeCell ref="G188:K188"/>
    <mergeCell ref="A189:B189"/>
    <mergeCell ref="E189:F189"/>
    <mergeCell ref="G189:J189"/>
    <mergeCell ref="B184:C184"/>
    <mergeCell ref="F184:G184"/>
    <mergeCell ref="B185:C185"/>
    <mergeCell ref="F185:G185"/>
    <mergeCell ref="B186:C186"/>
    <mergeCell ref="F186:G186"/>
    <mergeCell ref="B181:C181"/>
    <mergeCell ref="F181:G181"/>
    <mergeCell ref="B182:C182"/>
    <mergeCell ref="F182:G182"/>
    <mergeCell ref="B183:C183"/>
    <mergeCell ref="F183:G183"/>
    <mergeCell ref="B178:C178"/>
    <mergeCell ref="F178:G178"/>
    <mergeCell ref="B179:C179"/>
    <mergeCell ref="F179:G179"/>
    <mergeCell ref="B180:C180"/>
    <mergeCell ref="F180:G180"/>
    <mergeCell ref="B175:C175"/>
    <mergeCell ref="F175:G175"/>
    <mergeCell ref="B176:C176"/>
    <mergeCell ref="F176:G176"/>
    <mergeCell ref="B177:C177"/>
    <mergeCell ref="F177:G177"/>
    <mergeCell ref="B172:C172"/>
    <mergeCell ref="F172:G172"/>
    <mergeCell ref="B173:C173"/>
    <mergeCell ref="F173:G173"/>
    <mergeCell ref="B174:C174"/>
    <mergeCell ref="F174:G174"/>
    <mergeCell ref="A169:B169"/>
    <mergeCell ref="E169:F169"/>
    <mergeCell ref="G169:J169"/>
    <mergeCell ref="B170:C170"/>
    <mergeCell ref="F170:G170"/>
    <mergeCell ref="B171:C171"/>
    <mergeCell ref="F171:G171"/>
    <mergeCell ref="B165:C165"/>
    <mergeCell ref="F165:G165"/>
    <mergeCell ref="B166:C166"/>
    <mergeCell ref="F166:G166"/>
    <mergeCell ref="A167:K167"/>
    <mergeCell ref="A168:B168"/>
    <mergeCell ref="E168:F168"/>
    <mergeCell ref="G168:K168"/>
    <mergeCell ref="B162:C162"/>
    <mergeCell ref="F162:G162"/>
    <mergeCell ref="B163:C163"/>
    <mergeCell ref="F163:G163"/>
    <mergeCell ref="B164:C164"/>
    <mergeCell ref="F164:G164"/>
    <mergeCell ref="B159:C159"/>
    <mergeCell ref="F159:G159"/>
    <mergeCell ref="B160:C160"/>
    <mergeCell ref="F160:G160"/>
    <mergeCell ref="B161:C161"/>
    <mergeCell ref="F161:G161"/>
    <mergeCell ref="B156:C156"/>
    <mergeCell ref="F156:G156"/>
    <mergeCell ref="B157:C157"/>
    <mergeCell ref="F157:G157"/>
    <mergeCell ref="B158:C158"/>
    <mergeCell ref="F158:G158"/>
    <mergeCell ref="B153:C153"/>
    <mergeCell ref="F153:G153"/>
    <mergeCell ref="B154:C154"/>
    <mergeCell ref="F154:G154"/>
    <mergeCell ref="B155:C155"/>
    <mergeCell ref="F155:G155"/>
    <mergeCell ref="B150:C150"/>
    <mergeCell ref="F150:G150"/>
    <mergeCell ref="B151:C151"/>
    <mergeCell ref="F151:G151"/>
    <mergeCell ref="B152:C152"/>
    <mergeCell ref="F152:G152"/>
    <mergeCell ref="A147:K147"/>
    <mergeCell ref="A148:B148"/>
    <mergeCell ref="E148:F148"/>
    <mergeCell ref="G148:K148"/>
    <mergeCell ref="A149:B149"/>
    <mergeCell ref="E149:F149"/>
    <mergeCell ref="G149:J149"/>
    <mergeCell ref="B144:C144"/>
    <mergeCell ref="F144:G144"/>
    <mergeCell ref="B145:C145"/>
    <mergeCell ref="F145:G145"/>
    <mergeCell ref="B146:C146"/>
    <mergeCell ref="F146:G146"/>
    <mergeCell ref="B141:C141"/>
    <mergeCell ref="F141:G141"/>
    <mergeCell ref="B142:C142"/>
    <mergeCell ref="F142:G142"/>
    <mergeCell ref="B143:C143"/>
    <mergeCell ref="F143:G143"/>
    <mergeCell ref="B138:C138"/>
    <mergeCell ref="F138:G138"/>
    <mergeCell ref="B139:C139"/>
    <mergeCell ref="F139:G139"/>
    <mergeCell ref="B140:C140"/>
    <mergeCell ref="F140:G140"/>
    <mergeCell ref="B135:C135"/>
    <mergeCell ref="F135:G135"/>
    <mergeCell ref="B136:C136"/>
    <mergeCell ref="F136:G136"/>
    <mergeCell ref="B137:C137"/>
    <mergeCell ref="F137:G137"/>
    <mergeCell ref="B132:C132"/>
    <mergeCell ref="F132:G132"/>
    <mergeCell ref="B133:C133"/>
    <mergeCell ref="F133:G133"/>
    <mergeCell ref="B134:C134"/>
    <mergeCell ref="F134:G134"/>
    <mergeCell ref="A129:B129"/>
    <mergeCell ref="E129:F129"/>
    <mergeCell ref="G129:J129"/>
    <mergeCell ref="B130:C130"/>
    <mergeCell ref="F130:G130"/>
    <mergeCell ref="B131:C131"/>
    <mergeCell ref="F131:G131"/>
    <mergeCell ref="B125:C125"/>
    <mergeCell ref="F125:G125"/>
    <mergeCell ref="B126:C126"/>
    <mergeCell ref="F126:G126"/>
    <mergeCell ref="A127:K127"/>
    <mergeCell ref="A128:B128"/>
    <mergeCell ref="E128:F128"/>
    <mergeCell ref="G128:K128"/>
    <mergeCell ref="B122:C122"/>
    <mergeCell ref="F122:G122"/>
    <mergeCell ref="B123:C123"/>
    <mergeCell ref="F123:G123"/>
    <mergeCell ref="B124:C124"/>
    <mergeCell ref="F124:G124"/>
    <mergeCell ref="B119:C119"/>
    <mergeCell ref="F119:G119"/>
    <mergeCell ref="B120:C120"/>
    <mergeCell ref="F120:G120"/>
    <mergeCell ref="B121:C121"/>
    <mergeCell ref="F121:G121"/>
    <mergeCell ref="B116:C116"/>
    <mergeCell ref="F116:G116"/>
    <mergeCell ref="B117:C117"/>
    <mergeCell ref="F117:G117"/>
    <mergeCell ref="B118:C118"/>
    <mergeCell ref="F118:G118"/>
    <mergeCell ref="B113:C113"/>
    <mergeCell ref="F113:G113"/>
    <mergeCell ref="B114:C114"/>
    <mergeCell ref="F114:G114"/>
    <mergeCell ref="B115:C115"/>
    <mergeCell ref="F115:G115"/>
    <mergeCell ref="B110:C110"/>
    <mergeCell ref="F110:G110"/>
    <mergeCell ref="B111:C111"/>
    <mergeCell ref="F111:G111"/>
    <mergeCell ref="B112:C112"/>
    <mergeCell ref="F112:G112"/>
    <mergeCell ref="A107:K107"/>
    <mergeCell ref="A108:B108"/>
    <mergeCell ref="E108:F108"/>
    <mergeCell ref="G108:K108"/>
    <mergeCell ref="A109:B109"/>
    <mergeCell ref="E109:F109"/>
    <mergeCell ref="G109:J109"/>
    <mergeCell ref="B104:C104"/>
    <mergeCell ref="F104:G104"/>
    <mergeCell ref="B105:C105"/>
    <mergeCell ref="F105:G105"/>
    <mergeCell ref="B106:C106"/>
    <mergeCell ref="F106:G106"/>
    <mergeCell ref="B101:C101"/>
    <mergeCell ref="F101:G101"/>
    <mergeCell ref="B102:C102"/>
    <mergeCell ref="F102:G102"/>
    <mergeCell ref="B103:C103"/>
    <mergeCell ref="F103:G103"/>
    <mergeCell ref="B98:C98"/>
    <mergeCell ref="F98:G98"/>
    <mergeCell ref="B99:C99"/>
    <mergeCell ref="F99:G99"/>
    <mergeCell ref="B100:C100"/>
    <mergeCell ref="F100:G100"/>
    <mergeCell ref="B95:C95"/>
    <mergeCell ref="F95:G95"/>
    <mergeCell ref="B96:C96"/>
    <mergeCell ref="F96:G96"/>
    <mergeCell ref="B97:C97"/>
    <mergeCell ref="F97:G97"/>
    <mergeCell ref="B92:C92"/>
    <mergeCell ref="F92:G92"/>
    <mergeCell ref="B93:C93"/>
    <mergeCell ref="F93:G93"/>
    <mergeCell ref="B94:C94"/>
    <mergeCell ref="F94:G94"/>
    <mergeCell ref="A89:B89"/>
    <mergeCell ref="E89:F89"/>
    <mergeCell ref="G89:J89"/>
    <mergeCell ref="B90:C90"/>
    <mergeCell ref="F90:G90"/>
    <mergeCell ref="B91:C91"/>
    <mergeCell ref="F91:G91"/>
    <mergeCell ref="B85:C85"/>
    <mergeCell ref="F85:G85"/>
    <mergeCell ref="B86:C86"/>
    <mergeCell ref="F86:G86"/>
    <mergeCell ref="A87:K87"/>
    <mergeCell ref="A88:B88"/>
    <mergeCell ref="E88:F88"/>
    <mergeCell ref="G88:K88"/>
    <mergeCell ref="B82:C82"/>
    <mergeCell ref="F82:G82"/>
    <mergeCell ref="B83:C83"/>
    <mergeCell ref="F83:G83"/>
    <mergeCell ref="B84:C84"/>
    <mergeCell ref="F84:G84"/>
    <mergeCell ref="B79:C79"/>
    <mergeCell ref="F79:G79"/>
    <mergeCell ref="B80:C80"/>
    <mergeCell ref="F80:G80"/>
    <mergeCell ref="B81:C81"/>
    <mergeCell ref="F81:G81"/>
    <mergeCell ref="B76:C76"/>
    <mergeCell ref="F76:G76"/>
    <mergeCell ref="B77:C77"/>
    <mergeCell ref="F77:G77"/>
    <mergeCell ref="B78:C78"/>
    <mergeCell ref="F78:G78"/>
    <mergeCell ref="B73:C73"/>
    <mergeCell ref="F73:G73"/>
    <mergeCell ref="B74:C74"/>
    <mergeCell ref="F74:G74"/>
    <mergeCell ref="B75:C75"/>
    <mergeCell ref="F75:G75"/>
    <mergeCell ref="B70:C70"/>
    <mergeCell ref="F70:G70"/>
    <mergeCell ref="B71:C71"/>
    <mergeCell ref="F71:G71"/>
    <mergeCell ref="B72:C72"/>
    <mergeCell ref="F72:G72"/>
    <mergeCell ref="A67:K67"/>
    <mergeCell ref="A68:B68"/>
    <mergeCell ref="E68:F68"/>
    <mergeCell ref="G68:K68"/>
    <mergeCell ref="A69:B69"/>
    <mergeCell ref="E69:F69"/>
    <mergeCell ref="G69:J69"/>
    <mergeCell ref="B64:C64"/>
    <mergeCell ref="F64:G64"/>
    <mergeCell ref="B65:C65"/>
    <mergeCell ref="F65:G65"/>
    <mergeCell ref="B66:C66"/>
    <mergeCell ref="F66:G66"/>
    <mergeCell ref="B61:C61"/>
    <mergeCell ref="F61:G61"/>
    <mergeCell ref="B62:C62"/>
    <mergeCell ref="F62:G62"/>
    <mergeCell ref="B63:C63"/>
    <mergeCell ref="F63:G63"/>
    <mergeCell ref="B58:C58"/>
    <mergeCell ref="F58:G58"/>
    <mergeCell ref="B59:C59"/>
    <mergeCell ref="F59:G59"/>
    <mergeCell ref="B60:C60"/>
    <mergeCell ref="F60:G60"/>
    <mergeCell ref="B55:C55"/>
    <mergeCell ref="F55:G55"/>
    <mergeCell ref="B56:C56"/>
    <mergeCell ref="F56:G56"/>
    <mergeCell ref="B57:C57"/>
    <mergeCell ref="F57:G57"/>
    <mergeCell ref="B52:C52"/>
    <mergeCell ref="F52:G52"/>
    <mergeCell ref="B53:C53"/>
    <mergeCell ref="F53:G53"/>
    <mergeCell ref="B54:C54"/>
    <mergeCell ref="F54:G54"/>
    <mergeCell ref="A49:B49"/>
    <mergeCell ref="E49:F49"/>
    <mergeCell ref="G49:J49"/>
    <mergeCell ref="B50:C50"/>
    <mergeCell ref="F50:G50"/>
    <mergeCell ref="B51:C51"/>
    <mergeCell ref="F51:G51"/>
    <mergeCell ref="B45:C45"/>
    <mergeCell ref="F45:G45"/>
    <mergeCell ref="B46:C46"/>
    <mergeCell ref="F46:G46"/>
    <mergeCell ref="A47:K47"/>
    <mergeCell ref="A48:B48"/>
    <mergeCell ref="E48:F48"/>
    <mergeCell ref="G48:K48"/>
    <mergeCell ref="B42:C42"/>
    <mergeCell ref="F42:G42"/>
    <mergeCell ref="B43:C43"/>
    <mergeCell ref="F43:G43"/>
    <mergeCell ref="B44:C44"/>
    <mergeCell ref="F44:G44"/>
    <mergeCell ref="B39:C39"/>
    <mergeCell ref="F39:G39"/>
    <mergeCell ref="B40:C40"/>
    <mergeCell ref="F40:G40"/>
    <mergeCell ref="B41:C41"/>
    <mergeCell ref="F41:G41"/>
    <mergeCell ref="B36:C36"/>
    <mergeCell ref="F36:G36"/>
    <mergeCell ref="B37:C37"/>
    <mergeCell ref="F37:G37"/>
    <mergeCell ref="B38:C38"/>
    <mergeCell ref="F38:G38"/>
    <mergeCell ref="B33:C33"/>
    <mergeCell ref="F33:G33"/>
    <mergeCell ref="B34:C34"/>
    <mergeCell ref="F34:G34"/>
    <mergeCell ref="B35:C35"/>
    <mergeCell ref="F35:G35"/>
    <mergeCell ref="B30:C30"/>
    <mergeCell ref="F30:G30"/>
    <mergeCell ref="B31:C31"/>
    <mergeCell ref="F31:G31"/>
    <mergeCell ref="B32:C32"/>
    <mergeCell ref="F32:G32"/>
    <mergeCell ref="A27:K27"/>
    <mergeCell ref="A28:B28"/>
    <mergeCell ref="C28:D28"/>
    <mergeCell ref="E28:F28"/>
    <mergeCell ref="G28:K28"/>
    <mergeCell ref="A29:B29"/>
    <mergeCell ref="E29:F29"/>
    <mergeCell ref="G29:J29"/>
    <mergeCell ref="B24:C24"/>
    <mergeCell ref="F24:G24"/>
    <mergeCell ref="B25:C25"/>
    <mergeCell ref="F25:G25"/>
    <mergeCell ref="B26:C26"/>
    <mergeCell ref="F26:G26"/>
    <mergeCell ref="B21:C21"/>
    <mergeCell ref="F21:G21"/>
    <mergeCell ref="B22:C22"/>
    <mergeCell ref="F22:G22"/>
    <mergeCell ref="B23:C23"/>
    <mergeCell ref="F23:G23"/>
    <mergeCell ref="B18:C18"/>
    <mergeCell ref="F18:G18"/>
    <mergeCell ref="B19:C19"/>
    <mergeCell ref="F19:G19"/>
    <mergeCell ref="B20:C20"/>
    <mergeCell ref="F20:G20"/>
    <mergeCell ref="B15:C15"/>
    <mergeCell ref="F15:G15"/>
    <mergeCell ref="B16:C16"/>
    <mergeCell ref="F16:G16"/>
    <mergeCell ref="B17:C17"/>
    <mergeCell ref="F17:G17"/>
    <mergeCell ref="B12:C12"/>
    <mergeCell ref="F12:G12"/>
    <mergeCell ref="B13:C13"/>
    <mergeCell ref="F13:G13"/>
    <mergeCell ref="B14:C14"/>
    <mergeCell ref="F14:G14"/>
    <mergeCell ref="I8:J8"/>
    <mergeCell ref="K8:K9"/>
    <mergeCell ref="B10:C10"/>
    <mergeCell ref="F10:G10"/>
    <mergeCell ref="B11:C11"/>
    <mergeCell ref="F11:G11"/>
    <mergeCell ref="A8:A9"/>
    <mergeCell ref="B8:C9"/>
    <mergeCell ref="D8:D9"/>
    <mergeCell ref="E8:E9"/>
    <mergeCell ref="F8:G9"/>
    <mergeCell ref="H8:H9"/>
    <mergeCell ref="A5:C5"/>
    <mergeCell ref="D5:E5"/>
    <mergeCell ref="F5:H5"/>
    <mergeCell ref="A6:K6"/>
    <mergeCell ref="A7:C7"/>
    <mergeCell ref="D7:K7"/>
    <mergeCell ref="A1:C3"/>
    <mergeCell ref="D1:H3"/>
    <mergeCell ref="I1:K1"/>
    <mergeCell ref="I2:K2"/>
    <mergeCell ref="I3:J3"/>
    <mergeCell ref="A4:C4"/>
    <mergeCell ref="D4:E4"/>
    <mergeCell ref="F4:H4"/>
    <mergeCell ref="I4:J5"/>
    <mergeCell ref="K4:K5"/>
  </mergeCells>
  <printOptions/>
  <pageMargins left="0.7" right="0.7" top="0.75" bottom="0.75" header="0.3" footer="0.3"/>
  <pageSetup orientation="portrait" paperSize="9"/>
  <legacyDrawing r:id="rId2"/>
  <oleObjects>
    <oleObject progId="" shapeId="92352843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K209"/>
  <sheetViews>
    <sheetView zoomScalePageLayoutView="0" workbookViewId="0" topLeftCell="A1">
      <selection activeCell="K19" sqref="K19"/>
    </sheetView>
  </sheetViews>
  <sheetFormatPr defaultColWidth="0" defaultRowHeight="12.75" customHeight="1" zeroHeight="1"/>
  <cols>
    <col min="1" max="1" width="4.375" style="2" customWidth="1"/>
    <col min="2" max="2" width="4.75390625" style="2" customWidth="1"/>
    <col min="3" max="3" width="14.875" style="2" customWidth="1"/>
    <col min="4" max="4" width="13.25390625" style="2" customWidth="1"/>
    <col min="5" max="5" width="12.375" style="2" customWidth="1"/>
    <col min="6" max="6" width="3.25390625" style="2" customWidth="1"/>
    <col min="7" max="7" width="8.625" style="2" customWidth="1"/>
    <col min="8" max="8" width="8.25390625" style="2" customWidth="1"/>
    <col min="9" max="9" width="5.75390625" style="2" customWidth="1"/>
    <col min="10" max="10" width="7.375" style="2" customWidth="1"/>
    <col min="11" max="11" width="9.125" style="2" customWidth="1"/>
    <col min="12" max="12" width="1.37890625" style="2" customWidth="1"/>
    <col min="13" max="16384" width="0" style="2" hidden="1" customWidth="1"/>
  </cols>
  <sheetData>
    <row r="1" spans="1:11" ht="19.5" customHeight="1" thickTop="1">
      <c r="A1" s="172"/>
      <c r="B1" s="173"/>
      <c r="C1" s="174"/>
      <c r="D1" s="175" t="s">
        <v>28</v>
      </c>
      <c r="E1" s="176"/>
      <c r="F1" s="176"/>
      <c r="G1" s="176"/>
      <c r="H1" s="177"/>
      <c r="I1" s="178" t="s">
        <v>0</v>
      </c>
      <c r="J1" s="179"/>
      <c r="K1" s="180"/>
    </row>
    <row r="2" spans="1:11" ht="24" customHeight="1">
      <c r="A2" s="181"/>
      <c r="B2" s="182"/>
      <c r="C2" s="183"/>
      <c r="D2" s="184"/>
      <c r="E2" s="185"/>
      <c r="F2" s="185"/>
      <c r="G2" s="185"/>
      <c r="H2" s="186"/>
      <c r="I2" s="187" t="str">
        <f>'[6]Str tyt - DWM'!K4</f>
        <v>2.17778</v>
      </c>
      <c r="J2" s="188"/>
      <c r="K2" s="189"/>
    </row>
    <row r="3" spans="1:11" ht="15" customHeight="1" thickBot="1">
      <c r="A3" s="181"/>
      <c r="B3" s="182"/>
      <c r="C3" s="183"/>
      <c r="D3" s="184"/>
      <c r="E3" s="185"/>
      <c r="F3" s="185"/>
      <c r="G3" s="185"/>
      <c r="H3" s="186"/>
      <c r="I3" s="318" t="s">
        <v>24</v>
      </c>
      <c r="J3" s="319"/>
      <c r="K3" s="192" t="str">
        <f>'[6]Spis rysunków'!J3</f>
        <v>0.25863</v>
      </c>
    </row>
    <row r="4" spans="1:11" ht="19.5" customHeight="1" thickTop="1">
      <c r="A4" s="193" t="s">
        <v>2</v>
      </c>
      <c r="B4" s="194"/>
      <c r="C4" s="195"/>
      <c r="D4" s="196" t="s">
        <v>4</v>
      </c>
      <c r="E4" s="197"/>
      <c r="F4" s="196" t="s">
        <v>23</v>
      </c>
      <c r="G4" s="198"/>
      <c r="H4" s="197"/>
      <c r="I4" s="199" t="s">
        <v>1</v>
      </c>
      <c r="J4" s="179"/>
      <c r="K4" s="133">
        <v>0</v>
      </c>
    </row>
    <row r="5" spans="1:11" ht="19.5" customHeight="1" thickBot="1">
      <c r="A5" s="135" t="s">
        <v>3</v>
      </c>
      <c r="B5" s="136"/>
      <c r="C5" s="137"/>
      <c r="D5" s="168" t="str">
        <f>'[6]Str tyt - DWM'!K5</f>
        <v>21.00</v>
      </c>
      <c r="E5" s="169"/>
      <c r="F5" s="136" t="str">
        <f>'[6]Spis rysunków'!F5:H5</f>
        <v>1.2587</v>
      </c>
      <c r="G5" s="200"/>
      <c r="H5" s="201"/>
      <c r="I5" s="202"/>
      <c r="J5" s="202"/>
      <c r="K5" s="134"/>
    </row>
    <row r="6" spans="1:11" ht="26.25" customHeight="1">
      <c r="A6" s="203" t="s">
        <v>13</v>
      </c>
      <c r="B6" s="204"/>
      <c r="C6" s="205"/>
      <c r="D6" s="205"/>
      <c r="E6" s="205"/>
      <c r="F6" s="205"/>
      <c r="G6" s="205"/>
      <c r="H6" s="205"/>
      <c r="I6" s="205"/>
      <c r="J6" s="205"/>
      <c r="K6" s="206"/>
    </row>
    <row r="7" spans="1:11" ht="37.5" customHeight="1" thickBot="1">
      <c r="A7" s="207" t="s">
        <v>7</v>
      </c>
      <c r="B7" s="208"/>
      <c r="C7" s="208"/>
      <c r="D7" s="209" t="str">
        <f>'[6]Str tyt - DWM'!K6</f>
        <v>Wymiennik ciepła - kanał wylotowy </v>
      </c>
      <c r="E7" s="209"/>
      <c r="F7" s="209"/>
      <c r="G7" s="209"/>
      <c r="H7" s="209"/>
      <c r="I7" s="209"/>
      <c r="J7" s="209"/>
      <c r="K7" s="210"/>
    </row>
    <row r="8" spans="1:11" ht="26.25" customHeight="1" thickBot="1">
      <c r="A8" s="211" t="s">
        <v>5</v>
      </c>
      <c r="B8" s="212" t="s">
        <v>14</v>
      </c>
      <c r="C8" s="213"/>
      <c r="D8" s="214" t="s">
        <v>15</v>
      </c>
      <c r="E8" s="214" t="s">
        <v>16</v>
      </c>
      <c r="F8" s="215" t="s">
        <v>17</v>
      </c>
      <c r="G8" s="213"/>
      <c r="H8" s="214" t="s">
        <v>18</v>
      </c>
      <c r="I8" s="211" t="s">
        <v>19</v>
      </c>
      <c r="J8" s="211"/>
      <c r="K8" s="211" t="s">
        <v>6</v>
      </c>
    </row>
    <row r="9" spans="1:11" ht="26.25" customHeight="1" thickBot="1">
      <c r="A9" s="216"/>
      <c r="B9" s="207"/>
      <c r="C9" s="217"/>
      <c r="D9" s="216"/>
      <c r="E9" s="216"/>
      <c r="F9" s="207"/>
      <c r="G9" s="217"/>
      <c r="H9" s="216"/>
      <c r="I9" s="218" t="s">
        <v>20</v>
      </c>
      <c r="J9" s="219" t="s">
        <v>21</v>
      </c>
      <c r="K9" s="216"/>
    </row>
    <row r="10" spans="1:11" ht="30" customHeight="1">
      <c r="A10" s="3">
        <v>1</v>
      </c>
      <c r="B10" s="53" t="s">
        <v>56</v>
      </c>
      <c r="C10" s="54"/>
      <c r="D10" s="34"/>
      <c r="E10" s="316" t="s">
        <v>55</v>
      </c>
      <c r="F10" s="221" t="s">
        <v>161</v>
      </c>
      <c r="G10" s="222"/>
      <c r="H10" s="32">
        <v>1497.33</v>
      </c>
      <c r="I10" s="320"/>
      <c r="J10" s="42" t="s">
        <v>162</v>
      </c>
      <c r="K10" s="223" t="s">
        <v>66</v>
      </c>
    </row>
    <row r="11" spans="1:11" ht="30" customHeight="1">
      <c r="A11" s="3">
        <v>2</v>
      </c>
      <c r="B11" s="53" t="s">
        <v>163</v>
      </c>
      <c r="C11" s="54"/>
      <c r="D11" s="34" t="s">
        <v>164</v>
      </c>
      <c r="E11" s="316" t="s">
        <v>55</v>
      </c>
      <c r="F11" s="221" t="s">
        <v>161</v>
      </c>
      <c r="G11" s="222"/>
      <c r="H11" s="32">
        <f>J11*7.1</f>
        <v>13.241499999999998</v>
      </c>
      <c r="I11" s="32"/>
      <c r="J11" s="36">
        <f>'[7]Arkusz1'!E37</f>
        <v>1.865</v>
      </c>
      <c r="K11" s="223" t="s">
        <v>66</v>
      </c>
    </row>
    <row r="12" spans="1:11" ht="30" customHeight="1">
      <c r="A12" s="3">
        <v>3</v>
      </c>
      <c r="B12" s="53" t="s">
        <v>165</v>
      </c>
      <c r="C12" s="54"/>
      <c r="D12" s="34" t="s">
        <v>166</v>
      </c>
      <c r="E12" s="316" t="s">
        <v>55</v>
      </c>
      <c r="F12" s="221" t="s">
        <v>161</v>
      </c>
      <c r="G12" s="222"/>
      <c r="H12" s="321">
        <f>J12*3.8</f>
        <v>1.8923999999999999</v>
      </c>
      <c r="I12" s="35"/>
      <c r="J12" s="36">
        <f>'[7]Arkusz1'!E38</f>
        <v>0.498</v>
      </c>
      <c r="K12" s="223" t="s">
        <v>66</v>
      </c>
    </row>
    <row r="13" spans="1:11" ht="30" customHeight="1">
      <c r="A13" s="3"/>
      <c r="B13" s="53"/>
      <c r="C13" s="54"/>
      <c r="D13" s="34"/>
      <c r="E13" s="316"/>
      <c r="F13" s="221"/>
      <c r="G13" s="222"/>
      <c r="H13" s="32"/>
      <c r="I13" s="35"/>
      <c r="J13" s="36"/>
      <c r="K13" s="223"/>
    </row>
    <row r="14" spans="1:11" ht="30" customHeight="1">
      <c r="A14" s="3"/>
      <c r="B14" s="53"/>
      <c r="C14" s="54"/>
      <c r="D14" s="34"/>
      <c r="E14" s="316"/>
      <c r="F14" s="221"/>
      <c r="G14" s="222"/>
      <c r="H14" s="32"/>
      <c r="I14" s="35"/>
      <c r="J14" s="36"/>
      <c r="K14" s="223"/>
    </row>
    <row r="15" spans="1:11" ht="30" customHeight="1">
      <c r="A15" s="3"/>
      <c r="B15" s="53"/>
      <c r="C15" s="54"/>
      <c r="D15" s="34"/>
      <c r="E15" s="316"/>
      <c r="F15" s="221"/>
      <c r="G15" s="222"/>
      <c r="H15" s="32"/>
      <c r="I15" s="35"/>
      <c r="J15" s="36"/>
      <c r="K15" s="223"/>
    </row>
    <row r="16" spans="1:11" ht="30" customHeight="1">
      <c r="A16" s="3"/>
      <c r="B16" s="53"/>
      <c r="C16" s="54"/>
      <c r="D16" s="34"/>
      <c r="E16" s="316"/>
      <c r="F16" s="221"/>
      <c r="G16" s="222"/>
      <c r="H16" s="32"/>
      <c r="I16" s="35"/>
      <c r="J16" s="36"/>
      <c r="K16" s="223"/>
    </row>
    <row r="17" spans="1:11" ht="30" customHeight="1">
      <c r="A17" s="3"/>
      <c r="B17" s="53"/>
      <c r="C17" s="54"/>
      <c r="D17" s="34"/>
      <c r="E17" s="316"/>
      <c r="F17" s="221"/>
      <c r="G17" s="222"/>
      <c r="H17" s="32"/>
      <c r="I17" s="35"/>
      <c r="J17" s="36"/>
      <c r="K17" s="223"/>
    </row>
    <row r="18" spans="1:11" ht="30" customHeight="1">
      <c r="A18" s="3"/>
      <c r="B18" s="53"/>
      <c r="C18" s="54"/>
      <c r="D18" s="34"/>
      <c r="E18" s="316"/>
      <c r="F18" s="221"/>
      <c r="G18" s="222"/>
      <c r="H18" s="32"/>
      <c r="I18" s="35"/>
      <c r="J18" s="36"/>
      <c r="K18" s="223"/>
    </row>
    <row r="19" spans="1:11" ht="30" customHeight="1">
      <c r="A19" s="3"/>
      <c r="B19" s="53"/>
      <c r="C19" s="54"/>
      <c r="D19" s="34"/>
      <c r="E19" s="316"/>
      <c r="F19" s="221"/>
      <c r="G19" s="222"/>
      <c r="H19" s="32"/>
      <c r="I19" s="35"/>
      <c r="J19" s="36"/>
      <c r="K19" s="247"/>
    </row>
    <row r="20" spans="1:11" ht="30" customHeight="1">
      <c r="A20" s="3"/>
      <c r="B20" s="53"/>
      <c r="C20" s="54"/>
      <c r="D20" s="34"/>
      <c r="E20" s="316"/>
      <c r="F20" s="221"/>
      <c r="G20" s="222"/>
      <c r="H20" s="32"/>
      <c r="I20" s="35"/>
      <c r="J20" s="36"/>
      <c r="K20" s="247"/>
    </row>
    <row r="21" spans="1:11" ht="30" customHeight="1">
      <c r="A21" s="3"/>
      <c r="B21" s="53"/>
      <c r="C21" s="54"/>
      <c r="D21" s="34"/>
      <c r="E21" s="316"/>
      <c r="F21" s="221"/>
      <c r="G21" s="222"/>
      <c r="H21" s="32"/>
      <c r="I21" s="35"/>
      <c r="J21" s="36"/>
      <c r="K21" s="247"/>
    </row>
    <row r="22" spans="1:11" ht="30" customHeight="1">
      <c r="A22" s="3"/>
      <c r="B22" s="53"/>
      <c r="C22" s="54"/>
      <c r="D22" s="34"/>
      <c r="E22" s="316"/>
      <c r="F22" s="221"/>
      <c r="G22" s="222"/>
      <c r="H22" s="32"/>
      <c r="I22" s="35"/>
      <c r="J22" s="36"/>
      <c r="K22" s="247"/>
    </row>
    <row r="23" spans="1:11" ht="30" customHeight="1">
      <c r="A23" s="3"/>
      <c r="B23" s="53"/>
      <c r="C23" s="54"/>
      <c r="D23" s="34"/>
      <c r="E23" s="316"/>
      <c r="F23" s="221"/>
      <c r="G23" s="222"/>
      <c r="H23" s="32"/>
      <c r="I23" s="35"/>
      <c r="J23" s="36"/>
      <c r="K23" s="247"/>
    </row>
    <row r="24" spans="1:11" ht="30" customHeight="1">
      <c r="A24" s="3"/>
      <c r="B24" s="53"/>
      <c r="C24" s="54"/>
      <c r="D24" s="34"/>
      <c r="E24" s="316"/>
      <c r="F24" s="221"/>
      <c r="G24" s="222"/>
      <c r="H24" s="32"/>
      <c r="I24" s="35"/>
      <c r="J24" s="36"/>
      <c r="K24" s="247"/>
    </row>
    <row r="25" spans="1:11" ht="30" customHeight="1">
      <c r="A25" s="3"/>
      <c r="B25" s="53"/>
      <c r="C25" s="54"/>
      <c r="D25" s="34"/>
      <c r="E25" s="316"/>
      <c r="F25" s="221"/>
      <c r="G25" s="222"/>
      <c r="H25" s="32"/>
      <c r="I25" s="35"/>
      <c r="J25" s="38"/>
      <c r="K25" s="247"/>
    </row>
    <row r="26" spans="1:11" ht="30" customHeight="1">
      <c r="A26" s="3"/>
      <c r="B26" s="53"/>
      <c r="C26" s="54"/>
      <c r="D26" s="34"/>
      <c r="E26" s="316"/>
      <c r="F26" s="221"/>
      <c r="G26" s="222"/>
      <c r="H26" s="32"/>
      <c r="I26" s="35"/>
      <c r="J26" s="36"/>
      <c r="K26" s="247"/>
    </row>
    <row r="27" spans="1:11" ht="18.75" customHeight="1" thickBot="1">
      <c r="A27" s="224" t="s">
        <v>22</v>
      </c>
      <c r="B27" s="225"/>
      <c r="C27" s="225"/>
      <c r="D27" s="225"/>
      <c r="E27" s="225"/>
      <c r="F27" s="225"/>
      <c r="G27" s="225"/>
      <c r="H27" s="225"/>
      <c r="I27" s="225"/>
      <c r="J27" s="225"/>
      <c r="K27" s="226"/>
    </row>
    <row r="28" spans="1:11" ht="18.75" customHeight="1">
      <c r="A28" s="227" t="s">
        <v>8</v>
      </c>
      <c r="B28" s="228"/>
      <c r="C28" s="229" t="str">
        <f>'[6]Str tyt - DWM'!A34</f>
        <v>R.Pach</v>
      </c>
      <c r="D28" s="230" t="s">
        <v>9</v>
      </c>
      <c r="E28" s="231" t="s">
        <v>25</v>
      </c>
      <c r="F28" s="232"/>
      <c r="G28" s="233" t="s">
        <v>10</v>
      </c>
      <c r="H28" s="234"/>
      <c r="I28" s="234"/>
      <c r="J28" s="234"/>
      <c r="K28" s="235"/>
    </row>
    <row r="29" spans="1:11" ht="18.75" customHeight="1" thickBot="1">
      <c r="A29" s="236" t="s">
        <v>11</v>
      </c>
      <c r="B29" s="237"/>
      <c r="C29" s="238">
        <f>'[6]Str tyt - DWM'!B34</f>
        <v>45502</v>
      </c>
      <c r="D29" s="239" t="s">
        <v>11</v>
      </c>
      <c r="E29" s="240">
        <f>C29</f>
        <v>45502</v>
      </c>
      <c r="F29" s="241"/>
      <c r="G29" s="242">
        <f>SUM(H10:H26,H30:H46,H50:H66,H70:H86,H90:H106,H110:H126,H130:H146,H150:H166,H170:H186,H190:H206)</f>
        <v>1512.4639</v>
      </c>
      <c r="H29" s="242"/>
      <c r="I29" s="242"/>
      <c r="J29" s="242"/>
      <c r="K29" s="243" t="s">
        <v>12</v>
      </c>
    </row>
    <row r="30" spans="1:11" ht="30" customHeight="1">
      <c r="A30" s="3"/>
      <c r="B30" s="53"/>
      <c r="C30" s="54"/>
      <c r="D30" s="34"/>
      <c r="E30" s="316"/>
      <c r="F30" s="221"/>
      <c r="G30" s="222"/>
      <c r="H30" s="32"/>
      <c r="I30" s="35"/>
      <c r="J30" s="36"/>
      <c r="K30" s="247"/>
    </row>
    <row r="31" spans="1:11" ht="30" customHeight="1">
      <c r="A31" s="3"/>
      <c r="B31" s="53"/>
      <c r="C31" s="54"/>
      <c r="D31" s="34"/>
      <c r="E31" s="316"/>
      <c r="F31" s="221"/>
      <c r="G31" s="222"/>
      <c r="H31" s="32"/>
      <c r="I31" s="52"/>
      <c r="J31" s="36"/>
      <c r="K31" s="247"/>
    </row>
    <row r="32" spans="1:11" ht="30" customHeight="1">
      <c r="A32" s="3"/>
      <c r="B32" s="100"/>
      <c r="C32" s="101"/>
      <c r="D32" s="34"/>
      <c r="E32" s="244"/>
      <c r="F32" s="245"/>
      <c r="G32" s="246"/>
      <c r="H32" s="42"/>
      <c r="I32" s="52"/>
      <c r="J32" s="36"/>
      <c r="K32" s="247"/>
    </row>
    <row r="33" spans="1:11" ht="30" customHeight="1">
      <c r="A33" s="3"/>
      <c r="B33" s="100"/>
      <c r="C33" s="101"/>
      <c r="D33" s="34"/>
      <c r="E33" s="244"/>
      <c r="F33" s="245"/>
      <c r="G33" s="246"/>
      <c r="H33" s="42"/>
      <c r="I33" s="35"/>
      <c r="J33" s="36"/>
      <c r="K33" s="247"/>
    </row>
    <row r="34" spans="1:11" ht="30" customHeight="1">
      <c r="A34" s="3"/>
      <c r="B34" s="100"/>
      <c r="C34" s="101"/>
      <c r="D34" s="34"/>
      <c r="E34" s="244"/>
      <c r="F34" s="245"/>
      <c r="G34" s="246"/>
      <c r="H34" s="42"/>
      <c r="I34" s="35"/>
      <c r="J34" s="36"/>
      <c r="K34" s="247"/>
    </row>
    <row r="35" spans="1:11" ht="30" customHeight="1">
      <c r="A35" s="3"/>
      <c r="B35" s="100"/>
      <c r="C35" s="101"/>
      <c r="D35" s="34"/>
      <c r="E35" s="244"/>
      <c r="F35" s="245"/>
      <c r="G35" s="246"/>
      <c r="H35" s="42"/>
      <c r="I35" s="35"/>
      <c r="J35" s="36"/>
      <c r="K35" s="247"/>
    </row>
    <row r="36" spans="1:11" ht="30" customHeight="1">
      <c r="A36" s="3"/>
      <c r="B36" s="100"/>
      <c r="C36" s="101"/>
      <c r="D36" s="34"/>
      <c r="E36" s="244"/>
      <c r="F36" s="245"/>
      <c r="G36" s="246"/>
      <c r="H36" s="42"/>
      <c r="I36" s="35"/>
      <c r="J36" s="36"/>
      <c r="K36" s="247"/>
    </row>
    <row r="37" spans="1:11" ht="30" customHeight="1">
      <c r="A37" s="3"/>
      <c r="B37" s="102"/>
      <c r="C37" s="103"/>
      <c r="D37" s="34"/>
      <c r="E37" s="244"/>
      <c r="F37" s="245"/>
      <c r="G37" s="246"/>
      <c r="H37" s="42"/>
      <c r="I37" s="35"/>
      <c r="J37" s="36"/>
      <c r="K37" s="247"/>
    </row>
    <row r="38" spans="1:11" ht="30" customHeight="1">
      <c r="A38" s="3"/>
      <c r="B38" s="102"/>
      <c r="C38" s="103"/>
      <c r="D38" s="34"/>
      <c r="E38" s="244"/>
      <c r="F38" s="245"/>
      <c r="G38" s="246"/>
      <c r="H38" s="42"/>
      <c r="I38" s="52"/>
      <c r="J38" s="36"/>
      <c r="K38" s="43"/>
    </row>
    <row r="39" spans="1:11" ht="30" customHeight="1">
      <c r="A39" s="3"/>
      <c r="B39" s="100"/>
      <c r="C39" s="101"/>
      <c r="D39" s="34"/>
      <c r="E39" s="244"/>
      <c r="F39" s="245"/>
      <c r="G39" s="246"/>
      <c r="H39" s="42"/>
      <c r="I39" s="35"/>
      <c r="J39" s="36"/>
      <c r="K39" s="247"/>
    </row>
    <row r="40" spans="1:11" ht="30" customHeight="1">
      <c r="A40" s="3"/>
      <c r="B40" s="100"/>
      <c r="C40" s="101"/>
      <c r="D40" s="34"/>
      <c r="E40" s="244"/>
      <c r="F40" s="245"/>
      <c r="G40" s="246"/>
      <c r="H40" s="42"/>
      <c r="I40" s="35"/>
      <c r="J40" s="36"/>
      <c r="K40" s="247"/>
    </row>
    <row r="41" spans="1:11" ht="30" customHeight="1">
      <c r="A41" s="3"/>
      <c r="B41" s="100"/>
      <c r="C41" s="101"/>
      <c r="D41" s="34"/>
      <c r="E41" s="244"/>
      <c r="F41" s="245"/>
      <c r="G41" s="246"/>
      <c r="H41" s="42"/>
      <c r="I41" s="35"/>
      <c r="J41" s="36"/>
      <c r="K41" s="247"/>
    </row>
    <row r="42" spans="1:11" ht="30" customHeight="1">
      <c r="A42" s="3"/>
      <c r="B42" s="100"/>
      <c r="C42" s="101"/>
      <c r="D42" s="34"/>
      <c r="E42" s="244"/>
      <c r="F42" s="245"/>
      <c r="G42" s="246"/>
      <c r="H42" s="42"/>
      <c r="I42" s="35"/>
      <c r="J42" s="36"/>
      <c r="K42" s="247"/>
    </row>
    <row r="43" spans="1:11" ht="30" customHeight="1">
      <c r="A43" s="3"/>
      <c r="B43" s="100"/>
      <c r="C43" s="101"/>
      <c r="D43" s="34"/>
      <c r="E43" s="244"/>
      <c r="F43" s="245"/>
      <c r="G43" s="246"/>
      <c r="H43" s="42"/>
      <c r="I43" s="35"/>
      <c r="J43" s="36"/>
      <c r="K43" s="247"/>
    </row>
    <row r="44" spans="1:11" ht="30" customHeight="1">
      <c r="A44" s="3"/>
      <c r="B44" s="100"/>
      <c r="C44" s="101"/>
      <c r="D44" s="34"/>
      <c r="E44" s="244"/>
      <c r="F44" s="245"/>
      <c r="G44" s="246"/>
      <c r="H44" s="42"/>
      <c r="I44" s="35"/>
      <c r="J44" s="36"/>
      <c r="K44" s="247"/>
    </row>
    <row r="45" spans="1:11" ht="30" customHeight="1">
      <c r="A45" s="3"/>
      <c r="B45" s="100"/>
      <c r="C45" s="101"/>
      <c r="D45" s="34"/>
      <c r="E45" s="244"/>
      <c r="F45" s="245"/>
      <c r="G45" s="246"/>
      <c r="H45" s="42"/>
      <c r="I45" s="35"/>
      <c r="J45" s="36"/>
      <c r="K45" s="247"/>
    </row>
    <row r="46" spans="1:11" ht="30" customHeight="1">
      <c r="A46" s="3"/>
      <c r="B46" s="100"/>
      <c r="C46" s="101"/>
      <c r="D46" s="34"/>
      <c r="E46" s="244"/>
      <c r="F46" s="245"/>
      <c r="G46" s="246"/>
      <c r="H46" s="42"/>
      <c r="I46" s="35"/>
      <c r="J46" s="36"/>
      <c r="K46" s="247"/>
    </row>
    <row r="47" spans="1:11" ht="18.75" customHeight="1" thickBot="1">
      <c r="A47" s="224" t="s">
        <v>22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6"/>
    </row>
    <row r="48" spans="1:11" ht="18.75" customHeight="1">
      <c r="A48" s="248" t="s">
        <v>8</v>
      </c>
      <c r="B48" s="249"/>
      <c r="C48" s="250" t="str">
        <f>C28</f>
        <v>R.Pach</v>
      </c>
      <c r="D48" s="251" t="s">
        <v>9</v>
      </c>
      <c r="E48" s="252" t="str">
        <f>E28</f>
        <v>T.Jaros</v>
      </c>
      <c r="F48" s="253"/>
      <c r="G48" s="254" t="s">
        <v>10</v>
      </c>
      <c r="H48" s="255"/>
      <c r="I48" s="255"/>
      <c r="J48" s="255"/>
      <c r="K48" s="213"/>
    </row>
    <row r="49" spans="1:11" ht="18.75" customHeight="1" thickBot="1">
      <c r="A49" s="256" t="s">
        <v>11</v>
      </c>
      <c r="B49" s="257"/>
      <c r="C49" s="258">
        <f>C29</f>
        <v>45502</v>
      </c>
      <c r="D49" s="259" t="s">
        <v>11</v>
      </c>
      <c r="E49" s="260">
        <f>E29</f>
        <v>45502</v>
      </c>
      <c r="F49" s="261"/>
      <c r="G49" s="262">
        <f>$G29</f>
        <v>1512.4639</v>
      </c>
      <c r="H49" s="262"/>
      <c r="I49" s="262"/>
      <c r="J49" s="262"/>
      <c r="K49" s="263" t="s">
        <v>12</v>
      </c>
    </row>
    <row r="50" spans="1:11" ht="30" customHeight="1">
      <c r="A50" s="3"/>
      <c r="B50" s="100"/>
      <c r="C50" s="101"/>
      <c r="D50" s="34"/>
      <c r="E50" s="244"/>
      <c r="F50" s="245"/>
      <c r="G50" s="246"/>
      <c r="H50" s="42"/>
      <c r="I50" s="35"/>
      <c r="J50" s="36"/>
      <c r="K50" s="247"/>
    </row>
    <row r="51" spans="1:11" ht="30" customHeight="1">
      <c r="A51" s="3"/>
      <c r="B51" s="100"/>
      <c r="C51" s="101"/>
      <c r="D51" s="34"/>
      <c r="E51" s="244"/>
      <c r="F51" s="245"/>
      <c r="G51" s="246"/>
      <c r="H51" s="42"/>
      <c r="I51" s="35"/>
      <c r="J51" s="36"/>
      <c r="K51" s="247"/>
    </row>
    <row r="52" spans="1:11" ht="30" customHeight="1">
      <c r="A52" s="3"/>
      <c r="B52" s="100"/>
      <c r="C52" s="101"/>
      <c r="D52" s="34"/>
      <c r="E52" s="244"/>
      <c r="F52" s="245"/>
      <c r="G52" s="246"/>
      <c r="H52" s="42"/>
      <c r="I52" s="35"/>
      <c r="J52" s="36"/>
      <c r="K52" s="247"/>
    </row>
    <row r="53" spans="1:11" ht="30" customHeight="1">
      <c r="A53" s="3"/>
      <c r="B53" s="100"/>
      <c r="C53" s="101"/>
      <c r="D53" s="34"/>
      <c r="E53" s="244"/>
      <c r="F53" s="245"/>
      <c r="G53" s="246"/>
      <c r="H53" s="42"/>
      <c r="I53" s="35"/>
      <c r="J53" s="36"/>
      <c r="K53" s="247"/>
    </row>
    <row r="54" spans="1:11" ht="30" customHeight="1">
      <c r="A54" s="3"/>
      <c r="B54" s="100"/>
      <c r="C54" s="101"/>
      <c r="D54" s="34"/>
      <c r="E54" s="244"/>
      <c r="F54" s="245"/>
      <c r="G54" s="246"/>
      <c r="H54" s="42"/>
      <c r="I54" s="35"/>
      <c r="J54" s="36"/>
      <c r="K54" s="44"/>
    </row>
    <row r="55" spans="1:11" ht="30" customHeight="1">
      <c r="A55" s="3"/>
      <c r="B55" s="100"/>
      <c r="C55" s="101"/>
      <c r="D55" s="34"/>
      <c r="E55" s="244"/>
      <c r="F55" s="245"/>
      <c r="G55" s="246"/>
      <c r="H55" s="42"/>
      <c r="I55" s="35"/>
      <c r="J55" s="36"/>
      <c r="K55" s="44"/>
    </row>
    <row r="56" spans="1:11" ht="30" customHeight="1">
      <c r="A56" s="3"/>
      <c r="B56" s="100"/>
      <c r="C56" s="101"/>
      <c r="D56" s="34"/>
      <c r="E56" s="244"/>
      <c r="F56" s="245"/>
      <c r="G56" s="246"/>
      <c r="H56" s="42"/>
      <c r="I56" s="35"/>
      <c r="J56" s="36"/>
      <c r="K56" s="247"/>
    </row>
    <row r="57" spans="1:11" ht="30" customHeight="1">
      <c r="A57" s="3"/>
      <c r="B57" s="100"/>
      <c r="C57" s="101"/>
      <c r="D57" s="34"/>
      <c r="E57" s="244"/>
      <c r="F57" s="245"/>
      <c r="G57" s="246"/>
      <c r="H57" s="42"/>
      <c r="I57" s="35"/>
      <c r="J57" s="36"/>
      <c r="K57" s="247"/>
    </row>
    <row r="58" spans="1:11" ht="30" customHeight="1">
      <c r="A58" s="3"/>
      <c r="B58" s="100"/>
      <c r="C58" s="101"/>
      <c r="D58" s="34"/>
      <c r="E58" s="244"/>
      <c r="F58" s="245"/>
      <c r="G58" s="246"/>
      <c r="H58" s="42"/>
      <c r="I58" s="35"/>
      <c r="J58" s="36"/>
      <c r="K58" s="247"/>
    </row>
    <row r="59" spans="1:11" ht="30" customHeight="1">
      <c r="A59" s="3"/>
      <c r="B59" s="100"/>
      <c r="C59" s="101"/>
      <c r="D59" s="34"/>
      <c r="E59" s="244"/>
      <c r="F59" s="245"/>
      <c r="G59" s="246"/>
      <c r="H59" s="42"/>
      <c r="I59" s="35"/>
      <c r="J59" s="36"/>
      <c r="K59" s="247"/>
    </row>
    <row r="60" spans="1:11" ht="30" customHeight="1">
      <c r="A60" s="3"/>
      <c r="B60" s="100"/>
      <c r="C60" s="101"/>
      <c r="D60" s="34"/>
      <c r="E60" s="244"/>
      <c r="F60" s="245"/>
      <c r="G60" s="246"/>
      <c r="H60" s="42"/>
      <c r="I60" s="35"/>
      <c r="J60" s="36"/>
      <c r="K60" s="247"/>
    </row>
    <row r="61" spans="1:11" ht="30" customHeight="1">
      <c r="A61" s="3"/>
      <c r="B61" s="100"/>
      <c r="C61" s="101"/>
      <c r="D61" s="34"/>
      <c r="E61" s="244"/>
      <c r="F61" s="245"/>
      <c r="G61" s="246"/>
      <c r="H61" s="42"/>
      <c r="I61" s="35"/>
      <c r="J61" s="36"/>
      <c r="K61" s="247"/>
    </row>
    <row r="62" spans="1:11" ht="30" customHeight="1">
      <c r="A62" s="3"/>
      <c r="B62" s="100"/>
      <c r="C62" s="101"/>
      <c r="D62" s="34"/>
      <c r="E62" s="244"/>
      <c r="F62" s="245"/>
      <c r="G62" s="246"/>
      <c r="H62" s="42"/>
      <c r="I62" s="35"/>
      <c r="J62" s="36"/>
      <c r="K62" s="247"/>
    </row>
    <row r="63" spans="1:11" ht="30" customHeight="1">
      <c r="A63" s="3"/>
      <c r="B63" s="100"/>
      <c r="C63" s="101"/>
      <c r="D63" s="34"/>
      <c r="E63" s="244"/>
      <c r="F63" s="245"/>
      <c r="G63" s="246"/>
      <c r="H63" s="42"/>
      <c r="I63" s="35"/>
      <c r="J63" s="36"/>
      <c r="K63" s="247"/>
    </row>
    <row r="64" spans="1:11" ht="30" customHeight="1">
      <c r="A64" s="3"/>
      <c r="B64" s="100"/>
      <c r="C64" s="101"/>
      <c r="D64" s="34"/>
      <c r="E64" s="244"/>
      <c r="F64" s="245"/>
      <c r="G64" s="246"/>
      <c r="H64" s="42"/>
      <c r="I64" s="35"/>
      <c r="J64" s="36"/>
      <c r="K64" s="247"/>
    </row>
    <row r="65" spans="1:11" ht="30" customHeight="1">
      <c r="A65" s="3"/>
      <c r="B65" s="100"/>
      <c r="C65" s="101"/>
      <c r="D65" s="34"/>
      <c r="E65" s="244"/>
      <c r="F65" s="245"/>
      <c r="G65" s="246"/>
      <c r="H65" s="42"/>
      <c r="I65" s="35"/>
      <c r="J65" s="36"/>
      <c r="K65" s="247"/>
    </row>
    <row r="66" spans="1:11" ht="30" customHeight="1">
      <c r="A66" s="3"/>
      <c r="B66" s="100"/>
      <c r="C66" s="101"/>
      <c r="D66" s="34"/>
      <c r="E66" s="244"/>
      <c r="F66" s="245"/>
      <c r="G66" s="246"/>
      <c r="H66" s="42"/>
      <c r="I66" s="35"/>
      <c r="J66" s="36"/>
      <c r="K66" s="247"/>
    </row>
    <row r="67" spans="1:11" ht="18.75" customHeight="1" thickBot="1">
      <c r="A67" s="264" t="s">
        <v>22</v>
      </c>
      <c r="B67" s="265"/>
      <c r="C67" s="265"/>
      <c r="D67" s="265"/>
      <c r="E67" s="265"/>
      <c r="F67" s="265"/>
      <c r="G67" s="265"/>
      <c r="H67" s="265"/>
      <c r="I67" s="265"/>
      <c r="J67" s="265"/>
      <c r="K67" s="266"/>
    </row>
    <row r="68" spans="1:11" ht="18.75" customHeight="1">
      <c r="A68" s="248" t="s">
        <v>8</v>
      </c>
      <c r="B68" s="249"/>
      <c r="C68" s="250" t="str">
        <f>C48</f>
        <v>R.Pach</v>
      </c>
      <c r="D68" s="251" t="s">
        <v>9</v>
      </c>
      <c r="E68" s="252" t="str">
        <f>E48</f>
        <v>T.Jaros</v>
      </c>
      <c r="F68" s="253"/>
      <c r="G68" s="254" t="s">
        <v>10</v>
      </c>
      <c r="H68" s="255"/>
      <c r="I68" s="255"/>
      <c r="J68" s="255"/>
      <c r="K68" s="213"/>
    </row>
    <row r="69" spans="1:11" ht="18.75" customHeight="1" thickBot="1">
      <c r="A69" s="256" t="s">
        <v>11</v>
      </c>
      <c r="B69" s="257"/>
      <c r="C69" s="258">
        <f>C49</f>
        <v>45502</v>
      </c>
      <c r="D69" s="259" t="s">
        <v>11</v>
      </c>
      <c r="E69" s="260">
        <f>E49</f>
        <v>45502</v>
      </c>
      <c r="F69" s="261"/>
      <c r="G69" s="262">
        <f>$G49</f>
        <v>1512.4639</v>
      </c>
      <c r="H69" s="262"/>
      <c r="I69" s="262"/>
      <c r="J69" s="262"/>
      <c r="K69" s="263" t="s">
        <v>12</v>
      </c>
    </row>
    <row r="70" spans="1:11" ht="30" customHeight="1">
      <c r="A70" s="3"/>
      <c r="B70" s="100"/>
      <c r="C70" s="101"/>
      <c r="D70" s="34"/>
      <c r="E70" s="244"/>
      <c r="F70" s="245"/>
      <c r="G70" s="246"/>
      <c r="H70" s="42"/>
      <c r="I70" s="35"/>
      <c r="J70" s="36"/>
      <c r="K70" s="247"/>
    </row>
    <row r="71" spans="1:11" ht="30" customHeight="1">
      <c r="A71" s="3"/>
      <c r="B71" s="100"/>
      <c r="C71" s="101"/>
      <c r="D71" s="34"/>
      <c r="E71" s="244"/>
      <c r="F71" s="245"/>
      <c r="G71" s="246"/>
      <c r="H71" s="42"/>
      <c r="I71" s="35"/>
      <c r="J71" s="36"/>
      <c r="K71" s="247"/>
    </row>
    <row r="72" spans="1:11" ht="30" customHeight="1">
      <c r="A72" s="3"/>
      <c r="B72" s="100"/>
      <c r="C72" s="101"/>
      <c r="D72" s="34"/>
      <c r="E72" s="244"/>
      <c r="F72" s="245"/>
      <c r="G72" s="246"/>
      <c r="H72" s="42"/>
      <c r="I72" s="35"/>
      <c r="J72" s="36"/>
      <c r="K72" s="247"/>
    </row>
    <row r="73" spans="1:11" ht="30" customHeight="1">
      <c r="A73" s="3"/>
      <c r="B73" s="100"/>
      <c r="C73" s="101"/>
      <c r="D73" s="34"/>
      <c r="E73" s="244"/>
      <c r="F73" s="245"/>
      <c r="G73" s="246"/>
      <c r="H73" s="42"/>
      <c r="I73" s="35"/>
      <c r="J73" s="36"/>
      <c r="K73" s="247"/>
    </row>
    <row r="74" spans="1:11" ht="30" customHeight="1">
      <c r="A74" s="3"/>
      <c r="B74" s="100"/>
      <c r="C74" s="101"/>
      <c r="D74" s="34"/>
      <c r="E74" s="244"/>
      <c r="F74" s="245"/>
      <c r="G74" s="246"/>
      <c r="H74" s="42"/>
      <c r="I74" s="35"/>
      <c r="J74" s="36"/>
      <c r="K74" s="247"/>
    </row>
    <row r="75" spans="1:11" ht="30" customHeight="1">
      <c r="A75" s="3"/>
      <c r="B75" s="100"/>
      <c r="C75" s="101"/>
      <c r="D75" s="34"/>
      <c r="E75" s="244"/>
      <c r="F75" s="245"/>
      <c r="G75" s="246"/>
      <c r="H75" s="42"/>
      <c r="I75" s="35"/>
      <c r="J75" s="36"/>
      <c r="K75" s="247"/>
    </row>
    <row r="76" spans="1:11" ht="30" customHeight="1">
      <c r="A76" s="3"/>
      <c r="B76" s="100"/>
      <c r="C76" s="101"/>
      <c r="D76" s="34"/>
      <c r="E76" s="244"/>
      <c r="F76" s="245"/>
      <c r="G76" s="246"/>
      <c r="H76" s="42"/>
      <c r="I76" s="35"/>
      <c r="J76" s="36"/>
      <c r="K76" s="247"/>
    </row>
    <row r="77" spans="1:11" ht="30" customHeight="1">
      <c r="A77" s="3"/>
      <c r="B77" s="100"/>
      <c r="C77" s="101"/>
      <c r="D77" s="34"/>
      <c r="E77" s="244"/>
      <c r="F77" s="245"/>
      <c r="G77" s="246"/>
      <c r="H77" s="42"/>
      <c r="I77" s="35"/>
      <c r="J77" s="36"/>
      <c r="K77" s="247"/>
    </row>
    <row r="78" spans="1:11" ht="30" customHeight="1">
      <c r="A78" s="3"/>
      <c r="B78" s="100"/>
      <c r="C78" s="101"/>
      <c r="D78" s="34"/>
      <c r="E78" s="244"/>
      <c r="F78" s="245"/>
      <c r="G78" s="246"/>
      <c r="H78" s="42"/>
      <c r="I78" s="35"/>
      <c r="J78" s="36"/>
      <c r="K78" s="247"/>
    </row>
    <row r="79" spans="1:11" ht="30" customHeight="1">
      <c r="A79" s="3"/>
      <c r="B79" s="100"/>
      <c r="C79" s="101"/>
      <c r="D79" s="34"/>
      <c r="E79" s="244"/>
      <c r="F79" s="245"/>
      <c r="G79" s="246"/>
      <c r="H79" s="42"/>
      <c r="I79" s="35"/>
      <c r="J79" s="36"/>
      <c r="K79" s="247"/>
    </row>
    <row r="80" spans="1:11" ht="30" customHeight="1">
      <c r="A80" s="3"/>
      <c r="B80" s="100"/>
      <c r="C80" s="101"/>
      <c r="D80" s="34"/>
      <c r="E80" s="244"/>
      <c r="F80" s="245"/>
      <c r="G80" s="246"/>
      <c r="H80" s="42"/>
      <c r="I80" s="35"/>
      <c r="J80" s="36"/>
      <c r="K80" s="247"/>
    </row>
    <row r="81" spans="1:11" ht="30" customHeight="1">
      <c r="A81" s="3"/>
      <c r="B81" s="100"/>
      <c r="C81" s="101"/>
      <c r="D81" s="34"/>
      <c r="E81" s="244"/>
      <c r="F81" s="245"/>
      <c r="G81" s="246"/>
      <c r="H81" s="42"/>
      <c r="I81" s="35"/>
      <c r="J81" s="36"/>
      <c r="K81" s="247"/>
    </row>
    <row r="82" spans="1:11" ht="30" customHeight="1">
      <c r="A82" s="3"/>
      <c r="B82" s="100"/>
      <c r="C82" s="101"/>
      <c r="D82" s="34"/>
      <c r="E82" s="244"/>
      <c r="F82" s="245"/>
      <c r="G82" s="246"/>
      <c r="H82" s="42"/>
      <c r="I82" s="35"/>
      <c r="J82" s="36"/>
      <c r="K82" s="247"/>
    </row>
    <row r="83" spans="1:11" ht="30" customHeight="1">
      <c r="A83" s="3"/>
      <c r="B83" s="100"/>
      <c r="C83" s="101"/>
      <c r="D83" s="34"/>
      <c r="E83" s="244"/>
      <c r="F83" s="245"/>
      <c r="G83" s="246"/>
      <c r="H83" s="42"/>
      <c r="I83" s="35"/>
      <c r="J83" s="36"/>
      <c r="K83" s="247"/>
    </row>
    <row r="84" spans="1:11" ht="30" customHeight="1">
      <c r="A84" s="3"/>
      <c r="B84" s="66"/>
      <c r="C84" s="67"/>
      <c r="D84" s="3"/>
      <c r="E84" s="14"/>
      <c r="F84" s="267"/>
      <c r="G84" s="69"/>
      <c r="H84" s="12"/>
      <c r="I84" s="3"/>
      <c r="J84" s="15"/>
      <c r="K84" s="14"/>
    </row>
    <row r="85" spans="1:11" ht="30" customHeight="1">
      <c r="A85" s="3"/>
      <c r="B85" s="66"/>
      <c r="C85" s="67"/>
      <c r="D85" s="3"/>
      <c r="E85" s="14"/>
      <c r="F85" s="267"/>
      <c r="G85" s="69"/>
      <c r="H85" s="12"/>
      <c r="I85" s="3"/>
      <c r="J85" s="15"/>
      <c r="K85" s="14"/>
    </row>
    <row r="86" spans="1:11" ht="30" customHeight="1">
      <c r="A86" s="3"/>
      <c r="B86" s="70"/>
      <c r="C86" s="71"/>
      <c r="D86" s="4"/>
      <c r="E86" s="20"/>
      <c r="F86" s="268"/>
      <c r="G86" s="73"/>
      <c r="H86" s="17"/>
      <c r="I86" s="4"/>
      <c r="J86" s="19"/>
      <c r="K86" s="20"/>
    </row>
    <row r="87" spans="1:11" ht="18.75" customHeight="1" thickBot="1">
      <c r="A87" s="264" t="s">
        <v>22</v>
      </c>
      <c r="B87" s="265"/>
      <c r="C87" s="265"/>
      <c r="D87" s="265"/>
      <c r="E87" s="265"/>
      <c r="F87" s="265"/>
      <c r="G87" s="265"/>
      <c r="H87" s="265"/>
      <c r="I87" s="265"/>
      <c r="J87" s="265"/>
      <c r="K87" s="266"/>
    </row>
    <row r="88" spans="1:11" ht="18.75" customHeight="1">
      <c r="A88" s="248" t="s">
        <v>8</v>
      </c>
      <c r="B88" s="249"/>
      <c r="C88" s="250" t="str">
        <f>C68</f>
        <v>R.Pach</v>
      </c>
      <c r="D88" s="251" t="s">
        <v>9</v>
      </c>
      <c r="E88" s="252" t="str">
        <f>E68</f>
        <v>T.Jaros</v>
      </c>
      <c r="F88" s="253"/>
      <c r="G88" s="254" t="s">
        <v>10</v>
      </c>
      <c r="H88" s="255"/>
      <c r="I88" s="255"/>
      <c r="J88" s="255"/>
      <c r="K88" s="213"/>
    </row>
    <row r="89" spans="1:11" ht="18.75" customHeight="1" thickBot="1">
      <c r="A89" s="256" t="s">
        <v>11</v>
      </c>
      <c r="B89" s="257"/>
      <c r="C89" s="258">
        <f>C69</f>
        <v>45502</v>
      </c>
      <c r="D89" s="259" t="s">
        <v>11</v>
      </c>
      <c r="E89" s="260">
        <f>E69</f>
        <v>45502</v>
      </c>
      <c r="F89" s="261"/>
      <c r="G89" s="262">
        <f>$G69</f>
        <v>1512.4639</v>
      </c>
      <c r="H89" s="262"/>
      <c r="I89" s="262"/>
      <c r="J89" s="262"/>
      <c r="K89" s="263" t="s">
        <v>12</v>
      </c>
    </row>
    <row r="90" spans="1:11" ht="30" customHeight="1">
      <c r="A90" s="3"/>
      <c r="B90" s="66"/>
      <c r="C90" s="67"/>
      <c r="D90" s="3"/>
      <c r="E90" s="14"/>
      <c r="F90" s="267"/>
      <c r="G90" s="69"/>
      <c r="H90" s="12"/>
      <c r="I90" s="3"/>
      <c r="J90" s="15"/>
      <c r="K90" s="14"/>
    </row>
    <row r="91" spans="1:11" ht="30" customHeight="1">
      <c r="A91" s="3"/>
      <c r="B91" s="66"/>
      <c r="C91" s="67"/>
      <c r="D91" s="3"/>
      <c r="E91" s="14"/>
      <c r="F91" s="267"/>
      <c r="G91" s="69"/>
      <c r="H91" s="12"/>
      <c r="I91" s="3"/>
      <c r="J91" s="15"/>
      <c r="K91" s="14"/>
    </row>
    <row r="92" spans="1:11" ht="30" customHeight="1">
      <c r="A92" s="3"/>
      <c r="B92" s="66"/>
      <c r="C92" s="67"/>
      <c r="D92" s="3"/>
      <c r="E92" s="14"/>
      <c r="F92" s="267"/>
      <c r="G92" s="69"/>
      <c r="H92" s="12"/>
      <c r="I92" s="3"/>
      <c r="J92" s="15"/>
      <c r="K92" s="14"/>
    </row>
    <row r="93" spans="1:11" ht="30" customHeight="1">
      <c r="A93" s="3"/>
      <c r="B93" s="66"/>
      <c r="C93" s="67"/>
      <c r="D93" s="3"/>
      <c r="E93" s="14"/>
      <c r="F93" s="267"/>
      <c r="G93" s="69"/>
      <c r="H93" s="12"/>
      <c r="I93" s="3"/>
      <c r="J93" s="15"/>
      <c r="K93" s="14"/>
    </row>
    <row r="94" spans="1:11" ht="30" customHeight="1">
      <c r="A94" s="3"/>
      <c r="B94" s="66"/>
      <c r="C94" s="67"/>
      <c r="D94" s="3"/>
      <c r="E94" s="14"/>
      <c r="F94" s="267"/>
      <c r="G94" s="69"/>
      <c r="H94" s="12"/>
      <c r="I94" s="3"/>
      <c r="J94" s="15"/>
      <c r="K94" s="14"/>
    </row>
    <row r="95" spans="1:11" ht="30" customHeight="1">
      <c r="A95" s="3"/>
      <c r="B95" s="66"/>
      <c r="C95" s="67"/>
      <c r="D95" s="3"/>
      <c r="E95" s="14"/>
      <c r="F95" s="267"/>
      <c r="G95" s="69"/>
      <c r="H95" s="12"/>
      <c r="I95" s="3"/>
      <c r="J95" s="15"/>
      <c r="K95" s="14"/>
    </row>
    <row r="96" spans="1:11" ht="30" customHeight="1">
      <c r="A96" s="3"/>
      <c r="B96" s="66"/>
      <c r="C96" s="67"/>
      <c r="D96" s="3"/>
      <c r="E96" s="14"/>
      <c r="F96" s="267"/>
      <c r="G96" s="69"/>
      <c r="H96" s="12"/>
      <c r="I96" s="3"/>
      <c r="J96" s="15"/>
      <c r="K96" s="14"/>
    </row>
    <row r="97" spans="1:11" ht="30" customHeight="1">
      <c r="A97" s="3"/>
      <c r="B97" s="66"/>
      <c r="C97" s="67"/>
      <c r="D97" s="3"/>
      <c r="E97" s="14"/>
      <c r="F97" s="267"/>
      <c r="G97" s="69"/>
      <c r="H97" s="12"/>
      <c r="I97" s="3"/>
      <c r="J97" s="15"/>
      <c r="K97" s="14"/>
    </row>
    <row r="98" spans="1:11" ht="30" customHeight="1">
      <c r="A98" s="3"/>
      <c r="B98" s="66"/>
      <c r="C98" s="67"/>
      <c r="D98" s="3"/>
      <c r="E98" s="14"/>
      <c r="F98" s="267"/>
      <c r="G98" s="69"/>
      <c r="H98" s="12"/>
      <c r="I98" s="3"/>
      <c r="J98" s="15"/>
      <c r="K98" s="14"/>
    </row>
    <row r="99" spans="1:11" ht="30" customHeight="1">
      <c r="A99" s="3"/>
      <c r="B99" s="66"/>
      <c r="C99" s="67"/>
      <c r="D99" s="3"/>
      <c r="E99" s="14"/>
      <c r="F99" s="267"/>
      <c r="G99" s="69"/>
      <c r="H99" s="12"/>
      <c r="I99" s="3"/>
      <c r="J99" s="15"/>
      <c r="K99" s="14"/>
    </row>
    <row r="100" spans="1:11" ht="30" customHeight="1">
      <c r="A100" s="3"/>
      <c r="B100" s="66"/>
      <c r="C100" s="67"/>
      <c r="D100" s="3"/>
      <c r="E100" s="14"/>
      <c r="F100" s="267"/>
      <c r="G100" s="69"/>
      <c r="H100" s="12"/>
      <c r="I100" s="3"/>
      <c r="J100" s="15"/>
      <c r="K100" s="14"/>
    </row>
    <row r="101" spans="1:11" ht="30" customHeight="1">
      <c r="A101" s="3"/>
      <c r="B101" s="66"/>
      <c r="C101" s="67"/>
      <c r="D101" s="3"/>
      <c r="E101" s="14"/>
      <c r="F101" s="267"/>
      <c r="G101" s="69"/>
      <c r="H101" s="12"/>
      <c r="I101" s="3"/>
      <c r="J101" s="15"/>
      <c r="K101" s="14"/>
    </row>
    <row r="102" spans="1:11" ht="30" customHeight="1">
      <c r="A102" s="3"/>
      <c r="B102" s="66"/>
      <c r="C102" s="67"/>
      <c r="D102" s="3"/>
      <c r="E102" s="14"/>
      <c r="F102" s="267"/>
      <c r="G102" s="69"/>
      <c r="H102" s="12"/>
      <c r="I102" s="3"/>
      <c r="J102" s="15"/>
      <c r="K102" s="14"/>
    </row>
    <row r="103" spans="1:11" ht="30" customHeight="1">
      <c r="A103" s="3"/>
      <c r="B103" s="66"/>
      <c r="C103" s="67"/>
      <c r="D103" s="3"/>
      <c r="E103" s="14"/>
      <c r="F103" s="267"/>
      <c r="G103" s="69"/>
      <c r="H103" s="12"/>
      <c r="I103" s="3"/>
      <c r="J103" s="15"/>
      <c r="K103" s="14"/>
    </row>
    <row r="104" spans="1:11" ht="30" customHeight="1">
      <c r="A104" s="3"/>
      <c r="B104" s="66"/>
      <c r="C104" s="67"/>
      <c r="D104" s="3"/>
      <c r="E104" s="14"/>
      <c r="F104" s="267"/>
      <c r="G104" s="69"/>
      <c r="H104" s="12"/>
      <c r="I104" s="3"/>
      <c r="J104" s="15"/>
      <c r="K104" s="14"/>
    </row>
    <row r="105" spans="1:11" ht="30" customHeight="1">
      <c r="A105" s="3"/>
      <c r="B105" s="66"/>
      <c r="C105" s="67"/>
      <c r="D105" s="3"/>
      <c r="E105" s="14"/>
      <c r="F105" s="267"/>
      <c r="G105" s="69"/>
      <c r="H105" s="12"/>
      <c r="I105" s="3"/>
      <c r="J105" s="15"/>
      <c r="K105" s="14"/>
    </row>
    <row r="106" spans="1:11" ht="30" customHeight="1">
      <c r="A106" s="4"/>
      <c r="B106" s="70"/>
      <c r="C106" s="71"/>
      <c r="D106" s="4"/>
      <c r="E106" s="20"/>
      <c r="F106" s="268"/>
      <c r="G106" s="73"/>
      <c r="H106" s="17"/>
      <c r="I106" s="4"/>
      <c r="J106" s="19"/>
      <c r="K106" s="20"/>
    </row>
    <row r="107" spans="1:11" ht="18.75" customHeight="1" thickBot="1">
      <c r="A107" s="264" t="s">
        <v>22</v>
      </c>
      <c r="B107" s="265"/>
      <c r="C107" s="265"/>
      <c r="D107" s="265"/>
      <c r="E107" s="265"/>
      <c r="F107" s="265"/>
      <c r="G107" s="265"/>
      <c r="H107" s="265"/>
      <c r="I107" s="265"/>
      <c r="J107" s="265"/>
      <c r="K107" s="266"/>
    </row>
    <row r="108" spans="1:11" ht="18.75" customHeight="1">
      <c r="A108" s="248" t="s">
        <v>8</v>
      </c>
      <c r="B108" s="249"/>
      <c r="C108" s="269" t="str">
        <f>""&amp;$C88&amp;""</f>
        <v>R.Pach</v>
      </c>
      <c r="D108" s="251" t="s">
        <v>9</v>
      </c>
      <c r="E108" s="255" t="str">
        <f>""&amp;$E88&amp;""</f>
        <v>T.Jaros</v>
      </c>
      <c r="F108" s="213"/>
      <c r="G108" s="254" t="s">
        <v>10</v>
      </c>
      <c r="H108" s="255"/>
      <c r="I108" s="255"/>
      <c r="J108" s="255"/>
      <c r="K108" s="213"/>
    </row>
    <row r="109" spans="1:11" ht="18.75" customHeight="1" thickBot="1">
      <c r="A109" s="256" t="s">
        <v>11</v>
      </c>
      <c r="B109" s="257"/>
      <c r="C109" s="270" t="str">
        <f>""&amp;$C89&amp;""</f>
        <v>45502</v>
      </c>
      <c r="D109" s="259" t="s">
        <v>11</v>
      </c>
      <c r="E109" s="208" t="str">
        <f>""&amp;$E89&amp;""</f>
        <v>45502</v>
      </c>
      <c r="F109" s="217"/>
      <c r="G109" s="262">
        <f>$G89</f>
        <v>1512.4639</v>
      </c>
      <c r="H109" s="262"/>
      <c r="I109" s="262"/>
      <c r="J109" s="262"/>
      <c r="K109" s="263" t="s">
        <v>12</v>
      </c>
    </row>
    <row r="110" spans="1:11" ht="30" customHeight="1">
      <c r="A110" s="3"/>
      <c r="B110" s="66"/>
      <c r="C110" s="67"/>
      <c r="D110" s="3"/>
      <c r="E110" s="14"/>
      <c r="F110" s="267"/>
      <c r="G110" s="69"/>
      <c r="H110" s="12"/>
      <c r="I110" s="3"/>
      <c r="J110" s="15"/>
      <c r="K110" s="14"/>
    </row>
    <row r="111" spans="1:11" ht="30" customHeight="1">
      <c r="A111" s="3"/>
      <c r="B111" s="66"/>
      <c r="C111" s="67"/>
      <c r="D111" s="3"/>
      <c r="E111" s="14"/>
      <c r="F111" s="267"/>
      <c r="G111" s="69"/>
      <c r="H111" s="12"/>
      <c r="I111" s="3"/>
      <c r="J111" s="15"/>
      <c r="K111" s="14"/>
    </row>
    <row r="112" spans="1:11" ht="30" customHeight="1">
      <c r="A112" s="3"/>
      <c r="B112" s="66"/>
      <c r="C112" s="67"/>
      <c r="D112" s="3"/>
      <c r="E112" s="14"/>
      <c r="F112" s="267"/>
      <c r="G112" s="69"/>
      <c r="H112" s="12"/>
      <c r="I112" s="3"/>
      <c r="J112" s="15"/>
      <c r="K112" s="14"/>
    </row>
    <row r="113" spans="1:11" ht="30" customHeight="1">
      <c r="A113" s="3"/>
      <c r="B113" s="66"/>
      <c r="C113" s="67"/>
      <c r="D113" s="3"/>
      <c r="E113" s="14"/>
      <c r="F113" s="267"/>
      <c r="G113" s="69"/>
      <c r="H113" s="12"/>
      <c r="I113" s="3"/>
      <c r="J113" s="15"/>
      <c r="K113" s="14"/>
    </row>
    <row r="114" spans="1:11" ht="30" customHeight="1">
      <c r="A114" s="3"/>
      <c r="B114" s="66"/>
      <c r="C114" s="67"/>
      <c r="D114" s="3"/>
      <c r="E114" s="14"/>
      <c r="F114" s="267"/>
      <c r="G114" s="69"/>
      <c r="H114" s="12"/>
      <c r="I114" s="3"/>
      <c r="J114" s="15"/>
      <c r="K114" s="14"/>
    </row>
    <row r="115" spans="1:11" ht="30" customHeight="1">
      <c r="A115" s="3"/>
      <c r="B115" s="66"/>
      <c r="C115" s="67"/>
      <c r="D115" s="3"/>
      <c r="E115" s="14"/>
      <c r="F115" s="267"/>
      <c r="G115" s="69"/>
      <c r="H115" s="12"/>
      <c r="I115" s="3"/>
      <c r="J115" s="15"/>
      <c r="K115" s="14"/>
    </row>
    <row r="116" spans="1:11" ht="30" customHeight="1">
      <c r="A116" s="3"/>
      <c r="B116" s="66"/>
      <c r="C116" s="67"/>
      <c r="D116" s="3"/>
      <c r="E116" s="14"/>
      <c r="F116" s="267"/>
      <c r="G116" s="69"/>
      <c r="H116" s="12"/>
      <c r="I116" s="3"/>
      <c r="J116" s="15"/>
      <c r="K116" s="14"/>
    </row>
    <row r="117" spans="1:11" ht="30" customHeight="1">
      <c r="A117" s="3"/>
      <c r="B117" s="66"/>
      <c r="C117" s="67"/>
      <c r="D117" s="3"/>
      <c r="E117" s="14"/>
      <c r="F117" s="267"/>
      <c r="G117" s="69"/>
      <c r="H117" s="12"/>
      <c r="I117" s="3"/>
      <c r="J117" s="15"/>
      <c r="K117" s="14"/>
    </row>
    <row r="118" spans="1:11" ht="30" customHeight="1">
      <c r="A118" s="3"/>
      <c r="B118" s="66"/>
      <c r="C118" s="67"/>
      <c r="D118" s="3"/>
      <c r="E118" s="14"/>
      <c r="F118" s="267"/>
      <c r="G118" s="69"/>
      <c r="H118" s="12"/>
      <c r="I118" s="3"/>
      <c r="J118" s="15"/>
      <c r="K118" s="14"/>
    </row>
    <row r="119" spans="1:11" ht="30" customHeight="1">
      <c r="A119" s="3"/>
      <c r="B119" s="66"/>
      <c r="C119" s="67"/>
      <c r="D119" s="3"/>
      <c r="E119" s="14"/>
      <c r="F119" s="267"/>
      <c r="G119" s="69"/>
      <c r="H119" s="12"/>
      <c r="I119" s="3"/>
      <c r="J119" s="15"/>
      <c r="K119" s="14"/>
    </row>
    <row r="120" spans="1:11" ht="30" customHeight="1">
      <c r="A120" s="3"/>
      <c r="B120" s="66"/>
      <c r="C120" s="67"/>
      <c r="D120" s="3"/>
      <c r="E120" s="14"/>
      <c r="F120" s="267"/>
      <c r="G120" s="69"/>
      <c r="H120" s="12"/>
      <c r="I120" s="3"/>
      <c r="J120" s="15"/>
      <c r="K120" s="14"/>
    </row>
    <row r="121" spans="1:11" ht="30" customHeight="1">
      <c r="A121" s="3"/>
      <c r="B121" s="66"/>
      <c r="C121" s="67"/>
      <c r="D121" s="3"/>
      <c r="E121" s="14"/>
      <c r="F121" s="267"/>
      <c r="G121" s="69"/>
      <c r="H121" s="12"/>
      <c r="I121" s="3"/>
      <c r="J121" s="15"/>
      <c r="K121" s="14"/>
    </row>
    <row r="122" spans="1:11" ht="30" customHeight="1">
      <c r="A122" s="3"/>
      <c r="B122" s="66"/>
      <c r="C122" s="67"/>
      <c r="D122" s="3"/>
      <c r="E122" s="14"/>
      <c r="F122" s="267"/>
      <c r="G122" s="69"/>
      <c r="H122" s="12"/>
      <c r="I122" s="3"/>
      <c r="J122" s="15"/>
      <c r="K122" s="14"/>
    </row>
    <row r="123" spans="1:11" ht="30" customHeight="1">
      <c r="A123" s="3"/>
      <c r="B123" s="66"/>
      <c r="C123" s="67"/>
      <c r="D123" s="3"/>
      <c r="E123" s="14"/>
      <c r="F123" s="267"/>
      <c r="G123" s="69"/>
      <c r="H123" s="12"/>
      <c r="I123" s="3"/>
      <c r="J123" s="15"/>
      <c r="K123" s="14"/>
    </row>
    <row r="124" spans="1:11" ht="30" customHeight="1">
      <c r="A124" s="3"/>
      <c r="B124" s="66"/>
      <c r="C124" s="67"/>
      <c r="D124" s="3"/>
      <c r="E124" s="14"/>
      <c r="F124" s="267"/>
      <c r="G124" s="69"/>
      <c r="H124" s="12"/>
      <c r="I124" s="3"/>
      <c r="J124" s="15"/>
      <c r="K124" s="14"/>
    </row>
    <row r="125" spans="1:11" ht="30" customHeight="1">
      <c r="A125" s="3"/>
      <c r="B125" s="66"/>
      <c r="C125" s="67"/>
      <c r="D125" s="3"/>
      <c r="E125" s="14"/>
      <c r="F125" s="267"/>
      <c r="G125" s="69"/>
      <c r="H125" s="12"/>
      <c r="I125" s="3"/>
      <c r="J125" s="15"/>
      <c r="K125" s="14"/>
    </row>
    <row r="126" spans="1:11" ht="30" customHeight="1">
      <c r="A126" s="4"/>
      <c r="B126" s="70"/>
      <c r="C126" s="71"/>
      <c r="D126" s="4"/>
      <c r="E126" s="20"/>
      <c r="F126" s="268"/>
      <c r="G126" s="73"/>
      <c r="H126" s="17"/>
      <c r="I126" s="4"/>
      <c r="J126" s="19"/>
      <c r="K126" s="20"/>
    </row>
    <row r="127" spans="1:11" ht="18.75" customHeight="1" thickBot="1">
      <c r="A127" s="264" t="s">
        <v>22</v>
      </c>
      <c r="B127" s="265"/>
      <c r="C127" s="265"/>
      <c r="D127" s="265"/>
      <c r="E127" s="265"/>
      <c r="F127" s="265"/>
      <c r="G127" s="265"/>
      <c r="H127" s="265"/>
      <c r="I127" s="265"/>
      <c r="J127" s="265"/>
      <c r="K127" s="266"/>
    </row>
    <row r="128" spans="1:11" ht="18.75" customHeight="1">
      <c r="A128" s="248" t="s">
        <v>8</v>
      </c>
      <c r="B128" s="249"/>
      <c r="C128" s="269" t="str">
        <f>""&amp;$C108&amp;""</f>
        <v>R.Pach</v>
      </c>
      <c r="D128" s="251" t="s">
        <v>9</v>
      </c>
      <c r="E128" s="255" t="str">
        <f>""&amp;$E108&amp;""</f>
        <v>T.Jaros</v>
      </c>
      <c r="F128" s="213"/>
      <c r="G128" s="254" t="s">
        <v>10</v>
      </c>
      <c r="H128" s="255"/>
      <c r="I128" s="255"/>
      <c r="J128" s="255"/>
      <c r="K128" s="213"/>
    </row>
    <row r="129" spans="1:11" ht="18.75" customHeight="1" thickBot="1">
      <c r="A129" s="256" t="s">
        <v>11</v>
      </c>
      <c r="B129" s="257"/>
      <c r="C129" s="270" t="str">
        <f>""&amp;$C109&amp;""</f>
        <v>45502</v>
      </c>
      <c r="D129" s="259" t="s">
        <v>11</v>
      </c>
      <c r="E129" s="208" t="str">
        <f>""&amp;$E109&amp;""</f>
        <v>45502</v>
      </c>
      <c r="F129" s="217"/>
      <c r="G129" s="262">
        <f>$G109</f>
        <v>1512.4639</v>
      </c>
      <c r="H129" s="262"/>
      <c r="I129" s="262"/>
      <c r="J129" s="262"/>
      <c r="K129" s="263" t="s">
        <v>12</v>
      </c>
    </row>
    <row r="130" spans="1:11" ht="30" customHeight="1">
      <c r="A130" s="3"/>
      <c r="B130" s="66"/>
      <c r="C130" s="67"/>
      <c r="D130" s="3"/>
      <c r="E130" s="14"/>
      <c r="F130" s="267"/>
      <c r="G130" s="69"/>
      <c r="H130" s="12"/>
      <c r="I130" s="3"/>
      <c r="J130" s="15"/>
      <c r="K130" s="14"/>
    </row>
    <row r="131" spans="1:11" ht="30" customHeight="1">
      <c r="A131" s="3"/>
      <c r="B131" s="66"/>
      <c r="C131" s="67"/>
      <c r="D131" s="3"/>
      <c r="E131" s="14"/>
      <c r="F131" s="267"/>
      <c r="G131" s="69"/>
      <c r="H131" s="12"/>
      <c r="I131" s="3"/>
      <c r="J131" s="15"/>
      <c r="K131" s="14"/>
    </row>
    <row r="132" spans="1:11" ht="30" customHeight="1">
      <c r="A132" s="3"/>
      <c r="B132" s="66"/>
      <c r="C132" s="67"/>
      <c r="D132" s="3"/>
      <c r="E132" s="14"/>
      <c r="F132" s="267"/>
      <c r="G132" s="69"/>
      <c r="H132" s="12"/>
      <c r="I132" s="3"/>
      <c r="J132" s="15"/>
      <c r="K132" s="14"/>
    </row>
    <row r="133" spans="1:11" ht="30" customHeight="1">
      <c r="A133" s="3"/>
      <c r="B133" s="66"/>
      <c r="C133" s="67"/>
      <c r="D133" s="3"/>
      <c r="E133" s="14"/>
      <c r="F133" s="267"/>
      <c r="G133" s="69"/>
      <c r="H133" s="12"/>
      <c r="I133" s="3"/>
      <c r="J133" s="15"/>
      <c r="K133" s="14"/>
    </row>
    <row r="134" spans="1:11" ht="30" customHeight="1">
      <c r="A134" s="3"/>
      <c r="B134" s="66"/>
      <c r="C134" s="67"/>
      <c r="D134" s="3"/>
      <c r="E134" s="14"/>
      <c r="F134" s="267"/>
      <c r="G134" s="69"/>
      <c r="H134" s="12"/>
      <c r="I134" s="3"/>
      <c r="J134" s="15"/>
      <c r="K134" s="14"/>
    </row>
    <row r="135" spans="1:11" ht="30" customHeight="1">
      <c r="A135" s="3"/>
      <c r="B135" s="66"/>
      <c r="C135" s="67"/>
      <c r="D135" s="3"/>
      <c r="E135" s="14"/>
      <c r="F135" s="267"/>
      <c r="G135" s="69"/>
      <c r="H135" s="12"/>
      <c r="I135" s="3"/>
      <c r="J135" s="15"/>
      <c r="K135" s="14"/>
    </row>
    <row r="136" spans="1:11" ht="30" customHeight="1">
      <c r="A136" s="3"/>
      <c r="B136" s="66"/>
      <c r="C136" s="67"/>
      <c r="D136" s="3"/>
      <c r="E136" s="14"/>
      <c r="F136" s="267"/>
      <c r="G136" s="69"/>
      <c r="H136" s="12"/>
      <c r="I136" s="3"/>
      <c r="J136" s="15"/>
      <c r="K136" s="14"/>
    </row>
    <row r="137" spans="1:11" ht="30" customHeight="1">
      <c r="A137" s="3"/>
      <c r="B137" s="66"/>
      <c r="C137" s="67"/>
      <c r="D137" s="3"/>
      <c r="E137" s="14"/>
      <c r="F137" s="267"/>
      <c r="G137" s="69"/>
      <c r="H137" s="12"/>
      <c r="I137" s="3"/>
      <c r="J137" s="15"/>
      <c r="K137" s="14"/>
    </row>
    <row r="138" spans="1:11" ht="30" customHeight="1">
      <c r="A138" s="3"/>
      <c r="B138" s="66"/>
      <c r="C138" s="67"/>
      <c r="D138" s="3"/>
      <c r="E138" s="14"/>
      <c r="F138" s="267"/>
      <c r="G138" s="69"/>
      <c r="H138" s="12"/>
      <c r="I138" s="3"/>
      <c r="J138" s="15"/>
      <c r="K138" s="14"/>
    </row>
    <row r="139" spans="1:11" ht="30" customHeight="1">
      <c r="A139" s="3"/>
      <c r="B139" s="66"/>
      <c r="C139" s="67"/>
      <c r="D139" s="3"/>
      <c r="E139" s="14"/>
      <c r="F139" s="267"/>
      <c r="G139" s="69"/>
      <c r="H139" s="12"/>
      <c r="I139" s="3"/>
      <c r="J139" s="15"/>
      <c r="K139" s="14"/>
    </row>
    <row r="140" spans="1:11" ht="30" customHeight="1">
      <c r="A140" s="3"/>
      <c r="B140" s="66"/>
      <c r="C140" s="67"/>
      <c r="D140" s="3"/>
      <c r="E140" s="14"/>
      <c r="F140" s="267"/>
      <c r="G140" s="69"/>
      <c r="H140" s="12"/>
      <c r="I140" s="3"/>
      <c r="J140" s="15"/>
      <c r="K140" s="14"/>
    </row>
    <row r="141" spans="1:11" ht="30" customHeight="1">
      <c r="A141" s="3"/>
      <c r="B141" s="66"/>
      <c r="C141" s="67"/>
      <c r="D141" s="3"/>
      <c r="E141" s="14"/>
      <c r="F141" s="267"/>
      <c r="G141" s="69"/>
      <c r="H141" s="12"/>
      <c r="I141" s="3"/>
      <c r="J141" s="15"/>
      <c r="K141" s="14"/>
    </row>
    <row r="142" spans="1:11" ht="30" customHeight="1">
      <c r="A142" s="3"/>
      <c r="B142" s="66"/>
      <c r="C142" s="67"/>
      <c r="D142" s="3"/>
      <c r="E142" s="14"/>
      <c r="F142" s="267"/>
      <c r="G142" s="69"/>
      <c r="H142" s="12"/>
      <c r="I142" s="3"/>
      <c r="J142" s="15"/>
      <c r="K142" s="14"/>
    </row>
    <row r="143" spans="1:11" ht="30" customHeight="1">
      <c r="A143" s="3"/>
      <c r="B143" s="66"/>
      <c r="C143" s="67"/>
      <c r="D143" s="3"/>
      <c r="E143" s="14"/>
      <c r="F143" s="267"/>
      <c r="G143" s="69"/>
      <c r="H143" s="12"/>
      <c r="I143" s="3"/>
      <c r="J143" s="15"/>
      <c r="K143" s="14"/>
    </row>
    <row r="144" spans="1:11" ht="30" customHeight="1">
      <c r="A144" s="3"/>
      <c r="B144" s="66"/>
      <c r="C144" s="67"/>
      <c r="D144" s="3"/>
      <c r="E144" s="14"/>
      <c r="F144" s="267"/>
      <c r="G144" s="69"/>
      <c r="H144" s="12"/>
      <c r="I144" s="3"/>
      <c r="J144" s="15"/>
      <c r="K144" s="14"/>
    </row>
    <row r="145" spans="1:11" ht="30" customHeight="1">
      <c r="A145" s="3"/>
      <c r="B145" s="66"/>
      <c r="C145" s="67"/>
      <c r="D145" s="3"/>
      <c r="E145" s="14"/>
      <c r="F145" s="267"/>
      <c r="G145" s="69"/>
      <c r="H145" s="12"/>
      <c r="I145" s="3"/>
      <c r="J145" s="15"/>
      <c r="K145" s="14"/>
    </row>
    <row r="146" spans="1:11" ht="30" customHeight="1">
      <c r="A146" s="4"/>
      <c r="B146" s="66"/>
      <c r="C146" s="67"/>
      <c r="D146" s="4"/>
      <c r="E146" s="20"/>
      <c r="F146" s="268"/>
      <c r="G146" s="73"/>
      <c r="H146" s="17"/>
      <c r="I146" s="4"/>
      <c r="J146" s="19"/>
      <c r="K146" s="20"/>
    </row>
    <row r="147" spans="1:11" ht="18.75" customHeight="1" thickBot="1">
      <c r="A147" s="264" t="s">
        <v>22</v>
      </c>
      <c r="B147" s="265"/>
      <c r="C147" s="265"/>
      <c r="D147" s="265"/>
      <c r="E147" s="265"/>
      <c r="F147" s="265"/>
      <c r="G147" s="265"/>
      <c r="H147" s="265"/>
      <c r="I147" s="265"/>
      <c r="J147" s="265"/>
      <c r="K147" s="266"/>
    </row>
    <row r="148" spans="1:11" ht="18.75" customHeight="1">
      <c r="A148" s="248" t="s">
        <v>8</v>
      </c>
      <c r="B148" s="249"/>
      <c r="C148" s="269" t="str">
        <f>""&amp;$C128&amp;""</f>
        <v>R.Pach</v>
      </c>
      <c r="D148" s="251" t="s">
        <v>9</v>
      </c>
      <c r="E148" s="255" t="str">
        <f>""&amp;$E128&amp;""</f>
        <v>T.Jaros</v>
      </c>
      <c r="F148" s="213"/>
      <c r="G148" s="254" t="s">
        <v>10</v>
      </c>
      <c r="H148" s="255"/>
      <c r="I148" s="255"/>
      <c r="J148" s="255"/>
      <c r="K148" s="213"/>
    </row>
    <row r="149" spans="1:11" ht="18.75" customHeight="1" thickBot="1">
      <c r="A149" s="256" t="s">
        <v>11</v>
      </c>
      <c r="B149" s="257"/>
      <c r="C149" s="270" t="str">
        <f>""&amp;$C129&amp;""</f>
        <v>45502</v>
      </c>
      <c r="D149" s="259" t="s">
        <v>11</v>
      </c>
      <c r="E149" s="208" t="str">
        <f>""&amp;$E129&amp;""</f>
        <v>45502</v>
      </c>
      <c r="F149" s="217"/>
      <c r="G149" s="271">
        <f>$G129</f>
        <v>1512.4639</v>
      </c>
      <c r="H149" s="271"/>
      <c r="I149" s="271"/>
      <c r="J149" s="271"/>
      <c r="K149" s="263" t="s">
        <v>12</v>
      </c>
    </row>
    <row r="150" spans="1:11" ht="30" customHeight="1">
      <c r="A150" s="3"/>
      <c r="B150" s="66"/>
      <c r="C150" s="67"/>
      <c r="D150" s="3"/>
      <c r="E150" s="14"/>
      <c r="F150" s="267"/>
      <c r="G150" s="69"/>
      <c r="H150" s="12"/>
      <c r="I150" s="3"/>
      <c r="J150" s="15"/>
      <c r="K150" s="14"/>
    </row>
    <row r="151" spans="1:11" ht="30" customHeight="1">
      <c r="A151" s="3"/>
      <c r="B151" s="66"/>
      <c r="C151" s="67"/>
      <c r="D151" s="3"/>
      <c r="E151" s="14"/>
      <c r="F151" s="267"/>
      <c r="G151" s="69"/>
      <c r="H151" s="12"/>
      <c r="I151" s="3"/>
      <c r="J151" s="15"/>
      <c r="K151" s="14"/>
    </row>
    <row r="152" spans="1:11" ht="30" customHeight="1">
      <c r="A152" s="3"/>
      <c r="B152" s="66"/>
      <c r="C152" s="67"/>
      <c r="D152" s="3"/>
      <c r="E152" s="14"/>
      <c r="F152" s="267"/>
      <c r="G152" s="69"/>
      <c r="H152" s="12"/>
      <c r="I152" s="3"/>
      <c r="J152" s="15"/>
      <c r="K152" s="14"/>
    </row>
    <row r="153" spans="1:11" ht="30" customHeight="1">
      <c r="A153" s="3"/>
      <c r="B153" s="66"/>
      <c r="C153" s="67"/>
      <c r="D153" s="3"/>
      <c r="E153" s="14"/>
      <c r="F153" s="267"/>
      <c r="G153" s="69"/>
      <c r="H153" s="12"/>
      <c r="I153" s="3"/>
      <c r="J153" s="15"/>
      <c r="K153" s="14"/>
    </row>
    <row r="154" spans="1:11" ht="30" customHeight="1">
      <c r="A154" s="3"/>
      <c r="B154" s="66"/>
      <c r="C154" s="67"/>
      <c r="D154" s="3"/>
      <c r="E154" s="14"/>
      <c r="F154" s="267"/>
      <c r="G154" s="69"/>
      <c r="H154" s="12"/>
      <c r="I154" s="3"/>
      <c r="J154" s="15"/>
      <c r="K154" s="14"/>
    </row>
    <row r="155" spans="1:11" ht="30" customHeight="1">
      <c r="A155" s="3"/>
      <c r="B155" s="66"/>
      <c r="C155" s="67"/>
      <c r="D155" s="3"/>
      <c r="E155" s="14"/>
      <c r="F155" s="267"/>
      <c r="G155" s="69"/>
      <c r="H155" s="12"/>
      <c r="I155" s="3"/>
      <c r="J155" s="15"/>
      <c r="K155" s="14"/>
    </row>
    <row r="156" spans="1:11" ht="30" customHeight="1">
      <c r="A156" s="3"/>
      <c r="B156" s="66"/>
      <c r="C156" s="67"/>
      <c r="D156" s="3"/>
      <c r="E156" s="14"/>
      <c r="F156" s="267"/>
      <c r="G156" s="69"/>
      <c r="H156" s="12"/>
      <c r="I156" s="3"/>
      <c r="J156" s="15"/>
      <c r="K156" s="14"/>
    </row>
    <row r="157" spans="1:11" ht="30" customHeight="1">
      <c r="A157" s="3"/>
      <c r="B157" s="66"/>
      <c r="C157" s="67"/>
      <c r="D157" s="3"/>
      <c r="E157" s="14"/>
      <c r="F157" s="267"/>
      <c r="G157" s="69"/>
      <c r="H157" s="12"/>
      <c r="I157" s="3"/>
      <c r="J157" s="15"/>
      <c r="K157" s="14"/>
    </row>
    <row r="158" spans="1:11" ht="30" customHeight="1">
      <c r="A158" s="3"/>
      <c r="B158" s="66"/>
      <c r="C158" s="67"/>
      <c r="D158" s="3"/>
      <c r="E158" s="14"/>
      <c r="F158" s="267"/>
      <c r="G158" s="69"/>
      <c r="H158" s="12"/>
      <c r="I158" s="3"/>
      <c r="J158" s="15"/>
      <c r="K158" s="14"/>
    </row>
    <row r="159" spans="1:11" ht="30" customHeight="1">
      <c r="A159" s="3"/>
      <c r="B159" s="66"/>
      <c r="C159" s="67"/>
      <c r="D159" s="3"/>
      <c r="E159" s="14"/>
      <c r="F159" s="267"/>
      <c r="G159" s="69"/>
      <c r="H159" s="12"/>
      <c r="I159" s="3"/>
      <c r="J159" s="15"/>
      <c r="K159" s="14"/>
    </row>
    <row r="160" spans="1:11" ht="30" customHeight="1">
      <c r="A160" s="3"/>
      <c r="B160" s="66"/>
      <c r="C160" s="67"/>
      <c r="D160" s="3"/>
      <c r="E160" s="14"/>
      <c r="F160" s="267"/>
      <c r="G160" s="69"/>
      <c r="H160" s="12"/>
      <c r="I160" s="3"/>
      <c r="J160" s="15"/>
      <c r="K160" s="14"/>
    </row>
    <row r="161" spans="1:11" ht="30" customHeight="1">
      <c r="A161" s="3"/>
      <c r="B161" s="66"/>
      <c r="C161" s="67"/>
      <c r="D161" s="3"/>
      <c r="E161" s="14"/>
      <c r="F161" s="267"/>
      <c r="G161" s="69"/>
      <c r="H161" s="12"/>
      <c r="I161" s="3"/>
      <c r="J161" s="15"/>
      <c r="K161" s="14"/>
    </row>
    <row r="162" spans="1:11" ht="30" customHeight="1">
      <c r="A162" s="3"/>
      <c r="B162" s="66"/>
      <c r="C162" s="67"/>
      <c r="D162" s="3"/>
      <c r="E162" s="14"/>
      <c r="F162" s="267"/>
      <c r="G162" s="69"/>
      <c r="H162" s="12"/>
      <c r="I162" s="3"/>
      <c r="J162" s="15"/>
      <c r="K162" s="14"/>
    </row>
    <row r="163" spans="1:11" ht="30" customHeight="1">
      <c r="A163" s="3"/>
      <c r="B163" s="66"/>
      <c r="C163" s="67"/>
      <c r="D163" s="3"/>
      <c r="E163" s="14"/>
      <c r="F163" s="267"/>
      <c r="G163" s="69"/>
      <c r="H163" s="12"/>
      <c r="I163" s="3"/>
      <c r="J163" s="15"/>
      <c r="K163" s="14"/>
    </row>
    <row r="164" spans="1:11" ht="30" customHeight="1">
      <c r="A164" s="3"/>
      <c r="B164" s="66"/>
      <c r="C164" s="67"/>
      <c r="D164" s="3"/>
      <c r="E164" s="14"/>
      <c r="F164" s="267"/>
      <c r="G164" s="69"/>
      <c r="H164" s="12"/>
      <c r="I164" s="3"/>
      <c r="J164" s="15"/>
      <c r="K164" s="14"/>
    </row>
    <row r="165" spans="1:11" ht="30" customHeight="1">
      <c r="A165" s="3"/>
      <c r="B165" s="66"/>
      <c r="C165" s="67"/>
      <c r="D165" s="3"/>
      <c r="E165" s="14"/>
      <c r="F165" s="267"/>
      <c r="G165" s="69"/>
      <c r="H165" s="12"/>
      <c r="I165" s="3"/>
      <c r="J165" s="15"/>
      <c r="K165" s="14"/>
    </row>
    <row r="166" spans="1:11" ht="30" customHeight="1">
      <c r="A166" s="4"/>
      <c r="B166" s="70"/>
      <c r="C166" s="71"/>
      <c r="D166" s="4"/>
      <c r="E166" s="20"/>
      <c r="F166" s="268"/>
      <c r="G166" s="73"/>
      <c r="H166" s="17"/>
      <c r="I166" s="4"/>
      <c r="J166" s="19"/>
      <c r="K166" s="20"/>
    </row>
    <row r="167" spans="1:11" ht="18.75" customHeight="1" thickBot="1">
      <c r="A167" s="264" t="s">
        <v>22</v>
      </c>
      <c r="B167" s="265"/>
      <c r="C167" s="265"/>
      <c r="D167" s="265"/>
      <c r="E167" s="265"/>
      <c r="F167" s="265"/>
      <c r="G167" s="265"/>
      <c r="H167" s="265"/>
      <c r="I167" s="265"/>
      <c r="J167" s="265"/>
      <c r="K167" s="266"/>
    </row>
    <row r="168" spans="1:11" ht="18.75" customHeight="1">
      <c r="A168" s="248" t="s">
        <v>8</v>
      </c>
      <c r="B168" s="249"/>
      <c r="C168" s="269" t="str">
        <f>""&amp;$C148&amp;""</f>
        <v>R.Pach</v>
      </c>
      <c r="D168" s="251" t="s">
        <v>9</v>
      </c>
      <c r="E168" s="255" t="str">
        <f>""&amp;$E148&amp;""</f>
        <v>T.Jaros</v>
      </c>
      <c r="F168" s="213"/>
      <c r="G168" s="254" t="s">
        <v>10</v>
      </c>
      <c r="H168" s="255"/>
      <c r="I168" s="255"/>
      <c r="J168" s="255"/>
      <c r="K168" s="213"/>
    </row>
    <row r="169" spans="1:11" ht="18.75" customHeight="1" thickBot="1">
      <c r="A169" s="256" t="s">
        <v>11</v>
      </c>
      <c r="B169" s="257"/>
      <c r="C169" s="270" t="str">
        <f>""&amp;$C149&amp;""</f>
        <v>45502</v>
      </c>
      <c r="D169" s="259" t="s">
        <v>11</v>
      </c>
      <c r="E169" s="208" t="str">
        <f>""&amp;$E149&amp;""</f>
        <v>45502</v>
      </c>
      <c r="F169" s="217"/>
      <c r="G169" s="271">
        <f>$G149</f>
        <v>1512.4639</v>
      </c>
      <c r="H169" s="271"/>
      <c r="I169" s="271"/>
      <c r="J169" s="271"/>
      <c r="K169" s="263" t="s">
        <v>12</v>
      </c>
    </row>
    <row r="170" spans="1:11" ht="30" customHeight="1">
      <c r="A170" s="3"/>
      <c r="B170" s="66"/>
      <c r="C170" s="67"/>
      <c r="D170" s="3"/>
      <c r="E170" s="14"/>
      <c r="F170" s="267"/>
      <c r="G170" s="69"/>
      <c r="H170" s="12"/>
      <c r="I170" s="3"/>
      <c r="J170" s="15"/>
      <c r="K170" s="14"/>
    </row>
    <row r="171" spans="1:11" ht="30" customHeight="1">
      <c r="A171" s="3"/>
      <c r="B171" s="66"/>
      <c r="C171" s="67"/>
      <c r="D171" s="3"/>
      <c r="E171" s="14"/>
      <c r="F171" s="267"/>
      <c r="G171" s="69"/>
      <c r="H171" s="12"/>
      <c r="I171" s="3"/>
      <c r="J171" s="15"/>
      <c r="K171" s="14"/>
    </row>
    <row r="172" spans="1:11" ht="30" customHeight="1">
      <c r="A172" s="3"/>
      <c r="B172" s="66"/>
      <c r="C172" s="67"/>
      <c r="D172" s="3"/>
      <c r="E172" s="14"/>
      <c r="F172" s="267"/>
      <c r="G172" s="69"/>
      <c r="H172" s="12"/>
      <c r="I172" s="3"/>
      <c r="J172" s="15"/>
      <c r="K172" s="14"/>
    </row>
    <row r="173" spans="1:11" ht="30" customHeight="1">
      <c r="A173" s="3"/>
      <c r="B173" s="66"/>
      <c r="C173" s="67"/>
      <c r="D173" s="3"/>
      <c r="E173" s="14"/>
      <c r="F173" s="267"/>
      <c r="G173" s="69"/>
      <c r="H173" s="12"/>
      <c r="I173" s="3"/>
      <c r="J173" s="15"/>
      <c r="K173" s="14"/>
    </row>
    <row r="174" spans="1:11" ht="30" customHeight="1">
      <c r="A174" s="3"/>
      <c r="B174" s="66"/>
      <c r="C174" s="67"/>
      <c r="D174" s="3"/>
      <c r="E174" s="14"/>
      <c r="F174" s="267"/>
      <c r="G174" s="69"/>
      <c r="H174" s="12"/>
      <c r="I174" s="3"/>
      <c r="J174" s="15"/>
      <c r="K174" s="14"/>
    </row>
    <row r="175" spans="1:11" ht="30" customHeight="1">
      <c r="A175" s="3"/>
      <c r="B175" s="66"/>
      <c r="C175" s="67"/>
      <c r="D175" s="3"/>
      <c r="E175" s="14"/>
      <c r="F175" s="267"/>
      <c r="G175" s="69"/>
      <c r="H175" s="12"/>
      <c r="I175" s="3"/>
      <c r="J175" s="15"/>
      <c r="K175" s="14"/>
    </row>
    <row r="176" spans="1:11" ht="30" customHeight="1">
      <c r="A176" s="3"/>
      <c r="B176" s="66"/>
      <c r="C176" s="67"/>
      <c r="D176" s="3"/>
      <c r="E176" s="14"/>
      <c r="F176" s="267"/>
      <c r="G176" s="69"/>
      <c r="H176" s="12"/>
      <c r="I176" s="3"/>
      <c r="J176" s="15"/>
      <c r="K176" s="14"/>
    </row>
    <row r="177" spans="1:11" ht="30" customHeight="1">
      <c r="A177" s="3"/>
      <c r="B177" s="66"/>
      <c r="C177" s="67"/>
      <c r="D177" s="3"/>
      <c r="E177" s="14"/>
      <c r="F177" s="267"/>
      <c r="G177" s="69"/>
      <c r="H177" s="12"/>
      <c r="I177" s="3"/>
      <c r="J177" s="15"/>
      <c r="K177" s="14"/>
    </row>
    <row r="178" spans="1:11" ht="30" customHeight="1">
      <c r="A178" s="3"/>
      <c r="B178" s="66"/>
      <c r="C178" s="67"/>
      <c r="D178" s="3"/>
      <c r="E178" s="14"/>
      <c r="F178" s="267"/>
      <c r="G178" s="69"/>
      <c r="H178" s="12"/>
      <c r="I178" s="3"/>
      <c r="J178" s="15"/>
      <c r="K178" s="14"/>
    </row>
    <row r="179" spans="1:11" ht="30" customHeight="1">
      <c r="A179" s="3"/>
      <c r="B179" s="66"/>
      <c r="C179" s="67"/>
      <c r="D179" s="3"/>
      <c r="E179" s="14"/>
      <c r="F179" s="267"/>
      <c r="G179" s="69"/>
      <c r="H179" s="12"/>
      <c r="I179" s="3"/>
      <c r="J179" s="15"/>
      <c r="K179" s="14"/>
    </row>
    <row r="180" spans="1:11" ht="30" customHeight="1">
      <c r="A180" s="3"/>
      <c r="B180" s="66"/>
      <c r="C180" s="67"/>
      <c r="D180" s="3"/>
      <c r="E180" s="14"/>
      <c r="F180" s="267"/>
      <c r="G180" s="69"/>
      <c r="H180" s="12"/>
      <c r="I180" s="3"/>
      <c r="J180" s="15"/>
      <c r="K180" s="14"/>
    </row>
    <row r="181" spans="1:11" ht="30" customHeight="1">
      <c r="A181" s="3"/>
      <c r="B181" s="66"/>
      <c r="C181" s="67"/>
      <c r="D181" s="3"/>
      <c r="E181" s="14"/>
      <c r="F181" s="267"/>
      <c r="G181" s="69"/>
      <c r="H181" s="12"/>
      <c r="I181" s="3"/>
      <c r="J181" s="15"/>
      <c r="K181" s="14"/>
    </row>
    <row r="182" spans="1:11" ht="30" customHeight="1">
      <c r="A182" s="3"/>
      <c r="B182" s="66"/>
      <c r="C182" s="67"/>
      <c r="D182" s="3"/>
      <c r="E182" s="14"/>
      <c r="F182" s="267"/>
      <c r="G182" s="69"/>
      <c r="H182" s="12"/>
      <c r="I182" s="3"/>
      <c r="J182" s="15"/>
      <c r="K182" s="14"/>
    </row>
    <row r="183" spans="1:11" ht="30" customHeight="1">
      <c r="A183" s="3"/>
      <c r="B183" s="66"/>
      <c r="C183" s="67"/>
      <c r="D183" s="3"/>
      <c r="E183" s="14"/>
      <c r="F183" s="267"/>
      <c r="G183" s="69"/>
      <c r="H183" s="12"/>
      <c r="I183" s="3"/>
      <c r="J183" s="15"/>
      <c r="K183" s="14"/>
    </row>
    <row r="184" spans="1:11" ht="30" customHeight="1">
      <c r="A184" s="3"/>
      <c r="B184" s="66"/>
      <c r="C184" s="67"/>
      <c r="D184" s="3"/>
      <c r="E184" s="14"/>
      <c r="F184" s="267"/>
      <c r="G184" s="69"/>
      <c r="H184" s="12"/>
      <c r="I184" s="3"/>
      <c r="J184" s="15"/>
      <c r="K184" s="14"/>
    </row>
    <row r="185" spans="1:11" ht="30" customHeight="1">
      <c r="A185" s="3"/>
      <c r="B185" s="66"/>
      <c r="C185" s="67"/>
      <c r="D185" s="3"/>
      <c r="E185" s="14"/>
      <c r="F185" s="267"/>
      <c r="G185" s="69"/>
      <c r="H185" s="12"/>
      <c r="I185" s="3"/>
      <c r="J185" s="15"/>
      <c r="K185" s="14"/>
    </row>
    <row r="186" spans="1:11" ht="30" customHeight="1">
      <c r="A186" s="4"/>
      <c r="B186" s="70"/>
      <c r="C186" s="71"/>
      <c r="D186" s="4"/>
      <c r="E186" s="20"/>
      <c r="F186" s="268"/>
      <c r="G186" s="73"/>
      <c r="H186" s="17"/>
      <c r="I186" s="4"/>
      <c r="J186" s="19"/>
      <c r="K186" s="20"/>
    </row>
    <row r="187" spans="1:11" ht="18.75" customHeight="1" thickBot="1">
      <c r="A187" s="224" t="s">
        <v>22</v>
      </c>
      <c r="B187" s="225"/>
      <c r="C187" s="225"/>
      <c r="D187" s="225"/>
      <c r="E187" s="225"/>
      <c r="F187" s="225"/>
      <c r="G187" s="225"/>
      <c r="H187" s="225"/>
      <c r="I187" s="225"/>
      <c r="J187" s="225"/>
      <c r="K187" s="226"/>
    </row>
    <row r="188" spans="1:11" ht="18.75" customHeight="1">
      <c r="A188" s="248" t="s">
        <v>8</v>
      </c>
      <c r="B188" s="249"/>
      <c r="C188" s="269" t="str">
        <f>""&amp;$C168&amp;""</f>
        <v>R.Pach</v>
      </c>
      <c r="D188" s="251" t="s">
        <v>9</v>
      </c>
      <c r="E188" s="255" t="str">
        <f>""&amp;$E168&amp;""</f>
        <v>T.Jaros</v>
      </c>
      <c r="F188" s="213"/>
      <c r="G188" s="254" t="s">
        <v>10</v>
      </c>
      <c r="H188" s="255"/>
      <c r="I188" s="255"/>
      <c r="J188" s="255"/>
      <c r="K188" s="213"/>
    </row>
    <row r="189" spans="1:11" ht="18.75" customHeight="1" thickBot="1">
      <c r="A189" s="256" t="s">
        <v>11</v>
      </c>
      <c r="B189" s="257"/>
      <c r="C189" s="270" t="str">
        <f>""&amp;$C169&amp;""</f>
        <v>45502</v>
      </c>
      <c r="D189" s="259" t="s">
        <v>11</v>
      </c>
      <c r="E189" s="208" t="str">
        <f>""&amp;$E169&amp;""</f>
        <v>45502</v>
      </c>
      <c r="F189" s="217"/>
      <c r="G189" s="271">
        <f>$G169</f>
        <v>1512.4639</v>
      </c>
      <c r="H189" s="271"/>
      <c r="I189" s="271"/>
      <c r="J189" s="271"/>
      <c r="K189" s="263" t="s">
        <v>12</v>
      </c>
    </row>
    <row r="190" spans="1:11" ht="30" customHeight="1">
      <c r="A190" s="8"/>
      <c r="B190" s="84"/>
      <c r="C190" s="85"/>
      <c r="D190" s="8"/>
      <c r="E190" s="25"/>
      <c r="F190" s="272"/>
      <c r="G190" s="87"/>
      <c r="H190" s="22"/>
      <c r="I190" s="8"/>
      <c r="J190" s="24"/>
      <c r="K190" s="25"/>
    </row>
    <row r="191" spans="1:11" ht="30" customHeight="1">
      <c r="A191" s="8"/>
      <c r="B191" s="66"/>
      <c r="C191" s="67"/>
      <c r="D191" s="8"/>
      <c r="E191" s="25"/>
      <c r="F191" s="267"/>
      <c r="G191" s="69"/>
      <c r="H191" s="22"/>
      <c r="I191" s="8"/>
      <c r="J191" s="24"/>
      <c r="K191" s="25"/>
    </row>
    <row r="192" spans="1:11" ht="30" customHeight="1">
      <c r="A192" s="8"/>
      <c r="B192" s="66"/>
      <c r="C192" s="67"/>
      <c r="D192" s="8"/>
      <c r="E192" s="25"/>
      <c r="F192" s="267"/>
      <c r="G192" s="69"/>
      <c r="H192" s="22"/>
      <c r="I192" s="8"/>
      <c r="J192" s="24"/>
      <c r="K192" s="25"/>
    </row>
    <row r="193" spans="1:11" ht="30" customHeight="1">
      <c r="A193" s="8"/>
      <c r="B193" s="66"/>
      <c r="C193" s="67"/>
      <c r="D193" s="8"/>
      <c r="E193" s="25"/>
      <c r="F193" s="267"/>
      <c r="G193" s="69"/>
      <c r="H193" s="22"/>
      <c r="I193" s="8"/>
      <c r="J193" s="24"/>
      <c r="K193" s="25"/>
    </row>
    <row r="194" spans="1:11" ht="30" customHeight="1">
      <c r="A194" s="3"/>
      <c r="B194" s="66"/>
      <c r="C194" s="67"/>
      <c r="D194" s="3"/>
      <c r="E194" s="14"/>
      <c r="F194" s="267"/>
      <c r="G194" s="69"/>
      <c r="H194" s="12"/>
      <c r="I194" s="3"/>
      <c r="J194" s="15"/>
      <c r="K194" s="14"/>
    </row>
    <row r="195" spans="1:11" ht="30" customHeight="1">
      <c r="A195" s="3"/>
      <c r="B195" s="66"/>
      <c r="C195" s="67"/>
      <c r="D195" s="3"/>
      <c r="E195" s="14"/>
      <c r="F195" s="267"/>
      <c r="G195" s="69"/>
      <c r="H195" s="12"/>
      <c r="I195" s="3"/>
      <c r="J195" s="15"/>
      <c r="K195" s="14"/>
    </row>
    <row r="196" spans="1:11" ht="30" customHeight="1">
      <c r="A196" s="3"/>
      <c r="B196" s="66"/>
      <c r="C196" s="67"/>
      <c r="D196" s="3"/>
      <c r="E196" s="14"/>
      <c r="F196" s="267"/>
      <c r="G196" s="69"/>
      <c r="H196" s="12"/>
      <c r="I196" s="3"/>
      <c r="J196" s="15"/>
      <c r="K196" s="14"/>
    </row>
    <row r="197" spans="1:11" ht="30" customHeight="1">
      <c r="A197" s="3"/>
      <c r="B197" s="66"/>
      <c r="C197" s="67"/>
      <c r="D197" s="3"/>
      <c r="E197" s="14"/>
      <c r="F197" s="267"/>
      <c r="G197" s="69"/>
      <c r="H197" s="12"/>
      <c r="I197" s="3"/>
      <c r="J197" s="15"/>
      <c r="K197" s="14"/>
    </row>
    <row r="198" spans="1:11" ht="30" customHeight="1">
      <c r="A198" s="3"/>
      <c r="B198" s="66"/>
      <c r="C198" s="67"/>
      <c r="D198" s="3"/>
      <c r="E198" s="14"/>
      <c r="F198" s="267"/>
      <c r="G198" s="69"/>
      <c r="H198" s="12"/>
      <c r="I198" s="3"/>
      <c r="J198" s="15"/>
      <c r="K198" s="14"/>
    </row>
    <row r="199" spans="1:11" ht="30" customHeight="1">
      <c r="A199" s="3"/>
      <c r="B199" s="66"/>
      <c r="C199" s="67"/>
      <c r="D199" s="3"/>
      <c r="E199" s="14"/>
      <c r="F199" s="267"/>
      <c r="G199" s="69"/>
      <c r="H199" s="12"/>
      <c r="I199" s="3"/>
      <c r="J199" s="15"/>
      <c r="K199" s="14"/>
    </row>
    <row r="200" spans="1:11" ht="30" customHeight="1">
      <c r="A200" s="3"/>
      <c r="B200" s="66"/>
      <c r="C200" s="67"/>
      <c r="D200" s="3"/>
      <c r="E200" s="14"/>
      <c r="F200" s="267"/>
      <c r="G200" s="69"/>
      <c r="H200" s="12"/>
      <c r="I200" s="3"/>
      <c r="J200" s="15"/>
      <c r="K200" s="14"/>
    </row>
    <row r="201" spans="1:11" ht="30" customHeight="1">
      <c r="A201" s="3"/>
      <c r="B201" s="66"/>
      <c r="C201" s="67"/>
      <c r="D201" s="3"/>
      <c r="E201" s="14"/>
      <c r="F201" s="267"/>
      <c r="G201" s="69"/>
      <c r="H201" s="12"/>
      <c r="I201" s="3"/>
      <c r="J201" s="15"/>
      <c r="K201" s="14"/>
    </row>
    <row r="202" spans="1:11" ht="30" customHeight="1">
      <c r="A202" s="3"/>
      <c r="B202" s="66"/>
      <c r="C202" s="67"/>
      <c r="D202" s="3"/>
      <c r="E202" s="14"/>
      <c r="F202" s="267"/>
      <c r="G202" s="69"/>
      <c r="H202" s="12"/>
      <c r="I202" s="3"/>
      <c r="J202" s="15"/>
      <c r="K202" s="14"/>
    </row>
    <row r="203" spans="1:11" ht="30" customHeight="1">
      <c r="A203" s="3"/>
      <c r="B203" s="66"/>
      <c r="C203" s="67"/>
      <c r="D203" s="3"/>
      <c r="E203" s="14"/>
      <c r="F203" s="267"/>
      <c r="G203" s="69"/>
      <c r="H203" s="12"/>
      <c r="I203" s="3"/>
      <c r="J203" s="15"/>
      <c r="K203" s="14"/>
    </row>
    <row r="204" spans="1:11" ht="30" customHeight="1">
      <c r="A204" s="3"/>
      <c r="B204" s="66"/>
      <c r="C204" s="67"/>
      <c r="D204" s="3"/>
      <c r="E204" s="14"/>
      <c r="F204" s="267"/>
      <c r="G204" s="69"/>
      <c r="H204" s="12"/>
      <c r="I204" s="3"/>
      <c r="J204" s="15"/>
      <c r="K204" s="14"/>
    </row>
    <row r="205" spans="1:11" ht="30" customHeight="1">
      <c r="A205" s="3"/>
      <c r="B205" s="66"/>
      <c r="C205" s="67"/>
      <c r="D205" s="3"/>
      <c r="E205" s="14"/>
      <c r="F205" s="267"/>
      <c r="G205" s="69"/>
      <c r="H205" s="12"/>
      <c r="I205" s="3"/>
      <c r="J205" s="15"/>
      <c r="K205" s="14"/>
    </row>
    <row r="206" spans="1:11" ht="30" customHeight="1">
      <c r="A206" s="4"/>
      <c r="B206" s="70"/>
      <c r="C206" s="71"/>
      <c r="D206" s="4"/>
      <c r="E206" s="20"/>
      <c r="F206" s="268"/>
      <c r="G206" s="73"/>
      <c r="H206" s="17"/>
      <c r="I206" s="4"/>
      <c r="J206" s="19"/>
      <c r="K206" s="20"/>
    </row>
    <row r="207" spans="1:11" ht="18.75" customHeight="1" thickBot="1">
      <c r="A207" s="264" t="s">
        <v>22</v>
      </c>
      <c r="B207" s="265"/>
      <c r="C207" s="265"/>
      <c r="D207" s="265"/>
      <c r="E207" s="265"/>
      <c r="F207" s="265"/>
      <c r="G207" s="265"/>
      <c r="H207" s="265"/>
      <c r="I207" s="265"/>
      <c r="J207" s="265"/>
      <c r="K207" s="266"/>
    </row>
    <row r="208" spans="1:11" ht="18.75" customHeight="1">
      <c r="A208" s="248" t="s">
        <v>8</v>
      </c>
      <c r="B208" s="249"/>
      <c r="C208" s="269" t="str">
        <f>""&amp;$C188&amp;""</f>
        <v>R.Pach</v>
      </c>
      <c r="D208" s="251" t="s">
        <v>9</v>
      </c>
      <c r="E208" s="255" t="str">
        <f>""&amp;$E188&amp;""</f>
        <v>T.Jaros</v>
      </c>
      <c r="F208" s="213"/>
      <c r="G208" s="254" t="s">
        <v>10</v>
      </c>
      <c r="H208" s="255"/>
      <c r="I208" s="255"/>
      <c r="J208" s="255"/>
      <c r="K208" s="213"/>
    </row>
    <row r="209" spans="1:11" ht="18.75" customHeight="1" thickBot="1">
      <c r="A209" s="256" t="s">
        <v>11</v>
      </c>
      <c r="B209" s="257"/>
      <c r="C209" s="270" t="str">
        <f>""&amp;$C189&amp;""</f>
        <v>45502</v>
      </c>
      <c r="D209" s="259" t="s">
        <v>11</v>
      </c>
      <c r="E209" s="208" t="str">
        <f>""&amp;$E189&amp;""</f>
        <v>45502</v>
      </c>
      <c r="F209" s="217"/>
      <c r="G209" s="271">
        <f>$G189</f>
        <v>1512.4639</v>
      </c>
      <c r="H209" s="271"/>
      <c r="I209" s="271"/>
      <c r="J209" s="271"/>
      <c r="K209" s="263" t="s">
        <v>12</v>
      </c>
    </row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</sheetData>
  <sheetProtection/>
  <mergeCells count="434">
    <mergeCell ref="A209:B209"/>
    <mergeCell ref="E209:F209"/>
    <mergeCell ref="G209:J209"/>
    <mergeCell ref="B205:C205"/>
    <mergeCell ref="F205:G205"/>
    <mergeCell ref="B206:C206"/>
    <mergeCell ref="F206:G206"/>
    <mergeCell ref="A207:K207"/>
    <mergeCell ref="A208:B208"/>
    <mergeCell ref="E208:F208"/>
    <mergeCell ref="G208:K208"/>
    <mergeCell ref="B202:C202"/>
    <mergeCell ref="F202:G202"/>
    <mergeCell ref="B203:C203"/>
    <mergeCell ref="F203:G203"/>
    <mergeCell ref="B204:C204"/>
    <mergeCell ref="F204:G204"/>
    <mergeCell ref="B199:C199"/>
    <mergeCell ref="F199:G199"/>
    <mergeCell ref="B200:C200"/>
    <mergeCell ref="F200:G200"/>
    <mergeCell ref="B201:C201"/>
    <mergeCell ref="F201:G201"/>
    <mergeCell ref="B196:C196"/>
    <mergeCell ref="F196:G196"/>
    <mergeCell ref="B197:C197"/>
    <mergeCell ref="F197:G197"/>
    <mergeCell ref="B198:C198"/>
    <mergeCell ref="F198:G198"/>
    <mergeCell ref="B193:C193"/>
    <mergeCell ref="F193:G193"/>
    <mergeCell ref="B194:C194"/>
    <mergeCell ref="F194:G194"/>
    <mergeCell ref="B195:C195"/>
    <mergeCell ref="F195:G195"/>
    <mergeCell ref="B190:C190"/>
    <mergeCell ref="F190:G190"/>
    <mergeCell ref="B191:C191"/>
    <mergeCell ref="F191:G191"/>
    <mergeCell ref="B192:C192"/>
    <mergeCell ref="F192:G192"/>
    <mergeCell ref="A187:K187"/>
    <mergeCell ref="A188:B188"/>
    <mergeCell ref="E188:F188"/>
    <mergeCell ref="G188:K188"/>
    <mergeCell ref="A189:B189"/>
    <mergeCell ref="E189:F189"/>
    <mergeCell ref="G189:J189"/>
    <mergeCell ref="B184:C184"/>
    <mergeCell ref="F184:G184"/>
    <mergeCell ref="B185:C185"/>
    <mergeCell ref="F185:G185"/>
    <mergeCell ref="B186:C186"/>
    <mergeCell ref="F186:G186"/>
    <mergeCell ref="B181:C181"/>
    <mergeCell ref="F181:G181"/>
    <mergeCell ref="B182:C182"/>
    <mergeCell ref="F182:G182"/>
    <mergeCell ref="B183:C183"/>
    <mergeCell ref="F183:G183"/>
    <mergeCell ref="B178:C178"/>
    <mergeCell ref="F178:G178"/>
    <mergeCell ref="B179:C179"/>
    <mergeCell ref="F179:G179"/>
    <mergeCell ref="B180:C180"/>
    <mergeCell ref="F180:G180"/>
    <mergeCell ref="B175:C175"/>
    <mergeCell ref="F175:G175"/>
    <mergeCell ref="B176:C176"/>
    <mergeCell ref="F176:G176"/>
    <mergeCell ref="B177:C177"/>
    <mergeCell ref="F177:G177"/>
    <mergeCell ref="B172:C172"/>
    <mergeCell ref="F172:G172"/>
    <mergeCell ref="B173:C173"/>
    <mergeCell ref="F173:G173"/>
    <mergeCell ref="B174:C174"/>
    <mergeCell ref="F174:G174"/>
    <mergeCell ref="A169:B169"/>
    <mergeCell ref="E169:F169"/>
    <mergeCell ref="G169:J169"/>
    <mergeCell ref="B170:C170"/>
    <mergeCell ref="F170:G170"/>
    <mergeCell ref="B171:C171"/>
    <mergeCell ref="F171:G171"/>
    <mergeCell ref="B165:C165"/>
    <mergeCell ref="F165:G165"/>
    <mergeCell ref="B166:C166"/>
    <mergeCell ref="F166:G166"/>
    <mergeCell ref="A167:K167"/>
    <mergeCell ref="A168:B168"/>
    <mergeCell ref="E168:F168"/>
    <mergeCell ref="G168:K168"/>
    <mergeCell ref="B162:C162"/>
    <mergeCell ref="F162:G162"/>
    <mergeCell ref="B163:C163"/>
    <mergeCell ref="F163:G163"/>
    <mergeCell ref="B164:C164"/>
    <mergeCell ref="F164:G164"/>
    <mergeCell ref="B159:C159"/>
    <mergeCell ref="F159:G159"/>
    <mergeCell ref="B160:C160"/>
    <mergeCell ref="F160:G160"/>
    <mergeCell ref="B161:C161"/>
    <mergeCell ref="F161:G161"/>
    <mergeCell ref="B156:C156"/>
    <mergeCell ref="F156:G156"/>
    <mergeCell ref="B157:C157"/>
    <mergeCell ref="F157:G157"/>
    <mergeCell ref="B158:C158"/>
    <mergeCell ref="F158:G158"/>
    <mergeCell ref="B153:C153"/>
    <mergeCell ref="F153:G153"/>
    <mergeCell ref="B154:C154"/>
    <mergeCell ref="F154:G154"/>
    <mergeCell ref="B155:C155"/>
    <mergeCell ref="F155:G155"/>
    <mergeCell ref="B150:C150"/>
    <mergeCell ref="F150:G150"/>
    <mergeCell ref="B151:C151"/>
    <mergeCell ref="F151:G151"/>
    <mergeCell ref="B152:C152"/>
    <mergeCell ref="F152:G152"/>
    <mergeCell ref="A147:K147"/>
    <mergeCell ref="A148:B148"/>
    <mergeCell ref="E148:F148"/>
    <mergeCell ref="G148:K148"/>
    <mergeCell ref="A149:B149"/>
    <mergeCell ref="E149:F149"/>
    <mergeCell ref="G149:J149"/>
    <mergeCell ref="B144:C144"/>
    <mergeCell ref="F144:G144"/>
    <mergeCell ref="B145:C145"/>
    <mergeCell ref="F145:G145"/>
    <mergeCell ref="B146:C146"/>
    <mergeCell ref="F146:G146"/>
    <mergeCell ref="B141:C141"/>
    <mergeCell ref="F141:G141"/>
    <mergeCell ref="B142:C142"/>
    <mergeCell ref="F142:G142"/>
    <mergeCell ref="B143:C143"/>
    <mergeCell ref="F143:G143"/>
    <mergeCell ref="B138:C138"/>
    <mergeCell ref="F138:G138"/>
    <mergeCell ref="B139:C139"/>
    <mergeCell ref="F139:G139"/>
    <mergeCell ref="B140:C140"/>
    <mergeCell ref="F140:G140"/>
    <mergeCell ref="B135:C135"/>
    <mergeCell ref="F135:G135"/>
    <mergeCell ref="B136:C136"/>
    <mergeCell ref="F136:G136"/>
    <mergeCell ref="B137:C137"/>
    <mergeCell ref="F137:G137"/>
    <mergeCell ref="B132:C132"/>
    <mergeCell ref="F132:G132"/>
    <mergeCell ref="B133:C133"/>
    <mergeCell ref="F133:G133"/>
    <mergeCell ref="B134:C134"/>
    <mergeCell ref="F134:G134"/>
    <mergeCell ref="A129:B129"/>
    <mergeCell ref="E129:F129"/>
    <mergeCell ref="G129:J129"/>
    <mergeCell ref="B130:C130"/>
    <mergeCell ref="F130:G130"/>
    <mergeCell ref="B131:C131"/>
    <mergeCell ref="F131:G131"/>
    <mergeCell ref="B125:C125"/>
    <mergeCell ref="F125:G125"/>
    <mergeCell ref="B126:C126"/>
    <mergeCell ref="F126:G126"/>
    <mergeCell ref="A127:K127"/>
    <mergeCell ref="A128:B128"/>
    <mergeCell ref="E128:F128"/>
    <mergeCell ref="G128:K128"/>
    <mergeCell ref="B122:C122"/>
    <mergeCell ref="F122:G122"/>
    <mergeCell ref="B123:C123"/>
    <mergeCell ref="F123:G123"/>
    <mergeCell ref="B124:C124"/>
    <mergeCell ref="F124:G124"/>
    <mergeCell ref="B119:C119"/>
    <mergeCell ref="F119:G119"/>
    <mergeCell ref="B120:C120"/>
    <mergeCell ref="F120:G120"/>
    <mergeCell ref="B121:C121"/>
    <mergeCell ref="F121:G121"/>
    <mergeCell ref="B116:C116"/>
    <mergeCell ref="F116:G116"/>
    <mergeCell ref="B117:C117"/>
    <mergeCell ref="F117:G117"/>
    <mergeCell ref="B118:C118"/>
    <mergeCell ref="F118:G118"/>
    <mergeCell ref="B113:C113"/>
    <mergeCell ref="F113:G113"/>
    <mergeCell ref="B114:C114"/>
    <mergeCell ref="F114:G114"/>
    <mergeCell ref="B115:C115"/>
    <mergeCell ref="F115:G115"/>
    <mergeCell ref="B110:C110"/>
    <mergeCell ref="F110:G110"/>
    <mergeCell ref="B111:C111"/>
    <mergeCell ref="F111:G111"/>
    <mergeCell ref="B112:C112"/>
    <mergeCell ref="F112:G112"/>
    <mergeCell ref="A107:K107"/>
    <mergeCell ref="A108:B108"/>
    <mergeCell ref="E108:F108"/>
    <mergeCell ref="G108:K108"/>
    <mergeCell ref="A109:B109"/>
    <mergeCell ref="E109:F109"/>
    <mergeCell ref="G109:J109"/>
    <mergeCell ref="B104:C104"/>
    <mergeCell ref="F104:G104"/>
    <mergeCell ref="B105:C105"/>
    <mergeCell ref="F105:G105"/>
    <mergeCell ref="B106:C106"/>
    <mergeCell ref="F106:G106"/>
    <mergeCell ref="B101:C101"/>
    <mergeCell ref="F101:G101"/>
    <mergeCell ref="B102:C102"/>
    <mergeCell ref="F102:G102"/>
    <mergeCell ref="B103:C103"/>
    <mergeCell ref="F103:G103"/>
    <mergeCell ref="B98:C98"/>
    <mergeCell ref="F98:G98"/>
    <mergeCell ref="B99:C99"/>
    <mergeCell ref="F99:G99"/>
    <mergeCell ref="B100:C100"/>
    <mergeCell ref="F100:G100"/>
    <mergeCell ref="B95:C95"/>
    <mergeCell ref="F95:G95"/>
    <mergeCell ref="B96:C96"/>
    <mergeCell ref="F96:G96"/>
    <mergeCell ref="B97:C97"/>
    <mergeCell ref="F97:G97"/>
    <mergeCell ref="B92:C92"/>
    <mergeCell ref="F92:G92"/>
    <mergeCell ref="B93:C93"/>
    <mergeCell ref="F93:G93"/>
    <mergeCell ref="B94:C94"/>
    <mergeCell ref="F94:G94"/>
    <mergeCell ref="A89:B89"/>
    <mergeCell ref="E89:F89"/>
    <mergeCell ref="G89:J89"/>
    <mergeCell ref="B90:C90"/>
    <mergeCell ref="F90:G90"/>
    <mergeCell ref="B91:C91"/>
    <mergeCell ref="F91:G91"/>
    <mergeCell ref="B85:C85"/>
    <mergeCell ref="F85:G85"/>
    <mergeCell ref="B86:C86"/>
    <mergeCell ref="F86:G86"/>
    <mergeCell ref="A87:K87"/>
    <mergeCell ref="A88:B88"/>
    <mergeCell ref="E88:F88"/>
    <mergeCell ref="G88:K88"/>
    <mergeCell ref="B82:C82"/>
    <mergeCell ref="F82:G82"/>
    <mergeCell ref="B83:C83"/>
    <mergeCell ref="F83:G83"/>
    <mergeCell ref="B84:C84"/>
    <mergeCell ref="F84:G84"/>
    <mergeCell ref="B79:C79"/>
    <mergeCell ref="F79:G79"/>
    <mergeCell ref="B80:C80"/>
    <mergeCell ref="F80:G80"/>
    <mergeCell ref="B81:C81"/>
    <mergeCell ref="F81:G81"/>
    <mergeCell ref="B76:C76"/>
    <mergeCell ref="F76:G76"/>
    <mergeCell ref="B77:C77"/>
    <mergeCell ref="F77:G77"/>
    <mergeCell ref="B78:C78"/>
    <mergeCell ref="F78:G78"/>
    <mergeCell ref="B73:C73"/>
    <mergeCell ref="F73:G73"/>
    <mergeCell ref="B74:C74"/>
    <mergeCell ref="F74:G74"/>
    <mergeCell ref="B75:C75"/>
    <mergeCell ref="F75:G75"/>
    <mergeCell ref="B70:C70"/>
    <mergeCell ref="F70:G70"/>
    <mergeCell ref="B71:C71"/>
    <mergeCell ref="F71:G71"/>
    <mergeCell ref="B72:C72"/>
    <mergeCell ref="F72:G72"/>
    <mergeCell ref="A67:K67"/>
    <mergeCell ref="A68:B68"/>
    <mergeCell ref="E68:F68"/>
    <mergeCell ref="G68:K68"/>
    <mergeCell ref="A69:B69"/>
    <mergeCell ref="E69:F69"/>
    <mergeCell ref="G69:J69"/>
    <mergeCell ref="B64:C64"/>
    <mergeCell ref="F64:G64"/>
    <mergeCell ref="B65:C65"/>
    <mergeCell ref="F65:G65"/>
    <mergeCell ref="B66:C66"/>
    <mergeCell ref="F66:G66"/>
    <mergeCell ref="B61:C61"/>
    <mergeCell ref="F61:G61"/>
    <mergeCell ref="B62:C62"/>
    <mergeCell ref="F62:G62"/>
    <mergeCell ref="B63:C63"/>
    <mergeCell ref="F63:G63"/>
    <mergeCell ref="B58:C58"/>
    <mergeCell ref="F58:G58"/>
    <mergeCell ref="B59:C59"/>
    <mergeCell ref="F59:G59"/>
    <mergeCell ref="B60:C60"/>
    <mergeCell ref="F60:G60"/>
    <mergeCell ref="B55:C55"/>
    <mergeCell ref="F55:G55"/>
    <mergeCell ref="B56:C56"/>
    <mergeCell ref="F56:G56"/>
    <mergeCell ref="B57:C57"/>
    <mergeCell ref="F57:G57"/>
    <mergeCell ref="B52:C52"/>
    <mergeCell ref="F52:G52"/>
    <mergeCell ref="B53:C53"/>
    <mergeCell ref="F53:G53"/>
    <mergeCell ref="B54:C54"/>
    <mergeCell ref="F54:G54"/>
    <mergeCell ref="A49:B49"/>
    <mergeCell ref="E49:F49"/>
    <mergeCell ref="G49:J49"/>
    <mergeCell ref="B50:C50"/>
    <mergeCell ref="F50:G50"/>
    <mergeCell ref="B51:C51"/>
    <mergeCell ref="F51:G51"/>
    <mergeCell ref="B45:C45"/>
    <mergeCell ref="F45:G45"/>
    <mergeCell ref="B46:C46"/>
    <mergeCell ref="F46:G46"/>
    <mergeCell ref="A47:K47"/>
    <mergeCell ref="A48:B48"/>
    <mergeCell ref="E48:F48"/>
    <mergeCell ref="G48:K48"/>
    <mergeCell ref="B42:C42"/>
    <mergeCell ref="F42:G42"/>
    <mergeCell ref="B43:C43"/>
    <mergeCell ref="F43:G43"/>
    <mergeCell ref="B44:C44"/>
    <mergeCell ref="F44:G44"/>
    <mergeCell ref="B39:C39"/>
    <mergeCell ref="F39:G39"/>
    <mergeCell ref="B40:C40"/>
    <mergeCell ref="F40:G40"/>
    <mergeCell ref="B41:C41"/>
    <mergeCell ref="F41:G41"/>
    <mergeCell ref="B36:C36"/>
    <mergeCell ref="F36:G36"/>
    <mergeCell ref="B37:C37"/>
    <mergeCell ref="F37:G37"/>
    <mergeCell ref="B38:C38"/>
    <mergeCell ref="F38:G38"/>
    <mergeCell ref="B33:C33"/>
    <mergeCell ref="F33:G33"/>
    <mergeCell ref="B34:C34"/>
    <mergeCell ref="F34:G34"/>
    <mergeCell ref="B35:C35"/>
    <mergeCell ref="F35:G35"/>
    <mergeCell ref="B30:C30"/>
    <mergeCell ref="F30:G30"/>
    <mergeCell ref="B31:C31"/>
    <mergeCell ref="F31:G31"/>
    <mergeCell ref="B32:C32"/>
    <mergeCell ref="F32:G32"/>
    <mergeCell ref="A27:K27"/>
    <mergeCell ref="A28:B28"/>
    <mergeCell ref="E28:F28"/>
    <mergeCell ref="G28:K28"/>
    <mergeCell ref="A29:B29"/>
    <mergeCell ref="E29:F29"/>
    <mergeCell ref="G29:J29"/>
    <mergeCell ref="B24:C24"/>
    <mergeCell ref="F24:G24"/>
    <mergeCell ref="B25:C25"/>
    <mergeCell ref="F25:G25"/>
    <mergeCell ref="B26:C26"/>
    <mergeCell ref="F26:G26"/>
    <mergeCell ref="B21:C21"/>
    <mergeCell ref="F21:G21"/>
    <mergeCell ref="B22:C22"/>
    <mergeCell ref="F22:G22"/>
    <mergeCell ref="B23:C23"/>
    <mergeCell ref="F23:G23"/>
    <mergeCell ref="B18:C18"/>
    <mergeCell ref="F18:G18"/>
    <mergeCell ref="B19:C19"/>
    <mergeCell ref="F19:G19"/>
    <mergeCell ref="B20:C20"/>
    <mergeCell ref="F20:G20"/>
    <mergeCell ref="B15:C15"/>
    <mergeCell ref="F15:G15"/>
    <mergeCell ref="B16:C16"/>
    <mergeCell ref="F16:G16"/>
    <mergeCell ref="B17:C17"/>
    <mergeCell ref="F17:G17"/>
    <mergeCell ref="B12:C12"/>
    <mergeCell ref="F12:G12"/>
    <mergeCell ref="B13:C13"/>
    <mergeCell ref="F13:G13"/>
    <mergeCell ref="B14:C14"/>
    <mergeCell ref="F14:G14"/>
    <mergeCell ref="I8:J8"/>
    <mergeCell ref="K8:K9"/>
    <mergeCell ref="B10:C10"/>
    <mergeCell ref="F10:G10"/>
    <mergeCell ref="B11:C11"/>
    <mergeCell ref="F11:G11"/>
    <mergeCell ref="A8:A9"/>
    <mergeCell ref="B8:C9"/>
    <mergeCell ref="D8:D9"/>
    <mergeCell ref="E8:E9"/>
    <mergeCell ref="F8:G9"/>
    <mergeCell ref="H8:H9"/>
    <mergeCell ref="A5:C5"/>
    <mergeCell ref="D5:E5"/>
    <mergeCell ref="F5:H5"/>
    <mergeCell ref="A6:K6"/>
    <mergeCell ref="A7:C7"/>
    <mergeCell ref="D7:K7"/>
    <mergeCell ref="A1:C3"/>
    <mergeCell ref="D1:H3"/>
    <mergeCell ref="I1:K1"/>
    <mergeCell ref="I2:K2"/>
    <mergeCell ref="I3:J3"/>
    <mergeCell ref="A4:C4"/>
    <mergeCell ref="D4:E4"/>
    <mergeCell ref="F4:H4"/>
    <mergeCell ref="I4:J5"/>
    <mergeCell ref="K4:K5"/>
  </mergeCells>
  <printOptions/>
  <pageMargins left="0.7" right="0.7" top="0.75" bottom="0.75" header="0.3" footer="0.3"/>
  <pageSetup orientation="portrait" paperSize="9"/>
  <legacyDrawing r:id="rId2"/>
  <oleObjects>
    <oleObject progId="" shapeId="92353947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K206"/>
  <sheetViews>
    <sheetView zoomScalePageLayoutView="0" workbookViewId="0" topLeftCell="A1">
      <selection activeCell="P17" sqref="P17"/>
    </sheetView>
  </sheetViews>
  <sheetFormatPr defaultColWidth="5.875" defaultRowHeight="12.75" customHeight="1" zeroHeight="1"/>
  <cols>
    <col min="1" max="1" width="4.375" style="2" customWidth="1"/>
    <col min="2" max="2" width="4.75390625" style="2" customWidth="1"/>
    <col min="3" max="3" width="14.875" style="2" customWidth="1"/>
    <col min="4" max="4" width="13.25390625" style="2" customWidth="1"/>
    <col min="5" max="5" width="12.375" style="2" customWidth="1"/>
    <col min="6" max="6" width="3.25390625" style="2" customWidth="1"/>
    <col min="7" max="7" width="8.625" style="2" customWidth="1"/>
    <col min="8" max="8" width="8.25390625" style="2" customWidth="1"/>
    <col min="9" max="9" width="5.75390625" style="2" customWidth="1"/>
    <col min="10" max="10" width="7.375" style="2" customWidth="1"/>
    <col min="11" max="11" width="9.125" style="2" customWidth="1"/>
    <col min="12" max="16384" width="5.875" style="2" customWidth="1"/>
  </cols>
  <sheetData>
    <row r="1" spans="1:11" ht="19.5" customHeight="1" thickTop="1">
      <c r="A1" s="172"/>
      <c r="B1" s="173"/>
      <c r="C1" s="174"/>
      <c r="D1" s="175" t="s">
        <v>28</v>
      </c>
      <c r="E1" s="176"/>
      <c r="F1" s="176"/>
      <c r="G1" s="176"/>
      <c r="H1" s="177"/>
      <c r="I1" s="178" t="s">
        <v>0</v>
      </c>
      <c r="J1" s="179"/>
      <c r="K1" s="180"/>
    </row>
    <row r="2" spans="1:11" ht="24" customHeight="1">
      <c r="A2" s="181"/>
      <c r="B2" s="182"/>
      <c r="C2" s="183"/>
      <c r="D2" s="184"/>
      <c r="E2" s="185"/>
      <c r="F2" s="185"/>
      <c r="G2" s="185"/>
      <c r="H2" s="186"/>
      <c r="I2" s="187" t="str">
        <f>'[8]Str tyt - DWM'!K4</f>
        <v>2.17775</v>
      </c>
      <c r="J2" s="188"/>
      <c r="K2" s="189"/>
    </row>
    <row r="3" spans="1:11" ht="15" customHeight="1" thickBot="1">
      <c r="A3" s="181"/>
      <c r="B3" s="182"/>
      <c r="C3" s="183"/>
      <c r="D3" s="184"/>
      <c r="E3" s="185"/>
      <c r="F3" s="185"/>
      <c r="G3" s="185"/>
      <c r="H3" s="186"/>
      <c r="I3" s="190" t="s">
        <v>24</v>
      </c>
      <c r="J3" s="191"/>
      <c r="K3" s="192" t="str">
        <f>'[8]Spis rysunków'!J3</f>
        <v>0.25861</v>
      </c>
    </row>
    <row r="4" spans="1:11" ht="19.5" customHeight="1" thickTop="1">
      <c r="A4" s="193" t="s">
        <v>2</v>
      </c>
      <c r="B4" s="194"/>
      <c r="C4" s="195"/>
      <c r="D4" s="196" t="s">
        <v>4</v>
      </c>
      <c r="E4" s="197"/>
      <c r="F4" s="196" t="s">
        <v>23</v>
      </c>
      <c r="G4" s="198"/>
      <c r="H4" s="197"/>
      <c r="I4" s="199" t="s">
        <v>1</v>
      </c>
      <c r="J4" s="179"/>
      <c r="K4" s="133">
        <v>0</v>
      </c>
    </row>
    <row r="5" spans="1:11" ht="19.5" customHeight="1" thickBot="1">
      <c r="A5" s="135" t="s">
        <v>3</v>
      </c>
      <c r="B5" s="136"/>
      <c r="C5" s="137"/>
      <c r="D5" s="168" t="str">
        <f>'[8]Str tyt - DWM'!K5</f>
        <v>20.00</v>
      </c>
      <c r="E5" s="169"/>
      <c r="F5" s="136" t="str">
        <f>'[8]Spis rysunków'!F5:H5</f>
        <v>1.2587</v>
      </c>
      <c r="G5" s="200"/>
      <c r="H5" s="201"/>
      <c r="I5" s="202"/>
      <c r="J5" s="202"/>
      <c r="K5" s="134"/>
    </row>
    <row r="6" spans="1:11" ht="26.25" customHeight="1">
      <c r="A6" s="203" t="s">
        <v>13</v>
      </c>
      <c r="B6" s="204"/>
      <c r="C6" s="205"/>
      <c r="D6" s="205"/>
      <c r="E6" s="205"/>
      <c r="F6" s="205"/>
      <c r="G6" s="205"/>
      <c r="H6" s="205"/>
      <c r="I6" s="205"/>
      <c r="J6" s="205"/>
      <c r="K6" s="206"/>
    </row>
    <row r="7" spans="1:11" ht="37.5" customHeight="1" thickBot="1">
      <c r="A7" s="207" t="s">
        <v>7</v>
      </c>
      <c r="B7" s="208"/>
      <c r="C7" s="208"/>
      <c r="D7" s="209" t="str">
        <f>'[8]Str tyt - DWM'!K6</f>
        <v>Pomosty obsługowe wymiennika</v>
      </c>
      <c r="E7" s="209"/>
      <c r="F7" s="209"/>
      <c r="G7" s="209"/>
      <c r="H7" s="209"/>
      <c r="I7" s="209"/>
      <c r="J7" s="209"/>
      <c r="K7" s="210"/>
    </row>
    <row r="8" spans="1:11" ht="26.25" customHeight="1" thickBot="1">
      <c r="A8" s="211" t="s">
        <v>5</v>
      </c>
      <c r="B8" s="212" t="s">
        <v>14</v>
      </c>
      <c r="C8" s="213"/>
      <c r="D8" s="214" t="s">
        <v>15</v>
      </c>
      <c r="E8" s="214" t="s">
        <v>16</v>
      </c>
      <c r="F8" s="215" t="s">
        <v>17</v>
      </c>
      <c r="G8" s="213"/>
      <c r="H8" s="214" t="s">
        <v>18</v>
      </c>
      <c r="I8" s="211" t="s">
        <v>19</v>
      </c>
      <c r="J8" s="211"/>
      <c r="K8" s="211" t="s">
        <v>6</v>
      </c>
    </row>
    <row r="9" spans="1:11" ht="26.25" customHeight="1" thickBot="1">
      <c r="A9" s="216"/>
      <c r="B9" s="207"/>
      <c r="C9" s="217"/>
      <c r="D9" s="216"/>
      <c r="E9" s="216"/>
      <c r="F9" s="207"/>
      <c r="G9" s="217"/>
      <c r="H9" s="216"/>
      <c r="I9" s="218" t="s">
        <v>20</v>
      </c>
      <c r="J9" s="219" t="s">
        <v>21</v>
      </c>
      <c r="K9" s="216"/>
    </row>
    <row r="10" spans="1:11" ht="30" customHeight="1">
      <c r="A10" s="3">
        <v>1</v>
      </c>
      <c r="B10" s="53" t="s">
        <v>167</v>
      </c>
      <c r="C10" s="54"/>
      <c r="D10" s="322"/>
      <c r="E10" s="323" t="s">
        <v>55</v>
      </c>
      <c r="F10" s="324" t="s">
        <v>168</v>
      </c>
      <c r="G10" s="325"/>
      <c r="H10" s="323">
        <v>732.3</v>
      </c>
      <c r="I10" s="35"/>
      <c r="J10" s="36">
        <v>42.75</v>
      </c>
      <c r="K10" s="326" t="s">
        <v>66</v>
      </c>
    </row>
    <row r="11" spans="1:11" ht="30" customHeight="1">
      <c r="A11" s="3">
        <f>A10+1</f>
        <v>2</v>
      </c>
      <c r="B11" s="53" t="s">
        <v>169</v>
      </c>
      <c r="C11" s="54"/>
      <c r="D11" s="322"/>
      <c r="E11" s="316" t="s">
        <v>55</v>
      </c>
      <c r="F11" s="327" t="s">
        <v>168</v>
      </c>
      <c r="G11" s="328"/>
      <c r="H11" s="32">
        <v>30.3</v>
      </c>
      <c r="I11" s="35"/>
      <c r="J11" s="36">
        <v>5.1</v>
      </c>
      <c r="K11" s="326" t="s">
        <v>66</v>
      </c>
    </row>
    <row r="12" spans="1:11" ht="30" customHeight="1">
      <c r="A12" s="3">
        <f>A10+1</f>
        <v>2</v>
      </c>
      <c r="B12" s="53" t="s">
        <v>170</v>
      </c>
      <c r="C12" s="54"/>
      <c r="D12" s="322"/>
      <c r="E12" s="316" t="s">
        <v>55</v>
      </c>
      <c r="F12" s="327" t="s">
        <v>168</v>
      </c>
      <c r="G12" s="328"/>
      <c r="H12" s="32">
        <v>186.4</v>
      </c>
      <c r="I12" s="35"/>
      <c r="J12" s="36">
        <v>17.2</v>
      </c>
      <c r="K12" s="326" t="s">
        <v>66</v>
      </c>
    </row>
    <row r="13" spans="1:11" ht="30" customHeight="1">
      <c r="A13" s="3">
        <f aca="true" t="shared" si="0" ref="A13:A26">A12+1</f>
        <v>3</v>
      </c>
      <c r="B13" s="53" t="s">
        <v>53</v>
      </c>
      <c r="C13" s="54"/>
      <c r="D13" s="34"/>
      <c r="E13" s="316" t="s">
        <v>55</v>
      </c>
      <c r="F13" s="327" t="s">
        <v>168</v>
      </c>
      <c r="G13" s="328"/>
      <c r="H13" s="32">
        <v>85</v>
      </c>
      <c r="I13" s="35"/>
      <c r="J13" s="36">
        <v>22.5</v>
      </c>
      <c r="K13" s="326" t="s">
        <v>66</v>
      </c>
    </row>
    <row r="14" spans="1:11" ht="30" customHeight="1">
      <c r="A14" s="3">
        <f t="shared" si="0"/>
        <v>4</v>
      </c>
      <c r="B14" s="53" t="s">
        <v>171</v>
      </c>
      <c r="C14" s="54"/>
      <c r="D14" s="34"/>
      <c r="E14" s="316" t="s">
        <v>55</v>
      </c>
      <c r="F14" s="327" t="s">
        <v>168</v>
      </c>
      <c r="G14" s="328"/>
      <c r="H14" s="32">
        <v>26.8</v>
      </c>
      <c r="I14" s="35"/>
      <c r="J14" s="36">
        <v>4.3</v>
      </c>
      <c r="K14" s="326" t="s">
        <v>66</v>
      </c>
    </row>
    <row r="15" spans="1:11" ht="30" customHeight="1">
      <c r="A15" s="3">
        <f t="shared" si="0"/>
        <v>5</v>
      </c>
      <c r="B15" s="286" t="s">
        <v>172</v>
      </c>
      <c r="C15" s="287"/>
      <c r="D15" s="34"/>
      <c r="E15" s="316" t="s">
        <v>55</v>
      </c>
      <c r="F15" s="327" t="s">
        <v>168</v>
      </c>
      <c r="G15" s="328"/>
      <c r="H15" s="32">
        <v>19.6</v>
      </c>
      <c r="I15" s="35"/>
      <c r="J15" s="36">
        <v>14</v>
      </c>
      <c r="K15" s="326" t="s">
        <v>66</v>
      </c>
    </row>
    <row r="16" spans="1:11" ht="30" customHeight="1">
      <c r="A16" s="3">
        <f t="shared" si="0"/>
        <v>6</v>
      </c>
      <c r="B16" s="286" t="s">
        <v>173</v>
      </c>
      <c r="C16" s="287"/>
      <c r="D16" s="34"/>
      <c r="E16" s="316" t="s">
        <v>55</v>
      </c>
      <c r="F16" s="327" t="s">
        <v>168</v>
      </c>
      <c r="G16" s="328"/>
      <c r="H16" s="32">
        <v>210</v>
      </c>
      <c r="I16" s="35"/>
      <c r="J16" s="36">
        <v>74.3</v>
      </c>
      <c r="K16" s="326" t="s">
        <v>66</v>
      </c>
    </row>
    <row r="17" spans="1:11" ht="30" customHeight="1">
      <c r="A17" s="3">
        <f t="shared" si="0"/>
        <v>7</v>
      </c>
      <c r="B17" s="53" t="s">
        <v>174</v>
      </c>
      <c r="C17" s="54"/>
      <c r="D17" s="34"/>
      <c r="E17" s="316" t="s">
        <v>55</v>
      </c>
      <c r="F17" s="327" t="s">
        <v>168</v>
      </c>
      <c r="G17" s="328"/>
      <c r="H17" s="32">
        <v>122.7</v>
      </c>
      <c r="I17" s="35"/>
      <c r="J17" s="36">
        <v>78.5</v>
      </c>
      <c r="K17" s="326" t="s">
        <v>66</v>
      </c>
    </row>
    <row r="18" spans="1:11" ht="30" customHeight="1">
      <c r="A18" s="3">
        <f t="shared" si="0"/>
        <v>8</v>
      </c>
      <c r="B18" s="53" t="s">
        <v>175</v>
      </c>
      <c r="C18" s="54"/>
      <c r="D18" s="34"/>
      <c r="E18" s="316" t="s">
        <v>55</v>
      </c>
      <c r="F18" s="327" t="s">
        <v>168</v>
      </c>
      <c r="G18" s="328"/>
      <c r="H18" s="32">
        <v>3</v>
      </c>
      <c r="I18" s="35"/>
      <c r="J18" s="36">
        <v>3</v>
      </c>
      <c r="K18" s="326" t="s">
        <v>66</v>
      </c>
    </row>
    <row r="19" spans="1:11" ht="30" customHeight="1">
      <c r="A19" s="3">
        <f t="shared" si="0"/>
        <v>9</v>
      </c>
      <c r="B19" s="53" t="s">
        <v>176</v>
      </c>
      <c r="C19" s="54"/>
      <c r="D19" s="34"/>
      <c r="E19" s="316" t="s">
        <v>55</v>
      </c>
      <c r="F19" s="327" t="s">
        <v>168</v>
      </c>
      <c r="G19" s="328"/>
      <c r="H19" s="32">
        <v>282.5</v>
      </c>
      <c r="I19" s="35"/>
      <c r="J19" s="36">
        <v>50</v>
      </c>
      <c r="K19" s="326" t="s">
        <v>66</v>
      </c>
    </row>
    <row r="20" spans="1:11" ht="30" customHeight="1">
      <c r="A20" s="3">
        <f t="shared" si="0"/>
        <v>10</v>
      </c>
      <c r="B20" s="53" t="s">
        <v>177</v>
      </c>
      <c r="C20" s="54"/>
      <c r="D20" s="34"/>
      <c r="E20" s="316" t="s">
        <v>55</v>
      </c>
      <c r="F20" s="327" t="s">
        <v>168</v>
      </c>
      <c r="G20" s="328"/>
      <c r="H20" s="32">
        <v>5.7</v>
      </c>
      <c r="I20" s="35"/>
      <c r="J20" s="36">
        <v>1.15</v>
      </c>
      <c r="K20" s="326" t="s">
        <v>66</v>
      </c>
    </row>
    <row r="21" spans="1:11" ht="30" customHeight="1">
      <c r="A21" s="3">
        <f t="shared" si="0"/>
        <v>11</v>
      </c>
      <c r="B21" s="53" t="s">
        <v>178</v>
      </c>
      <c r="C21" s="54"/>
      <c r="D21" s="34"/>
      <c r="E21" s="316" t="s">
        <v>55</v>
      </c>
      <c r="F21" s="327" t="s">
        <v>168</v>
      </c>
      <c r="G21" s="328"/>
      <c r="H21" s="32">
        <v>15.2</v>
      </c>
      <c r="I21" s="35"/>
      <c r="J21" s="36">
        <v>4.6</v>
      </c>
      <c r="K21" s="326" t="s">
        <v>66</v>
      </c>
    </row>
    <row r="22" spans="1:11" ht="30" customHeight="1">
      <c r="A22" s="3">
        <f t="shared" si="0"/>
        <v>12</v>
      </c>
      <c r="B22" s="53" t="s">
        <v>63</v>
      </c>
      <c r="C22" s="54"/>
      <c r="D22" s="34"/>
      <c r="E22" s="316" t="s">
        <v>55</v>
      </c>
      <c r="F22" s="327" t="s">
        <v>168</v>
      </c>
      <c r="G22" s="328"/>
      <c r="H22" s="32">
        <v>2.6</v>
      </c>
      <c r="I22" s="35"/>
      <c r="J22" s="36" t="s">
        <v>179</v>
      </c>
      <c r="K22" s="326" t="s">
        <v>66</v>
      </c>
    </row>
    <row r="23" spans="1:11" ht="30" customHeight="1">
      <c r="A23" s="3">
        <f t="shared" si="0"/>
        <v>13</v>
      </c>
      <c r="B23" s="53" t="s">
        <v>93</v>
      </c>
      <c r="C23" s="54"/>
      <c r="D23" s="34"/>
      <c r="E23" s="316" t="s">
        <v>55</v>
      </c>
      <c r="F23" s="327" t="s">
        <v>168</v>
      </c>
      <c r="G23" s="328"/>
      <c r="H23" s="32">
        <v>62.5</v>
      </c>
      <c r="I23" s="35"/>
      <c r="J23" s="36" t="s">
        <v>180</v>
      </c>
      <c r="K23" s="326" t="s">
        <v>66</v>
      </c>
    </row>
    <row r="24" spans="1:11" ht="30" customHeight="1">
      <c r="A24" s="3">
        <f t="shared" si="0"/>
        <v>14</v>
      </c>
      <c r="B24" s="53" t="s">
        <v>102</v>
      </c>
      <c r="C24" s="54"/>
      <c r="D24" s="34"/>
      <c r="E24" s="316" t="s">
        <v>55</v>
      </c>
      <c r="F24" s="327" t="s">
        <v>168</v>
      </c>
      <c r="G24" s="328"/>
      <c r="H24" s="32">
        <v>12</v>
      </c>
      <c r="I24" s="35"/>
      <c r="J24" s="36" t="s">
        <v>181</v>
      </c>
      <c r="K24" s="326" t="s">
        <v>66</v>
      </c>
    </row>
    <row r="25" spans="1:11" ht="30" customHeight="1">
      <c r="A25" s="3">
        <f t="shared" si="0"/>
        <v>15</v>
      </c>
      <c r="B25" s="53" t="s">
        <v>182</v>
      </c>
      <c r="C25" s="54"/>
      <c r="D25" s="34"/>
      <c r="E25" s="329" t="s">
        <v>183</v>
      </c>
      <c r="F25" s="221" t="s">
        <v>184</v>
      </c>
      <c r="G25" s="222"/>
      <c r="H25" s="330">
        <v>0.12</v>
      </c>
      <c r="I25" s="35">
        <v>4</v>
      </c>
      <c r="J25" s="36"/>
      <c r="K25" s="326" t="s">
        <v>66</v>
      </c>
    </row>
    <row r="26" spans="1:11" ht="30" customHeight="1">
      <c r="A26" s="3">
        <f t="shared" si="0"/>
        <v>16</v>
      </c>
      <c r="B26" s="53" t="s">
        <v>185</v>
      </c>
      <c r="C26" s="54"/>
      <c r="D26" s="34"/>
      <c r="E26" s="329" t="s">
        <v>186</v>
      </c>
      <c r="F26" s="221" t="s">
        <v>184</v>
      </c>
      <c r="G26" s="222"/>
      <c r="H26" s="32">
        <v>1.1</v>
      </c>
      <c r="I26" s="35">
        <v>12</v>
      </c>
      <c r="J26" s="38"/>
      <c r="K26" s="326" t="s">
        <v>66</v>
      </c>
    </row>
    <row r="27" spans="1:11" ht="18.75" customHeight="1" thickBot="1">
      <c r="A27" s="224" t="s">
        <v>22</v>
      </c>
      <c r="B27" s="225"/>
      <c r="C27" s="225"/>
      <c r="D27" s="225"/>
      <c r="E27" s="225"/>
      <c r="F27" s="225"/>
      <c r="G27" s="225"/>
      <c r="H27" s="225"/>
      <c r="I27" s="225"/>
      <c r="J27" s="225"/>
      <c r="K27" s="226"/>
    </row>
    <row r="28" spans="1:11" ht="18.75" customHeight="1">
      <c r="A28" s="227" t="s">
        <v>8</v>
      </c>
      <c r="B28" s="228"/>
      <c r="C28" s="229" t="str">
        <f>'[8]Str tyt - DWM'!A34</f>
        <v>B.Gajewska</v>
      </c>
      <c r="D28" s="230" t="s">
        <v>9</v>
      </c>
      <c r="E28" s="231" t="s">
        <v>25</v>
      </c>
      <c r="F28" s="232"/>
      <c r="G28" s="233" t="s">
        <v>10</v>
      </c>
      <c r="H28" s="234"/>
      <c r="I28" s="234"/>
      <c r="J28" s="234"/>
      <c r="K28" s="235"/>
    </row>
    <row r="29" spans="1:11" ht="18.75" customHeight="1" thickBot="1">
      <c r="A29" s="236" t="s">
        <v>11</v>
      </c>
      <c r="B29" s="237"/>
      <c r="C29" s="238">
        <f>'[8]Str tyt - DWM'!B34</f>
        <v>45502</v>
      </c>
      <c r="D29" s="239" t="s">
        <v>11</v>
      </c>
      <c r="E29" s="240">
        <f>C29</f>
        <v>45502</v>
      </c>
      <c r="F29" s="241"/>
      <c r="G29" s="242">
        <f>SUM(H10:H26,H30:H43,H47:H63,H67:H83,H87:H103,H107:H123,H127:H143,H147:H163,H167:H183,H187:H203)</f>
        <v>4567.94</v>
      </c>
      <c r="H29" s="242"/>
      <c r="I29" s="242"/>
      <c r="J29" s="242"/>
      <c r="K29" s="243" t="s">
        <v>12</v>
      </c>
    </row>
    <row r="30" spans="1:11" ht="30" customHeight="1">
      <c r="A30" s="3">
        <f>A26+1</f>
        <v>17</v>
      </c>
      <c r="B30" s="276" t="s">
        <v>187</v>
      </c>
      <c r="C30" s="331"/>
      <c r="D30" s="34"/>
      <c r="E30" s="316">
        <v>5</v>
      </c>
      <c r="F30" s="332" t="s">
        <v>188</v>
      </c>
      <c r="G30" s="333"/>
      <c r="H30" s="330">
        <v>0.04</v>
      </c>
      <c r="I30" s="35">
        <v>4</v>
      </c>
      <c r="J30" s="36"/>
      <c r="K30" s="326" t="s">
        <v>66</v>
      </c>
    </row>
    <row r="31" spans="1:11" ht="30" customHeight="1">
      <c r="A31" s="3">
        <f aca="true" t="shared" si="1" ref="A31:A36">A30+1</f>
        <v>18</v>
      </c>
      <c r="B31" s="53" t="s">
        <v>189</v>
      </c>
      <c r="C31" s="54"/>
      <c r="D31" s="34"/>
      <c r="E31" s="316">
        <v>5</v>
      </c>
      <c r="F31" s="221" t="s">
        <v>188</v>
      </c>
      <c r="G31" s="222"/>
      <c r="H31" s="330">
        <v>0.43</v>
      </c>
      <c r="I31" s="35">
        <v>12</v>
      </c>
      <c r="J31" s="36"/>
      <c r="K31" s="326" t="s">
        <v>66</v>
      </c>
    </row>
    <row r="32" spans="1:11" ht="30" customHeight="1">
      <c r="A32" s="3">
        <f t="shared" si="1"/>
        <v>19</v>
      </c>
      <c r="B32" s="286" t="s">
        <v>190</v>
      </c>
      <c r="C32" s="287"/>
      <c r="D32" s="34"/>
      <c r="E32" s="316" t="s">
        <v>191</v>
      </c>
      <c r="F32" s="327" t="s">
        <v>192</v>
      </c>
      <c r="G32" s="328"/>
      <c r="H32" s="330">
        <v>0.12</v>
      </c>
      <c r="I32" s="52">
        <v>12</v>
      </c>
      <c r="J32" s="36"/>
      <c r="K32" s="326" t="s">
        <v>66</v>
      </c>
    </row>
    <row r="33" spans="1:11" ht="30" customHeight="1">
      <c r="A33" s="3">
        <f t="shared" si="1"/>
        <v>20</v>
      </c>
      <c r="B33" s="334" t="s">
        <v>193</v>
      </c>
      <c r="C33" s="335"/>
      <c r="D33" s="34"/>
      <c r="E33" s="316"/>
      <c r="F33" s="336"/>
      <c r="G33" s="337"/>
      <c r="H33" s="42" t="s">
        <v>194</v>
      </c>
      <c r="I33" s="52">
        <v>2</v>
      </c>
      <c r="J33" s="36"/>
      <c r="K33" s="326" t="s">
        <v>66</v>
      </c>
    </row>
    <row r="34" spans="1:11" ht="30" customHeight="1">
      <c r="A34" s="3">
        <f t="shared" si="1"/>
        <v>21</v>
      </c>
      <c r="B34" s="334" t="s">
        <v>195</v>
      </c>
      <c r="C34" s="335"/>
      <c r="D34" s="34"/>
      <c r="E34" s="316" t="s">
        <v>55</v>
      </c>
      <c r="F34" s="336"/>
      <c r="G34" s="337"/>
      <c r="H34" s="42">
        <v>365.4</v>
      </c>
      <c r="I34" s="35">
        <v>21</v>
      </c>
      <c r="J34" s="36"/>
      <c r="K34" s="326" t="s">
        <v>66</v>
      </c>
    </row>
    <row r="35" spans="1:11" ht="30" customHeight="1">
      <c r="A35" s="3">
        <f t="shared" si="1"/>
        <v>22</v>
      </c>
      <c r="B35" s="334" t="s">
        <v>196</v>
      </c>
      <c r="C35" s="335"/>
      <c r="D35" s="34"/>
      <c r="E35" s="316" t="s">
        <v>55</v>
      </c>
      <c r="F35" s="336"/>
      <c r="G35" s="337"/>
      <c r="H35" s="42">
        <v>69.6</v>
      </c>
      <c r="I35" s="35">
        <v>3</v>
      </c>
      <c r="J35" s="36"/>
      <c r="K35" s="326" t="s">
        <v>66</v>
      </c>
    </row>
    <row r="36" spans="1:11" ht="30" customHeight="1">
      <c r="A36" s="3">
        <f t="shared" si="1"/>
        <v>23</v>
      </c>
      <c r="B36" s="334" t="s">
        <v>197</v>
      </c>
      <c r="C36" s="335"/>
      <c r="D36" s="34"/>
      <c r="E36" s="316" t="s">
        <v>55</v>
      </c>
      <c r="F36" s="336"/>
      <c r="G36" s="337"/>
      <c r="H36" s="42">
        <v>16</v>
      </c>
      <c r="I36" s="35">
        <v>100</v>
      </c>
      <c r="J36" s="36"/>
      <c r="K36" s="326" t="s">
        <v>66</v>
      </c>
    </row>
    <row r="37" spans="1:11" ht="30" customHeight="1">
      <c r="A37" s="3"/>
      <c r="B37" s="338" t="s">
        <v>198</v>
      </c>
      <c r="C37" s="339"/>
      <c r="D37" s="340"/>
      <c r="E37" s="244"/>
      <c r="F37" s="336"/>
      <c r="G37" s="337"/>
      <c r="H37" s="42"/>
      <c r="I37" s="35"/>
      <c r="J37" s="36"/>
      <c r="K37" s="247"/>
    </row>
    <row r="38" spans="1:11" ht="30" customHeight="1">
      <c r="A38" s="3">
        <f>A36+1</f>
        <v>24</v>
      </c>
      <c r="B38" s="286" t="s">
        <v>170</v>
      </c>
      <c r="C38" s="287"/>
      <c r="D38" s="322"/>
      <c r="E38" s="316" t="s">
        <v>55</v>
      </c>
      <c r="F38" s="327" t="s">
        <v>168</v>
      </c>
      <c r="G38" s="328"/>
      <c r="H38" s="32">
        <v>331.4</v>
      </c>
      <c r="I38" s="35"/>
      <c r="J38" s="36">
        <v>30</v>
      </c>
      <c r="K38" s="326" t="s">
        <v>66</v>
      </c>
    </row>
    <row r="39" spans="1:11" ht="30" customHeight="1">
      <c r="A39" s="3">
        <f>A38+1</f>
        <v>25</v>
      </c>
      <c r="B39" s="286" t="s">
        <v>199</v>
      </c>
      <c r="C39" s="287"/>
      <c r="D39" s="322"/>
      <c r="E39" s="316" t="s">
        <v>55</v>
      </c>
      <c r="F39" s="327" t="s">
        <v>168</v>
      </c>
      <c r="G39" s="328"/>
      <c r="H39" s="32">
        <v>180.6</v>
      </c>
      <c r="I39" s="35"/>
      <c r="J39" s="36">
        <v>12.7</v>
      </c>
      <c r="K39" s="326" t="s">
        <v>66</v>
      </c>
    </row>
    <row r="40" spans="1:11" ht="30" customHeight="1">
      <c r="A40" s="3">
        <f>A39+1</f>
        <v>26</v>
      </c>
      <c r="B40" s="334" t="s">
        <v>200</v>
      </c>
      <c r="C40" s="335"/>
      <c r="D40" s="34"/>
      <c r="E40" s="316" t="s">
        <v>55</v>
      </c>
      <c r="F40" s="327" t="s">
        <v>168</v>
      </c>
      <c r="G40" s="328"/>
      <c r="H40" s="42">
        <v>1000</v>
      </c>
      <c r="I40" s="35"/>
      <c r="J40" s="36">
        <v>17.6</v>
      </c>
      <c r="K40" s="326" t="s">
        <v>66</v>
      </c>
    </row>
    <row r="41" spans="1:11" ht="30" customHeight="1">
      <c r="A41" s="3">
        <f>A40+1</f>
        <v>27</v>
      </c>
      <c r="B41" s="334" t="s">
        <v>93</v>
      </c>
      <c r="C41" s="335"/>
      <c r="D41" s="34"/>
      <c r="E41" s="316" t="s">
        <v>55</v>
      </c>
      <c r="F41" s="327" t="s">
        <v>168</v>
      </c>
      <c r="G41" s="328"/>
      <c r="H41" s="42">
        <v>97.03</v>
      </c>
      <c r="I41" s="35"/>
      <c r="J41" s="36" t="s">
        <v>201</v>
      </c>
      <c r="K41" s="326" t="s">
        <v>66</v>
      </c>
    </row>
    <row r="42" spans="1:11" ht="30" customHeight="1">
      <c r="A42" s="3">
        <f>A41+1</f>
        <v>28</v>
      </c>
      <c r="B42" s="334" t="s">
        <v>202</v>
      </c>
      <c r="C42" s="335"/>
      <c r="D42" s="34"/>
      <c r="E42" s="316" t="s">
        <v>55</v>
      </c>
      <c r="F42" s="327" t="s">
        <v>168</v>
      </c>
      <c r="G42" s="328"/>
      <c r="H42" s="42">
        <v>261.5</v>
      </c>
      <c r="I42" s="35"/>
      <c r="J42" s="36" t="s">
        <v>203</v>
      </c>
      <c r="K42" s="326" t="s">
        <v>66</v>
      </c>
    </row>
    <row r="43" spans="1:11" ht="30" customHeight="1">
      <c r="A43" s="3">
        <f>A42+1</f>
        <v>29</v>
      </c>
      <c r="B43" s="334" t="s">
        <v>204</v>
      </c>
      <c r="C43" s="335"/>
      <c r="D43" s="34"/>
      <c r="E43" s="316" t="s">
        <v>55</v>
      </c>
      <c r="F43" s="327" t="s">
        <v>168</v>
      </c>
      <c r="G43" s="328"/>
      <c r="H43" s="42">
        <v>448</v>
      </c>
      <c r="I43" s="35"/>
      <c r="J43" s="36" t="s">
        <v>205</v>
      </c>
      <c r="K43" s="326" t="s">
        <v>66</v>
      </c>
    </row>
    <row r="44" spans="1:11" ht="18.75" customHeight="1" thickBot="1">
      <c r="A44" s="224" t="s">
        <v>22</v>
      </c>
      <c r="B44" s="225"/>
      <c r="C44" s="225"/>
      <c r="D44" s="225"/>
      <c r="E44" s="225"/>
      <c r="F44" s="225"/>
      <c r="G44" s="225"/>
      <c r="H44" s="225"/>
      <c r="I44" s="225"/>
      <c r="J44" s="225"/>
      <c r="K44" s="226"/>
    </row>
    <row r="45" spans="1:11" ht="18.75" customHeight="1">
      <c r="A45" s="248" t="s">
        <v>8</v>
      </c>
      <c r="B45" s="249"/>
      <c r="C45" s="250" t="str">
        <f>C28</f>
        <v>B.Gajewska</v>
      </c>
      <c r="D45" s="251" t="s">
        <v>9</v>
      </c>
      <c r="E45" s="252" t="str">
        <f>E28</f>
        <v>T.Jaros</v>
      </c>
      <c r="F45" s="253"/>
      <c r="G45" s="254" t="s">
        <v>10</v>
      </c>
      <c r="H45" s="255"/>
      <c r="I45" s="255"/>
      <c r="J45" s="255"/>
      <c r="K45" s="213"/>
    </row>
    <row r="46" spans="1:11" ht="18.75" customHeight="1" thickBot="1">
      <c r="A46" s="256" t="s">
        <v>11</v>
      </c>
      <c r="B46" s="257"/>
      <c r="C46" s="258">
        <f>C29</f>
        <v>45502</v>
      </c>
      <c r="D46" s="259" t="s">
        <v>11</v>
      </c>
      <c r="E46" s="260">
        <f>E29</f>
        <v>45502</v>
      </c>
      <c r="F46" s="261"/>
      <c r="G46" s="262">
        <f>$G29</f>
        <v>4567.94</v>
      </c>
      <c r="H46" s="262"/>
      <c r="I46" s="262"/>
      <c r="J46" s="262"/>
      <c r="K46" s="263" t="s">
        <v>12</v>
      </c>
    </row>
    <row r="47" spans="1:11" ht="30" customHeight="1">
      <c r="A47" s="3"/>
      <c r="B47" s="100"/>
      <c r="C47" s="101"/>
      <c r="D47" s="34"/>
      <c r="E47" s="244"/>
      <c r="F47" s="245"/>
      <c r="G47" s="246"/>
      <c r="H47" s="42"/>
      <c r="I47" s="35"/>
      <c r="J47" s="36"/>
      <c r="K47" s="247"/>
    </row>
    <row r="48" spans="1:11" ht="30" customHeight="1">
      <c r="A48" s="3"/>
      <c r="B48" s="100"/>
      <c r="C48" s="101"/>
      <c r="D48" s="34"/>
      <c r="E48" s="244"/>
      <c r="F48" s="245"/>
      <c r="G48" s="246"/>
      <c r="H48" s="42"/>
      <c r="I48" s="35"/>
      <c r="J48" s="36"/>
      <c r="K48" s="247"/>
    </row>
    <row r="49" spans="1:11" ht="30" customHeight="1">
      <c r="A49" s="3"/>
      <c r="B49" s="100"/>
      <c r="C49" s="101"/>
      <c r="D49" s="34"/>
      <c r="E49" s="244"/>
      <c r="F49" s="245"/>
      <c r="G49" s="246"/>
      <c r="H49" s="42"/>
      <c r="I49" s="35"/>
      <c r="J49" s="36"/>
      <c r="K49" s="247"/>
    </row>
    <row r="50" spans="1:11" ht="30" customHeight="1">
      <c r="A50" s="3"/>
      <c r="B50" s="100"/>
      <c r="C50" s="101"/>
      <c r="D50" s="34"/>
      <c r="E50" s="244"/>
      <c r="F50" s="245"/>
      <c r="G50" s="246"/>
      <c r="H50" s="42"/>
      <c r="I50" s="35"/>
      <c r="J50" s="36"/>
      <c r="K50" s="247"/>
    </row>
    <row r="51" spans="1:11" ht="30" customHeight="1">
      <c r="A51" s="3"/>
      <c r="B51" s="100"/>
      <c r="C51" s="101"/>
      <c r="D51" s="34"/>
      <c r="E51" s="244"/>
      <c r="F51" s="245"/>
      <c r="G51" s="246"/>
      <c r="H51" s="42"/>
      <c r="I51" s="35"/>
      <c r="J51" s="36"/>
      <c r="K51" s="44"/>
    </row>
    <row r="52" spans="1:11" ht="30" customHeight="1">
      <c r="A52" s="3"/>
      <c r="B52" s="100"/>
      <c r="C52" s="101"/>
      <c r="D52" s="34"/>
      <c r="E52" s="244"/>
      <c r="F52" s="245"/>
      <c r="G52" s="246"/>
      <c r="H52" s="42"/>
      <c r="I52" s="35"/>
      <c r="J52" s="36"/>
      <c r="K52" s="44"/>
    </row>
    <row r="53" spans="1:11" ht="30" customHeight="1">
      <c r="A53" s="3"/>
      <c r="B53" s="100"/>
      <c r="C53" s="101"/>
      <c r="D53" s="34"/>
      <c r="E53" s="244"/>
      <c r="F53" s="245"/>
      <c r="G53" s="246"/>
      <c r="H53" s="42"/>
      <c r="I53" s="35"/>
      <c r="J53" s="36"/>
      <c r="K53" s="247"/>
    </row>
    <row r="54" spans="1:11" ht="30" customHeight="1">
      <c r="A54" s="3"/>
      <c r="B54" s="100"/>
      <c r="C54" s="101"/>
      <c r="D54" s="34"/>
      <c r="E54" s="244"/>
      <c r="F54" s="245"/>
      <c r="G54" s="246"/>
      <c r="H54" s="42"/>
      <c r="I54" s="35"/>
      <c r="J54" s="36"/>
      <c r="K54" s="247"/>
    </row>
    <row r="55" spans="1:11" ht="30" customHeight="1">
      <c r="A55" s="3"/>
      <c r="B55" s="100"/>
      <c r="C55" s="101"/>
      <c r="D55" s="34"/>
      <c r="E55" s="244"/>
      <c r="F55" s="245"/>
      <c r="G55" s="246"/>
      <c r="H55" s="42"/>
      <c r="I55" s="35"/>
      <c r="J55" s="36"/>
      <c r="K55" s="247"/>
    </row>
    <row r="56" spans="1:11" ht="30" customHeight="1">
      <c r="A56" s="3"/>
      <c r="B56" s="100"/>
      <c r="C56" s="101"/>
      <c r="D56" s="34"/>
      <c r="E56" s="244"/>
      <c r="F56" s="245"/>
      <c r="G56" s="246"/>
      <c r="H56" s="42"/>
      <c r="I56" s="35"/>
      <c r="J56" s="36"/>
      <c r="K56" s="247"/>
    </row>
    <row r="57" spans="1:11" ht="30" customHeight="1">
      <c r="A57" s="3"/>
      <c r="B57" s="100"/>
      <c r="C57" s="101"/>
      <c r="D57" s="34"/>
      <c r="E57" s="244"/>
      <c r="F57" s="245"/>
      <c r="G57" s="246"/>
      <c r="H57" s="42"/>
      <c r="I57" s="35"/>
      <c r="J57" s="36"/>
      <c r="K57" s="247"/>
    </row>
    <row r="58" spans="1:11" ht="30" customHeight="1">
      <c r="A58" s="3"/>
      <c r="B58" s="100"/>
      <c r="C58" s="101"/>
      <c r="D58" s="34"/>
      <c r="E58" s="244"/>
      <c r="F58" s="245"/>
      <c r="G58" s="246"/>
      <c r="H58" s="42"/>
      <c r="I58" s="35"/>
      <c r="J58" s="36"/>
      <c r="K58" s="247"/>
    </row>
    <row r="59" spans="1:11" ht="30" customHeight="1">
      <c r="A59" s="3"/>
      <c r="B59" s="100"/>
      <c r="C59" s="101"/>
      <c r="D59" s="34"/>
      <c r="E59" s="244"/>
      <c r="F59" s="245"/>
      <c r="G59" s="246"/>
      <c r="H59" s="42"/>
      <c r="I59" s="35"/>
      <c r="J59" s="36"/>
      <c r="K59" s="247"/>
    </row>
    <row r="60" spans="1:11" ht="30" customHeight="1">
      <c r="A60" s="3"/>
      <c r="B60" s="100"/>
      <c r="C60" s="101"/>
      <c r="D60" s="34"/>
      <c r="E60" s="244"/>
      <c r="F60" s="245"/>
      <c r="G60" s="246"/>
      <c r="H60" s="42"/>
      <c r="I60" s="35"/>
      <c r="J60" s="36"/>
      <c r="K60" s="247"/>
    </row>
    <row r="61" spans="1:11" ht="30" customHeight="1">
      <c r="A61" s="3"/>
      <c r="B61" s="100"/>
      <c r="C61" s="101"/>
      <c r="D61" s="34"/>
      <c r="E61" s="244"/>
      <c r="F61" s="245"/>
      <c r="G61" s="246"/>
      <c r="H61" s="42"/>
      <c r="I61" s="35"/>
      <c r="J61" s="36"/>
      <c r="K61" s="247"/>
    </row>
    <row r="62" spans="1:11" ht="30" customHeight="1">
      <c r="A62" s="3"/>
      <c r="B62" s="100"/>
      <c r="C62" s="101"/>
      <c r="D62" s="34"/>
      <c r="E62" s="244"/>
      <c r="F62" s="245"/>
      <c r="G62" s="246"/>
      <c r="H62" s="42"/>
      <c r="I62" s="35"/>
      <c r="J62" s="36"/>
      <c r="K62" s="247"/>
    </row>
    <row r="63" spans="1:11" ht="30" customHeight="1">
      <c r="A63" s="3"/>
      <c r="B63" s="100"/>
      <c r="C63" s="101"/>
      <c r="D63" s="34"/>
      <c r="E63" s="244"/>
      <c r="F63" s="245"/>
      <c r="G63" s="246"/>
      <c r="H63" s="42"/>
      <c r="I63" s="35"/>
      <c r="J63" s="36"/>
      <c r="K63" s="247"/>
    </row>
    <row r="64" spans="1:11" ht="18.75" customHeight="1" thickBot="1">
      <c r="A64" s="264" t="s">
        <v>22</v>
      </c>
      <c r="B64" s="265"/>
      <c r="C64" s="265"/>
      <c r="D64" s="265"/>
      <c r="E64" s="265"/>
      <c r="F64" s="265"/>
      <c r="G64" s="265"/>
      <c r="H64" s="265"/>
      <c r="I64" s="265"/>
      <c r="J64" s="265"/>
      <c r="K64" s="266"/>
    </row>
    <row r="65" spans="1:11" ht="18.75" customHeight="1">
      <c r="A65" s="248" t="s">
        <v>8</v>
      </c>
      <c r="B65" s="249"/>
      <c r="C65" s="250" t="str">
        <f>C45</f>
        <v>B.Gajewska</v>
      </c>
      <c r="D65" s="251" t="s">
        <v>9</v>
      </c>
      <c r="E65" s="252" t="str">
        <f>E45</f>
        <v>T.Jaros</v>
      </c>
      <c r="F65" s="253"/>
      <c r="G65" s="254" t="s">
        <v>10</v>
      </c>
      <c r="H65" s="255"/>
      <c r="I65" s="255"/>
      <c r="J65" s="255"/>
      <c r="K65" s="213"/>
    </row>
    <row r="66" spans="1:11" ht="18.75" customHeight="1" thickBot="1">
      <c r="A66" s="256" t="s">
        <v>11</v>
      </c>
      <c r="B66" s="257"/>
      <c r="C66" s="258">
        <f>C46</f>
        <v>45502</v>
      </c>
      <c r="D66" s="259" t="s">
        <v>11</v>
      </c>
      <c r="E66" s="260">
        <f>E46</f>
        <v>45502</v>
      </c>
      <c r="F66" s="261"/>
      <c r="G66" s="262">
        <f>$G46</f>
        <v>4567.94</v>
      </c>
      <c r="H66" s="262"/>
      <c r="I66" s="262"/>
      <c r="J66" s="262"/>
      <c r="K66" s="263" t="s">
        <v>12</v>
      </c>
    </row>
    <row r="67" spans="1:11" ht="30" customHeight="1">
      <c r="A67" s="3"/>
      <c r="B67" s="100"/>
      <c r="C67" s="101"/>
      <c r="D67" s="34"/>
      <c r="E67" s="244"/>
      <c r="F67" s="245"/>
      <c r="G67" s="246"/>
      <c r="H67" s="42"/>
      <c r="I67" s="35"/>
      <c r="J67" s="36"/>
      <c r="K67" s="247"/>
    </row>
    <row r="68" spans="1:11" ht="30" customHeight="1">
      <c r="A68" s="3"/>
      <c r="B68" s="100"/>
      <c r="C68" s="101"/>
      <c r="D68" s="34"/>
      <c r="E68" s="244"/>
      <c r="F68" s="245"/>
      <c r="G68" s="246"/>
      <c r="H68" s="42"/>
      <c r="I68" s="35"/>
      <c r="J68" s="36"/>
      <c r="K68" s="247"/>
    </row>
    <row r="69" spans="1:11" ht="30" customHeight="1">
      <c r="A69" s="3"/>
      <c r="B69" s="100"/>
      <c r="C69" s="101"/>
      <c r="D69" s="34"/>
      <c r="E69" s="244"/>
      <c r="F69" s="245"/>
      <c r="G69" s="246"/>
      <c r="H69" s="42"/>
      <c r="I69" s="35"/>
      <c r="J69" s="36"/>
      <c r="K69" s="247"/>
    </row>
    <row r="70" spans="1:11" ht="30" customHeight="1">
      <c r="A70" s="3"/>
      <c r="B70" s="100"/>
      <c r="C70" s="101"/>
      <c r="D70" s="34"/>
      <c r="E70" s="244"/>
      <c r="F70" s="245"/>
      <c r="G70" s="246"/>
      <c r="H70" s="42"/>
      <c r="I70" s="35"/>
      <c r="J70" s="36"/>
      <c r="K70" s="247"/>
    </row>
    <row r="71" spans="1:11" ht="30" customHeight="1">
      <c r="A71" s="3"/>
      <c r="B71" s="100"/>
      <c r="C71" s="101"/>
      <c r="D71" s="34"/>
      <c r="E71" s="244"/>
      <c r="F71" s="245"/>
      <c r="G71" s="246"/>
      <c r="H71" s="42"/>
      <c r="I71" s="35"/>
      <c r="J71" s="36"/>
      <c r="K71" s="247"/>
    </row>
    <row r="72" spans="1:11" ht="30" customHeight="1">
      <c r="A72" s="3"/>
      <c r="B72" s="100"/>
      <c r="C72" s="101"/>
      <c r="D72" s="34"/>
      <c r="E72" s="244"/>
      <c r="F72" s="245"/>
      <c r="G72" s="246"/>
      <c r="H72" s="42"/>
      <c r="I72" s="35"/>
      <c r="J72" s="36"/>
      <c r="K72" s="247"/>
    </row>
    <row r="73" spans="1:11" ht="30" customHeight="1">
      <c r="A73" s="3"/>
      <c r="B73" s="100"/>
      <c r="C73" s="101"/>
      <c r="D73" s="34"/>
      <c r="E73" s="244"/>
      <c r="F73" s="245"/>
      <c r="G73" s="246"/>
      <c r="H73" s="42"/>
      <c r="I73" s="35"/>
      <c r="J73" s="36"/>
      <c r="K73" s="247"/>
    </row>
    <row r="74" spans="1:11" ht="30" customHeight="1">
      <c r="A74" s="3"/>
      <c r="B74" s="100"/>
      <c r="C74" s="101"/>
      <c r="D74" s="34"/>
      <c r="E74" s="244"/>
      <c r="F74" s="245"/>
      <c r="G74" s="246"/>
      <c r="H74" s="42"/>
      <c r="I74" s="35"/>
      <c r="J74" s="36"/>
      <c r="K74" s="247"/>
    </row>
    <row r="75" spans="1:11" ht="30" customHeight="1">
      <c r="A75" s="3"/>
      <c r="B75" s="100"/>
      <c r="C75" s="101"/>
      <c r="D75" s="34"/>
      <c r="E75" s="244"/>
      <c r="F75" s="245"/>
      <c r="G75" s="246"/>
      <c r="H75" s="42"/>
      <c r="I75" s="35"/>
      <c r="J75" s="36"/>
      <c r="K75" s="247"/>
    </row>
    <row r="76" spans="1:11" ht="30" customHeight="1">
      <c r="A76" s="3"/>
      <c r="B76" s="100"/>
      <c r="C76" s="101"/>
      <c r="D76" s="34"/>
      <c r="E76" s="244"/>
      <c r="F76" s="245"/>
      <c r="G76" s="246"/>
      <c r="H76" s="42"/>
      <c r="I76" s="35"/>
      <c r="J76" s="36"/>
      <c r="K76" s="247"/>
    </row>
    <row r="77" spans="1:11" ht="30" customHeight="1">
      <c r="A77" s="3"/>
      <c r="B77" s="100"/>
      <c r="C77" s="101"/>
      <c r="D77" s="34"/>
      <c r="E77" s="244"/>
      <c r="F77" s="245"/>
      <c r="G77" s="246"/>
      <c r="H77" s="42"/>
      <c r="I77" s="35"/>
      <c r="J77" s="36"/>
      <c r="K77" s="247"/>
    </row>
    <row r="78" spans="1:11" ht="30" customHeight="1">
      <c r="A78" s="3"/>
      <c r="B78" s="100"/>
      <c r="C78" s="101"/>
      <c r="D78" s="34"/>
      <c r="E78" s="244"/>
      <c r="F78" s="245"/>
      <c r="G78" s="246"/>
      <c r="H78" s="42"/>
      <c r="I78" s="35"/>
      <c r="J78" s="36"/>
      <c r="K78" s="247"/>
    </row>
    <row r="79" spans="1:11" ht="30" customHeight="1">
      <c r="A79" s="3"/>
      <c r="B79" s="100"/>
      <c r="C79" s="101"/>
      <c r="D79" s="34"/>
      <c r="E79" s="244"/>
      <c r="F79" s="245"/>
      <c r="G79" s="246"/>
      <c r="H79" s="42"/>
      <c r="I79" s="35"/>
      <c r="J79" s="36"/>
      <c r="K79" s="247"/>
    </row>
    <row r="80" spans="1:11" ht="30" customHeight="1">
      <c r="A80" s="3"/>
      <c r="B80" s="100"/>
      <c r="C80" s="101"/>
      <c r="D80" s="34"/>
      <c r="E80" s="244"/>
      <c r="F80" s="245"/>
      <c r="G80" s="246"/>
      <c r="H80" s="42"/>
      <c r="I80" s="35"/>
      <c r="J80" s="36"/>
      <c r="K80" s="247"/>
    </row>
    <row r="81" spans="1:11" ht="30" customHeight="1">
      <c r="A81" s="3"/>
      <c r="B81" s="66"/>
      <c r="C81" s="67"/>
      <c r="D81" s="3"/>
      <c r="E81" s="14"/>
      <c r="F81" s="267"/>
      <c r="G81" s="69"/>
      <c r="H81" s="12"/>
      <c r="I81" s="3"/>
      <c r="J81" s="15"/>
      <c r="K81" s="14"/>
    </row>
    <row r="82" spans="1:11" ht="30" customHeight="1">
      <c r="A82" s="3"/>
      <c r="B82" s="66"/>
      <c r="C82" s="67"/>
      <c r="D82" s="3"/>
      <c r="E82" s="14"/>
      <c r="F82" s="267"/>
      <c r="G82" s="69"/>
      <c r="H82" s="12"/>
      <c r="I82" s="3"/>
      <c r="J82" s="15"/>
      <c r="K82" s="14"/>
    </row>
    <row r="83" spans="1:11" ht="30" customHeight="1">
      <c r="A83" s="3"/>
      <c r="B83" s="70"/>
      <c r="C83" s="71"/>
      <c r="D83" s="4"/>
      <c r="E83" s="20"/>
      <c r="F83" s="268"/>
      <c r="G83" s="73"/>
      <c r="H83" s="17"/>
      <c r="I83" s="4"/>
      <c r="J83" s="19"/>
      <c r="K83" s="20"/>
    </row>
    <row r="84" spans="1:11" ht="18.75" customHeight="1" thickBot="1">
      <c r="A84" s="264" t="s">
        <v>22</v>
      </c>
      <c r="B84" s="265"/>
      <c r="C84" s="265"/>
      <c r="D84" s="265"/>
      <c r="E84" s="265"/>
      <c r="F84" s="265"/>
      <c r="G84" s="265"/>
      <c r="H84" s="265"/>
      <c r="I84" s="265"/>
      <c r="J84" s="265"/>
      <c r="K84" s="266"/>
    </row>
    <row r="85" spans="1:11" ht="18.75" customHeight="1">
      <c r="A85" s="248" t="s">
        <v>8</v>
      </c>
      <c r="B85" s="249"/>
      <c r="C85" s="250" t="str">
        <f>C65</f>
        <v>B.Gajewska</v>
      </c>
      <c r="D85" s="251" t="s">
        <v>9</v>
      </c>
      <c r="E85" s="252" t="str">
        <f>E65</f>
        <v>T.Jaros</v>
      </c>
      <c r="F85" s="253"/>
      <c r="G85" s="254" t="s">
        <v>10</v>
      </c>
      <c r="H85" s="255"/>
      <c r="I85" s="255"/>
      <c r="J85" s="255"/>
      <c r="K85" s="213"/>
    </row>
    <row r="86" spans="1:11" ht="18.75" customHeight="1" thickBot="1">
      <c r="A86" s="256" t="s">
        <v>11</v>
      </c>
      <c r="B86" s="257"/>
      <c r="C86" s="258">
        <f>C66</f>
        <v>45502</v>
      </c>
      <c r="D86" s="259" t="s">
        <v>11</v>
      </c>
      <c r="E86" s="260">
        <f>E66</f>
        <v>45502</v>
      </c>
      <c r="F86" s="261"/>
      <c r="G86" s="262">
        <f>$G66</f>
        <v>4567.94</v>
      </c>
      <c r="H86" s="262"/>
      <c r="I86" s="262"/>
      <c r="J86" s="262"/>
      <c r="K86" s="263" t="s">
        <v>12</v>
      </c>
    </row>
    <row r="87" spans="1:11" ht="30" customHeight="1">
      <c r="A87" s="3"/>
      <c r="B87" s="66"/>
      <c r="C87" s="67"/>
      <c r="D87" s="3"/>
      <c r="E87" s="14"/>
      <c r="F87" s="267"/>
      <c r="G87" s="69"/>
      <c r="H87" s="12"/>
      <c r="I87" s="3"/>
      <c r="J87" s="15"/>
      <c r="K87" s="14"/>
    </row>
    <row r="88" spans="1:11" ht="30" customHeight="1">
      <c r="A88" s="3"/>
      <c r="B88" s="66"/>
      <c r="C88" s="67"/>
      <c r="D88" s="3"/>
      <c r="E88" s="14"/>
      <c r="F88" s="267"/>
      <c r="G88" s="69"/>
      <c r="H88" s="12"/>
      <c r="I88" s="3"/>
      <c r="J88" s="15"/>
      <c r="K88" s="14"/>
    </row>
    <row r="89" spans="1:11" ht="30" customHeight="1">
      <c r="A89" s="3"/>
      <c r="B89" s="66"/>
      <c r="C89" s="67"/>
      <c r="D89" s="3"/>
      <c r="E89" s="14"/>
      <c r="F89" s="267"/>
      <c r="G89" s="69"/>
      <c r="H89" s="12"/>
      <c r="I89" s="3"/>
      <c r="J89" s="15"/>
      <c r="K89" s="14"/>
    </row>
    <row r="90" spans="1:11" ht="30" customHeight="1">
      <c r="A90" s="3"/>
      <c r="B90" s="66"/>
      <c r="C90" s="67"/>
      <c r="D90" s="3"/>
      <c r="E90" s="14"/>
      <c r="F90" s="267"/>
      <c r="G90" s="69"/>
      <c r="H90" s="12"/>
      <c r="I90" s="3"/>
      <c r="J90" s="15"/>
      <c r="K90" s="14"/>
    </row>
    <row r="91" spans="1:11" ht="30" customHeight="1">
      <c r="A91" s="3"/>
      <c r="B91" s="66"/>
      <c r="C91" s="67"/>
      <c r="D91" s="3"/>
      <c r="E91" s="14"/>
      <c r="F91" s="267"/>
      <c r="G91" s="69"/>
      <c r="H91" s="12"/>
      <c r="I91" s="3"/>
      <c r="J91" s="15"/>
      <c r="K91" s="14"/>
    </row>
    <row r="92" spans="1:11" ht="30" customHeight="1">
      <c r="A92" s="3"/>
      <c r="B92" s="66"/>
      <c r="C92" s="67"/>
      <c r="D92" s="3"/>
      <c r="E92" s="14"/>
      <c r="F92" s="267"/>
      <c r="G92" s="69"/>
      <c r="H92" s="12"/>
      <c r="I92" s="3"/>
      <c r="J92" s="15"/>
      <c r="K92" s="14"/>
    </row>
    <row r="93" spans="1:11" ht="30" customHeight="1">
      <c r="A93" s="3"/>
      <c r="B93" s="66"/>
      <c r="C93" s="67"/>
      <c r="D93" s="3"/>
      <c r="E93" s="14"/>
      <c r="F93" s="267"/>
      <c r="G93" s="69"/>
      <c r="H93" s="12"/>
      <c r="I93" s="3"/>
      <c r="J93" s="15"/>
      <c r="K93" s="14"/>
    </row>
    <row r="94" spans="1:11" ht="30" customHeight="1">
      <c r="A94" s="3"/>
      <c r="B94" s="66"/>
      <c r="C94" s="67"/>
      <c r="D94" s="3"/>
      <c r="E94" s="14"/>
      <c r="F94" s="267"/>
      <c r="G94" s="69"/>
      <c r="H94" s="12"/>
      <c r="I94" s="3"/>
      <c r="J94" s="15"/>
      <c r="K94" s="14"/>
    </row>
    <row r="95" spans="1:11" ht="30" customHeight="1">
      <c r="A95" s="3"/>
      <c r="B95" s="66"/>
      <c r="C95" s="67"/>
      <c r="D95" s="3"/>
      <c r="E95" s="14"/>
      <c r="F95" s="267"/>
      <c r="G95" s="69"/>
      <c r="H95" s="12"/>
      <c r="I95" s="3"/>
      <c r="J95" s="15"/>
      <c r="K95" s="14"/>
    </row>
    <row r="96" spans="1:11" ht="30" customHeight="1">
      <c r="A96" s="3"/>
      <c r="B96" s="66"/>
      <c r="C96" s="67"/>
      <c r="D96" s="3"/>
      <c r="E96" s="14"/>
      <c r="F96" s="267"/>
      <c r="G96" s="69"/>
      <c r="H96" s="12"/>
      <c r="I96" s="3"/>
      <c r="J96" s="15"/>
      <c r="K96" s="14"/>
    </row>
    <row r="97" spans="1:11" ht="30" customHeight="1">
      <c r="A97" s="3"/>
      <c r="B97" s="66"/>
      <c r="C97" s="67"/>
      <c r="D97" s="3"/>
      <c r="E97" s="14"/>
      <c r="F97" s="267"/>
      <c r="G97" s="69"/>
      <c r="H97" s="12"/>
      <c r="I97" s="3"/>
      <c r="J97" s="15"/>
      <c r="K97" s="14"/>
    </row>
    <row r="98" spans="1:11" ht="30" customHeight="1">
      <c r="A98" s="3"/>
      <c r="B98" s="66"/>
      <c r="C98" s="67"/>
      <c r="D98" s="3"/>
      <c r="E98" s="14"/>
      <c r="F98" s="267"/>
      <c r="G98" s="69"/>
      <c r="H98" s="12"/>
      <c r="I98" s="3"/>
      <c r="J98" s="15"/>
      <c r="K98" s="14"/>
    </row>
    <row r="99" spans="1:11" ht="30" customHeight="1">
      <c r="A99" s="3"/>
      <c r="B99" s="66"/>
      <c r="C99" s="67"/>
      <c r="D99" s="3"/>
      <c r="E99" s="14"/>
      <c r="F99" s="267"/>
      <c r="G99" s="69"/>
      <c r="H99" s="12"/>
      <c r="I99" s="3"/>
      <c r="J99" s="15"/>
      <c r="K99" s="14"/>
    </row>
    <row r="100" spans="1:11" ht="30" customHeight="1">
      <c r="A100" s="3"/>
      <c r="B100" s="66"/>
      <c r="C100" s="67"/>
      <c r="D100" s="3"/>
      <c r="E100" s="14"/>
      <c r="F100" s="267"/>
      <c r="G100" s="69"/>
      <c r="H100" s="12"/>
      <c r="I100" s="3"/>
      <c r="J100" s="15"/>
      <c r="K100" s="14"/>
    </row>
    <row r="101" spans="1:11" ht="30" customHeight="1">
      <c r="A101" s="3"/>
      <c r="B101" s="66"/>
      <c r="C101" s="67"/>
      <c r="D101" s="3"/>
      <c r="E101" s="14"/>
      <c r="F101" s="267"/>
      <c r="G101" s="69"/>
      <c r="H101" s="12"/>
      <c r="I101" s="3"/>
      <c r="J101" s="15"/>
      <c r="K101" s="14"/>
    </row>
    <row r="102" spans="1:11" ht="30" customHeight="1">
      <c r="A102" s="3"/>
      <c r="B102" s="66"/>
      <c r="C102" s="67"/>
      <c r="D102" s="3"/>
      <c r="E102" s="14"/>
      <c r="F102" s="267"/>
      <c r="G102" s="69"/>
      <c r="H102" s="12"/>
      <c r="I102" s="3"/>
      <c r="J102" s="15"/>
      <c r="K102" s="14"/>
    </row>
    <row r="103" spans="1:11" ht="30" customHeight="1">
      <c r="A103" s="4"/>
      <c r="B103" s="70"/>
      <c r="C103" s="71"/>
      <c r="D103" s="4"/>
      <c r="E103" s="20"/>
      <c r="F103" s="268"/>
      <c r="G103" s="73"/>
      <c r="H103" s="17"/>
      <c r="I103" s="4"/>
      <c r="J103" s="19"/>
      <c r="K103" s="20"/>
    </row>
    <row r="104" spans="1:11" ht="18.75" customHeight="1" thickBot="1">
      <c r="A104" s="264" t="s">
        <v>22</v>
      </c>
      <c r="B104" s="265"/>
      <c r="C104" s="265"/>
      <c r="D104" s="265"/>
      <c r="E104" s="265"/>
      <c r="F104" s="265"/>
      <c r="G104" s="265"/>
      <c r="H104" s="265"/>
      <c r="I104" s="265"/>
      <c r="J104" s="265"/>
      <c r="K104" s="266"/>
    </row>
    <row r="105" spans="1:11" ht="18.75" customHeight="1">
      <c r="A105" s="248" t="s">
        <v>8</v>
      </c>
      <c r="B105" s="249"/>
      <c r="C105" s="269" t="str">
        <f>""&amp;$C85&amp;""</f>
        <v>B.Gajewska</v>
      </c>
      <c r="D105" s="251" t="s">
        <v>9</v>
      </c>
      <c r="E105" s="255" t="str">
        <f>""&amp;$E85&amp;""</f>
        <v>T.Jaros</v>
      </c>
      <c r="F105" s="213"/>
      <c r="G105" s="254" t="s">
        <v>10</v>
      </c>
      <c r="H105" s="255"/>
      <c r="I105" s="255"/>
      <c r="J105" s="255"/>
      <c r="K105" s="213"/>
    </row>
    <row r="106" spans="1:11" ht="18.75" customHeight="1" thickBot="1">
      <c r="A106" s="256" t="s">
        <v>11</v>
      </c>
      <c r="B106" s="257"/>
      <c r="C106" s="270" t="str">
        <f>""&amp;$C86&amp;""</f>
        <v>45502</v>
      </c>
      <c r="D106" s="259" t="s">
        <v>11</v>
      </c>
      <c r="E106" s="208" t="str">
        <f>""&amp;$E86&amp;""</f>
        <v>45502</v>
      </c>
      <c r="F106" s="217"/>
      <c r="G106" s="262">
        <f>$G86</f>
        <v>4567.94</v>
      </c>
      <c r="H106" s="262"/>
      <c r="I106" s="262"/>
      <c r="J106" s="262"/>
      <c r="K106" s="263" t="s">
        <v>12</v>
      </c>
    </row>
    <row r="107" spans="1:11" ht="30" customHeight="1">
      <c r="A107" s="3"/>
      <c r="B107" s="66"/>
      <c r="C107" s="67"/>
      <c r="D107" s="3"/>
      <c r="E107" s="14"/>
      <c r="F107" s="267"/>
      <c r="G107" s="69"/>
      <c r="H107" s="12"/>
      <c r="I107" s="3"/>
      <c r="J107" s="15"/>
      <c r="K107" s="14"/>
    </row>
    <row r="108" spans="1:11" ht="30" customHeight="1">
      <c r="A108" s="3"/>
      <c r="B108" s="66"/>
      <c r="C108" s="67"/>
      <c r="D108" s="3"/>
      <c r="E108" s="14"/>
      <c r="F108" s="267"/>
      <c r="G108" s="69"/>
      <c r="H108" s="12"/>
      <c r="I108" s="3"/>
      <c r="J108" s="15"/>
      <c r="K108" s="14"/>
    </row>
    <row r="109" spans="1:11" ht="30" customHeight="1">
      <c r="A109" s="3"/>
      <c r="B109" s="66"/>
      <c r="C109" s="67"/>
      <c r="D109" s="3"/>
      <c r="E109" s="14"/>
      <c r="F109" s="267"/>
      <c r="G109" s="69"/>
      <c r="H109" s="12"/>
      <c r="I109" s="3"/>
      <c r="J109" s="15"/>
      <c r="K109" s="14"/>
    </row>
    <row r="110" spans="1:11" ht="30" customHeight="1">
      <c r="A110" s="3"/>
      <c r="B110" s="66"/>
      <c r="C110" s="67"/>
      <c r="D110" s="3"/>
      <c r="E110" s="14"/>
      <c r="F110" s="267"/>
      <c r="G110" s="69"/>
      <c r="H110" s="12"/>
      <c r="I110" s="3"/>
      <c r="J110" s="15"/>
      <c r="K110" s="14"/>
    </row>
    <row r="111" spans="1:11" ht="30" customHeight="1">
      <c r="A111" s="3"/>
      <c r="B111" s="66"/>
      <c r="C111" s="67"/>
      <c r="D111" s="3"/>
      <c r="E111" s="14"/>
      <c r="F111" s="267"/>
      <c r="G111" s="69"/>
      <c r="H111" s="12"/>
      <c r="I111" s="3"/>
      <c r="J111" s="15"/>
      <c r="K111" s="14"/>
    </row>
    <row r="112" spans="1:11" ht="30" customHeight="1">
      <c r="A112" s="3"/>
      <c r="B112" s="66"/>
      <c r="C112" s="67"/>
      <c r="D112" s="3"/>
      <c r="E112" s="14"/>
      <c r="F112" s="267"/>
      <c r="G112" s="69"/>
      <c r="H112" s="12"/>
      <c r="I112" s="3"/>
      <c r="J112" s="15"/>
      <c r="K112" s="14"/>
    </row>
    <row r="113" spans="1:11" ht="30" customHeight="1">
      <c r="A113" s="3"/>
      <c r="B113" s="66"/>
      <c r="C113" s="67"/>
      <c r="D113" s="3"/>
      <c r="E113" s="14"/>
      <c r="F113" s="267"/>
      <c r="G113" s="69"/>
      <c r="H113" s="12"/>
      <c r="I113" s="3"/>
      <c r="J113" s="15"/>
      <c r="K113" s="14"/>
    </row>
    <row r="114" spans="1:11" ht="30" customHeight="1">
      <c r="A114" s="3"/>
      <c r="B114" s="66"/>
      <c r="C114" s="67"/>
      <c r="D114" s="3"/>
      <c r="E114" s="14"/>
      <c r="F114" s="267"/>
      <c r="G114" s="69"/>
      <c r="H114" s="12"/>
      <c r="I114" s="3"/>
      <c r="J114" s="15"/>
      <c r="K114" s="14"/>
    </row>
    <row r="115" spans="1:11" ht="30" customHeight="1">
      <c r="A115" s="3"/>
      <c r="B115" s="66"/>
      <c r="C115" s="67"/>
      <c r="D115" s="3"/>
      <c r="E115" s="14"/>
      <c r="F115" s="267"/>
      <c r="G115" s="69"/>
      <c r="H115" s="12"/>
      <c r="I115" s="3"/>
      <c r="J115" s="15"/>
      <c r="K115" s="14"/>
    </row>
    <row r="116" spans="1:11" ht="30" customHeight="1">
      <c r="A116" s="3"/>
      <c r="B116" s="66"/>
      <c r="C116" s="67"/>
      <c r="D116" s="3"/>
      <c r="E116" s="14"/>
      <c r="F116" s="267"/>
      <c r="G116" s="69"/>
      <c r="H116" s="12"/>
      <c r="I116" s="3"/>
      <c r="J116" s="15"/>
      <c r="K116" s="14"/>
    </row>
    <row r="117" spans="1:11" ht="30" customHeight="1">
      <c r="A117" s="3"/>
      <c r="B117" s="66"/>
      <c r="C117" s="67"/>
      <c r="D117" s="3"/>
      <c r="E117" s="14"/>
      <c r="F117" s="267"/>
      <c r="G117" s="69"/>
      <c r="H117" s="12"/>
      <c r="I117" s="3"/>
      <c r="J117" s="15"/>
      <c r="K117" s="14"/>
    </row>
    <row r="118" spans="1:11" ht="30" customHeight="1">
      <c r="A118" s="3"/>
      <c r="B118" s="66"/>
      <c r="C118" s="67"/>
      <c r="D118" s="3"/>
      <c r="E118" s="14"/>
      <c r="F118" s="267"/>
      <c r="G118" s="69"/>
      <c r="H118" s="12"/>
      <c r="I118" s="3"/>
      <c r="J118" s="15"/>
      <c r="K118" s="14"/>
    </row>
    <row r="119" spans="1:11" ht="30" customHeight="1">
      <c r="A119" s="3"/>
      <c r="B119" s="66"/>
      <c r="C119" s="67"/>
      <c r="D119" s="3"/>
      <c r="E119" s="14"/>
      <c r="F119" s="267"/>
      <c r="G119" s="69"/>
      <c r="H119" s="12"/>
      <c r="I119" s="3"/>
      <c r="J119" s="15"/>
      <c r="K119" s="14"/>
    </row>
    <row r="120" spans="1:11" ht="30" customHeight="1">
      <c r="A120" s="3"/>
      <c r="B120" s="66"/>
      <c r="C120" s="67"/>
      <c r="D120" s="3"/>
      <c r="E120" s="14"/>
      <c r="F120" s="267"/>
      <c r="G120" s="69"/>
      <c r="H120" s="12"/>
      <c r="I120" s="3"/>
      <c r="J120" s="15"/>
      <c r="K120" s="14"/>
    </row>
    <row r="121" spans="1:11" ht="30" customHeight="1">
      <c r="A121" s="3"/>
      <c r="B121" s="66"/>
      <c r="C121" s="67"/>
      <c r="D121" s="3"/>
      <c r="E121" s="14"/>
      <c r="F121" s="267"/>
      <c r="G121" s="69"/>
      <c r="H121" s="12"/>
      <c r="I121" s="3"/>
      <c r="J121" s="15"/>
      <c r="K121" s="14"/>
    </row>
    <row r="122" spans="1:11" ht="30" customHeight="1">
      <c r="A122" s="3"/>
      <c r="B122" s="66"/>
      <c r="C122" s="67"/>
      <c r="D122" s="3"/>
      <c r="E122" s="14"/>
      <c r="F122" s="267"/>
      <c r="G122" s="69"/>
      <c r="H122" s="12"/>
      <c r="I122" s="3"/>
      <c r="J122" s="15"/>
      <c r="K122" s="14"/>
    </row>
    <row r="123" spans="1:11" ht="30" customHeight="1">
      <c r="A123" s="4"/>
      <c r="B123" s="70"/>
      <c r="C123" s="71"/>
      <c r="D123" s="4"/>
      <c r="E123" s="20"/>
      <c r="F123" s="268"/>
      <c r="G123" s="73"/>
      <c r="H123" s="17"/>
      <c r="I123" s="4"/>
      <c r="J123" s="19"/>
      <c r="K123" s="20"/>
    </row>
    <row r="124" spans="1:11" ht="18.75" customHeight="1" thickBot="1">
      <c r="A124" s="264" t="s">
        <v>22</v>
      </c>
      <c r="B124" s="265"/>
      <c r="C124" s="265"/>
      <c r="D124" s="265"/>
      <c r="E124" s="265"/>
      <c r="F124" s="265"/>
      <c r="G124" s="265"/>
      <c r="H124" s="265"/>
      <c r="I124" s="265"/>
      <c r="J124" s="265"/>
      <c r="K124" s="266"/>
    </row>
    <row r="125" spans="1:11" ht="18.75" customHeight="1">
      <c r="A125" s="248" t="s">
        <v>8</v>
      </c>
      <c r="B125" s="249"/>
      <c r="C125" s="269" t="str">
        <f>""&amp;$C105&amp;""</f>
        <v>B.Gajewska</v>
      </c>
      <c r="D125" s="251" t="s">
        <v>9</v>
      </c>
      <c r="E125" s="255" t="str">
        <f>""&amp;$E105&amp;""</f>
        <v>T.Jaros</v>
      </c>
      <c r="F125" s="213"/>
      <c r="G125" s="254" t="s">
        <v>10</v>
      </c>
      <c r="H125" s="255"/>
      <c r="I125" s="255"/>
      <c r="J125" s="255"/>
      <c r="K125" s="213"/>
    </row>
    <row r="126" spans="1:11" ht="18.75" customHeight="1" thickBot="1">
      <c r="A126" s="256" t="s">
        <v>11</v>
      </c>
      <c r="B126" s="257"/>
      <c r="C126" s="270" t="str">
        <f>""&amp;$C106&amp;""</f>
        <v>45502</v>
      </c>
      <c r="D126" s="259" t="s">
        <v>11</v>
      </c>
      <c r="E126" s="208" t="str">
        <f>""&amp;$E106&amp;""</f>
        <v>45502</v>
      </c>
      <c r="F126" s="217"/>
      <c r="G126" s="262">
        <f>$G106</f>
        <v>4567.94</v>
      </c>
      <c r="H126" s="262"/>
      <c r="I126" s="262"/>
      <c r="J126" s="262"/>
      <c r="K126" s="263" t="s">
        <v>12</v>
      </c>
    </row>
    <row r="127" spans="1:11" ht="30" customHeight="1">
      <c r="A127" s="3"/>
      <c r="B127" s="66"/>
      <c r="C127" s="67"/>
      <c r="D127" s="3"/>
      <c r="E127" s="14"/>
      <c r="F127" s="267"/>
      <c r="G127" s="69"/>
      <c r="H127" s="12"/>
      <c r="I127" s="3"/>
      <c r="J127" s="15"/>
      <c r="K127" s="14"/>
    </row>
    <row r="128" spans="1:11" ht="30" customHeight="1">
      <c r="A128" s="3"/>
      <c r="B128" s="66"/>
      <c r="C128" s="67"/>
      <c r="D128" s="3"/>
      <c r="E128" s="14"/>
      <c r="F128" s="267"/>
      <c r="G128" s="69"/>
      <c r="H128" s="12"/>
      <c r="I128" s="3"/>
      <c r="J128" s="15"/>
      <c r="K128" s="14"/>
    </row>
    <row r="129" spans="1:11" ht="30" customHeight="1">
      <c r="A129" s="3"/>
      <c r="B129" s="66"/>
      <c r="C129" s="67"/>
      <c r="D129" s="3"/>
      <c r="E129" s="14"/>
      <c r="F129" s="267"/>
      <c r="G129" s="69"/>
      <c r="H129" s="12"/>
      <c r="I129" s="3"/>
      <c r="J129" s="15"/>
      <c r="K129" s="14"/>
    </row>
    <row r="130" spans="1:11" ht="30" customHeight="1">
      <c r="A130" s="3"/>
      <c r="B130" s="66"/>
      <c r="C130" s="67"/>
      <c r="D130" s="3"/>
      <c r="E130" s="14"/>
      <c r="F130" s="267"/>
      <c r="G130" s="69"/>
      <c r="H130" s="12"/>
      <c r="I130" s="3"/>
      <c r="J130" s="15"/>
      <c r="K130" s="14"/>
    </row>
    <row r="131" spans="1:11" ht="30" customHeight="1">
      <c r="A131" s="3"/>
      <c r="B131" s="66"/>
      <c r="C131" s="67"/>
      <c r="D131" s="3"/>
      <c r="E131" s="14"/>
      <c r="F131" s="267"/>
      <c r="G131" s="69"/>
      <c r="H131" s="12"/>
      <c r="I131" s="3"/>
      <c r="J131" s="15"/>
      <c r="K131" s="14"/>
    </row>
    <row r="132" spans="1:11" ht="30" customHeight="1">
      <c r="A132" s="3"/>
      <c r="B132" s="66"/>
      <c r="C132" s="67"/>
      <c r="D132" s="3"/>
      <c r="E132" s="14"/>
      <c r="F132" s="267"/>
      <c r="G132" s="69"/>
      <c r="H132" s="12"/>
      <c r="I132" s="3"/>
      <c r="J132" s="15"/>
      <c r="K132" s="14"/>
    </row>
    <row r="133" spans="1:11" ht="30" customHeight="1">
      <c r="A133" s="3"/>
      <c r="B133" s="66"/>
      <c r="C133" s="67"/>
      <c r="D133" s="3"/>
      <c r="E133" s="14"/>
      <c r="F133" s="267"/>
      <c r="G133" s="69"/>
      <c r="H133" s="12"/>
      <c r="I133" s="3"/>
      <c r="J133" s="15"/>
      <c r="K133" s="14"/>
    </row>
    <row r="134" spans="1:11" ht="30" customHeight="1">
      <c r="A134" s="3"/>
      <c r="B134" s="66"/>
      <c r="C134" s="67"/>
      <c r="D134" s="3"/>
      <c r="E134" s="14"/>
      <c r="F134" s="267"/>
      <c r="G134" s="69"/>
      <c r="H134" s="12"/>
      <c r="I134" s="3"/>
      <c r="J134" s="15"/>
      <c r="K134" s="14"/>
    </row>
    <row r="135" spans="1:11" ht="30" customHeight="1">
      <c r="A135" s="3"/>
      <c r="B135" s="66"/>
      <c r="C135" s="67"/>
      <c r="D135" s="3"/>
      <c r="E135" s="14"/>
      <c r="F135" s="267"/>
      <c r="G135" s="69"/>
      <c r="H135" s="12"/>
      <c r="I135" s="3"/>
      <c r="J135" s="15"/>
      <c r="K135" s="14"/>
    </row>
    <row r="136" spans="1:11" ht="30" customHeight="1">
      <c r="A136" s="3"/>
      <c r="B136" s="66"/>
      <c r="C136" s="67"/>
      <c r="D136" s="3"/>
      <c r="E136" s="14"/>
      <c r="F136" s="267"/>
      <c r="G136" s="69"/>
      <c r="H136" s="12"/>
      <c r="I136" s="3"/>
      <c r="J136" s="15"/>
      <c r="K136" s="14"/>
    </row>
    <row r="137" spans="1:11" ht="30" customHeight="1">
      <c r="A137" s="3"/>
      <c r="B137" s="66"/>
      <c r="C137" s="67"/>
      <c r="D137" s="3"/>
      <c r="E137" s="14"/>
      <c r="F137" s="267"/>
      <c r="G137" s="69"/>
      <c r="H137" s="12"/>
      <c r="I137" s="3"/>
      <c r="J137" s="15"/>
      <c r="K137" s="14"/>
    </row>
    <row r="138" spans="1:11" ht="30" customHeight="1">
      <c r="A138" s="3"/>
      <c r="B138" s="66"/>
      <c r="C138" s="67"/>
      <c r="D138" s="3"/>
      <c r="E138" s="14"/>
      <c r="F138" s="267"/>
      <c r="G138" s="69"/>
      <c r="H138" s="12"/>
      <c r="I138" s="3"/>
      <c r="J138" s="15"/>
      <c r="K138" s="14"/>
    </row>
    <row r="139" spans="1:11" ht="30" customHeight="1">
      <c r="A139" s="3"/>
      <c r="B139" s="66"/>
      <c r="C139" s="67"/>
      <c r="D139" s="3"/>
      <c r="E139" s="14"/>
      <c r="F139" s="267"/>
      <c r="G139" s="69"/>
      <c r="H139" s="12"/>
      <c r="I139" s="3"/>
      <c r="J139" s="15"/>
      <c r="K139" s="14"/>
    </row>
    <row r="140" spans="1:11" ht="30" customHeight="1">
      <c r="A140" s="3"/>
      <c r="B140" s="66"/>
      <c r="C140" s="67"/>
      <c r="D140" s="3"/>
      <c r="E140" s="14"/>
      <c r="F140" s="267"/>
      <c r="G140" s="69"/>
      <c r="H140" s="12"/>
      <c r="I140" s="3"/>
      <c r="J140" s="15"/>
      <c r="K140" s="14"/>
    </row>
    <row r="141" spans="1:11" ht="30" customHeight="1">
      <c r="A141" s="3"/>
      <c r="B141" s="66"/>
      <c r="C141" s="67"/>
      <c r="D141" s="3"/>
      <c r="E141" s="14"/>
      <c r="F141" s="267"/>
      <c r="G141" s="69"/>
      <c r="H141" s="12"/>
      <c r="I141" s="3"/>
      <c r="J141" s="15"/>
      <c r="K141" s="14"/>
    </row>
    <row r="142" spans="1:11" ht="30" customHeight="1">
      <c r="A142" s="3"/>
      <c r="B142" s="66"/>
      <c r="C142" s="67"/>
      <c r="D142" s="3"/>
      <c r="E142" s="14"/>
      <c r="F142" s="267"/>
      <c r="G142" s="69"/>
      <c r="H142" s="12"/>
      <c r="I142" s="3"/>
      <c r="J142" s="15"/>
      <c r="K142" s="14"/>
    </row>
    <row r="143" spans="1:11" ht="30" customHeight="1">
      <c r="A143" s="4"/>
      <c r="B143" s="66"/>
      <c r="C143" s="67"/>
      <c r="D143" s="4"/>
      <c r="E143" s="20"/>
      <c r="F143" s="268"/>
      <c r="G143" s="73"/>
      <c r="H143" s="17"/>
      <c r="I143" s="4"/>
      <c r="J143" s="19"/>
      <c r="K143" s="20"/>
    </row>
    <row r="144" spans="1:11" ht="18.75" customHeight="1" thickBot="1">
      <c r="A144" s="264" t="s">
        <v>22</v>
      </c>
      <c r="B144" s="265"/>
      <c r="C144" s="265"/>
      <c r="D144" s="265"/>
      <c r="E144" s="265"/>
      <c r="F144" s="265"/>
      <c r="G144" s="265"/>
      <c r="H144" s="265"/>
      <c r="I144" s="265"/>
      <c r="J144" s="265"/>
      <c r="K144" s="266"/>
    </row>
    <row r="145" spans="1:11" ht="18.75" customHeight="1">
      <c r="A145" s="248" t="s">
        <v>8</v>
      </c>
      <c r="B145" s="249"/>
      <c r="C145" s="269" t="str">
        <f>""&amp;$C125&amp;""</f>
        <v>B.Gajewska</v>
      </c>
      <c r="D145" s="251" t="s">
        <v>9</v>
      </c>
      <c r="E145" s="255" t="str">
        <f>""&amp;$E125&amp;""</f>
        <v>T.Jaros</v>
      </c>
      <c r="F145" s="213"/>
      <c r="G145" s="254" t="s">
        <v>10</v>
      </c>
      <c r="H145" s="255"/>
      <c r="I145" s="255"/>
      <c r="J145" s="255"/>
      <c r="K145" s="213"/>
    </row>
    <row r="146" spans="1:11" ht="18.75" customHeight="1" thickBot="1">
      <c r="A146" s="256" t="s">
        <v>11</v>
      </c>
      <c r="B146" s="257"/>
      <c r="C146" s="270" t="str">
        <f>""&amp;$C126&amp;""</f>
        <v>45502</v>
      </c>
      <c r="D146" s="259" t="s">
        <v>11</v>
      </c>
      <c r="E146" s="208" t="str">
        <f>""&amp;$E126&amp;""</f>
        <v>45502</v>
      </c>
      <c r="F146" s="217"/>
      <c r="G146" s="271">
        <f>$G126</f>
        <v>4567.94</v>
      </c>
      <c r="H146" s="271"/>
      <c r="I146" s="271"/>
      <c r="J146" s="271"/>
      <c r="K146" s="263" t="s">
        <v>12</v>
      </c>
    </row>
    <row r="147" spans="1:11" ht="30" customHeight="1">
      <c r="A147" s="3"/>
      <c r="B147" s="66"/>
      <c r="C147" s="67"/>
      <c r="D147" s="3"/>
      <c r="E147" s="14"/>
      <c r="F147" s="267"/>
      <c r="G147" s="69"/>
      <c r="H147" s="12"/>
      <c r="I147" s="3"/>
      <c r="J147" s="15"/>
      <c r="K147" s="14"/>
    </row>
    <row r="148" spans="1:11" ht="30" customHeight="1">
      <c r="A148" s="3"/>
      <c r="B148" s="66"/>
      <c r="C148" s="67"/>
      <c r="D148" s="3"/>
      <c r="E148" s="14"/>
      <c r="F148" s="267"/>
      <c r="G148" s="69"/>
      <c r="H148" s="12"/>
      <c r="I148" s="3"/>
      <c r="J148" s="15"/>
      <c r="K148" s="14"/>
    </row>
    <row r="149" spans="1:11" ht="30" customHeight="1">
      <c r="A149" s="3"/>
      <c r="B149" s="66"/>
      <c r="C149" s="67"/>
      <c r="D149" s="3"/>
      <c r="E149" s="14"/>
      <c r="F149" s="267"/>
      <c r="G149" s="69"/>
      <c r="H149" s="12"/>
      <c r="I149" s="3"/>
      <c r="J149" s="15"/>
      <c r="K149" s="14"/>
    </row>
    <row r="150" spans="1:11" ht="30" customHeight="1">
      <c r="A150" s="3"/>
      <c r="B150" s="66"/>
      <c r="C150" s="67"/>
      <c r="D150" s="3"/>
      <c r="E150" s="14"/>
      <c r="F150" s="267"/>
      <c r="G150" s="69"/>
      <c r="H150" s="12"/>
      <c r="I150" s="3"/>
      <c r="J150" s="15"/>
      <c r="K150" s="14"/>
    </row>
    <row r="151" spans="1:11" ht="30" customHeight="1">
      <c r="A151" s="3"/>
      <c r="B151" s="66"/>
      <c r="C151" s="67"/>
      <c r="D151" s="3"/>
      <c r="E151" s="14"/>
      <c r="F151" s="267"/>
      <c r="G151" s="69"/>
      <c r="H151" s="12"/>
      <c r="I151" s="3"/>
      <c r="J151" s="15"/>
      <c r="K151" s="14"/>
    </row>
    <row r="152" spans="1:11" ht="30" customHeight="1">
      <c r="A152" s="3"/>
      <c r="B152" s="66"/>
      <c r="C152" s="67"/>
      <c r="D152" s="3"/>
      <c r="E152" s="14"/>
      <c r="F152" s="267"/>
      <c r="G152" s="69"/>
      <c r="H152" s="12"/>
      <c r="I152" s="3"/>
      <c r="J152" s="15"/>
      <c r="K152" s="14"/>
    </row>
    <row r="153" spans="1:11" ht="30" customHeight="1">
      <c r="A153" s="3"/>
      <c r="B153" s="66"/>
      <c r="C153" s="67"/>
      <c r="D153" s="3"/>
      <c r="E153" s="14"/>
      <c r="F153" s="267"/>
      <c r="G153" s="69"/>
      <c r="H153" s="12"/>
      <c r="I153" s="3"/>
      <c r="J153" s="15"/>
      <c r="K153" s="14"/>
    </row>
    <row r="154" spans="1:11" ht="30" customHeight="1">
      <c r="A154" s="3"/>
      <c r="B154" s="66"/>
      <c r="C154" s="67"/>
      <c r="D154" s="3"/>
      <c r="E154" s="14"/>
      <c r="F154" s="267"/>
      <c r="G154" s="69"/>
      <c r="H154" s="12"/>
      <c r="I154" s="3"/>
      <c r="J154" s="15"/>
      <c r="K154" s="14"/>
    </row>
    <row r="155" spans="1:11" ht="30" customHeight="1">
      <c r="A155" s="3"/>
      <c r="B155" s="66"/>
      <c r="C155" s="67"/>
      <c r="D155" s="3"/>
      <c r="E155" s="14"/>
      <c r="F155" s="267"/>
      <c r="G155" s="69"/>
      <c r="H155" s="12"/>
      <c r="I155" s="3"/>
      <c r="J155" s="15"/>
      <c r="K155" s="14"/>
    </row>
    <row r="156" spans="1:11" ht="30" customHeight="1">
      <c r="A156" s="3"/>
      <c r="B156" s="66"/>
      <c r="C156" s="67"/>
      <c r="D156" s="3"/>
      <c r="E156" s="14"/>
      <c r="F156" s="267"/>
      <c r="G156" s="69"/>
      <c r="H156" s="12"/>
      <c r="I156" s="3"/>
      <c r="J156" s="15"/>
      <c r="K156" s="14"/>
    </row>
    <row r="157" spans="1:11" ht="30" customHeight="1">
      <c r="A157" s="3"/>
      <c r="B157" s="66"/>
      <c r="C157" s="67"/>
      <c r="D157" s="3"/>
      <c r="E157" s="14"/>
      <c r="F157" s="267"/>
      <c r="G157" s="69"/>
      <c r="H157" s="12"/>
      <c r="I157" s="3"/>
      <c r="J157" s="15"/>
      <c r="K157" s="14"/>
    </row>
    <row r="158" spans="1:11" ht="30" customHeight="1">
      <c r="A158" s="3"/>
      <c r="B158" s="66"/>
      <c r="C158" s="67"/>
      <c r="D158" s="3"/>
      <c r="E158" s="14"/>
      <c r="F158" s="267"/>
      <c r="G158" s="69"/>
      <c r="H158" s="12"/>
      <c r="I158" s="3"/>
      <c r="J158" s="15"/>
      <c r="K158" s="14"/>
    </row>
    <row r="159" spans="1:11" ht="30" customHeight="1">
      <c r="A159" s="3"/>
      <c r="B159" s="66"/>
      <c r="C159" s="67"/>
      <c r="D159" s="3"/>
      <c r="E159" s="14"/>
      <c r="F159" s="267"/>
      <c r="G159" s="69"/>
      <c r="H159" s="12"/>
      <c r="I159" s="3"/>
      <c r="J159" s="15"/>
      <c r="K159" s="14"/>
    </row>
    <row r="160" spans="1:11" ht="30" customHeight="1">
      <c r="A160" s="3"/>
      <c r="B160" s="66"/>
      <c r="C160" s="67"/>
      <c r="D160" s="3"/>
      <c r="E160" s="14"/>
      <c r="F160" s="267"/>
      <c r="G160" s="69"/>
      <c r="H160" s="12"/>
      <c r="I160" s="3"/>
      <c r="J160" s="15"/>
      <c r="K160" s="14"/>
    </row>
    <row r="161" spans="1:11" ht="30" customHeight="1">
      <c r="A161" s="3"/>
      <c r="B161" s="66"/>
      <c r="C161" s="67"/>
      <c r="D161" s="3"/>
      <c r="E161" s="14"/>
      <c r="F161" s="267"/>
      <c r="G161" s="69"/>
      <c r="H161" s="12"/>
      <c r="I161" s="3"/>
      <c r="J161" s="15"/>
      <c r="K161" s="14"/>
    </row>
    <row r="162" spans="1:11" ht="30" customHeight="1">
      <c r="A162" s="3"/>
      <c r="B162" s="66"/>
      <c r="C162" s="67"/>
      <c r="D162" s="3"/>
      <c r="E162" s="14"/>
      <c r="F162" s="267"/>
      <c r="G162" s="69"/>
      <c r="H162" s="12"/>
      <c r="I162" s="3"/>
      <c r="J162" s="15"/>
      <c r="K162" s="14"/>
    </row>
    <row r="163" spans="1:11" ht="30" customHeight="1">
      <c r="A163" s="4"/>
      <c r="B163" s="70"/>
      <c r="C163" s="71"/>
      <c r="D163" s="4"/>
      <c r="E163" s="20"/>
      <c r="F163" s="268"/>
      <c r="G163" s="73"/>
      <c r="H163" s="17"/>
      <c r="I163" s="4"/>
      <c r="J163" s="19"/>
      <c r="K163" s="20"/>
    </row>
    <row r="164" spans="1:11" ht="18.75" customHeight="1" thickBot="1">
      <c r="A164" s="264" t="s">
        <v>22</v>
      </c>
      <c r="B164" s="265"/>
      <c r="C164" s="265"/>
      <c r="D164" s="265"/>
      <c r="E164" s="265"/>
      <c r="F164" s="265"/>
      <c r="G164" s="265"/>
      <c r="H164" s="265"/>
      <c r="I164" s="265"/>
      <c r="J164" s="265"/>
      <c r="K164" s="266"/>
    </row>
    <row r="165" spans="1:11" ht="18.75" customHeight="1">
      <c r="A165" s="248" t="s">
        <v>8</v>
      </c>
      <c r="B165" s="249"/>
      <c r="C165" s="269" t="str">
        <f>""&amp;$C145&amp;""</f>
        <v>B.Gajewska</v>
      </c>
      <c r="D165" s="251" t="s">
        <v>9</v>
      </c>
      <c r="E165" s="255" t="str">
        <f>""&amp;$E145&amp;""</f>
        <v>T.Jaros</v>
      </c>
      <c r="F165" s="213"/>
      <c r="G165" s="254" t="s">
        <v>10</v>
      </c>
      <c r="H165" s="255"/>
      <c r="I165" s="255"/>
      <c r="J165" s="255"/>
      <c r="K165" s="213"/>
    </row>
    <row r="166" spans="1:11" ht="18.75" customHeight="1" thickBot="1">
      <c r="A166" s="256" t="s">
        <v>11</v>
      </c>
      <c r="B166" s="257"/>
      <c r="C166" s="270" t="str">
        <f>""&amp;$C146&amp;""</f>
        <v>45502</v>
      </c>
      <c r="D166" s="259" t="s">
        <v>11</v>
      </c>
      <c r="E166" s="208" t="str">
        <f>""&amp;$E146&amp;""</f>
        <v>45502</v>
      </c>
      <c r="F166" s="217"/>
      <c r="G166" s="271">
        <f>$G146</f>
        <v>4567.94</v>
      </c>
      <c r="H166" s="271"/>
      <c r="I166" s="271"/>
      <c r="J166" s="271"/>
      <c r="K166" s="263" t="s">
        <v>12</v>
      </c>
    </row>
    <row r="167" spans="1:11" ht="30" customHeight="1">
      <c r="A167" s="3"/>
      <c r="B167" s="66"/>
      <c r="C167" s="67"/>
      <c r="D167" s="3"/>
      <c r="E167" s="14"/>
      <c r="F167" s="267"/>
      <c r="G167" s="69"/>
      <c r="H167" s="12"/>
      <c r="I167" s="3"/>
      <c r="J167" s="15"/>
      <c r="K167" s="14"/>
    </row>
    <row r="168" spans="1:11" ht="30" customHeight="1">
      <c r="A168" s="3"/>
      <c r="B168" s="66"/>
      <c r="C168" s="67"/>
      <c r="D168" s="3"/>
      <c r="E168" s="14"/>
      <c r="F168" s="267"/>
      <c r="G168" s="69"/>
      <c r="H168" s="12"/>
      <c r="I168" s="3"/>
      <c r="J168" s="15"/>
      <c r="K168" s="14"/>
    </row>
    <row r="169" spans="1:11" ht="30" customHeight="1">
      <c r="A169" s="3"/>
      <c r="B169" s="66"/>
      <c r="C169" s="67"/>
      <c r="D169" s="3"/>
      <c r="E169" s="14"/>
      <c r="F169" s="267"/>
      <c r="G169" s="69"/>
      <c r="H169" s="12"/>
      <c r="I169" s="3"/>
      <c r="J169" s="15"/>
      <c r="K169" s="14"/>
    </row>
    <row r="170" spans="1:11" ht="30" customHeight="1">
      <c r="A170" s="3"/>
      <c r="B170" s="66"/>
      <c r="C170" s="67"/>
      <c r="D170" s="3"/>
      <c r="E170" s="14"/>
      <c r="F170" s="267"/>
      <c r="G170" s="69"/>
      <c r="H170" s="12"/>
      <c r="I170" s="3"/>
      <c r="J170" s="15"/>
      <c r="K170" s="14"/>
    </row>
    <row r="171" spans="1:11" ht="30" customHeight="1">
      <c r="A171" s="3"/>
      <c r="B171" s="66"/>
      <c r="C171" s="67"/>
      <c r="D171" s="3"/>
      <c r="E171" s="14"/>
      <c r="F171" s="267"/>
      <c r="G171" s="69"/>
      <c r="H171" s="12"/>
      <c r="I171" s="3"/>
      <c r="J171" s="15"/>
      <c r="K171" s="14"/>
    </row>
    <row r="172" spans="1:11" ht="30" customHeight="1">
      <c r="A172" s="3"/>
      <c r="B172" s="66"/>
      <c r="C172" s="67"/>
      <c r="D172" s="3"/>
      <c r="E172" s="14"/>
      <c r="F172" s="267"/>
      <c r="G172" s="69"/>
      <c r="H172" s="12"/>
      <c r="I172" s="3"/>
      <c r="J172" s="15"/>
      <c r="K172" s="14"/>
    </row>
    <row r="173" spans="1:11" ht="30" customHeight="1">
      <c r="A173" s="3"/>
      <c r="B173" s="66"/>
      <c r="C173" s="67"/>
      <c r="D173" s="3"/>
      <c r="E173" s="14"/>
      <c r="F173" s="267"/>
      <c r="G173" s="69"/>
      <c r="H173" s="12"/>
      <c r="I173" s="3"/>
      <c r="J173" s="15"/>
      <c r="K173" s="14"/>
    </row>
    <row r="174" spans="1:11" ht="30" customHeight="1">
      <c r="A174" s="3"/>
      <c r="B174" s="66"/>
      <c r="C174" s="67"/>
      <c r="D174" s="3"/>
      <c r="E174" s="14"/>
      <c r="F174" s="267"/>
      <c r="G174" s="69"/>
      <c r="H174" s="12"/>
      <c r="I174" s="3"/>
      <c r="J174" s="15"/>
      <c r="K174" s="14"/>
    </row>
    <row r="175" spans="1:11" ht="30" customHeight="1">
      <c r="A175" s="3"/>
      <c r="B175" s="66"/>
      <c r="C175" s="67"/>
      <c r="D175" s="3"/>
      <c r="E175" s="14"/>
      <c r="F175" s="267"/>
      <c r="G175" s="69"/>
      <c r="H175" s="12"/>
      <c r="I175" s="3"/>
      <c r="J175" s="15"/>
      <c r="K175" s="14"/>
    </row>
    <row r="176" spans="1:11" ht="30" customHeight="1">
      <c r="A176" s="3"/>
      <c r="B176" s="66"/>
      <c r="C176" s="67"/>
      <c r="D176" s="3"/>
      <c r="E176" s="14"/>
      <c r="F176" s="267"/>
      <c r="G176" s="69"/>
      <c r="H176" s="12"/>
      <c r="I176" s="3"/>
      <c r="J176" s="15"/>
      <c r="K176" s="14"/>
    </row>
    <row r="177" spans="1:11" ht="30" customHeight="1">
      <c r="A177" s="3"/>
      <c r="B177" s="66"/>
      <c r="C177" s="67"/>
      <c r="D177" s="3"/>
      <c r="E177" s="14"/>
      <c r="F177" s="267"/>
      <c r="G177" s="69"/>
      <c r="H177" s="12"/>
      <c r="I177" s="3"/>
      <c r="J177" s="15"/>
      <c r="K177" s="14"/>
    </row>
    <row r="178" spans="1:11" ht="30" customHeight="1">
      <c r="A178" s="3"/>
      <c r="B178" s="66"/>
      <c r="C178" s="67"/>
      <c r="D178" s="3"/>
      <c r="E178" s="14"/>
      <c r="F178" s="267"/>
      <c r="G178" s="69"/>
      <c r="H178" s="12"/>
      <c r="I178" s="3"/>
      <c r="J178" s="15"/>
      <c r="K178" s="14"/>
    </row>
    <row r="179" spans="1:11" ht="30" customHeight="1">
      <c r="A179" s="3"/>
      <c r="B179" s="66"/>
      <c r="C179" s="67"/>
      <c r="D179" s="3"/>
      <c r="E179" s="14"/>
      <c r="F179" s="267"/>
      <c r="G179" s="69"/>
      <c r="H179" s="12"/>
      <c r="I179" s="3"/>
      <c r="J179" s="15"/>
      <c r="K179" s="14"/>
    </row>
    <row r="180" spans="1:11" ht="30" customHeight="1">
      <c r="A180" s="3"/>
      <c r="B180" s="66"/>
      <c r="C180" s="67"/>
      <c r="D180" s="3"/>
      <c r="E180" s="14"/>
      <c r="F180" s="267"/>
      <c r="G180" s="69"/>
      <c r="H180" s="12"/>
      <c r="I180" s="3"/>
      <c r="J180" s="15"/>
      <c r="K180" s="14"/>
    </row>
    <row r="181" spans="1:11" ht="30" customHeight="1">
      <c r="A181" s="3"/>
      <c r="B181" s="66"/>
      <c r="C181" s="67"/>
      <c r="D181" s="3"/>
      <c r="E181" s="14"/>
      <c r="F181" s="267"/>
      <c r="G181" s="69"/>
      <c r="H181" s="12"/>
      <c r="I181" s="3"/>
      <c r="J181" s="15"/>
      <c r="K181" s="14"/>
    </row>
    <row r="182" spans="1:11" ht="30" customHeight="1">
      <c r="A182" s="3"/>
      <c r="B182" s="66"/>
      <c r="C182" s="67"/>
      <c r="D182" s="3"/>
      <c r="E182" s="14"/>
      <c r="F182" s="267"/>
      <c r="G182" s="69"/>
      <c r="H182" s="12"/>
      <c r="I182" s="3"/>
      <c r="J182" s="15"/>
      <c r="K182" s="14"/>
    </row>
    <row r="183" spans="1:11" ht="30" customHeight="1">
      <c r="A183" s="4"/>
      <c r="B183" s="70"/>
      <c r="C183" s="71"/>
      <c r="D183" s="4"/>
      <c r="E183" s="20"/>
      <c r="F183" s="268"/>
      <c r="G183" s="73"/>
      <c r="H183" s="17"/>
      <c r="I183" s="4"/>
      <c r="J183" s="19"/>
      <c r="K183" s="20"/>
    </row>
    <row r="184" spans="1:11" ht="18.75" customHeight="1" thickBot="1">
      <c r="A184" s="224" t="s">
        <v>22</v>
      </c>
      <c r="B184" s="225"/>
      <c r="C184" s="225"/>
      <c r="D184" s="225"/>
      <c r="E184" s="225"/>
      <c r="F184" s="225"/>
      <c r="G184" s="225"/>
      <c r="H184" s="225"/>
      <c r="I184" s="225"/>
      <c r="J184" s="225"/>
      <c r="K184" s="226"/>
    </row>
    <row r="185" spans="1:11" ht="18.75" customHeight="1">
      <c r="A185" s="248" t="s">
        <v>8</v>
      </c>
      <c r="B185" s="249"/>
      <c r="C185" s="269" t="str">
        <f>""&amp;$C165&amp;""</f>
        <v>B.Gajewska</v>
      </c>
      <c r="D185" s="251" t="s">
        <v>9</v>
      </c>
      <c r="E185" s="255" t="str">
        <f>""&amp;$E165&amp;""</f>
        <v>T.Jaros</v>
      </c>
      <c r="F185" s="213"/>
      <c r="G185" s="254" t="s">
        <v>10</v>
      </c>
      <c r="H185" s="255"/>
      <c r="I185" s="255"/>
      <c r="J185" s="255"/>
      <c r="K185" s="213"/>
    </row>
    <row r="186" spans="1:11" ht="18.75" customHeight="1" thickBot="1">
      <c r="A186" s="256" t="s">
        <v>11</v>
      </c>
      <c r="B186" s="257"/>
      <c r="C186" s="270" t="str">
        <f>""&amp;$C166&amp;""</f>
        <v>45502</v>
      </c>
      <c r="D186" s="259" t="s">
        <v>11</v>
      </c>
      <c r="E186" s="208" t="str">
        <f>""&amp;$E166&amp;""</f>
        <v>45502</v>
      </c>
      <c r="F186" s="217"/>
      <c r="G186" s="271">
        <f>$G166</f>
        <v>4567.94</v>
      </c>
      <c r="H186" s="271"/>
      <c r="I186" s="271"/>
      <c r="J186" s="271"/>
      <c r="K186" s="263" t="s">
        <v>12</v>
      </c>
    </row>
    <row r="187" spans="1:11" ht="30" customHeight="1">
      <c r="A187" s="8"/>
      <c r="B187" s="84"/>
      <c r="C187" s="85"/>
      <c r="D187" s="8"/>
      <c r="E187" s="25"/>
      <c r="F187" s="272"/>
      <c r="G187" s="87"/>
      <c r="H187" s="22"/>
      <c r="I187" s="8"/>
      <c r="J187" s="24"/>
      <c r="K187" s="25"/>
    </row>
    <row r="188" spans="1:11" ht="30" customHeight="1">
      <c r="A188" s="8"/>
      <c r="B188" s="66"/>
      <c r="C188" s="67"/>
      <c r="D188" s="8"/>
      <c r="E188" s="25"/>
      <c r="F188" s="267"/>
      <c r="G188" s="69"/>
      <c r="H188" s="22"/>
      <c r="I188" s="8"/>
      <c r="J188" s="24"/>
      <c r="K188" s="25"/>
    </row>
    <row r="189" spans="1:11" ht="30" customHeight="1">
      <c r="A189" s="8"/>
      <c r="B189" s="66"/>
      <c r="C189" s="67"/>
      <c r="D189" s="8"/>
      <c r="E189" s="25"/>
      <c r="F189" s="267"/>
      <c r="G189" s="69"/>
      <c r="H189" s="22"/>
      <c r="I189" s="8"/>
      <c r="J189" s="24"/>
      <c r="K189" s="25"/>
    </row>
    <row r="190" spans="1:11" ht="30" customHeight="1">
      <c r="A190" s="8"/>
      <c r="B190" s="66"/>
      <c r="C190" s="67"/>
      <c r="D190" s="8"/>
      <c r="E190" s="25"/>
      <c r="F190" s="267"/>
      <c r="G190" s="69"/>
      <c r="H190" s="22"/>
      <c r="I190" s="8"/>
      <c r="J190" s="24"/>
      <c r="K190" s="25"/>
    </row>
    <row r="191" spans="1:11" ht="30" customHeight="1">
      <c r="A191" s="3"/>
      <c r="B191" s="66"/>
      <c r="C191" s="67"/>
      <c r="D191" s="3"/>
      <c r="E191" s="14"/>
      <c r="F191" s="267"/>
      <c r="G191" s="69"/>
      <c r="H191" s="12"/>
      <c r="I191" s="3"/>
      <c r="J191" s="15"/>
      <c r="K191" s="14"/>
    </row>
    <row r="192" spans="1:11" ht="30" customHeight="1">
      <c r="A192" s="3"/>
      <c r="B192" s="66"/>
      <c r="C192" s="67"/>
      <c r="D192" s="3"/>
      <c r="E192" s="14"/>
      <c r="F192" s="267"/>
      <c r="G192" s="69"/>
      <c r="H192" s="12"/>
      <c r="I192" s="3"/>
      <c r="J192" s="15"/>
      <c r="K192" s="14"/>
    </row>
    <row r="193" spans="1:11" ht="30" customHeight="1">
      <c r="A193" s="3"/>
      <c r="B193" s="66"/>
      <c r="C193" s="67"/>
      <c r="D193" s="3"/>
      <c r="E193" s="14"/>
      <c r="F193" s="267"/>
      <c r="G193" s="69"/>
      <c r="H193" s="12"/>
      <c r="I193" s="3"/>
      <c r="J193" s="15"/>
      <c r="K193" s="14"/>
    </row>
    <row r="194" spans="1:11" ht="30" customHeight="1">
      <c r="A194" s="3"/>
      <c r="B194" s="66"/>
      <c r="C194" s="67"/>
      <c r="D194" s="3"/>
      <c r="E194" s="14"/>
      <c r="F194" s="267"/>
      <c r="G194" s="69"/>
      <c r="H194" s="12"/>
      <c r="I194" s="3"/>
      <c r="J194" s="15"/>
      <c r="K194" s="14"/>
    </row>
    <row r="195" spans="1:11" ht="30" customHeight="1">
      <c r="A195" s="3"/>
      <c r="B195" s="66"/>
      <c r="C195" s="67"/>
      <c r="D195" s="3"/>
      <c r="E195" s="14"/>
      <c r="F195" s="267"/>
      <c r="G195" s="69"/>
      <c r="H195" s="12"/>
      <c r="I195" s="3"/>
      <c r="J195" s="15"/>
      <c r="K195" s="14"/>
    </row>
    <row r="196" spans="1:11" ht="30" customHeight="1">
      <c r="A196" s="3"/>
      <c r="B196" s="66"/>
      <c r="C196" s="67"/>
      <c r="D196" s="3"/>
      <c r="E196" s="14"/>
      <c r="F196" s="267"/>
      <c r="G196" s="69"/>
      <c r="H196" s="12"/>
      <c r="I196" s="3"/>
      <c r="J196" s="15"/>
      <c r="K196" s="14"/>
    </row>
    <row r="197" spans="1:11" ht="30" customHeight="1">
      <c r="A197" s="3"/>
      <c r="B197" s="66"/>
      <c r="C197" s="67"/>
      <c r="D197" s="3"/>
      <c r="E197" s="14"/>
      <c r="F197" s="267"/>
      <c r="G197" s="69"/>
      <c r="H197" s="12"/>
      <c r="I197" s="3"/>
      <c r="J197" s="15"/>
      <c r="K197" s="14"/>
    </row>
    <row r="198" spans="1:11" ht="30" customHeight="1">
      <c r="A198" s="3"/>
      <c r="B198" s="66"/>
      <c r="C198" s="67"/>
      <c r="D198" s="3"/>
      <c r="E198" s="14"/>
      <c r="F198" s="267"/>
      <c r="G198" s="69"/>
      <c r="H198" s="12"/>
      <c r="I198" s="3"/>
      <c r="J198" s="15"/>
      <c r="K198" s="14"/>
    </row>
    <row r="199" spans="1:11" ht="30" customHeight="1">
      <c r="A199" s="3"/>
      <c r="B199" s="66"/>
      <c r="C199" s="67"/>
      <c r="D199" s="3"/>
      <c r="E199" s="14"/>
      <c r="F199" s="267"/>
      <c r="G199" s="69"/>
      <c r="H199" s="12"/>
      <c r="I199" s="3"/>
      <c r="J199" s="15"/>
      <c r="K199" s="14"/>
    </row>
    <row r="200" spans="1:11" ht="30" customHeight="1">
      <c r="A200" s="3"/>
      <c r="B200" s="66"/>
      <c r="C200" s="67"/>
      <c r="D200" s="3"/>
      <c r="E200" s="14"/>
      <c r="F200" s="267"/>
      <c r="G200" s="69"/>
      <c r="H200" s="12"/>
      <c r="I200" s="3"/>
      <c r="J200" s="15"/>
      <c r="K200" s="14"/>
    </row>
    <row r="201" spans="1:11" ht="30" customHeight="1">
      <c r="A201" s="3"/>
      <c r="B201" s="66"/>
      <c r="C201" s="67"/>
      <c r="D201" s="3"/>
      <c r="E201" s="14"/>
      <c r="F201" s="267"/>
      <c r="G201" s="69"/>
      <c r="H201" s="12"/>
      <c r="I201" s="3"/>
      <c r="J201" s="15"/>
      <c r="K201" s="14"/>
    </row>
    <row r="202" spans="1:11" ht="30" customHeight="1">
      <c r="A202" s="3"/>
      <c r="B202" s="66"/>
      <c r="C202" s="67"/>
      <c r="D202" s="3"/>
      <c r="E202" s="14"/>
      <c r="F202" s="267"/>
      <c r="G202" s="69"/>
      <c r="H202" s="12"/>
      <c r="I202" s="3"/>
      <c r="J202" s="15"/>
      <c r="K202" s="14"/>
    </row>
    <row r="203" spans="1:11" ht="30" customHeight="1">
      <c r="A203" s="4"/>
      <c r="B203" s="70"/>
      <c r="C203" s="71"/>
      <c r="D203" s="4"/>
      <c r="E203" s="20"/>
      <c r="F203" s="268"/>
      <c r="G203" s="73"/>
      <c r="H203" s="17"/>
      <c r="I203" s="4"/>
      <c r="J203" s="19"/>
      <c r="K203" s="20"/>
    </row>
    <row r="204" spans="1:11" ht="18.75" customHeight="1" thickBot="1">
      <c r="A204" s="264" t="s">
        <v>22</v>
      </c>
      <c r="B204" s="265"/>
      <c r="C204" s="265"/>
      <c r="D204" s="265"/>
      <c r="E204" s="265"/>
      <c r="F204" s="265"/>
      <c r="G204" s="265"/>
      <c r="H204" s="265"/>
      <c r="I204" s="265"/>
      <c r="J204" s="265"/>
      <c r="K204" s="266"/>
    </row>
    <row r="205" spans="1:11" ht="18.75" customHeight="1">
      <c r="A205" s="248" t="s">
        <v>8</v>
      </c>
      <c r="B205" s="249"/>
      <c r="C205" s="269" t="str">
        <f>""&amp;$C185&amp;""</f>
        <v>B.Gajewska</v>
      </c>
      <c r="D205" s="251" t="s">
        <v>9</v>
      </c>
      <c r="E205" s="255" t="str">
        <f>""&amp;$E185&amp;""</f>
        <v>T.Jaros</v>
      </c>
      <c r="F205" s="213"/>
      <c r="G205" s="254" t="s">
        <v>10</v>
      </c>
      <c r="H205" s="255"/>
      <c r="I205" s="255"/>
      <c r="J205" s="255"/>
      <c r="K205" s="213"/>
    </row>
    <row r="206" spans="1:11" ht="18.75" customHeight="1" thickBot="1">
      <c r="A206" s="256" t="s">
        <v>11</v>
      </c>
      <c r="B206" s="257"/>
      <c r="C206" s="270" t="str">
        <f>""&amp;$C186&amp;""</f>
        <v>45502</v>
      </c>
      <c r="D206" s="259" t="s">
        <v>11</v>
      </c>
      <c r="E206" s="208" t="str">
        <f>""&amp;$E186&amp;""</f>
        <v>45502</v>
      </c>
      <c r="F206" s="217"/>
      <c r="G206" s="271">
        <f>$G186</f>
        <v>4567.94</v>
      </c>
      <c r="H206" s="271"/>
      <c r="I206" s="271"/>
      <c r="J206" s="271"/>
      <c r="K206" s="263" t="s">
        <v>12</v>
      </c>
    </row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</sheetData>
  <sheetProtection/>
  <mergeCells count="428">
    <mergeCell ref="A206:B206"/>
    <mergeCell ref="E206:F206"/>
    <mergeCell ref="G206:J206"/>
    <mergeCell ref="B202:C202"/>
    <mergeCell ref="F202:G202"/>
    <mergeCell ref="B203:C203"/>
    <mergeCell ref="F203:G203"/>
    <mergeCell ref="A204:K204"/>
    <mergeCell ref="A205:B205"/>
    <mergeCell ref="E205:F205"/>
    <mergeCell ref="G205:K205"/>
    <mergeCell ref="B199:C199"/>
    <mergeCell ref="F199:G199"/>
    <mergeCell ref="B200:C200"/>
    <mergeCell ref="F200:G200"/>
    <mergeCell ref="B201:C201"/>
    <mergeCell ref="F201:G201"/>
    <mergeCell ref="B196:C196"/>
    <mergeCell ref="F196:G196"/>
    <mergeCell ref="B197:C197"/>
    <mergeCell ref="F197:G197"/>
    <mergeCell ref="B198:C198"/>
    <mergeCell ref="F198:G198"/>
    <mergeCell ref="B193:C193"/>
    <mergeCell ref="F193:G193"/>
    <mergeCell ref="B194:C194"/>
    <mergeCell ref="F194:G194"/>
    <mergeCell ref="B195:C195"/>
    <mergeCell ref="F195:G195"/>
    <mergeCell ref="B190:C190"/>
    <mergeCell ref="F190:G190"/>
    <mergeCell ref="B191:C191"/>
    <mergeCell ref="F191:G191"/>
    <mergeCell ref="B192:C192"/>
    <mergeCell ref="F192:G192"/>
    <mergeCell ref="B187:C187"/>
    <mergeCell ref="F187:G187"/>
    <mergeCell ref="B188:C188"/>
    <mergeCell ref="F188:G188"/>
    <mergeCell ref="B189:C189"/>
    <mergeCell ref="F189:G189"/>
    <mergeCell ref="A184:K184"/>
    <mergeCell ref="A185:B185"/>
    <mergeCell ref="E185:F185"/>
    <mergeCell ref="G185:K185"/>
    <mergeCell ref="A186:B186"/>
    <mergeCell ref="E186:F186"/>
    <mergeCell ref="G186:J186"/>
    <mergeCell ref="B181:C181"/>
    <mergeCell ref="F181:G181"/>
    <mergeCell ref="B182:C182"/>
    <mergeCell ref="F182:G182"/>
    <mergeCell ref="B183:C183"/>
    <mergeCell ref="F183:G183"/>
    <mergeCell ref="B178:C178"/>
    <mergeCell ref="F178:G178"/>
    <mergeCell ref="B179:C179"/>
    <mergeCell ref="F179:G179"/>
    <mergeCell ref="B180:C180"/>
    <mergeCell ref="F180:G180"/>
    <mergeCell ref="B175:C175"/>
    <mergeCell ref="F175:G175"/>
    <mergeCell ref="B176:C176"/>
    <mergeCell ref="F176:G176"/>
    <mergeCell ref="B177:C177"/>
    <mergeCell ref="F177:G177"/>
    <mergeCell ref="B172:C172"/>
    <mergeCell ref="F172:G172"/>
    <mergeCell ref="B173:C173"/>
    <mergeCell ref="F173:G173"/>
    <mergeCell ref="B174:C174"/>
    <mergeCell ref="F174:G174"/>
    <mergeCell ref="B169:C169"/>
    <mergeCell ref="F169:G169"/>
    <mergeCell ref="B170:C170"/>
    <mergeCell ref="F170:G170"/>
    <mergeCell ref="B171:C171"/>
    <mergeCell ref="F171:G171"/>
    <mergeCell ref="A166:B166"/>
    <mergeCell ref="E166:F166"/>
    <mergeCell ref="G166:J166"/>
    <mergeCell ref="B167:C167"/>
    <mergeCell ref="F167:G167"/>
    <mergeCell ref="B168:C168"/>
    <mergeCell ref="F168:G168"/>
    <mergeCell ref="B162:C162"/>
    <mergeCell ref="F162:G162"/>
    <mergeCell ref="B163:C163"/>
    <mergeCell ref="F163:G163"/>
    <mergeCell ref="A164:K164"/>
    <mergeCell ref="A165:B165"/>
    <mergeCell ref="E165:F165"/>
    <mergeCell ref="G165:K165"/>
    <mergeCell ref="B159:C159"/>
    <mergeCell ref="F159:G159"/>
    <mergeCell ref="B160:C160"/>
    <mergeCell ref="F160:G160"/>
    <mergeCell ref="B161:C161"/>
    <mergeCell ref="F161:G161"/>
    <mergeCell ref="B156:C156"/>
    <mergeCell ref="F156:G156"/>
    <mergeCell ref="B157:C157"/>
    <mergeCell ref="F157:G157"/>
    <mergeCell ref="B158:C158"/>
    <mergeCell ref="F158:G158"/>
    <mergeCell ref="B153:C153"/>
    <mergeCell ref="F153:G153"/>
    <mergeCell ref="B154:C154"/>
    <mergeCell ref="F154:G154"/>
    <mergeCell ref="B155:C155"/>
    <mergeCell ref="F155:G155"/>
    <mergeCell ref="B150:C150"/>
    <mergeCell ref="F150:G150"/>
    <mergeCell ref="B151:C151"/>
    <mergeCell ref="F151:G151"/>
    <mergeCell ref="B152:C152"/>
    <mergeCell ref="F152:G152"/>
    <mergeCell ref="B147:C147"/>
    <mergeCell ref="F147:G147"/>
    <mergeCell ref="B148:C148"/>
    <mergeCell ref="F148:G148"/>
    <mergeCell ref="B149:C149"/>
    <mergeCell ref="F149:G149"/>
    <mergeCell ref="A144:K144"/>
    <mergeCell ref="A145:B145"/>
    <mergeCell ref="E145:F145"/>
    <mergeCell ref="G145:K145"/>
    <mergeCell ref="A146:B146"/>
    <mergeCell ref="E146:F146"/>
    <mergeCell ref="G146:J146"/>
    <mergeCell ref="B141:C141"/>
    <mergeCell ref="F141:G141"/>
    <mergeCell ref="B142:C142"/>
    <mergeCell ref="F142:G142"/>
    <mergeCell ref="B143:C143"/>
    <mergeCell ref="F143:G143"/>
    <mergeCell ref="B138:C138"/>
    <mergeCell ref="F138:G138"/>
    <mergeCell ref="B139:C139"/>
    <mergeCell ref="F139:G139"/>
    <mergeCell ref="B140:C140"/>
    <mergeCell ref="F140:G140"/>
    <mergeCell ref="B135:C135"/>
    <mergeCell ref="F135:G135"/>
    <mergeCell ref="B136:C136"/>
    <mergeCell ref="F136:G136"/>
    <mergeCell ref="B137:C137"/>
    <mergeCell ref="F137:G137"/>
    <mergeCell ref="B132:C132"/>
    <mergeCell ref="F132:G132"/>
    <mergeCell ref="B133:C133"/>
    <mergeCell ref="F133:G133"/>
    <mergeCell ref="B134:C134"/>
    <mergeCell ref="F134:G134"/>
    <mergeCell ref="B129:C129"/>
    <mergeCell ref="F129:G129"/>
    <mergeCell ref="B130:C130"/>
    <mergeCell ref="F130:G130"/>
    <mergeCell ref="B131:C131"/>
    <mergeCell ref="F131:G131"/>
    <mergeCell ref="A126:B126"/>
    <mergeCell ref="E126:F126"/>
    <mergeCell ref="G126:J126"/>
    <mergeCell ref="B127:C127"/>
    <mergeCell ref="F127:G127"/>
    <mergeCell ref="B128:C128"/>
    <mergeCell ref="F128:G128"/>
    <mergeCell ref="B122:C122"/>
    <mergeCell ref="F122:G122"/>
    <mergeCell ref="B123:C123"/>
    <mergeCell ref="F123:G123"/>
    <mergeCell ref="A124:K124"/>
    <mergeCell ref="A125:B125"/>
    <mergeCell ref="E125:F125"/>
    <mergeCell ref="G125:K125"/>
    <mergeCell ref="B119:C119"/>
    <mergeCell ref="F119:G119"/>
    <mergeCell ref="B120:C120"/>
    <mergeCell ref="F120:G120"/>
    <mergeCell ref="B121:C121"/>
    <mergeCell ref="F121:G121"/>
    <mergeCell ref="B116:C116"/>
    <mergeCell ref="F116:G116"/>
    <mergeCell ref="B117:C117"/>
    <mergeCell ref="F117:G117"/>
    <mergeCell ref="B118:C118"/>
    <mergeCell ref="F118:G118"/>
    <mergeCell ref="B113:C113"/>
    <mergeCell ref="F113:G113"/>
    <mergeCell ref="B114:C114"/>
    <mergeCell ref="F114:G114"/>
    <mergeCell ref="B115:C115"/>
    <mergeCell ref="F115:G115"/>
    <mergeCell ref="B110:C110"/>
    <mergeCell ref="F110:G110"/>
    <mergeCell ref="B111:C111"/>
    <mergeCell ref="F111:G111"/>
    <mergeCell ref="B112:C112"/>
    <mergeCell ref="F112:G112"/>
    <mergeCell ref="B107:C107"/>
    <mergeCell ref="F107:G107"/>
    <mergeCell ref="B108:C108"/>
    <mergeCell ref="F108:G108"/>
    <mergeCell ref="B109:C109"/>
    <mergeCell ref="F109:G109"/>
    <mergeCell ref="A104:K104"/>
    <mergeCell ref="A105:B105"/>
    <mergeCell ref="E105:F105"/>
    <mergeCell ref="G105:K105"/>
    <mergeCell ref="A106:B106"/>
    <mergeCell ref="E106:F106"/>
    <mergeCell ref="G106:J106"/>
    <mergeCell ref="B101:C101"/>
    <mergeCell ref="F101:G101"/>
    <mergeCell ref="B102:C102"/>
    <mergeCell ref="F102:G102"/>
    <mergeCell ref="B103:C103"/>
    <mergeCell ref="F103:G103"/>
    <mergeCell ref="B98:C98"/>
    <mergeCell ref="F98:G98"/>
    <mergeCell ref="B99:C99"/>
    <mergeCell ref="F99:G99"/>
    <mergeCell ref="B100:C100"/>
    <mergeCell ref="F100:G100"/>
    <mergeCell ref="B95:C95"/>
    <mergeCell ref="F95:G95"/>
    <mergeCell ref="B96:C96"/>
    <mergeCell ref="F96:G96"/>
    <mergeCell ref="B97:C97"/>
    <mergeCell ref="F97:G97"/>
    <mergeCell ref="B92:C92"/>
    <mergeCell ref="F92:G92"/>
    <mergeCell ref="B93:C93"/>
    <mergeCell ref="F93:G93"/>
    <mergeCell ref="B94:C94"/>
    <mergeCell ref="F94:G94"/>
    <mergeCell ref="B89:C89"/>
    <mergeCell ref="F89:G89"/>
    <mergeCell ref="B90:C90"/>
    <mergeCell ref="F90:G90"/>
    <mergeCell ref="B91:C91"/>
    <mergeCell ref="F91:G91"/>
    <mergeCell ref="A86:B86"/>
    <mergeCell ref="E86:F86"/>
    <mergeCell ref="G86:J86"/>
    <mergeCell ref="B87:C87"/>
    <mergeCell ref="F87:G87"/>
    <mergeCell ref="B88:C88"/>
    <mergeCell ref="F88:G88"/>
    <mergeCell ref="B82:C82"/>
    <mergeCell ref="F82:G82"/>
    <mergeCell ref="B83:C83"/>
    <mergeCell ref="F83:G83"/>
    <mergeCell ref="A84:K84"/>
    <mergeCell ref="A85:B85"/>
    <mergeCell ref="E85:F85"/>
    <mergeCell ref="G85:K85"/>
    <mergeCell ref="B79:C79"/>
    <mergeCell ref="F79:G79"/>
    <mergeCell ref="B80:C80"/>
    <mergeCell ref="F80:G80"/>
    <mergeCell ref="B81:C81"/>
    <mergeCell ref="F81:G81"/>
    <mergeCell ref="B76:C76"/>
    <mergeCell ref="F76:G76"/>
    <mergeCell ref="B77:C77"/>
    <mergeCell ref="F77:G77"/>
    <mergeCell ref="B78:C78"/>
    <mergeCell ref="F78:G78"/>
    <mergeCell ref="B73:C73"/>
    <mergeCell ref="F73:G73"/>
    <mergeCell ref="B74:C74"/>
    <mergeCell ref="F74:G74"/>
    <mergeCell ref="B75:C75"/>
    <mergeCell ref="F75:G75"/>
    <mergeCell ref="B70:C70"/>
    <mergeCell ref="F70:G70"/>
    <mergeCell ref="B71:C71"/>
    <mergeCell ref="F71:G71"/>
    <mergeCell ref="B72:C72"/>
    <mergeCell ref="F72:G72"/>
    <mergeCell ref="B67:C67"/>
    <mergeCell ref="F67:G67"/>
    <mergeCell ref="B68:C68"/>
    <mergeCell ref="F68:G68"/>
    <mergeCell ref="B69:C69"/>
    <mergeCell ref="F69:G69"/>
    <mergeCell ref="A64:K64"/>
    <mergeCell ref="A65:B65"/>
    <mergeCell ref="E65:F65"/>
    <mergeCell ref="G65:K65"/>
    <mergeCell ref="A66:B66"/>
    <mergeCell ref="E66:F66"/>
    <mergeCell ref="G66:J66"/>
    <mergeCell ref="B61:C61"/>
    <mergeCell ref="F61:G61"/>
    <mergeCell ref="B62:C62"/>
    <mergeCell ref="F62:G62"/>
    <mergeCell ref="B63:C63"/>
    <mergeCell ref="F63:G63"/>
    <mergeCell ref="B58:C58"/>
    <mergeCell ref="F58:G58"/>
    <mergeCell ref="B59:C59"/>
    <mergeCell ref="F59:G59"/>
    <mergeCell ref="B60:C60"/>
    <mergeCell ref="F60:G60"/>
    <mergeCell ref="B55:C55"/>
    <mergeCell ref="F55:G55"/>
    <mergeCell ref="B56:C56"/>
    <mergeCell ref="F56:G56"/>
    <mergeCell ref="B57:C57"/>
    <mergeCell ref="F57:G57"/>
    <mergeCell ref="B52:C52"/>
    <mergeCell ref="F52:G52"/>
    <mergeCell ref="B53:C53"/>
    <mergeCell ref="F53:G53"/>
    <mergeCell ref="B54:C54"/>
    <mergeCell ref="F54:G54"/>
    <mergeCell ref="B49:C49"/>
    <mergeCell ref="F49:G49"/>
    <mergeCell ref="B50:C50"/>
    <mergeCell ref="F50:G50"/>
    <mergeCell ref="B51:C51"/>
    <mergeCell ref="F51:G51"/>
    <mergeCell ref="A46:B46"/>
    <mergeCell ref="E46:F46"/>
    <mergeCell ref="G46:J46"/>
    <mergeCell ref="B47:C47"/>
    <mergeCell ref="F47:G47"/>
    <mergeCell ref="B48:C48"/>
    <mergeCell ref="F48:G48"/>
    <mergeCell ref="B42:C42"/>
    <mergeCell ref="F42:G42"/>
    <mergeCell ref="B43:C43"/>
    <mergeCell ref="F43:G43"/>
    <mergeCell ref="A44:K44"/>
    <mergeCell ref="A45:B45"/>
    <mergeCell ref="E45:F45"/>
    <mergeCell ref="G45:K45"/>
    <mergeCell ref="B39:C39"/>
    <mergeCell ref="F39:G39"/>
    <mergeCell ref="B40:C40"/>
    <mergeCell ref="F40:G40"/>
    <mergeCell ref="B41:C41"/>
    <mergeCell ref="F41:G41"/>
    <mergeCell ref="B36:C36"/>
    <mergeCell ref="F36:G36"/>
    <mergeCell ref="B37:D37"/>
    <mergeCell ref="F37:G37"/>
    <mergeCell ref="B38:C38"/>
    <mergeCell ref="F38:G38"/>
    <mergeCell ref="B33:C33"/>
    <mergeCell ref="F33:G33"/>
    <mergeCell ref="B34:C34"/>
    <mergeCell ref="F34:G34"/>
    <mergeCell ref="B35:C35"/>
    <mergeCell ref="F35:G35"/>
    <mergeCell ref="B30:C30"/>
    <mergeCell ref="F30:G30"/>
    <mergeCell ref="B31:C31"/>
    <mergeCell ref="F31:G31"/>
    <mergeCell ref="B32:C32"/>
    <mergeCell ref="F32:G32"/>
    <mergeCell ref="A27:K27"/>
    <mergeCell ref="A28:B28"/>
    <mergeCell ref="E28:F28"/>
    <mergeCell ref="G28:K28"/>
    <mergeCell ref="A29:B29"/>
    <mergeCell ref="E29:F29"/>
    <mergeCell ref="G29:J29"/>
    <mergeCell ref="B24:C24"/>
    <mergeCell ref="F24:G24"/>
    <mergeCell ref="B25:C25"/>
    <mergeCell ref="F25:G25"/>
    <mergeCell ref="B26:C26"/>
    <mergeCell ref="F26:G26"/>
    <mergeCell ref="B21:C21"/>
    <mergeCell ref="F21:G21"/>
    <mergeCell ref="B22:C22"/>
    <mergeCell ref="F22:G22"/>
    <mergeCell ref="B23:C23"/>
    <mergeCell ref="F23:G23"/>
    <mergeCell ref="B18:C18"/>
    <mergeCell ref="F18:G18"/>
    <mergeCell ref="B19:C19"/>
    <mergeCell ref="F19:G19"/>
    <mergeCell ref="B20:C20"/>
    <mergeCell ref="F20:G20"/>
    <mergeCell ref="B15:C15"/>
    <mergeCell ref="F15:G15"/>
    <mergeCell ref="B16:C16"/>
    <mergeCell ref="F16:G16"/>
    <mergeCell ref="B17:C17"/>
    <mergeCell ref="F17:G17"/>
    <mergeCell ref="B12:C12"/>
    <mergeCell ref="F12:G12"/>
    <mergeCell ref="B13:C13"/>
    <mergeCell ref="F13:G13"/>
    <mergeCell ref="B14:C14"/>
    <mergeCell ref="F14:G14"/>
    <mergeCell ref="I8:J8"/>
    <mergeCell ref="K8:K9"/>
    <mergeCell ref="B10:C10"/>
    <mergeCell ref="F10:G10"/>
    <mergeCell ref="B11:C11"/>
    <mergeCell ref="F11:G11"/>
    <mergeCell ref="A8:A9"/>
    <mergeCell ref="B8:C9"/>
    <mergeCell ref="D8:D9"/>
    <mergeCell ref="E8:E9"/>
    <mergeCell ref="F8:G9"/>
    <mergeCell ref="H8:H9"/>
    <mergeCell ref="A5:C5"/>
    <mergeCell ref="D5:E5"/>
    <mergeCell ref="F5:H5"/>
    <mergeCell ref="A6:K6"/>
    <mergeCell ref="A7:C7"/>
    <mergeCell ref="D7:K7"/>
    <mergeCell ref="A1:C3"/>
    <mergeCell ref="D1:H3"/>
    <mergeCell ref="I1:K1"/>
    <mergeCell ref="I2:K2"/>
    <mergeCell ref="I3:J3"/>
    <mergeCell ref="A4:C4"/>
    <mergeCell ref="D4:E4"/>
    <mergeCell ref="F4:H4"/>
    <mergeCell ref="I4:J5"/>
    <mergeCell ref="K4:K5"/>
  </mergeCells>
  <conditionalFormatting sqref="E10">
    <cfRule type="expression" priority="5" dxfId="10" stopIfTrue="1">
      <formula>$E10&gt;0</formula>
    </cfRule>
    <cfRule type="expression" priority="6" dxfId="11" stopIfTrue="1">
      <formula>$E10=0</formula>
    </cfRule>
  </conditionalFormatting>
  <conditionalFormatting sqref="D10:D11">
    <cfRule type="expression" priority="9" dxfId="10" stopIfTrue="1">
      <formula>$D10&gt;0</formula>
    </cfRule>
    <cfRule type="expression" priority="10" dxfId="11" stopIfTrue="1">
      <formula>$D10=0</formula>
    </cfRule>
  </conditionalFormatting>
  <conditionalFormatting sqref="D12">
    <cfRule type="expression" priority="7" dxfId="10" stopIfTrue="1">
      <formula>$D12&gt;0</formula>
    </cfRule>
    <cfRule type="expression" priority="8" dxfId="11" stopIfTrue="1">
      <formula>$D12=0</formula>
    </cfRule>
  </conditionalFormatting>
  <conditionalFormatting sqref="D38">
    <cfRule type="expression" priority="3" dxfId="10" stopIfTrue="1">
      <formula>$D38&gt;0</formula>
    </cfRule>
    <cfRule type="expression" priority="4" dxfId="11" stopIfTrue="1">
      <formula>$D38=0</formula>
    </cfRule>
  </conditionalFormatting>
  <conditionalFormatting sqref="D39">
    <cfRule type="expression" priority="1" dxfId="10" stopIfTrue="1">
      <formula>$D39&gt;0</formula>
    </cfRule>
    <cfRule type="expression" priority="2" dxfId="11" stopIfTrue="1">
      <formula>$D39=0</formula>
    </cfRule>
  </conditionalFormatting>
  <printOptions/>
  <pageMargins left="0.7" right="0.7" top="0.75" bottom="0.75" header="0.3" footer="0.3"/>
  <pageSetup orientation="portrait" paperSize="9"/>
  <legacyDrawing r:id="rId2"/>
  <oleObjects>
    <oleObject progId="" shapeId="9235536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CBKK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Zdebel</dc:creator>
  <cp:keywords/>
  <dc:description/>
  <cp:lastModifiedBy>Sitkowska Joanna</cp:lastModifiedBy>
  <cp:lastPrinted>2024-06-19T04:53:01Z</cp:lastPrinted>
  <dcterms:created xsi:type="dcterms:W3CDTF">2011-08-24T10:05:24Z</dcterms:created>
  <dcterms:modified xsi:type="dcterms:W3CDTF">2024-07-29T10:39:45Z</dcterms:modified>
  <cp:category/>
  <cp:version/>
  <cp:contentType/>
  <cp:contentStatus/>
</cp:coreProperties>
</file>